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白单流水汇总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中华东波商铺应收旧欠">[6]应收预算实际!$C$10</definedName>
    <definedName name="中华东波商铺应收历欠">[6]应收预算实际!$C$9</definedName>
    <definedName name="中华东波住宅应收旧欠">[6]应收预算实际!$C$5</definedName>
    <definedName name="中华东波住宅应收历欠">[6]应收预算实际!$C$4</definedName>
    <definedName name="DEPARTMENT" localSheetId="0">[1]报表结构标准!$K$4:$K$145</definedName>
    <definedName name="八月临停车" localSheetId="0">'[2]临时停车费 导入模板'!#REF!</definedName>
    <definedName name="八月其他收入" localSheetId="0">#REF!</definedName>
    <definedName name="八月物业费" localSheetId="0">#REF!</definedName>
    <definedName name="八月长停车" localSheetId="0">#REF!</definedName>
    <definedName name="宝厦雅苑2020商铺应收当年" localSheetId="0">'[3]2020商铺'!$Z$11</definedName>
    <definedName name="宝厦雅苑2020商铺应收旧欠" localSheetId="0">#REF!</definedName>
    <definedName name="宝厦雅苑商铺应收旧欠" localSheetId="0">[4]应收预算实际!$C$10</definedName>
    <definedName name="宝厦雅苑商铺应收历欠" localSheetId="0">[4]应收预算实际!$C$9</definedName>
    <definedName name="宝厦雅苑住宅2020应收当年" localSheetId="0">#REF!</definedName>
    <definedName name="二月临停车" localSheetId="0">'[2]临时停车费 导入模板'!#REF!</definedName>
    <definedName name="二月其他收入" localSheetId="0">#REF!</definedName>
    <definedName name="二月物业费" localSheetId="0">#REF!</definedName>
    <definedName name="二月长停车" localSheetId="0">#REF!</definedName>
    <definedName name="九月临停车" localSheetId="0">'[2]临时停车费 导入模板'!#REF!</definedName>
    <definedName name="九月其他收入" localSheetId="0">#REF!</definedName>
    <definedName name="九月物业费" localSheetId="0">#REF!</definedName>
    <definedName name="九月长停车" localSheetId="0">#REF!</definedName>
    <definedName name="六月临停车" localSheetId="0">'[2]临时停车费 导入模板'!#REF!</definedName>
    <definedName name="六月其他收入" localSheetId="0">#REF!</definedName>
    <definedName name="六月物业费" localSheetId="0">#REF!</definedName>
    <definedName name="六月长停车" localSheetId="0">#REF!</definedName>
    <definedName name="七月临停车" localSheetId="0">'[2]临时停车费 导入模板'!#REF!</definedName>
    <definedName name="七月其他收入" localSheetId="0">#REF!</definedName>
    <definedName name="七月物业费" localSheetId="0">#REF!</definedName>
    <definedName name="七月长停车" localSheetId="0">#REF!</definedName>
    <definedName name="三月临停车" localSheetId="0">'[2]临时停车费 导入模板'!#REF!</definedName>
    <definedName name="三月其他收入" localSheetId="0">#REF!</definedName>
    <definedName name="三月物业费" localSheetId="0">#REF!</definedName>
    <definedName name="三月长停车" localSheetId="0">#REF!</definedName>
    <definedName name="十二月临停车" localSheetId="0">'[2]临时停车费 导入模板'!#REF!</definedName>
    <definedName name="十二月其他收入" localSheetId="0">#REF!</definedName>
    <definedName name="十二月物业费" localSheetId="0">#REF!</definedName>
    <definedName name="十二月长停车" localSheetId="0">#REF!</definedName>
    <definedName name="十一月临停车" localSheetId="0">'[2]临时停车费 导入模板'!#REF!</definedName>
    <definedName name="十一月其他收入" localSheetId="0">#REF!</definedName>
    <definedName name="十一月物业费" localSheetId="0">#REF!</definedName>
    <definedName name="十一月长停车" localSheetId="0">#REF!</definedName>
    <definedName name="十月临停车" localSheetId="0">'[2]临时停车费 导入模板'!#REF!</definedName>
    <definedName name="十月其他收入" localSheetId="0">#REF!</definedName>
    <definedName name="十月物业费" localSheetId="0">#REF!</definedName>
    <definedName name="十月长停车" localSheetId="0">#REF!</definedName>
    <definedName name="收到的旧欠" localSheetId="0">#REF!</definedName>
    <definedName name="四月临停车" localSheetId="0">'[2]临时停车费 导入模板'!#REF!</definedName>
    <definedName name="四月其他收入" localSheetId="0">#REF!</definedName>
    <definedName name="四月物业费" localSheetId="0">#REF!</definedName>
    <definedName name="四月长停车" localSheetId="0">#REF!</definedName>
    <definedName name="五月临停车" localSheetId="0">'[2]临时停车费 导入模板'!#REF!</definedName>
    <definedName name="五月其他收入" localSheetId="0">#REF!</definedName>
    <definedName name="五月物业费" localSheetId="0">#REF!</definedName>
    <definedName name="五月长停车" localSheetId="0">#REF!</definedName>
    <definedName name="一月临停车" localSheetId="0">'[2]临时停车费 导入模板'!#REF!</definedName>
    <definedName name="一月其他收入" localSheetId="0">#REF!</definedName>
    <definedName name="一月物业费" localSheetId="0">#REF!</definedName>
    <definedName name="一月长停车" localSheetId="0">#REF!</definedName>
    <definedName name="应收旧欠" localSheetId="0">#REF!</definedName>
    <definedName name="中华东波商铺2020应收当年" localSheetId="0">'[5]2020商铺'!$W$44</definedName>
    <definedName name="中华东波住宅2020应收当年" localSheetId="0">'[5]2020住宅'!$W$207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<sst xmlns="http://schemas.openxmlformats.org/spreadsheetml/2006/main" count="616" uniqueCount="119">
  <si>
    <t>新增</t>
  </si>
  <si>
    <t>中华东波苑</t>
  </si>
  <si>
    <t>收费日期：2019-3-1起</t>
  </si>
  <si>
    <t>校验</t>
  </si>
  <si>
    <t>类别</t>
  </si>
  <si>
    <t>名称</t>
  </si>
  <si>
    <t>当年应收款项</t>
  </si>
  <si>
    <t>收缴率</t>
  </si>
  <si>
    <t>旧欠</t>
  </si>
  <si>
    <t>历欠</t>
  </si>
  <si>
    <t>折扣</t>
  </si>
  <si>
    <t>2007年实收</t>
  </si>
  <si>
    <t>2008年实收</t>
  </si>
  <si>
    <t>2009年实收</t>
  </si>
  <si>
    <t>2010年实收</t>
  </si>
  <si>
    <t>2011年实收</t>
  </si>
  <si>
    <t>2012年实收</t>
  </si>
  <si>
    <t>2013年实收</t>
  </si>
  <si>
    <t>2014年实收</t>
  </si>
  <si>
    <t>2015年实收</t>
  </si>
  <si>
    <t>2016年实收</t>
  </si>
  <si>
    <t>2017年实收</t>
  </si>
  <si>
    <t>2018年实收</t>
  </si>
  <si>
    <t>2019年实收</t>
  </si>
  <si>
    <t>2020年实收</t>
  </si>
  <si>
    <t>2021年实收</t>
  </si>
  <si>
    <t>2022年实收</t>
  </si>
  <si>
    <t>2023年实收</t>
  </si>
  <si>
    <t>2024年实收</t>
  </si>
  <si>
    <t>2025年</t>
  </si>
  <si>
    <t>2025年1月</t>
  </si>
  <si>
    <t>2025年2月</t>
  </si>
  <si>
    <t>2025年3月</t>
  </si>
  <si>
    <t>2025年4月</t>
  </si>
  <si>
    <t>2025年5月</t>
  </si>
  <si>
    <t>2025年6月</t>
  </si>
  <si>
    <t>2025年7月</t>
  </si>
  <si>
    <t>2025年8月</t>
  </si>
  <si>
    <t>2025年9月</t>
  </si>
  <si>
    <t>2025年10月</t>
  </si>
  <si>
    <t>2025年11月</t>
  </si>
  <si>
    <t>2025年12月</t>
  </si>
  <si>
    <t>备注</t>
  </si>
  <si>
    <t>合计</t>
  </si>
  <si>
    <t>每月费用</t>
  </si>
  <si>
    <t>应收月份数</t>
  </si>
  <si>
    <t>溢收</t>
  </si>
  <si>
    <t>预算</t>
  </si>
  <si>
    <t>实收/实付</t>
  </si>
  <si>
    <t>欠款</t>
  </si>
  <si>
    <t>收入合计</t>
  </si>
  <si>
    <t>物业费+代收合计</t>
  </si>
  <si>
    <t>2022-2024</t>
  </si>
  <si>
    <t>2019-2021</t>
  </si>
  <si>
    <t>物业费合计（1+2）</t>
  </si>
  <si>
    <t>物业费代收合计</t>
  </si>
  <si>
    <t>物业费</t>
  </si>
  <si>
    <t>住宅物业费合计</t>
  </si>
  <si>
    <t>2007年</t>
  </si>
  <si>
    <t>2008年</t>
  </si>
  <si>
    <t>2009年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</si>
  <si>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</si>
  <si>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</si>
  <si>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</si>
  <si>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</si>
  <si>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</si>
  <si>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</si>
  <si>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</si>
  <si>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</si>
  <si>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</si>
  <si>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</si>
  <si>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</si>
  <si>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</si>
  <si>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</si>
  <si>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2023年</t>
  </si>
  <si>
    <t>2024年</t>
  </si>
  <si>
    <t>2026年</t>
  </si>
  <si>
    <t>2027年</t>
  </si>
  <si>
    <t>2028年</t>
  </si>
  <si>
    <t>1-1</t>
  </si>
  <si>
    <t>商铺物业费代收合计</t>
  </si>
  <si>
    <t>商铺物业费合计</t>
  </si>
  <si>
    <t>2-1</t>
  </si>
  <si>
    <t>停车费</t>
  </si>
  <si>
    <t>停车费合计（3+…+7)</t>
  </si>
  <si>
    <t>地面停车费</t>
  </si>
  <si>
    <t>代收</t>
  </si>
  <si>
    <t>地下停车费</t>
  </si>
  <si>
    <t>小业主产权车辆管理费</t>
  </si>
  <si>
    <t>业主产权过道停车费</t>
  </si>
  <si>
    <t>临时停车费</t>
  </si>
  <si>
    <t>其他收入</t>
  </si>
  <si>
    <t>其他类合计(8+…+22)</t>
  </si>
  <si>
    <t>租金场地收入</t>
  </si>
  <si>
    <t>租金收入（地下室房屋出租、管理用房出租、门面房出租等）</t>
  </si>
  <si>
    <t>2029年</t>
  </si>
  <si>
    <t>场地使用费（活动场地、电信机房、智能柜、售卖机、净水机、宣传栏等）</t>
  </si>
  <si>
    <t>广告类收入</t>
  </si>
  <si>
    <t>电梯广告（业委会）</t>
  </si>
  <si>
    <t>电梯广告（联讯）</t>
  </si>
  <si>
    <t>其他广告（广告栏/牌/灯箱、道闸广告、人行门禁/人行通道广告等）</t>
  </si>
  <si>
    <t>快递柜</t>
  </si>
  <si>
    <t>非机动车管理费</t>
  </si>
  <si>
    <t>电费及管理费（电瓶车冲电费、新能源车冲电费等）</t>
  </si>
  <si>
    <t>代收水费</t>
  </si>
  <si>
    <t>维修收入</t>
  </si>
  <si>
    <t>垃圾清运费</t>
  </si>
  <si>
    <t>各类押金（装修保证押金等）</t>
  </si>
  <si>
    <t>补贴费用</t>
  </si>
  <si>
    <t>房产中介</t>
  </si>
  <si>
    <t>其他收入（保洁费、回收设备、起杆费等偶发、小额收入）</t>
  </si>
  <si>
    <t>维修基金收入</t>
  </si>
  <si>
    <t>工程部维修基金</t>
  </si>
  <si>
    <t>电梯部维修基金</t>
  </si>
  <si>
    <t>小区维修基金</t>
  </si>
  <si>
    <t>公共收益金收入</t>
  </si>
  <si>
    <t>工程部公共收益金收入</t>
  </si>
  <si>
    <t>电梯部公共收益金收入</t>
  </si>
  <si>
    <t>小区公共收益金收入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</si>
</sst>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0_ ;[Red]\-0.00\ "/>
    <numFmt numFmtId="179" formatCode="0_ "/>
    <numFmt numFmtId="180" formatCode="#,##0.00_ "/>
    <numFmt numFmtId="181" formatCode="#,##0.00_ ;[Red]\-#,##0.00\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b/>
      <sz val="10"/>
      <color theme="1"/>
      <name val="微软雅黑"/>
      <charset val="134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0"/>
      <color theme="1"/>
      <name val="Calibri"/>
      <charset val="134"/>
    </font>
    <font>
      <b/>
      <sz val="10"/>
      <name val="微软雅黑"/>
      <charset val="134"/>
    </font>
    <font>
      <b/>
      <sz val="10"/>
      <name val="Calibri"/>
      <charset val="134"/>
    </font>
    <font>
      <sz val="10"/>
      <color theme="1"/>
      <name val="微软雅黑"/>
      <charset val="134"/>
    </font>
    <font>
      <sz val="10"/>
      <name val="Times New Roman"/>
      <charset val="134"/>
    </font>
    <font>
      <sz val="10"/>
      <color theme="1"/>
      <name val="Calibri"/>
      <charset val="134"/>
    </font>
    <font>
      <b/>
      <sz val="10"/>
      <name val="宋体"/>
      <charset val="134"/>
      <scheme val="major"/>
    </font>
    <font>
      <sz val="10"/>
      <name val="Calibri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822992645039"/>
      </bottom>
      <diagonal/>
    </border>
    <border>
      <left/>
      <right/>
      <top/>
      <bottom style="thin">
        <color theme="4" tint="0.39985351115451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7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43" fontId="35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49" applyFont="1">
      <alignment vertical="center"/>
    </xf>
    <xf numFmtId="10" fontId="1" fillId="0" borderId="0" xfId="3" applyNumberFormat="1" applyFont="1">
      <alignment vertical="center"/>
    </xf>
    <xf numFmtId="14" fontId="1" fillId="0" borderId="0" xfId="49" applyNumberFormat="1" applyFont="1">
      <alignment vertical="center"/>
    </xf>
    <xf numFmtId="0" fontId="2" fillId="2" borderId="0" xfId="50" applyFont="1" applyFill="1">
      <alignment vertical="center"/>
    </xf>
    <xf numFmtId="0" fontId="2" fillId="2" borderId="1" xfId="50" applyFont="1" applyFill="1" applyBorder="1">
      <alignment vertical="center"/>
    </xf>
    <xf numFmtId="14" fontId="3" fillId="2" borderId="1" xfId="50" applyNumberFormat="1" applyFont="1" applyFill="1" applyBorder="1">
      <alignment vertical="center"/>
    </xf>
    <xf numFmtId="41" fontId="4" fillId="0" borderId="2" xfId="50" applyNumberFormat="1" applyFont="1" applyBorder="1">
      <alignment vertical="center"/>
    </xf>
    <xf numFmtId="176" fontId="4" fillId="0" borderId="3" xfId="50" applyNumberFormat="1" applyFont="1" applyBorder="1">
      <alignment vertical="center"/>
    </xf>
    <xf numFmtId="10" fontId="4" fillId="0" borderId="3" xfId="3" applyNumberFormat="1" applyFont="1" applyFill="1" applyBorder="1" applyAlignment="1" applyProtection="1">
      <alignment vertical="center"/>
    </xf>
    <xf numFmtId="10" fontId="4" fillId="0" borderId="1" xfId="3" applyNumberFormat="1" applyFont="1" applyFill="1" applyBorder="1" applyAlignment="1" applyProtection="1">
      <alignment vertical="center"/>
    </xf>
    <xf numFmtId="177" fontId="5" fillId="0" borderId="4" xfId="49" applyNumberFormat="1" applyFont="1" applyBorder="1">
      <alignment vertical="center"/>
    </xf>
    <xf numFmtId="177" fontId="5" fillId="0" borderId="5" xfId="49" applyNumberFormat="1" applyFont="1" applyBorder="1">
      <alignment vertical="center"/>
    </xf>
    <xf numFmtId="177" fontId="5" fillId="0" borderId="1" xfId="49" applyNumberFormat="1" applyFont="1" applyBorder="1">
      <alignment vertical="center"/>
    </xf>
    <xf numFmtId="43" fontId="4" fillId="2" borderId="1" xfId="51" applyFont="1" applyFill="1" applyBorder="1" applyAlignment="1">
      <alignment vertical="center"/>
    </xf>
    <xf numFmtId="0" fontId="4" fillId="2" borderId="1" xfId="50" applyFont="1" applyFill="1" applyBorder="1">
      <alignment vertical="center"/>
    </xf>
    <xf numFmtId="43" fontId="3" fillId="2" borderId="1" xfId="6" applyNumberFormat="1" applyFont="1" applyFill="1" applyBorder="1" applyAlignment="1" applyProtection="1">
      <alignment horizontal="center" vertical="center" wrapText="1"/>
    </xf>
    <xf numFmtId="49" fontId="3" fillId="2" borderId="1" xfId="6" applyNumberFormat="1" applyFont="1" applyFill="1" applyBorder="1" applyAlignment="1" applyProtection="1">
      <alignment horizontal="center" vertical="center" wrapText="1"/>
    </xf>
    <xf numFmtId="43" fontId="3" fillId="2" borderId="1" xfId="50" applyNumberFormat="1" applyFont="1" applyFill="1" applyBorder="1" applyAlignment="1">
      <alignment horizontal="center" vertical="center"/>
    </xf>
    <xf numFmtId="10" fontId="3" fillId="2" borderId="6" xfId="3" applyNumberFormat="1" applyFont="1" applyFill="1" applyBorder="1" applyAlignment="1" applyProtection="1">
      <alignment horizontal="center" vertical="center"/>
    </xf>
    <xf numFmtId="0" fontId="6" fillId="2" borderId="6" xfId="3" applyNumberFormat="1" applyFont="1" applyFill="1" applyBorder="1" applyAlignment="1" applyProtection="1">
      <alignment horizontal="center" vertical="center"/>
    </xf>
    <xf numFmtId="178" fontId="3" fillId="2" borderId="1" xfId="50" applyNumberFormat="1" applyFont="1" applyFill="1" applyBorder="1" applyAlignment="1">
      <alignment horizontal="center" vertical="center"/>
    </xf>
    <xf numFmtId="49" fontId="3" fillId="2" borderId="1" xfId="51" applyNumberFormat="1" applyFont="1" applyFill="1" applyBorder="1" applyAlignment="1">
      <alignment horizontal="center" vertical="center"/>
    </xf>
    <xf numFmtId="43" fontId="3" fillId="2" borderId="1" xfId="50" applyNumberFormat="1" applyFont="1" applyFill="1" applyBorder="1" applyAlignment="1">
      <alignment horizontal="center" vertical="center" wrapText="1"/>
    </xf>
    <xf numFmtId="41" fontId="3" fillId="2" borderId="1" xfId="50" applyNumberFormat="1" applyFont="1" applyFill="1" applyBorder="1" applyAlignment="1">
      <alignment horizontal="center" vertical="center"/>
    </xf>
    <xf numFmtId="10" fontId="3" fillId="2" borderId="7" xfId="3" applyNumberFormat="1" applyFont="1" applyFill="1" applyBorder="1" applyAlignment="1" applyProtection="1">
      <alignment horizontal="center" vertical="center"/>
    </xf>
    <xf numFmtId="0" fontId="6" fillId="2" borderId="7" xfId="3" applyNumberFormat="1" applyFont="1" applyFill="1" applyBorder="1" applyAlignment="1" applyProtection="1">
      <alignment horizontal="center" vertical="center"/>
    </xf>
    <xf numFmtId="0" fontId="6" fillId="3" borderId="7" xfId="3" applyNumberFormat="1" applyFont="1" applyFill="1" applyBorder="1" applyAlignment="1" applyProtection="1">
      <alignment horizontal="center" vertical="center"/>
    </xf>
    <xf numFmtId="43" fontId="3" fillId="2" borderId="1" xfId="51" applyFont="1" applyFill="1" applyBorder="1" applyAlignment="1">
      <alignment horizontal="center" vertical="center"/>
    </xf>
    <xf numFmtId="49" fontId="3" fillId="3" borderId="1" xfId="6" applyNumberFormat="1" applyFont="1" applyFill="1" applyBorder="1" applyAlignment="1" applyProtection="1">
      <alignment horizontal="center" vertical="center" wrapText="1"/>
    </xf>
    <xf numFmtId="10" fontId="3" fillId="2" borderId="1" xfId="3" applyNumberFormat="1" applyFont="1" applyFill="1" applyBorder="1" applyAlignment="1" applyProtection="1">
      <alignment horizontal="center" vertical="center"/>
    </xf>
    <xf numFmtId="10" fontId="3" fillId="3" borderId="8" xfId="3" applyNumberFormat="1" applyFont="1" applyFill="1" applyBorder="1" applyAlignment="1" applyProtection="1">
      <alignment horizontal="center" vertical="center" wrapText="1"/>
    </xf>
    <xf numFmtId="0" fontId="3" fillId="3" borderId="8" xfId="3" applyNumberFormat="1" applyFont="1" applyFill="1" applyBorder="1" applyAlignment="1" applyProtection="1">
      <alignment horizontal="center" vertical="center" wrapText="1"/>
    </xf>
    <xf numFmtId="49" fontId="3" fillId="2" borderId="1" xfId="50" applyNumberFormat="1" applyFont="1" applyFill="1" applyBorder="1" applyAlignment="1">
      <alignment horizontal="center" vertical="center"/>
    </xf>
    <xf numFmtId="49" fontId="3" fillId="2" borderId="1" xfId="50" applyNumberFormat="1" applyFont="1" applyFill="1" applyBorder="1">
      <alignment vertical="center"/>
    </xf>
    <xf numFmtId="43" fontId="7" fillId="2" borderId="1" xfId="50" applyNumberFormat="1" applyFont="1" applyFill="1" applyBorder="1" applyAlignment="1">
      <alignment vertical="center" wrapText="1"/>
    </xf>
    <xf numFmtId="10" fontId="3" fillId="3" borderId="9" xfId="3" applyNumberFormat="1" applyFont="1" applyFill="1" applyBorder="1" applyAlignment="1" applyProtection="1">
      <alignment horizontal="center" vertical="center" wrapText="1"/>
    </xf>
    <xf numFmtId="177" fontId="3" fillId="3" borderId="1" xfId="3" applyNumberFormat="1" applyFont="1" applyFill="1" applyBorder="1" applyAlignment="1" applyProtection="1">
      <alignment horizontal="center" vertical="center" wrapText="1"/>
    </xf>
    <xf numFmtId="43" fontId="7" fillId="2" borderId="1" xfId="50" applyNumberFormat="1" applyFont="1" applyFill="1" applyBorder="1" applyAlignment="1">
      <alignment horizontal="right" vertical="center" wrapText="1"/>
    </xf>
    <xf numFmtId="49" fontId="3" fillId="2" borderId="1" xfId="50" applyNumberFormat="1" applyFont="1" applyFill="1" applyBorder="1" applyAlignment="1">
      <alignment horizontal="left" vertical="center"/>
    </xf>
    <xf numFmtId="10" fontId="7" fillId="2" borderId="1" xfId="3" applyNumberFormat="1" applyFont="1" applyFill="1" applyBorder="1" applyAlignment="1" applyProtection="1">
      <alignment vertical="center" wrapText="1"/>
    </xf>
    <xf numFmtId="0" fontId="8" fillId="2" borderId="1" xfId="50" applyFont="1" applyFill="1" applyBorder="1" applyAlignment="1">
      <alignment horizontal="center" vertical="center"/>
    </xf>
    <xf numFmtId="49" fontId="8" fillId="2" borderId="1" xfId="50" applyNumberFormat="1" applyFont="1" applyFill="1" applyBorder="1" applyAlignment="1">
      <alignment horizontal="left" vertical="center" wrapText="1"/>
    </xf>
    <xf numFmtId="43" fontId="9" fillId="2" borderId="1" xfId="50" applyNumberFormat="1" applyFont="1" applyFill="1" applyBorder="1" applyAlignment="1">
      <alignment vertical="center" wrapText="1"/>
    </xf>
    <xf numFmtId="10" fontId="9" fillId="2" borderId="1" xfId="3" applyNumberFormat="1" applyFont="1" applyFill="1" applyBorder="1" applyAlignment="1" applyProtection="1">
      <alignment vertical="center" wrapText="1"/>
    </xf>
    <xf numFmtId="177" fontId="9" fillId="2" borderId="1" xfId="3" applyNumberFormat="1" applyFont="1" applyFill="1" applyBorder="1" applyAlignment="1" applyProtection="1">
      <alignment vertical="center" wrapText="1"/>
    </xf>
    <xf numFmtId="49" fontId="8" fillId="2" borderId="1" xfId="50" applyNumberFormat="1" applyFont="1" applyFill="1" applyBorder="1" applyAlignment="1">
      <alignment horizontal="center" vertical="center"/>
    </xf>
    <xf numFmtId="179" fontId="10" fillId="2" borderId="1" xfId="50" applyNumberFormat="1" applyFont="1" applyFill="1" applyBorder="1" applyAlignment="1">
      <alignment horizontal="left" vertical="center" wrapText="1"/>
    </xf>
    <xf numFmtId="43" fontId="11" fillId="0" borderId="1" xfId="49" applyNumberFormat="1" applyFont="1" applyBorder="1" applyAlignment="1">
      <alignment horizontal="right" vertical="center" wrapText="1"/>
    </xf>
    <xf numFmtId="0" fontId="11" fillId="0" borderId="1" xfId="49" applyFont="1" applyBorder="1" applyAlignment="1">
      <alignment horizontal="center" vertical="center" wrapText="1"/>
    </xf>
    <xf numFmtId="10" fontId="11" fillId="0" borderId="1" xfId="3" applyNumberFormat="1" applyFont="1" applyFill="1" applyBorder="1" applyAlignment="1">
      <alignment horizontal="center" vertical="center" wrapText="1"/>
    </xf>
    <xf numFmtId="43" fontId="11" fillId="0" borderId="1" xfId="3" applyNumberFormat="1" applyFont="1" applyFill="1" applyBorder="1" applyAlignment="1">
      <alignment horizontal="center" vertical="center" wrapText="1"/>
    </xf>
    <xf numFmtId="43" fontId="12" fillId="2" borderId="1" xfId="50" applyNumberFormat="1" applyFont="1" applyFill="1" applyBorder="1" applyAlignment="1">
      <alignment vertical="center" wrapText="1"/>
    </xf>
    <xf numFmtId="180" fontId="11" fillId="0" borderId="1" xfId="49" applyNumberFormat="1" applyFont="1" applyBorder="1" applyAlignment="1">
      <alignment horizontal="right" vertical="center" wrapText="1"/>
    </xf>
    <xf numFmtId="178" fontId="11" fillId="0" borderId="1" xfId="49" applyNumberFormat="1" applyFont="1" applyBorder="1" applyAlignment="1">
      <alignment horizontal="right" vertical="center" wrapText="1"/>
    </xf>
    <xf numFmtId="181" fontId="11" fillId="0" borderId="1" xfId="49" applyNumberFormat="1" applyFont="1" applyBorder="1" applyAlignment="1">
      <alignment horizontal="right" vertical="center" wrapText="1"/>
    </xf>
    <xf numFmtId="43" fontId="12" fillId="2" borderId="1" xfId="50" applyNumberFormat="1" applyFont="1" applyFill="1" applyBorder="1" applyAlignment="1">
      <alignment horizontal="left" vertical="center" wrapText="1"/>
    </xf>
    <xf numFmtId="177" fontId="11" fillId="0" borderId="1" xfId="3" applyNumberFormat="1" applyFont="1" applyFill="1" applyBorder="1" applyAlignment="1">
      <alignment horizontal="center" vertical="center" wrapText="1"/>
    </xf>
    <xf numFmtId="179" fontId="3" fillId="2" borderId="1" xfId="50" applyNumberFormat="1" applyFont="1" applyFill="1" applyBorder="1" applyAlignment="1">
      <alignment horizontal="left" vertical="center" wrapText="1"/>
    </xf>
    <xf numFmtId="41" fontId="12" fillId="2" borderId="1" xfId="50" applyNumberFormat="1" applyFont="1" applyFill="1" applyBorder="1" applyAlignment="1">
      <alignment vertical="center" wrapText="1"/>
    </xf>
    <xf numFmtId="10" fontId="12" fillId="2" borderId="1" xfId="3" applyNumberFormat="1" applyFont="1" applyFill="1" applyBorder="1" applyAlignment="1" applyProtection="1">
      <alignment vertical="center" wrapText="1"/>
    </xf>
    <xf numFmtId="41" fontId="7" fillId="2" borderId="1" xfId="50" applyNumberFormat="1" applyFont="1" applyFill="1" applyBorder="1" applyAlignment="1">
      <alignment vertical="center" wrapText="1"/>
    </xf>
    <xf numFmtId="49" fontId="8" fillId="2" borderId="1" xfId="50" applyNumberFormat="1" applyFont="1" applyFill="1" applyBorder="1" applyAlignment="1">
      <alignment horizontal="left" vertical="center"/>
    </xf>
    <xf numFmtId="41" fontId="9" fillId="2" borderId="1" xfId="50" applyNumberFormat="1" applyFont="1" applyFill="1" applyBorder="1" applyAlignment="1">
      <alignment vertical="center" wrapText="1"/>
    </xf>
    <xf numFmtId="43" fontId="13" fillId="2" borderId="1" xfId="50" applyNumberFormat="1" applyFont="1" applyFill="1" applyBorder="1" applyAlignment="1">
      <alignment horizontal="right" vertical="center" wrapText="1"/>
    </xf>
    <xf numFmtId="49" fontId="10" fillId="2" borderId="1" xfId="50" applyNumberFormat="1" applyFont="1" applyFill="1" applyBorder="1" applyAlignment="1">
      <alignment horizontal="left" vertical="center" wrapText="1"/>
    </xf>
    <xf numFmtId="43" fontId="14" fillId="2" borderId="1" xfId="50" applyNumberFormat="1" applyFont="1" applyFill="1" applyBorder="1" applyAlignment="1">
      <alignment vertical="center" wrapText="1"/>
    </xf>
    <xf numFmtId="41" fontId="14" fillId="2" borderId="1" xfId="50" applyNumberFormat="1" applyFont="1" applyFill="1" applyBorder="1" applyAlignment="1">
      <alignment vertical="center" wrapText="1"/>
    </xf>
    <xf numFmtId="10" fontId="14" fillId="2" borderId="1" xfId="3" applyNumberFormat="1" applyFont="1" applyFill="1" applyBorder="1" applyAlignment="1" applyProtection="1">
      <alignment vertical="center" wrapText="1"/>
    </xf>
    <xf numFmtId="43" fontId="15" fillId="2" borderId="1" xfId="50" applyNumberFormat="1" applyFont="1" applyFill="1" applyBorder="1" applyAlignment="1">
      <alignment horizontal="right" vertical="center" wrapText="1"/>
    </xf>
    <xf numFmtId="0" fontId="8" fillId="2" borderId="1" xfId="50" applyFont="1" applyFill="1" applyBorder="1">
      <alignment vertical="center"/>
    </xf>
    <xf numFmtId="0" fontId="8" fillId="2" borderId="6" xfId="50" applyFont="1" applyFill="1" applyBorder="1" applyAlignment="1">
      <alignment horizontal="center" vertical="center"/>
    </xf>
    <xf numFmtId="43" fontId="9" fillId="2" borderId="1" xfId="51" applyFont="1" applyFill="1" applyBorder="1" applyAlignment="1">
      <alignment vertical="center" wrapText="1"/>
    </xf>
    <xf numFmtId="0" fontId="8" fillId="2" borderId="10" xfId="50" applyFont="1" applyFill="1" applyBorder="1" applyAlignment="1">
      <alignment horizontal="center" vertical="center"/>
    </xf>
    <xf numFmtId="43" fontId="14" fillId="2" borderId="1" xfId="51" applyFont="1" applyFill="1" applyBorder="1" applyAlignment="1">
      <alignment vertical="center" wrapText="1"/>
    </xf>
    <xf numFmtId="0" fontId="8" fillId="2" borderId="7" xfId="50" applyFont="1" applyFill="1" applyBorder="1" applyAlignment="1">
      <alignment horizontal="center" vertical="center"/>
    </xf>
    <xf numFmtId="43" fontId="11" fillId="3" borderId="1" xfId="3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  <cellStyle name="千位分隔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01_&#38598;&#22242;&#20844;&#21496;\Users\&#26446;&#24314;&#36229;\AppData\Roaming\Foxmail7\Temp-8152-20200915094428\Attach\&#65281;&#29616;&#37329;&#38134;&#34892;&#26376;&#25253;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my-work\&#26234;&#20139;&#29289;&#19994;&#31649;&#29702;&#31995;&#32479;\&#25968;&#25454;\&#26446;&#33891;&#27169;&#26495;\Z&#20108;&#12289;&#38376;&#28165;&#23548;&#20837;&#27169;&#26495;-20251028-V3 - 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01_&#38598;&#22242;&#20844;&#21496;\&#36130;&#21153;&#37096;\&#29289;&#19994;\&#29289;&#19994;&#31649;&#29702;&#38376;&#28165;\2021\23&#38134;&#22478;&#22823;&#21414;202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my-work\&#26234;&#20139;&#29289;&#19994;&#31649;&#29702;&#31995;&#32479;\&#25968;&#25454;\&#26446;&#33891;&#27169;&#26495;\01&#23453;&#21414;&#38597;&#33489;202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01_&#38598;&#22242;&#20844;&#21496;\&#36130;&#21153;&#37096;\&#29289;&#19994;\&#29289;&#19994;&#31649;&#29702;&#38376;&#28165;\2021\26&#20013;&#21326;&#19996;&#27874;&#33489;202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pp\&#24494;&#20449;\xwechat_files\wxid_n38aa6hmn6xo22_94b2\msg\file\2026-01\&#20013;&#21326;&#19996;&#27874;&#28165;&#23548;&#20837;&#27169;&#26495;Z2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作指南"/>
      <sheetName val="新编码"/>
      <sheetName val="收支明细"/>
      <sheetName val="报表结构标准"/>
      <sheetName val="现金银行余额"/>
      <sheetName val="数据输入及报表生成监控"/>
      <sheetName val="DATA CALC"/>
      <sheetName val="按月汇总报表"/>
      <sheetName val="按公司汇总报表"/>
      <sheetName val="现金流量表"/>
      <sheetName val="公司查询"/>
      <sheetName val="公司加部门查询"/>
      <sheetName val="项目部门查询"/>
      <sheetName val="2020年物业集团月报存在问题"/>
      <sheetName val="2020年科技工程月报存在问题"/>
      <sheetName val="期票收付（含背书）明细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2020商铺"/>
      <sheetName val="2020住宅"/>
      <sheetName val="2020租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说明"/>
      <sheetName val="白单流水  导入新模板"/>
      <sheetName val="住宅物业费 导入新模板"/>
      <sheetName val="住宅物业费 导入新模板 (2)"/>
      <sheetName val=" 商铺物业费 导入新模板"/>
      <sheetName val=" 商铺物业费 导入新模板 (2)"/>
      <sheetName val="地面停车费 导入新模板 "/>
      <sheetName val="地下停车费 导入新模板"/>
      <sheetName val="临时停车费 导入模板"/>
      <sheetName val="白单流水汇总"/>
      <sheetName val="白单流水"/>
      <sheetName val="租金收入 (lao临时记录)"/>
      <sheetName val="应收预算实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应收预算实际"/>
      <sheetName val="2020住宅"/>
      <sheetName val="2020商铺"/>
      <sheetName val="物业白单"/>
      <sheetName val="2020露天停车"/>
      <sheetName val="2020开发商产权地库停车"/>
      <sheetName val="2020其他停车"/>
      <sheetName val="2020其他费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取数"/>
      <sheetName val="白单流水"/>
      <sheetName val="垃圾清运装修押金"/>
      <sheetName val="白单流水汇总"/>
      <sheetName val="白单流水物业费"/>
      <sheetName val="物业白单缴账情况"/>
      <sheetName val="2025物业费"/>
      <sheetName val="2025长停车"/>
      <sheetName val="2025临停车"/>
      <sheetName val="2025其他收入"/>
      <sheetName val="停车数量"/>
      <sheetName val="应收预算实际"/>
      <sheetName val="#REF!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应收预算实际"/>
      <sheetName val="2020住宅"/>
      <sheetName val="2020商铺"/>
      <sheetName val="物业白单"/>
      <sheetName val="2020地面停车"/>
      <sheetName val="2020开发商产权地库停车"/>
      <sheetName val="2020小业主产权车辆管理"/>
      <sheetName val="2020其他停车"/>
      <sheetName val="2020其他费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说明"/>
      <sheetName val="白单流水  导入新模板"/>
      <sheetName val="住宅物业费 导入新模板"/>
      <sheetName val="住宅物业费 导入新模板 (2)"/>
      <sheetName val=" 商铺物业费 导入新模板"/>
      <sheetName val=" 商铺物业费 导入新模板 (2)"/>
      <sheetName val="地面停车费 导入新模板 "/>
      <sheetName val="小业主产权导入新模板"/>
      <sheetName val="地下停车费 导入新模板"/>
      <sheetName val="临时停车费 导入模板"/>
      <sheetName val="白单流水汇总"/>
      <sheetName val="租金收入 (lao临时记录)"/>
      <sheetName val="应收预算实际"/>
    </sheetNames>
    <sheetDataSet>
      <sheetData sheetId="0"/>
      <sheetData sheetId="1"/>
      <sheetData sheetId="2">
        <row r="1">
          <cell r="M1" t="str">
            <v>把原来的收费区间拆分为两个：起始日期、终止日期</v>
          </cell>
        </row>
        <row r="1">
          <cell r="S1">
            <v>12675581.11</v>
          </cell>
        </row>
        <row r="1">
          <cell r="AF1" t="str">
            <v>修改名字，原字段名字“22项分类”</v>
          </cell>
        </row>
        <row r="2">
          <cell r="C2" t="str">
            <v>项目名称</v>
          </cell>
        </row>
        <row r="2">
          <cell r="K2" t="str">
            <v>收款所属年度</v>
          </cell>
        </row>
        <row r="2">
          <cell r="M2" t="str">
            <v>收费区间-终止日期（年/月/日）</v>
          </cell>
        </row>
        <row r="2">
          <cell r="S2" t="str">
            <v>拆分后银行解款金额</v>
          </cell>
        </row>
        <row r="2">
          <cell r="AA2" t="str">
            <v>收款年/月</v>
          </cell>
          <cell r="AB2" t="str">
            <v>收款年度</v>
          </cell>
        </row>
        <row r="2">
          <cell r="AF2" t="str">
            <v>25项收费分类</v>
          </cell>
        </row>
        <row r="3">
          <cell r="C3" t="str">
            <v>中华东波苑</v>
          </cell>
        </row>
        <row r="3">
          <cell r="K3" t="str">
            <v>代收</v>
          </cell>
        </row>
        <row r="3">
          <cell r="M3">
            <v>43524</v>
          </cell>
        </row>
        <row r="3">
          <cell r="S3">
            <v>245.64</v>
          </cell>
        </row>
        <row r="3">
          <cell r="AA3">
            <v>43525</v>
          </cell>
          <cell r="AB3">
            <v>2019</v>
          </cell>
        </row>
        <row r="3">
          <cell r="AF3" t="str">
            <v>住宅物业费</v>
          </cell>
        </row>
        <row r="4">
          <cell r="C4" t="str">
            <v>中华东波苑</v>
          </cell>
        </row>
        <row r="4">
          <cell r="K4" t="str">
            <v>2019年</v>
          </cell>
        </row>
        <row r="4">
          <cell r="M4">
            <v>43830</v>
          </cell>
        </row>
        <row r="4">
          <cell r="S4">
            <v>1227.96</v>
          </cell>
        </row>
        <row r="4">
          <cell r="AA4">
            <v>43525</v>
          </cell>
          <cell r="AB4">
            <v>2019</v>
          </cell>
        </row>
        <row r="4">
          <cell r="AF4" t="str">
            <v>住宅物业费</v>
          </cell>
        </row>
        <row r="5">
          <cell r="C5" t="str">
            <v>中华东波苑</v>
          </cell>
        </row>
        <row r="5">
          <cell r="K5" t="str">
            <v>代收</v>
          </cell>
        </row>
        <row r="5">
          <cell r="M5">
            <v>43524</v>
          </cell>
        </row>
        <row r="5">
          <cell r="S5">
            <v>299.08</v>
          </cell>
        </row>
        <row r="5">
          <cell r="AA5">
            <v>43525</v>
          </cell>
          <cell r="AB5">
            <v>2019</v>
          </cell>
        </row>
        <row r="5">
          <cell r="AF5" t="str">
            <v>住宅物业费</v>
          </cell>
        </row>
        <row r="6">
          <cell r="C6" t="str">
            <v>中华东波苑</v>
          </cell>
        </row>
        <row r="6">
          <cell r="K6" t="str">
            <v>2019年</v>
          </cell>
        </row>
        <row r="6">
          <cell r="M6">
            <v>43830</v>
          </cell>
        </row>
        <row r="6">
          <cell r="S6">
            <v>1495.32</v>
          </cell>
        </row>
        <row r="6">
          <cell r="AA6">
            <v>43525</v>
          </cell>
          <cell r="AB6">
            <v>2019</v>
          </cell>
        </row>
        <row r="6">
          <cell r="AF6" t="str">
            <v>住宅物业费</v>
          </cell>
        </row>
        <row r="7">
          <cell r="C7" t="str">
            <v>中华东波苑</v>
          </cell>
        </row>
        <row r="7">
          <cell r="K7" t="str">
            <v>代收</v>
          </cell>
        </row>
        <row r="7">
          <cell r="M7">
            <v>43524</v>
          </cell>
        </row>
        <row r="7">
          <cell r="S7">
            <v>285.32</v>
          </cell>
        </row>
        <row r="7">
          <cell r="AA7">
            <v>43525</v>
          </cell>
          <cell r="AB7">
            <v>2019</v>
          </cell>
        </row>
        <row r="7">
          <cell r="AF7" t="str">
            <v>住宅物业费</v>
          </cell>
        </row>
        <row r="8">
          <cell r="C8" t="str">
            <v>中华东波苑</v>
          </cell>
        </row>
        <row r="8">
          <cell r="K8" t="str">
            <v>2019年</v>
          </cell>
        </row>
        <row r="8">
          <cell r="M8">
            <v>43830</v>
          </cell>
        </row>
        <row r="8">
          <cell r="S8">
            <v>1426.68</v>
          </cell>
        </row>
        <row r="8">
          <cell r="AA8">
            <v>43525</v>
          </cell>
          <cell r="AB8">
            <v>2019</v>
          </cell>
        </row>
        <row r="8">
          <cell r="AF8" t="str">
            <v>住宅物业费</v>
          </cell>
        </row>
        <row r="9">
          <cell r="C9" t="str">
            <v>中华东波苑</v>
          </cell>
        </row>
        <row r="9">
          <cell r="K9" t="str">
            <v>代收</v>
          </cell>
        </row>
        <row r="9">
          <cell r="M9">
            <v>43524</v>
          </cell>
        </row>
        <row r="9">
          <cell r="S9">
            <v>299.92</v>
          </cell>
        </row>
        <row r="9">
          <cell r="AA9">
            <v>43525</v>
          </cell>
          <cell r="AB9">
            <v>2019</v>
          </cell>
        </row>
        <row r="9">
          <cell r="AF9" t="str">
            <v>住宅物业费</v>
          </cell>
        </row>
        <row r="10">
          <cell r="C10" t="str">
            <v>中华东波苑</v>
          </cell>
        </row>
        <row r="10">
          <cell r="K10" t="str">
            <v>2019年</v>
          </cell>
        </row>
        <row r="10">
          <cell r="M10">
            <v>43830</v>
          </cell>
        </row>
        <row r="10">
          <cell r="S10">
            <v>1499.28</v>
          </cell>
        </row>
        <row r="10">
          <cell r="AA10">
            <v>43525</v>
          </cell>
          <cell r="AB10">
            <v>2019</v>
          </cell>
        </row>
        <row r="10">
          <cell r="AF10" t="str">
            <v>住宅物业费</v>
          </cell>
        </row>
        <row r="11">
          <cell r="C11" t="str">
            <v>中华东波苑</v>
          </cell>
        </row>
        <row r="11">
          <cell r="K11" t="str">
            <v>代收</v>
          </cell>
        </row>
        <row r="11">
          <cell r="M11">
            <v>43524</v>
          </cell>
        </row>
        <row r="11">
          <cell r="S11">
            <v>276.1</v>
          </cell>
        </row>
        <row r="11">
          <cell r="AA11">
            <v>43525</v>
          </cell>
          <cell r="AB11">
            <v>2019</v>
          </cell>
        </row>
        <row r="11">
          <cell r="AF11" t="str">
            <v>住宅物业费</v>
          </cell>
        </row>
        <row r="12">
          <cell r="C12" t="str">
            <v>中华东波苑</v>
          </cell>
        </row>
        <row r="12">
          <cell r="K12" t="str">
            <v>2019年</v>
          </cell>
        </row>
        <row r="12">
          <cell r="M12">
            <v>43830</v>
          </cell>
        </row>
        <row r="12">
          <cell r="S12">
            <v>1380</v>
          </cell>
        </row>
        <row r="12">
          <cell r="AA12">
            <v>43525</v>
          </cell>
          <cell r="AB12">
            <v>2019</v>
          </cell>
        </row>
        <row r="12">
          <cell r="AF12" t="str">
            <v>住宅物业费</v>
          </cell>
        </row>
        <row r="13">
          <cell r="C13" t="str">
            <v>中华东波苑</v>
          </cell>
        </row>
        <row r="13">
          <cell r="K13" t="str">
            <v>代收</v>
          </cell>
        </row>
        <row r="13">
          <cell r="M13">
            <v>43524</v>
          </cell>
        </row>
        <row r="13">
          <cell r="S13">
            <v>349.12</v>
          </cell>
        </row>
        <row r="13">
          <cell r="AA13">
            <v>43525</v>
          </cell>
          <cell r="AB13">
            <v>2019</v>
          </cell>
        </row>
        <row r="13">
          <cell r="AF13" t="str">
            <v>住宅物业费</v>
          </cell>
        </row>
        <row r="14">
          <cell r="C14" t="str">
            <v>中华东波苑</v>
          </cell>
        </row>
        <row r="14">
          <cell r="K14" t="str">
            <v>2019年</v>
          </cell>
        </row>
        <row r="14">
          <cell r="M14">
            <v>43830</v>
          </cell>
        </row>
        <row r="14">
          <cell r="S14">
            <v>1745.28</v>
          </cell>
        </row>
        <row r="14">
          <cell r="AA14">
            <v>43525</v>
          </cell>
          <cell r="AB14">
            <v>2019</v>
          </cell>
        </row>
        <row r="14">
          <cell r="AF14" t="str">
            <v>住宅物业费</v>
          </cell>
        </row>
        <row r="15">
          <cell r="C15" t="str">
            <v>中华东波苑</v>
          </cell>
        </row>
        <row r="15">
          <cell r="K15" t="str">
            <v>代收</v>
          </cell>
        </row>
        <row r="15">
          <cell r="M15">
            <v>43524</v>
          </cell>
        </row>
        <row r="15">
          <cell r="S15">
            <v>500</v>
          </cell>
        </row>
        <row r="15">
          <cell r="AA15">
            <v>43525</v>
          </cell>
          <cell r="AB15">
            <v>2019</v>
          </cell>
        </row>
        <row r="15">
          <cell r="AF15" t="str">
            <v>地面停车费</v>
          </cell>
        </row>
        <row r="16">
          <cell r="C16" t="str">
            <v>中华东波苑</v>
          </cell>
        </row>
        <row r="16">
          <cell r="K16" t="str">
            <v>2019年</v>
          </cell>
        </row>
        <row r="16">
          <cell r="M16">
            <v>43830</v>
          </cell>
        </row>
        <row r="16">
          <cell r="S16">
            <v>2500</v>
          </cell>
        </row>
        <row r="16">
          <cell r="AA16">
            <v>43525</v>
          </cell>
          <cell r="AB16">
            <v>2019</v>
          </cell>
        </row>
        <row r="16">
          <cell r="AF16" t="str">
            <v>地面停车费</v>
          </cell>
        </row>
        <row r="17">
          <cell r="C17" t="str">
            <v>中华东波苑</v>
          </cell>
        </row>
        <row r="17">
          <cell r="K17" t="str">
            <v>代收</v>
          </cell>
        </row>
        <row r="17">
          <cell r="M17">
            <v>43524</v>
          </cell>
        </row>
        <row r="17">
          <cell r="S17">
            <v>500</v>
          </cell>
        </row>
        <row r="17">
          <cell r="AA17">
            <v>43525</v>
          </cell>
          <cell r="AB17">
            <v>2019</v>
          </cell>
        </row>
        <row r="17">
          <cell r="AF17" t="str">
            <v>地面停车费</v>
          </cell>
        </row>
        <row r="18">
          <cell r="C18" t="str">
            <v>中华东波苑</v>
          </cell>
        </row>
        <row r="18">
          <cell r="K18" t="str">
            <v>2019年</v>
          </cell>
        </row>
        <row r="18">
          <cell r="M18">
            <v>43830</v>
          </cell>
        </row>
        <row r="18">
          <cell r="S18">
            <v>2500</v>
          </cell>
        </row>
        <row r="18">
          <cell r="AA18">
            <v>43525</v>
          </cell>
          <cell r="AB18">
            <v>2019</v>
          </cell>
        </row>
        <row r="18">
          <cell r="AF18" t="str">
            <v>地面停车费</v>
          </cell>
        </row>
        <row r="19">
          <cell r="C19" t="str">
            <v>中华东波苑</v>
          </cell>
        </row>
        <row r="19">
          <cell r="K19" t="str">
            <v>代收</v>
          </cell>
        </row>
        <row r="19">
          <cell r="M19">
            <v>43524</v>
          </cell>
        </row>
        <row r="19">
          <cell r="S19">
            <v>500</v>
          </cell>
        </row>
        <row r="19">
          <cell r="AA19">
            <v>43525</v>
          </cell>
          <cell r="AB19">
            <v>2019</v>
          </cell>
        </row>
        <row r="19">
          <cell r="AF19" t="str">
            <v>地面停车费</v>
          </cell>
        </row>
        <row r="20">
          <cell r="C20" t="str">
            <v>中华东波苑</v>
          </cell>
        </row>
        <row r="20">
          <cell r="K20" t="str">
            <v>2019年</v>
          </cell>
        </row>
        <row r="20">
          <cell r="M20">
            <v>43830</v>
          </cell>
        </row>
        <row r="20">
          <cell r="S20">
            <v>1250</v>
          </cell>
        </row>
        <row r="20">
          <cell r="AA20">
            <v>43525</v>
          </cell>
          <cell r="AB20">
            <v>2019</v>
          </cell>
        </row>
        <row r="20">
          <cell r="AF20" t="str">
            <v>小业主产权车辆管理费</v>
          </cell>
        </row>
        <row r="21">
          <cell r="C21" t="str">
            <v>中华东波苑</v>
          </cell>
        </row>
        <row r="21">
          <cell r="K21" t="str">
            <v>2019年</v>
          </cell>
        </row>
        <row r="21">
          <cell r="M21">
            <v>43830</v>
          </cell>
        </row>
        <row r="21">
          <cell r="S21">
            <v>1250</v>
          </cell>
        </row>
        <row r="21">
          <cell r="AA21">
            <v>43525</v>
          </cell>
          <cell r="AB21">
            <v>2019</v>
          </cell>
        </row>
        <row r="21">
          <cell r="AF21" t="str">
            <v>小业主产权车辆管理费</v>
          </cell>
        </row>
        <row r="22">
          <cell r="C22" t="str">
            <v>中华东波苑</v>
          </cell>
        </row>
        <row r="22">
          <cell r="K22" t="str">
            <v>2019年</v>
          </cell>
        </row>
        <row r="22">
          <cell r="M22">
            <v>43830</v>
          </cell>
        </row>
        <row r="22">
          <cell r="S22">
            <v>12000</v>
          </cell>
        </row>
        <row r="22">
          <cell r="AA22">
            <v>43525</v>
          </cell>
          <cell r="AB22">
            <v>2019</v>
          </cell>
        </row>
        <row r="22">
          <cell r="AF22" t="str">
            <v>租金收入</v>
          </cell>
        </row>
        <row r="23">
          <cell r="C23" t="str">
            <v>中华东波苑</v>
          </cell>
        </row>
        <row r="23">
          <cell r="K23" t="str">
            <v>2020年</v>
          </cell>
        </row>
        <row r="23">
          <cell r="M23">
            <v>43890</v>
          </cell>
        </row>
        <row r="23">
          <cell r="S23">
            <v>2400</v>
          </cell>
        </row>
        <row r="23">
          <cell r="AA23">
            <v>43525</v>
          </cell>
          <cell r="AB23">
            <v>2019</v>
          </cell>
        </row>
        <row r="23">
          <cell r="AF23" t="str">
            <v>租金收入</v>
          </cell>
        </row>
        <row r="24">
          <cell r="C24" t="str">
            <v>中华东波苑</v>
          </cell>
        </row>
        <row r="24">
          <cell r="K24" t="str">
            <v>2019年</v>
          </cell>
        </row>
        <row r="24">
          <cell r="M24">
            <v>43646</v>
          </cell>
        </row>
        <row r="24">
          <cell r="S24">
            <v>1800</v>
          </cell>
        </row>
        <row r="24">
          <cell r="AA24">
            <v>43525</v>
          </cell>
          <cell r="AB24">
            <v>2019</v>
          </cell>
        </row>
        <row r="24">
          <cell r="AF24" t="str">
            <v>租金收入</v>
          </cell>
        </row>
        <row r="25">
          <cell r="C25" t="str">
            <v>中华东波苑</v>
          </cell>
        </row>
        <row r="25">
          <cell r="K25" t="str">
            <v>2019年</v>
          </cell>
        </row>
        <row r="25">
          <cell r="M25">
            <v>43646</v>
          </cell>
        </row>
        <row r="25">
          <cell r="S25">
            <v>4000</v>
          </cell>
        </row>
        <row r="25">
          <cell r="AA25">
            <v>43525</v>
          </cell>
          <cell r="AB25">
            <v>2019</v>
          </cell>
        </row>
        <row r="25">
          <cell r="AF25" t="str">
            <v>租金收入</v>
          </cell>
        </row>
        <row r="26">
          <cell r="C26" t="str">
            <v>中华东波苑</v>
          </cell>
        </row>
        <row r="26">
          <cell r="K26" t="str">
            <v>2019年</v>
          </cell>
        </row>
        <row r="26">
          <cell r="M26">
            <v>43555</v>
          </cell>
        </row>
        <row r="26">
          <cell r="S26">
            <v>250</v>
          </cell>
        </row>
        <row r="26">
          <cell r="AA26">
            <v>43525</v>
          </cell>
          <cell r="AB26">
            <v>2019</v>
          </cell>
        </row>
        <row r="26">
          <cell r="AF26" t="str">
            <v>临时停车费</v>
          </cell>
        </row>
        <row r="27">
          <cell r="C27" t="str">
            <v>中华东波苑</v>
          </cell>
        </row>
        <row r="27">
          <cell r="K27" t="str">
            <v>2019年</v>
          </cell>
        </row>
        <row r="27">
          <cell r="M27">
            <v>43555</v>
          </cell>
        </row>
        <row r="27">
          <cell r="S27">
            <v>250</v>
          </cell>
        </row>
        <row r="27">
          <cell r="AA27">
            <v>43525</v>
          </cell>
          <cell r="AB27">
            <v>2019</v>
          </cell>
        </row>
        <row r="27">
          <cell r="AF27" t="str">
            <v>临时停车费</v>
          </cell>
        </row>
        <row r="28">
          <cell r="C28" t="str">
            <v>中华东波苑</v>
          </cell>
        </row>
        <row r="28">
          <cell r="K28" t="str">
            <v>2019年</v>
          </cell>
        </row>
        <row r="28">
          <cell r="M28">
            <v>43555</v>
          </cell>
        </row>
        <row r="28">
          <cell r="S28">
            <v>250</v>
          </cell>
        </row>
        <row r="28">
          <cell r="AA28">
            <v>43525</v>
          </cell>
          <cell r="AB28">
            <v>2019</v>
          </cell>
        </row>
        <row r="28">
          <cell r="AF28" t="str">
            <v>临时停车费</v>
          </cell>
        </row>
        <row r="29">
          <cell r="C29" t="str">
            <v>中华东波苑</v>
          </cell>
        </row>
        <row r="29">
          <cell r="K29" t="str">
            <v>2019年</v>
          </cell>
        </row>
        <row r="29">
          <cell r="M29">
            <v>43555</v>
          </cell>
        </row>
        <row r="29">
          <cell r="S29">
            <v>250</v>
          </cell>
        </row>
        <row r="29">
          <cell r="AA29">
            <v>43525</v>
          </cell>
          <cell r="AB29">
            <v>2019</v>
          </cell>
        </row>
        <row r="29">
          <cell r="AF29" t="str">
            <v>临时停车费</v>
          </cell>
        </row>
        <row r="30">
          <cell r="C30" t="str">
            <v>中华东波苑</v>
          </cell>
        </row>
        <row r="30">
          <cell r="K30" t="str">
            <v>代收</v>
          </cell>
        </row>
        <row r="30">
          <cell r="M30">
            <v>43524</v>
          </cell>
        </row>
        <row r="30">
          <cell r="S30">
            <v>500</v>
          </cell>
        </row>
        <row r="30">
          <cell r="AA30">
            <v>43525</v>
          </cell>
          <cell r="AB30">
            <v>2019</v>
          </cell>
        </row>
        <row r="30">
          <cell r="AF30" t="str">
            <v>地面停车费</v>
          </cell>
        </row>
        <row r="31">
          <cell r="C31" t="str">
            <v>中华东波苑</v>
          </cell>
        </row>
        <row r="31">
          <cell r="K31" t="str">
            <v>2019年</v>
          </cell>
        </row>
        <row r="31">
          <cell r="M31">
            <v>43646</v>
          </cell>
        </row>
        <row r="31">
          <cell r="S31">
            <v>1000</v>
          </cell>
        </row>
        <row r="31">
          <cell r="AA31">
            <v>43525</v>
          </cell>
          <cell r="AB31">
            <v>2019</v>
          </cell>
        </row>
        <row r="31">
          <cell r="AF31" t="str">
            <v>地面停车费</v>
          </cell>
        </row>
        <row r="32">
          <cell r="C32" t="str">
            <v>中华东波苑</v>
          </cell>
        </row>
        <row r="32">
          <cell r="K32" t="str">
            <v>代收</v>
          </cell>
        </row>
        <row r="32">
          <cell r="M32">
            <v>43524</v>
          </cell>
        </row>
        <row r="32">
          <cell r="S32">
            <v>278.98</v>
          </cell>
        </row>
        <row r="32">
          <cell r="AA32">
            <v>43525</v>
          </cell>
          <cell r="AB32">
            <v>2019</v>
          </cell>
        </row>
        <row r="32">
          <cell r="AF32" t="str">
            <v>住宅物业费</v>
          </cell>
        </row>
        <row r="33">
          <cell r="C33" t="str">
            <v>中华东波苑</v>
          </cell>
        </row>
        <row r="33">
          <cell r="K33" t="str">
            <v>2019年</v>
          </cell>
        </row>
        <row r="33">
          <cell r="M33">
            <v>43555</v>
          </cell>
        </row>
        <row r="33">
          <cell r="S33">
            <v>139.49</v>
          </cell>
        </row>
        <row r="33">
          <cell r="AA33">
            <v>43525</v>
          </cell>
          <cell r="AB33">
            <v>2019</v>
          </cell>
        </row>
        <row r="33">
          <cell r="AF33" t="str">
            <v>住宅物业费</v>
          </cell>
        </row>
        <row r="34">
          <cell r="C34" t="str">
            <v>中华东波苑</v>
          </cell>
        </row>
        <row r="34">
          <cell r="K34" t="str">
            <v>代收</v>
          </cell>
        </row>
        <row r="34">
          <cell r="M34">
            <v>43524</v>
          </cell>
        </row>
        <row r="34">
          <cell r="S34">
            <v>245.62</v>
          </cell>
        </row>
        <row r="34">
          <cell r="AA34">
            <v>43525</v>
          </cell>
          <cell r="AB34">
            <v>2019</v>
          </cell>
        </row>
        <row r="34">
          <cell r="AF34" t="str">
            <v>住宅物业费</v>
          </cell>
        </row>
        <row r="35">
          <cell r="C35" t="str">
            <v>中华东波苑</v>
          </cell>
        </row>
        <row r="35">
          <cell r="K35" t="str">
            <v>2019年</v>
          </cell>
        </row>
        <row r="35">
          <cell r="M35">
            <v>43646</v>
          </cell>
        </row>
        <row r="35">
          <cell r="S35">
            <v>491.18</v>
          </cell>
        </row>
        <row r="35">
          <cell r="AA35">
            <v>43525</v>
          </cell>
          <cell r="AB35">
            <v>2019</v>
          </cell>
        </row>
        <row r="35">
          <cell r="AF35" t="str">
            <v>住宅物业费</v>
          </cell>
        </row>
        <row r="36">
          <cell r="C36" t="str">
            <v>中华东波苑</v>
          </cell>
        </row>
        <row r="36">
          <cell r="K36" t="str">
            <v>代收</v>
          </cell>
        </row>
        <row r="36">
          <cell r="M36">
            <v>43524</v>
          </cell>
        </row>
        <row r="36">
          <cell r="S36">
            <v>245.62</v>
          </cell>
        </row>
        <row r="36">
          <cell r="AA36">
            <v>43525</v>
          </cell>
          <cell r="AB36">
            <v>2019</v>
          </cell>
        </row>
        <row r="36">
          <cell r="AF36" t="str">
            <v>住宅物业费</v>
          </cell>
        </row>
        <row r="37">
          <cell r="C37" t="str">
            <v>中华东波苑</v>
          </cell>
        </row>
        <row r="37">
          <cell r="K37" t="str">
            <v>2019年</v>
          </cell>
        </row>
        <row r="37">
          <cell r="M37">
            <v>43646</v>
          </cell>
        </row>
        <row r="37">
          <cell r="S37">
            <v>491.18</v>
          </cell>
        </row>
        <row r="37">
          <cell r="AA37">
            <v>43525</v>
          </cell>
          <cell r="AB37">
            <v>2019</v>
          </cell>
        </row>
        <row r="37">
          <cell r="AF37" t="str">
            <v>住宅物业费</v>
          </cell>
        </row>
        <row r="38">
          <cell r="C38" t="str">
            <v>中华东波苑</v>
          </cell>
        </row>
        <row r="38">
          <cell r="K38" t="str">
            <v>代收</v>
          </cell>
        </row>
        <row r="38">
          <cell r="M38">
            <v>43524</v>
          </cell>
        </row>
        <row r="38">
          <cell r="S38">
            <v>285.29</v>
          </cell>
        </row>
        <row r="38">
          <cell r="AA38">
            <v>43525</v>
          </cell>
          <cell r="AB38">
            <v>2019</v>
          </cell>
        </row>
        <row r="38">
          <cell r="AF38" t="str">
            <v>住宅物业费</v>
          </cell>
        </row>
        <row r="39">
          <cell r="C39" t="str">
            <v>中华东波苑</v>
          </cell>
        </row>
        <row r="39">
          <cell r="K39" t="str">
            <v>2019年</v>
          </cell>
        </row>
        <row r="39">
          <cell r="M39">
            <v>43646</v>
          </cell>
        </row>
        <row r="39">
          <cell r="S39">
            <v>570.67</v>
          </cell>
        </row>
        <row r="39">
          <cell r="AA39">
            <v>43525</v>
          </cell>
          <cell r="AB39">
            <v>2019</v>
          </cell>
        </row>
        <row r="39">
          <cell r="AF39" t="str">
            <v>住宅物业费</v>
          </cell>
        </row>
        <row r="40">
          <cell r="C40" t="str">
            <v>中华东波苑</v>
          </cell>
        </row>
        <row r="40">
          <cell r="K40" t="str">
            <v>2019年</v>
          </cell>
        </row>
        <row r="40">
          <cell r="M40">
            <v>43555</v>
          </cell>
        </row>
        <row r="40">
          <cell r="S40">
            <v>4800</v>
          </cell>
        </row>
        <row r="40">
          <cell r="AA40">
            <v>43525</v>
          </cell>
          <cell r="AB40">
            <v>2019</v>
          </cell>
        </row>
        <row r="40">
          <cell r="AF40" t="str">
            <v>维修收入</v>
          </cell>
        </row>
        <row r="41">
          <cell r="C41" t="str">
            <v>中华东波苑</v>
          </cell>
        </row>
        <row r="41">
          <cell r="K41" t="str">
            <v>代收</v>
          </cell>
        </row>
        <row r="41">
          <cell r="M41">
            <v>43524</v>
          </cell>
        </row>
        <row r="41">
          <cell r="S41">
            <v>250</v>
          </cell>
        </row>
        <row r="41">
          <cell r="AA41">
            <v>43525</v>
          </cell>
          <cell r="AB41">
            <v>2019</v>
          </cell>
        </row>
        <row r="41">
          <cell r="AF41" t="str">
            <v>小业主产权车辆管理费</v>
          </cell>
        </row>
        <row r="42">
          <cell r="C42" t="str">
            <v>中华东波苑</v>
          </cell>
        </row>
        <row r="42">
          <cell r="K42" t="str">
            <v>2019年</v>
          </cell>
        </row>
        <row r="42">
          <cell r="M42">
            <v>43555</v>
          </cell>
        </row>
        <row r="42">
          <cell r="S42">
            <v>125</v>
          </cell>
        </row>
        <row r="42">
          <cell r="AA42">
            <v>43525</v>
          </cell>
          <cell r="AB42">
            <v>2019</v>
          </cell>
        </row>
        <row r="42">
          <cell r="AF42" t="str">
            <v>小业主产权车辆管理费</v>
          </cell>
        </row>
        <row r="43">
          <cell r="C43" t="str">
            <v>中华东波苑</v>
          </cell>
        </row>
        <row r="43">
          <cell r="K43" t="str">
            <v>代收</v>
          </cell>
        </row>
        <row r="43">
          <cell r="M43">
            <v>43524</v>
          </cell>
        </row>
        <row r="43">
          <cell r="S43">
            <v>349.07</v>
          </cell>
        </row>
        <row r="43">
          <cell r="AA43">
            <v>43525</v>
          </cell>
          <cell r="AB43">
            <v>2019</v>
          </cell>
        </row>
        <row r="43">
          <cell r="AF43" t="str">
            <v>住宅物业费</v>
          </cell>
        </row>
        <row r="44">
          <cell r="C44" t="str">
            <v>中华东波苑</v>
          </cell>
        </row>
        <row r="44">
          <cell r="K44" t="str">
            <v>2019年</v>
          </cell>
        </row>
        <row r="44">
          <cell r="M44">
            <v>43555</v>
          </cell>
        </row>
        <row r="44">
          <cell r="S44">
            <v>174.53</v>
          </cell>
        </row>
        <row r="44">
          <cell r="AA44">
            <v>43525</v>
          </cell>
          <cell r="AB44">
            <v>2019</v>
          </cell>
        </row>
        <row r="44">
          <cell r="AF44" t="str">
            <v>住宅物业费</v>
          </cell>
        </row>
        <row r="45">
          <cell r="C45" t="str">
            <v>中华东波苑</v>
          </cell>
        </row>
        <row r="45">
          <cell r="K45" t="str">
            <v>代收</v>
          </cell>
        </row>
        <row r="45">
          <cell r="M45">
            <v>43524</v>
          </cell>
        </row>
        <row r="45">
          <cell r="S45">
            <v>279</v>
          </cell>
        </row>
        <row r="45">
          <cell r="AA45">
            <v>43525</v>
          </cell>
          <cell r="AB45">
            <v>2019</v>
          </cell>
        </row>
        <row r="45">
          <cell r="AF45" t="str">
            <v>住宅物业费</v>
          </cell>
        </row>
        <row r="46">
          <cell r="C46" t="str">
            <v>中华东波苑</v>
          </cell>
        </row>
        <row r="46">
          <cell r="K46" t="str">
            <v>2019年</v>
          </cell>
        </row>
        <row r="46">
          <cell r="M46">
            <v>43555</v>
          </cell>
        </row>
        <row r="46">
          <cell r="S46">
            <v>250</v>
          </cell>
        </row>
        <row r="46">
          <cell r="AA46">
            <v>43525</v>
          </cell>
          <cell r="AB46">
            <v>2019</v>
          </cell>
        </row>
        <row r="46">
          <cell r="AF46" t="str">
            <v>临时停车费</v>
          </cell>
        </row>
        <row r="47">
          <cell r="C47" t="str">
            <v>中华东波苑</v>
          </cell>
        </row>
        <row r="47">
          <cell r="K47" t="str">
            <v>2019年</v>
          </cell>
        </row>
        <row r="47">
          <cell r="M47">
            <v>43555</v>
          </cell>
        </row>
        <row r="47">
          <cell r="S47">
            <v>250</v>
          </cell>
        </row>
        <row r="47">
          <cell r="AA47">
            <v>43525</v>
          </cell>
          <cell r="AB47">
            <v>2019</v>
          </cell>
        </row>
        <row r="47">
          <cell r="AF47" t="str">
            <v>临时停车费</v>
          </cell>
        </row>
        <row r="48">
          <cell r="C48" t="str">
            <v>中华东波苑</v>
          </cell>
        </row>
        <row r="48">
          <cell r="K48" t="str">
            <v>2019年</v>
          </cell>
        </row>
        <row r="48">
          <cell r="M48">
            <v>43555</v>
          </cell>
        </row>
        <row r="48">
          <cell r="S48">
            <v>250</v>
          </cell>
        </row>
        <row r="48">
          <cell r="AA48">
            <v>43525</v>
          </cell>
          <cell r="AB48">
            <v>2019</v>
          </cell>
        </row>
        <row r="48">
          <cell r="AF48" t="str">
            <v>临时停车费</v>
          </cell>
        </row>
        <row r="49">
          <cell r="C49" t="str">
            <v>中华东波苑</v>
          </cell>
        </row>
        <row r="49">
          <cell r="K49" t="str">
            <v>2019年</v>
          </cell>
        </row>
        <row r="49">
          <cell r="M49">
            <v>43738</v>
          </cell>
        </row>
        <row r="49">
          <cell r="S49">
            <v>2100</v>
          </cell>
        </row>
        <row r="49">
          <cell r="AA49">
            <v>43525</v>
          </cell>
          <cell r="AB49">
            <v>2019</v>
          </cell>
        </row>
        <row r="49">
          <cell r="AF49" t="str">
            <v>地下停车费</v>
          </cell>
        </row>
        <row r="50">
          <cell r="C50" t="str">
            <v>中华东波苑</v>
          </cell>
        </row>
        <row r="50">
          <cell r="K50" t="str">
            <v>代收</v>
          </cell>
        </row>
        <row r="50">
          <cell r="M50">
            <v>43524</v>
          </cell>
        </row>
        <row r="50">
          <cell r="S50">
            <v>245.64</v>
          </cell>
        </row>
        <row r="50">
          <cell r="AA50">
            <v>43525</v>
          </cell>
          <cell r="AB50">
            <v>2019</v>
          </cell>
        </row>
        <row r="50">
          <cell r="AF50" t="str">
            <v>住宅物业费</v>
          </cell>
        </row>
        <row r="51">
          <cell r="C51" t="str">
            <v>中华东波苑</v>
          </cell>
        </row>
        <row r="51">
          <cell r="K51" t="str">
            <v>2019年</v>
          </cell>
        </row>
        <row r="51">
          <cell r="M51">
            <v>43830</v>
          </cell>
        </row>
        <row r="51">
          <cell r="S51">
            <v>1227.96</v>
          </cell>
        </row>
        <row r="51">
          <cell r="AA51">
            <v>43525</v>
          </cell>
          <cell r="AB51">
            <v>2019</v>
          </cell>
        </row>
        <row r="51">
          <cell r="AF51" t="str">
            <v>住宅物业费</v>
          </cell>
        </row>
        <row r="52">
          <cell r="C52" t="str">
            <v>中华东波苑</v>
          </cell>
        </row>
        <row r="52">
          <cell r="K52" t="str">
            <v>代收</v>
          </cell>
        </row>
        <row r="52">
          <cell r="M52">
            <v>43524</v>
          </cell>
        </row>
        <row r="52">
          <cell r="S52">
            <v>500</v>
          </cell>
        </row>
        <row r="52">
          <cell r="AA52">
            <v>43525</v>
          </cell>
          <cell r="AB52">
            <v>2019</v>
          </cell>
        </row>
        <row r="52">
          <cell r="AF52" t="str">
            <v>地面停车费</v>
          </cell>
        </row>
        <row r="53">
          <cell r="C53" t="str">
            <v>中华东波苑</v>
          </cell>
        </row>
        <row r="53">
          <cell r="K53" t="str">
            <v>2019年</v>
          </cell>
        </row>
        <row r="53">
          <cell r="M53">
            <v>43830</v>
          </cell>
        </row>
        <row r="53">
          <cell r="S53">
            <v>2500</v>
          </cell>
        </row>
        <row r="53">
          <cell r="AA53">
            <v>43525</v>
          </cell>
          <cell r="AB53">
            <v>2019</v>
          </cell>
        </row>
        <row r="53">
          <cell r="AF53" t="str">
            <v>地面停车费</v>
          </cell>
        </row>
        <row r="54">
          <cell r="C54" t="str">
            <v>中华东波苑</v>
          </cell>
        </row>
        <row r="54">
          <cell r="K54" t="str">
            <v>2019年</v>
          </cell>
        </row>
        <row r="54">
          <cell r="M54">
            <v>43830</v>
          </cell>
        </row>
        <row r="54">
          <cell r="S54">
            <v>1394.88</v>
          </cell>
        </row>
        <row r="54">
          <cell r="AA54">
            <v>43525</v>
          </cell>
          <cell r="AB54">
            <v>2019</v>
          </cell>
        </row>
        <row r="54">
          <cell r="AF54" t="str">
            <v>住宅物业费</v>
          </cell>
        </row>
        <row r="55">
          <cell r="C55" t="str">
            <v>中华东波苑</v>
          </cell>
        </row>
        <row r="55">
          <cell r="K55" t="str">
            <v>代收</v>
          </cell>
        </row>
        <row r="55">
          <cell r="M55">
            <v>43524</v>
          </cell>
        </row>
        <row r="55">
          <cell r="S55">
            <v>500</v>
          </cell>
        </row>
        <row r="55">
          <cell r="AA55">
            <v>43525</v>
          </cell>
          <cell r="AB55">
            <v>2019</v>
          </cell>
        </row>
        <row r="55">
          <cell r="AF55" t="str">
            <v>地面停车费</v>
          </cell>
        </row>
        <row r="56">
          <cell r="C56" t="str">
            <v>中华东波苑</v>
          </cell>
        </row>
        <row r="56">
          <cell r="K56" t="str">
            <v>2019年</v>
          </cell>
        </row>
        <row r="56">
          <cell r="M56">
            <v>43830</v>
          </cell>
        </row>
        <row r="56">
          <cell r="S56">
            <v>2500</v>
          </cell>
        </row>
        <row r="56">
          <cell r="AA56">
            <v>43525</v>
          </cell>
          <cell r="AB56">
            <v>2019</v>
          </cell>
        </row>
        <row r="56">
          <cell r="AF56" t="str">
            <v>地面停车费</v>
          </cell>
        </row>
        <row r="57">
          <cell r="C57" t="str">
            <v>中华东波苑</v>
          </cell>
        </row>
        <row r="57">
          <cell r="K57" t="str">
            <v>代收</v>
          </cell>
        </row>
        <row r="57">
          <cell r="M57">
            <v>43524</v>
          </cell>
        </row>
        <row r="57">
          <cell r="S57">
            <v>299.92</v>
          </cell>
        </row>
        <row r="57">
          <cell r="AA57">
            <v>43525</v>
          </cell>
          <cell r="AB57">
            <v>2019</v>
          </cell>
        </row>
        <row r="57">
          <cell r="AF57" t="str">
            <v>住宅物业费</v>
          </cell>
        </row>
        <row r="58">
          <cell r="C58" t="str">
            <v>中华东波苑</v>
          </cell>
        </row>
        <row r="58">
          <cell r="K58" t="str">
            <v>2019年</v>
          </cell>
        </row>
        <row r="58">
          <cell r="M58">
            <v>43830</v>
          </cell>
        </row>
        <row r="58">
          <cell r="S58">
            <v>1499.28</v>
          </cell>
        </row>
        <row r="58">
          <cell r="AA58">
            <v>43525</v>
          </cell>
          <cell r="AB58">
            <v>2019</v>
          </cell>
        </row>
        <row r="58">
          <cell r="AF58" t="str">
            <v>住宅物业费</v>
          </cell>
        </row>
        <row r="59">
          <cell r="C59" t="str">
            <v>中华东波苑</v>
          </cell>
        </row>
        <row r="59">
          <cell r="K59" t="str">
            <v>代收</v>
          </cell>
        </row>
        <row r="59">
          <cell r="M59">
            <v>43524</v>
          </cell>
        </row>
        <row r="59">
          <cell r="S59">
            <v>700</v>
          </cell>
        </row>
        <row r="59">
          <cell r="AA59">
            <v>43525</v>
          </cell>
          <cell r="AB59">
            <v>2019</v>
          </cell>
        </row>
        <row r="59">
          <cell r="AF59" t="str">
            <v>地下停车费</v>
          </cell>
        </row>
        <row r="60">
          <cell r="C60" t="str">
            <v>中华东波苑</v>
          </cell>
        </row>
        <row r="60">
          <cell r="K60" t="str">
            <v>2019年</v>
          </cell>
        </row>
        <row r="60">
          <cell r="M60">
            <v>43830</v>
          </cell>
        </row>
        <row r="60">
          <cell r="S60">
            <v>3500</v>
          </cell>
        </row>
        <row r="60">
          <cell r="AA60">
            <v>43525</v>
          </cell>
          <cell r="AB60">
            <v>2019</v>
          </cell>
        </row>
        <row r="60">
          <cell r="AF60" t="str">
            <v>地下停车费</v>
          </cell>
        </row>
        <row r="61">
          <cell r="C61" t="str">
            <v>中华东波苑</v>
          </cell>
        </row>
        <row r="61">
          <cell r="K61" t="str">
            <v>代收</v>
          </cell>
        </row>
        <row r="61">
          <cell r="M61">
            <v>43524</v>
          </cell>
        </row>
        <row r="61">
          <cell r="S61">
            <v>245.64</v>
          </cell>
        </row>
        <row r="61">
          <cell r="AA61">
            <v>43525</v>
          </cell>
          <cell r="AB61">
            <v>2019</v>
          </cell>
        </row>
        <row r="61">
          <cell r="AF61" t="str">
            <v>住宅物业费</v>
          </cell>
        </row>
        <row r="62">
          <cell r="C62" t="str">
            <v>中华东波苑</v>
          </cell>
        </row>
        <row r="62">
          <cell r="K62" t="str">
            <v>2019年</v>
          </cell>
        </row>
        <row r="62">
          <cell r="M62">
            <v>43830</v>
          </cell>
        </row>
        <row r="62">
          <cell r="S62">
            <v>1227.96</v>
          </cell>
        </row>
        <row r="62">
          <cell r="AA62">
            <v>43525</v>
          </cell>
          <cell r="AB62">
            <v>2019</v>
          </cell>
        </row>
        <row r="62">
          <cell r="AF62" t="str">
            <v>住宅物业费</v>
          </cell>
        </row>
        <row r="63">
          <cell r="C63" t="str">
            <v>中华东波苑</v>
          </cell>
        </row>
        <row r="63">
          <cell r="K63" t="str">
            <v>代收</v>
          </cell>
        </row>
        <row r="63">
          <cell r="M63">
            <v>43524</v>
          </cell>
        </row>
        <row r="63">
          <cell r="S63">
            <v>299.92</v>
          </cell>
        </row>
        <row r="63">
          <cell r="AA63">
            <v>43525</v>
          </cell>
          <cell r="AB63">
            <v>2019</v>
          </cell>
        </row>
        <row r="63">
          <cell r="AF63" t="str">
            <v>住宅物业费</v>
          </cell>
        </row>
        <row r="64">
          <cell r="C64" t="str">
            <v>中华东波苑</v>
          </cell>
        </row>
        <row r="64">
          <cell r="K64" t="str">
            <v>2019年</v>
          </cell>
        </row>
        <row r="64">
          <cell r="M64">
            <v>43830</v>
          </cell>
        </row>
        <row r="64">
          <cell r="S64">
            <v>1499.28</v>
          </cell>
        </row>
        <row r="64">
          <cell r="AA64">
            <v>43525</v>
          </cell>
          <cell r="AB64">
            <v>2019</v>
          </cell>
        </row>
        <row r="64">
          <cell r="AF64" t="str">
            <v>住宅物业费</v>
          </cell>
        </row>
        <row r="65">
          <cell r="C65" t="str">
            <v>中华东波苑</v>
          </cell>
        </row>
        <row r="65">
          <cell r="K65" t="str">
            <v>代收</v>
          </cell>
        </row>
        <row r="65">
          <cell r="M65">
            <v>43524</v>
          </cell>
        </row>
        <row r="65">
          <cell r="S65">
            <v>279.02</v>
          </cell>
        </row>
        <row r="65">
          <cell r="AA65">
            <v>43525</v>
          </cell>
          <cell r="AB65">
            <v>2019</v>
          </cell>
        </row>
        <row r="65">
          <cell r="AF65" t="str">
            <v>住宅物业费</v>
          </cell>
        </row>
        <row r="66">
          <cell r="C66" t="str">
            <v>中华东波苑</v>
          </cell>
        </row>
        <row r="66">
          <cell r="K66" t="str">
            <v>2019年</v>
          </cell>
        </row>
        <row r="66">
          <cell r="M66">
            <v>43830</v>
          </cell>
        </row>
        <row r="66">
          <cell r="S66">
            <v>1394.88</v>
          </cell>
        </row>
        <row r="66">
          <cell r="AA66">
            <v>43525</v>
          </cell>
          <cell r="AB66">
            <v>2019</v>
          </cell>
        </row>
        <row r="66">
          <cell r="AF66" t="str">
            <v>住宅物业费</v>
          </cell>
        </row>
        <row r="67">
          <cell r="C67" t="str">
            <v>中华东波苑</v>
          </cell>
        </row>
        <row r="67">
          <cell r="K67" t="str">
            <v>代收</v>
          </cell>
        </row>
        <row r="67">
          <cell r="M67">
            <v>43524</v>
          </cell>
        </row>
        <row r="67">
          <cell r="S67">
            <v>500</v>
          </cell>
        </row>
        <row r="67">
          <cell r="AA67">
            <v>43525</v>
          </cell>
          <cell r="AB67">
            <v>2019</v>
          </cell>
        </row>
        <row r="67">
          <cell r="AF67" t="str">
            <v>地面停车费</v>
          </cell>
        </row>
        <row r="68">
          <cell r="C68" t="str">
            <v>中华东波苑</v>
          </cell>
        </row>
        <row r="68">
          <cell r="K68" t="str">
            <v>2019年</v>
          </cell>
        </row>
        <row r="68">
          <cell r="M68">
            <v>43830</v>
          </cell>
        </row>
        <row r="68">
          <cell r="S68">
            <v>2500</v>
          </cell>
        </row>
        <row r="68">
          <cell r="AA68">
            <v>43525</v>
          </cell>
          <cell r="AB68">
            <v>2019</v>
          </cell>
        </row>
        <row r="68">
          <cell r="AF68" t="str">
            <v>地面停车费</v>
          </cell>
        </row>
        <row r="69">
          <cell r="C69" t="str">
            <v>中华东波苑</v>
          </cell>
        </row>
        <row r="69">
          <cell r="K69" t="str">
            <v>代收</v>
          </cell>
        </row>
        <row r="69">
          <cell r="M69">
            <v>43524</v>
          </cell>
        </row>
        <row r="69">
          <cell r="S69">
            <v>363.84</v>
          </cell>
        </row>
        <row r="69">
          <cell r="AA69">
            <v>43525</v>
          </cell>
          <cell r="AB69">
            <v>2019</v>
          </cell>
        </row>
        <row r="69">
          <cell r="AF69" t="str">
            <v>住宅物业费</v>
          </cell>
        </row>
        <row r="70">
          <cell r="C70" t="str">
            <v>中华东波苑</v>
          </cell>
        </row>
        <row r="70">
          <cell r="K70" t="str">
            <v>2019年</v>
          </cell>
        </row>
        <row r="70">
          <cell r="M70">
            <v>43830</v>
          </cell>
        </row>
        <row r="70">
          <cell r="S70">
            <v>1819.56</v>
          </cell>
        </row>
        <row r="70">
          <cell r="AA70">
            <v>43525</v>
          </cell>
          <cell r="AB70">
            <v>2019</v>
          </cell>
        </row>
        <row r="70">
          <cell r="AF70" t="str">
            <v>住宅物业费</v>
          </cell>
        </row>
        <row r="71">
          <cell r="C71" t="str">
            <v>中华东波苑</v>
          </cell>
        </row>
        <row r="71">
          <cell r="K71" t="str">
            <v>代收</v>
          </cell>
        </row>
        <row r="71">
          <cell r="M71">
            <v>43524</v>
          </cell>
        </row>
        <row r="71">
          <cell r="S71">
            <v>250</v>
          </cell>
        </row>
        <row r="71">
          <cell r="AA71">
            <v>43525</v>
          </cell>
          <cell r="AB71">
            <v>2019</v>
          </cell>
        </row>
        <row r="71">
          <cell r="AF71" t="str">
            <v>小业主产权车辆管理费</v>
          </cell>
        </row>
        <row r="72">
          <cell r="C72" t="str">
            <v>中华东波苑</v>
          </cell>
        </row>
        <row r="72">
          <cell r="K72" t="str">
            <v>2019年</v>
          </cell>
        </row>
        <row r="72">
          <cell r="M72">
            <v>43830</v>
          </cell>
        </row>
        <row r="72">
          <cell r="S72">
            <v>1250</v>
          </cell>
        </row>
        <row r="72">
          <cell r="AA72">
            <v>43525</v>
          </cell>
          <cell r="AB72">
            <v>2019</v>
          </cell>
        </row>
        <row r="72">
          <cell r="AF72" t="str">
            <v>小业主产权车辆管理费</v>
          </cell>
        </row>
        <row r="73">
          <cell r="C73" t="str">
            <v>中华东波苑</v>
          </cell>
        </row>
        <row r="73">
          <cell r="K73" t="str">
            <v>代收</v>
          </cell>
        </row>
        <row r="73">
          <cell r="M73">
            <v>43524</v>
          </cell>
        </row>
        <row r="73">
          <cell r="S73">
            <v>245.64</v>
          </cell>
        </row>
        <row r="73">
          <cell r="AA73">
            <v>43525</v>
          </cell>
          <cell r="AB73">
            <v>2019</v>
          </cell>
        </row>
        <row r="73">
          <cell r="AF73" t="str">
            <v>住宅物业费</v>
          </cell>
        </row>
        <row r="74">
          <cell r="C74" t="str">
            <v>中华东波苑</v>
          </cell>
        </row>
        <row r="74">
          <cell r="K74" t="str">
            <v>2019年</v>
          </cell>
        </row>
        <row r="74">
          <cell r="M74">
            <v>43830</v>
          </cell>
        </row>
        <row r="74">
          <cell r="S74">
            <v>1227.96</v>
          </cell>
        </row>
        <row r="74">
          <cell r="AA74">
            <v>43525</v>
          </cell>
          <cell r="AB74">
            <v>2019</v>
          </cell>
        </row>
        <row r="74">
          <cell r="AF74" t="str">
            <v>住宅物业费</v>
          </cell>
        </row>
        <row r="75">
          <cell r="C75" t="str">
            <v>中华东波苑</v>
          </cell>
        </row>
        <row r="75">
          <cell r="K75" t="str">
            <v>代收</v>
          </cell>
        </row>
        <row r="75">
          <cell r="M75">
            <v>43524</v>
          </cell>
        </row>
        <row r="75">
          <cell r="S75">
            <v>700</v>
          </cell>
        </row>
        <row r="75">
          <cell r="AA75">
            <v>43525</v>
          </cell>
          <cell r="AB75">
            <v>2019</v>
          </cell>
        </row>
        <row r="75">
          <cell r="AF75" t="str">
            <v>地下停车费</v>
          </cell>
        </row>
        <row r="76">
          <cell r="C76" t="str">
            <v>中华东波苑</v>
          </cell>
        </row>
        <row r="76">
          <cell r="K76" t="str">
            <v>2019年</v>
          </cell>
        </row>
        <row r="76">
          <cell r="M76">
            <v>43830</v>
          </cell>
        </row>
        <row r="76">
          <cell r="S76">
            <v>3500</v>
          </cell>
        </row>
        <row r="76">
          <cell r="AA76">
            <v>43525</v>
          </cell>
          <cell r="AB76">
            <v>2019</v>
          </cell>
        </row>
        <row r="76">
          <cell r="AF76" t="str">
            <v>地下停车费</v>
          </cell>
        </row>
        <row r="77">
          <cell r="C77" t="str">
            <v>中华东波苑</v>
          </cell>
        </row>
        <row r="77">
          <cell r="K77" t="str">
            <v>代收</v>
          </cell>
        </row>
        <row r="77">
          <cell r="M77">
            <v>43524</v>
          </cell>
        </row>
        <row r="77">
          <cell r="S77">
            <v>300.11</v>
          </cell>
        </row>
        <row r="77">
          <cell r="AA77">
            <v>43525</v>
          </cell>
          <cell r="AB77">
            <v>2019</v>
          </cell>
        </row>
        <row r="77">
          <cell r="AF77" t="str">
            <v>住宅物业费</v>
          </cell>
        </row>
        <row r="78">
          <cell r="C78" t="str">
            <v>中华东波苑</v>
          </cell>
        </row>
        <row r="78">
          <cell r="K78" t="str">
            <v>2019年</v>
          </cell>
        </row>
        <row r="78">
          <cell r="M78">
            <v>43646</v>
          </cell>
        </row>
        <row r="78">
          <cell r="S78">
            <v>600.29</v>
          </cell>
        </row>
        <row r="78">
          <cell r="AA78">
            <v>43525</v>
          </cell>
          <cell r="AB78">
            <v>2019</v>
          </cell>
        </row>
        <row r="78">
          <cell r="AF78" t="str">
            <v>住宅物业费</v>
          </cell>
        </row>
        <row r="79">
          <cell r="C79" t="str">
            <v>中华东波苑</v>
          </cell>
        </row>
        <row r="79">
          <cell r="K79" t="str">
            <v>代收</v>
          </cell>
        </row>
        <row r="79">
          <cell r="M79">
            <v>43524</v>
          </cell>
        </row>
        <row r="79">
          <cell r="S79">
            <v>500</v>
          </cell>
        </row>
        <row r="79">
          <cell r="AA79">
            <v>43525</v>
          </cell>
          <cell r="AB79">
            <v>2019</v>
          </cell>
        </row>
        <row r="79">
          <cell r="AF79" t="str">
            <v>地面停车费</v>
          </cell>
        </row>
        <row r="80">
          <cell r="C80" t="str">
            <v>中华东波苑</v>
          </cell>
        </row>
        <row r="80">
          <cell r="K80" t="str">
            <v>2019年</v>
          </cell>
        </row>
        <row r="80">
          <cell r="M80">
            <v>43830</v>
          </cell>
        </row>
        <row r="80">
          <cell r="S80">
            <v>2500</v>
          </cell>
        </row>
        <row r="80">
          <cell r="AA80">
            <v>43525</v>
          </cell>
          <cell r="AB80">
            <v>2019</v>
          </cell>
        </row>
        <row r="80">
          <cell r="AF80" t="str">
            <v>地面停车费</v>
          </cell>
        </row>
        <row r="81">
          <cell r="C81" t="str">
            <v>中华东波苑</v>
          </cell>
        </row>
        <row r="81">
          <cell r="K81" t="str">
            <v>代收</v>
          </cell>
        </row>
        <row r="81">
          <cell r="M81">
            <v>43524</v>
          </cell>
        </row>
        <row r="81">
          <cell r="S81">
            <v>363.84</v>
          </cell>
        </row>
        <row r="81">
          <cell r="AA81">
            <v>43525</v>
          </cell>
          <cell r="AB81">
            <v>2019</v>
          </cell>
        </row>
        <row r="81">
          <cell r="AF81" t="str">
            <v>住宅物业费</v>
          </cell>
        </row>
        <row r="82">
          <cell r="C82" t="str">
            <v>中华东波苑</v>
          </cell>
        </row>
        <row r="82">
          <cell r="K82" t="str">
            <v>2019年</v>
          </cell>
        </row>
        <row r="82">
          <cell r="M82">
            <v>43830</v>
          </cell>
        </row>
        <row r="82">
          <cell r="S82">
            <v>1819.56</v>
          </cell>
        </row>
        <row r="82">
          <cell r="AA82">
            <v>43525</v>
          </cell>
          <cell r="AB82">
            <v>2019</v>
          </cell>
        </row>
        <row r="82">
          <cell r="AF82" t="str">
            <v>住宅物业费</v>
          </cell>
        </row>
        <row r="83">
          <cell r="C83" t="str">
            <v>中华东波苑</v>
          </cell>
        </row>
        <row r="83">
          <cell r="K83" t="str">
            <v>代收</v>
          </cell>
        </row>
        <row r="83">
          <cell r="M83">
            <v>43524</v>
          </cell>
        </row>
        <row r="83">
          <cell r="S83">
            <v>245.64</v>
          </cell>
        </row>
        <row r="83">
          <cell r="AA83">
            <v>43525</v>
          </cell>
          <cell r="AB83">
            <v>2019</v>
          </cell>
        </row>
        <row r="83">
          <cell r="AF83" t="str">
            <v>住宅物业费</v>
          </cell>
        </row>
        <row r="84">
          <cell r="C84" t="str">
            <v>中华东波苑</v>
          </cell>
        </row>
        <row r="84">
          <cell r="K84" t="str">
            <v>2019年</v>
          </cell>
        </row>
        <row r="84">
          <cell r="M84">
            <v>43830</v>
          </cell>
        </row>
        <row r="84">
          <cell r="S84">
            <v>1227.96</v>
          </cell>
        </row>
        <row r="84">
          <cell r="AA84">
            <v>43525</v>
          </cell>
          <cell r="AB84">
            <v>2019</v>
          </cell>
        </row>
        <row r="84">
          <cell r="AF84" t="str">
            <v>住宅物业费</v>
          </cell>
        </row>
        <row r="85">
          <cell r="C85" t="str">
            <v>中华东波苑</v>
          </cell>
        </row>
        <row r="85">
          <cell r="K85" t="str">
            <v>代收</v>
          </cell>
        </row>
        <row r="85">
          <cell r="M85">
            <v>43524</v>
          </cell>
        </row>
        <row r="85">
          <cell r="S85">
            <v>276</v>
          </cell>
        </row>
        <row r="85">
          <cell r="AA85">
            <v>43525</v>
          </cell>
          <cell r="AB85">
            <v>2019</v>
          </cell>
        </row>
        <row r="85">
          <cell r="AF85" t="str">
            <v>住宅物业费</v>
          </cell>
        </row>
        <row r="86">
          <cell r="C86" t="str">
            <v>中华东波苑</v>
          </cell>
        </row>
        <row r="86">
          <cell r="K86" t="str">
            <v>2019年</v>
          </cell>
        </row>
        <row r="86">
          <cell r="M86">
            <v>43646</v>
          </cell>
        </row>
        <row r="86">
          <cell r="S86">
            <v>552</v>
          </cell>
        </row>
        <row r="86">
          <cell r="AA86">
            <v>43525</v>
          </cell>
          <cell r="AB86">
            <v>2019</v>
          </cell>
        </row>
        <row r="86">
          <cell r="AF86" t="str">
            <v>住宅物业费</v>
          </cell>
        </row>
        <row r="87">
          <cell r="C87" t="str">
            <v>中华东波苑</v>
          </cell>
        </row>
        <row r="87">
          <cell r="K87" t="str">
            <v>代收</v>
          </cell>
        </row>
        <row r="87">
          <cell r="M87">
            <v>43524</v>
          </cell>
        </row>
        <row r="87">
          <cell r="S87">
            <v>245.64</v>
          </cell>
        </row>
        <row r="87">
          <cell r="AA87">
            <v>43525</v>
          </cell>
          <cell r="AB87">
            <v>2019</v>
          </cell>
        </row>
        <row r="87">
          <cell r="AF87" t="str">
            <v>住宅物业费</v>
          </cell>
        </row>
        <row r="88">
          <cell r="C88" t="str">
            <v>中华东波苑</v>
          </cell>
        </row>
        <row r="88">
          <cell r="K88" t="str">
            <v>2019年</v>
          </cell>
        </row>
        <row r="88">
          <cell r="M88">
            <v>43830</v>
          </cell>
        </row>
        <row r="88">
          <cell r="S88">
            <v>1227.96</v>
          </cell>
        </row>
        <row r="88">
          <cell r="AA88">
            <v>43525</v>
          </cell>
          <cell r="AB88">
            <v>2019</v>
          </cell>
        </row>
        <row r="88">
          <cell r="AF88" t="str">
            <v>住宅物业费</v>
          </cell>
        </row>
        <row r="89">
          <cell r="C89" t="str">
            <v>中华东波苑</v>
          </cell>
        </row>
        <row r="89">
          <cell r="K89" t="str">
            <v>代收</v>
          </cell>
        </row>
        <row r="89">
          <cell r="M89">
            <v>43524</v>
          </cell>
        </row>
        <row r="89">
          <cell r="S89">
            <v>284.98</v>
          </cell>
        </row>
        <row r="89">
          <cell r="AA89">
            <v>43525</v>
          </cell>
          <cell r="AB89">
            <v>2019</v>
          </cell>
        </row>
        <row r="89">
          <cell r="AF89" t="str">
            <v>住宅物业费</v>
          </cell>
        </row>
        <row r="90">
          <cell r="C90" t="str">
            <v>中华东波苑</v>
          </cell>
        </row>
        <row r="90">
          <cell r="K90" t="str">
            <v>2019年</v>
          </cell>
        </row>
        <row r="90">
          <cell r="M90">
            <v>43555</v>
          </cell>
        </row>
        <row r="90">
          <cell r="S90">
            <v>142.49</v>
          </cell>
        </row>
        <row r="90">
          <cell r="AA90">
            <v>43525</v>
          </cell>
          <cell r="AB90">
            <v>2019</v>
          </cell>
        </row>
        <row r="90">
          <cell r="AF90" t="str">
            <v>住宅物业费</v>
          </cell>
        </row>
        <row r="91">
          <cell r="C91" t="str">
            <v>中华东波苑</v>
          </cell>
        </row>
        <row r="91">
          <cell r="K91" t="str">
            <v>代收</v>
          </cell>
        </row>
        <row r="91">
          <cell r="M91">
            <v>43524</v>
          </cell>
        </row>
        <row r="91">
          <cell r="S91">
            <v>700</v>
          </cell>
        </row>
        <row r="91">
          <cell r="AA91">
            <v>43525</v>
          </cell>
          <cell r="AB91">
            <v>2019</v>
          </cell>
        </row>
        <row r="91">
          <cell r="AF91" t="str">
            <v>地下停车费</v>
          </cell>
        </row>
        <row r="92">
          <cell r="C92" t="str">
            <v>中华东波苑</v>
          </cell>
        </row>
        <row r="92">
          <cell r="K92" t="str">
            <v>2019年</v>
          </cell>
        </row>
        <row r="92">
          <cell r="M92">
            <v>43555</v>
          </cell>
        </row>
        <row r="92">
          <cell r="S92">
            <v>350</v>
          </cell>
        </row>
        <row r="92">
          <cell r="AA92">
            <v>43525</v>
          </cell>
          <cell r="AB92">
            <v>2019</v>
          </cell>
        </row>
        <row r="92">
          <cell r="AF92" t="str">
            <v>地下停车费</v>
          </cell>
        </row>
        <row r="93">
          <cell r="C93" t="str">
            <v>中华东波苑</v>
          </cell>
        </row>
        <row r="93">
          <cell r="K93" t="str">
            <v>代收</v>
          </cell>
        </row>
        <row r="93">
          <cell r="M93">
            <v>43524</v>
          </cell>
        </row>
        <row r="93">
          <cell r="S93">
            <v>349.12</v>
          </cell>
        </row>
        <row r="93">
          <cell r="AA93">
            <v>43525</v>
          </cell>
          <cell r="AB93">
            <v>2019</v>
          </cell>
        </row>
        <row r="93">
          <cell r="AF93" t="str">
            <v>住宅物业费</v>
          </cell>
        </row>
        <row r="94">
          <cell r="C94" t="str">
            <v>中华东波苑</v>
          </cell>
        </row>
        <row r="94">
          <cell r="K94" t="str">
            <v>2019年</v>
          </cell>
        </row>
        <row r="94">
          <cell r="M94">
            <v>43830</v>
          </cell>
        </row>
        <row r="94">
          <cell r="S94">
            <v>1745.28</v>
          </cell>
        </row>
        <row r="94">
          <cell r="AA94">
            <v>43525</v>
          </cell>
          <cell r="AB94">
            <v>2019</v>
          </cell>
        </row>
        <row r="94">
          <cell r="AF94" t="str">
            <v>住宅物业费</v>
          </cell>
        </row>
        <row r="95">
          <cell r="C95" t="str">
            <v>中华东波苑</v>
          </cell>
        </row>
        <row r="95">
          <cell r="K95" t="str">
            <v>2019年</v>
          </cell>
        </row>
        <row r="95">
          <cell r="M95">
            <v>43524</v>
          </cell>
        </row>
        <row r="95">
          <cell r="S95">
            <v>528.6</v>
          </cell>
        </row>
        <row r="95">
          <cell r="AA95">
            <v>43525</v>
          </cell>
          <cell r="AB95">
            <v>2019</v>
          </cell>
        </row>
        <row r="95">
          <cell r="AF95" t="str">
            <v>电费及管理费</v>
          </cell>
        </row>
        <row r="96">
          <cell r="C96" t="str">
            <v>中华东波苑</v>
          </cell>
        </row>
        <row r="96">
          <cell r="K96" t="str">
            <v>2019年</v>
          </cell>
        </row>
        <row r="96">
          <cell r="M96">
            <v>43524</v>
          </cell>
        </row>
        <row r="96">
          <cell r="S96">
            <v>57</v>
          </cell>
        </row>
        <row r="96">
          <cell r="AA96">
            <v>43525</v>
          </cell>
          <cell r="AB96">
            <v>2019</v>
          </cell>
        </row>
        <row r="96">
          <cell r="AF96" t="str">
            <v>代收水费</v>
          </cell>
        </row>
        <row r="97">
          <cell r="C97" t="str">
            <v>中华东波苑</v>
          </cell>
        </row>
        <row r="97">
          <cell r="K97" t="str">
            <v>2019年</v>
          </cell>
        </row>
        <row r="97">
          <cell r="M97">
            <v>43524</v>
          </cell>
        </row>
        <row r="97">
          <cell r="S97">
            <v>2154.1</v>
          </cell>
        </row>
        <row r="97">
          <cell r="AA97">
            <v>43525</v>
          </cell>
          <cell r="AB97">
            <v>2019</v>
          </cell>
        </row>
        <row r="97">
          <cell r="AF97" t="str">
            <v>电费及管理费</v>
          </cell>
        </row>
        <row r="98">
          <cell r="C98" t="str">
            <v>中华东波苑</v>
          </cell>
        </row>
        <row r="98">
          <cell r="K98" t="str">
            <v>代收</v>
          </cell>
        </row>
        <row r="98">
          <cell r="M98">
            <v>43524</v>
          </cell>
        </row>
        <row r="98">
          <cell r="S98">
            <v>276.03</v>
          </cell>
        </row>
        <row r="98">
          <cell r="AA98">
            <v>43556</v>
          </cell>
          <cell r="AB98">
            <v>2019</v>
          </cell>
        </row>
        <row r="98">
          <cell r="AF98" t="str">
            <v>住宅物业费</v>
          </cell>
        </row>
        <row r="99">
          <cell r="C99" t="str">
            <v>中华东波苑</v>
          </cell>
        </row>
        <row r="99">
          <cell r="K99" t="str">
            <v>2019年</v>
          </cell>
        </row>
        <row r="99">
          <cell r="M99">
            <v>43555</v>
          </cell>
        </row>
        <row r="99">
          <cell r="S99">
            <v>138</v>
          </cell>
        </row>
        <row r="99">
          <cell r="AA99">
            <v>43556</v>
          </cell>
          <cell r="AB99">
            <v>2019</v>
          </cell>
        </row>
        <row r="99">
          <cell r="AF99" t="str">
            <v>住宅物业费</v>
          </cell>
        </row>
        <row r="100">
          <cell r="C100" t="str">
            <v>中华东波苑</v>
          </cell>
        </row>
        <row r="100">
          <cell r="K100" t="str">
            <v>代收</v>
          </cell>
        </row>
        <row r="100">
          <cell r="M100">
            <v>43524</v>
          </cell>
        </row>
        <row r="100">
          <cell r="S100">
            <v>289.61</v>
          </cell>
        </row>
        <row r="100">
          <cell r="AA100">
            <v>43556</v>
          </cell>
          <cell r="AB100">
            <v>2019</v>
          </cell>
        </row>
        <row r="100">
          <cell r="AF100" t="str">
            <v>住宅物业费</v>
          </cell>
        </row>
        <row r="101">
          <cell r="C101" t="str">
            <v>中华东波苑</v>
          </cell>
        </row>
        <row r="101">
          <cell r="K101" t="str">
            <v>2019年</v>
          </cell>
        </row>
        <row r="101">
          <cell r="M101">
            <v>43646</v>
          </cell>
        </row>
        <row r="101">
          <cell r="S101">
            <v>579.31</v>
          </cell>
        </row>
        <row r="101">
          <cell r="AA101">
            <v>43556</v>
          </cell>
          <cell r="AB101">
            <v>2019</v>
          </cell>
        </row>
        <row r="101">
          <cell r="AF101" t="str">
            <v>住宅物业费</v>
          </cell>
        </row>
        <row r="102">
          <cell r="C102" t="str">
            <v>中华东波苑</v>
          </cell>
        </row>
        <row r="102">
          <cell r="K102" t="str">
            <v>代收</v>
          </cell>
        </row>
        <row r="102">
          <cell r="M102">
            <v>43524</v>
          </cell>
        </row>
        <row r="102">
          <cell r="S102">
            <v>500</v>
          </cell>
        </row>
        <row r="102">
          <cell r="AA102">
            <v>43556</v>
          </cell>
          <cell r="AB102">
            <v>2019</v>
          </cell>
        </row>
        <row r="102">
          <cell r="AF102" t="str">
            <v>地面停车费</v>
          </cell>
        </row>
        <row r="103">
          <cell r="C103" t="str">
            <v>中华东波苑</v>
          </cell>
        </row>
        <row r="103">
          <cell r="K103" t="str">
            <v>2019年</v>
          </cell>
        </row>
        <row r="103">
          <cell r="M103">
            <v>43555</v>
          </cell>
        </row>
        <row r="103">
          <cell r="S103">
            <v>250</v>
          </cell>
        </row>
        <row r="103">
          <cell r="AA103">
            <v>43556</v>
          </cell>
          <cell r="AB103">
            <v>2019</v>
          </cell>
        </row>
        <row r="103">
          <cell r="AF103" t="str">
            <v>地面停车费</v>
          </cell>
        </row>
        <row r="104">
          <cell r="C104" t="str">
            <v>中华东波苑</v>
          </cell>
        </row>
        <row r="104">
          <cell r="K104" t="str">
            <v>2019年</v>
          </cell>
        </row>
        <row r="104">
          <cell r="M104">
            <v>43830</v>
          </cell>
        </row>
        <row r="104">
          <cell r="S104">
            <v>1125</v>
          </cell>
        </row>
        <row r="104">
          <cell r="AA104">
            <v>43556</v>
          </cell>
          <cell r="AB104">
            <v>2019</v>
          </cell>
        </row>
        <row r="104">
          <cell r="AF104" t="str">
            <v>小业主产权车辆管理费</v>
          </cell>
        </row>
        <row r="105">
          <cell r="C105" t="str">
            <v>中华东波苑</v>
          </cell>
        </row>
        <row r="105">
          <cell r="K105" t="str">
            <v>2019年</v>
          </cell>
        </row>
        <row r="105">
          <cell r="M105">
            <v>43524</v>
          </cell>
        </row>
        <row r="105">
          <cell r="S105">
            <v>3262.68</v>
          </cell>
        </row>
        <row r="105">
          <cell r="AA105">
            <v>43556</v>
          </cell>
          <cell r="AB105">
            <v>2019</v>
          </cell>
        </row>
        <row r="105">
          <cell r="AF105" t="str">
            <v>电费及管理费</v>
          </cell>
        </row>
        <row r="106">
          <cell r="C106" t="str">
            <v>中华东波苑</v>
          </cell>
        </row>
        <row r="106">
          <cell r="K106" t="str">
            <v>2019年</v>
          </cell>
        </row>
        <row r="106">
          <cell r="M106">
            <v>43524</v>
          </cell>
        </row>
        <row r="106">
          <cell r="S106">
            <v>74.1</v>
          </cell>
        </row>
        <row r="106">
          <cell r="AA106">
            <v>43556</v>
          </cell>
          <cell r="AB106">
            <v>2019</v>
          </cell>
        </row>
        <row r="106">
          <cell r="AF106" t="str">
            <v>代收水费</v>
          </cell>
        </row>
        <row r="107">
          <cell r="C107" t="str">
            <v>中华东波苑</v>
          </cell>
        </row>
        <row r="107">
          <cell r="K107" t="str">
            <v>2019年</v>
          </cell>
        </row>
        <row r="107">
          <cell r="M107">
            <v>43524</v>
          </cell>
        </row>
        <row r="107">
          <cell r="S107">
            <v>1919.76</v>
          </cell>
        </row>
        <row r="107">
          <cell r="AA107">
            <v>43556</v>
          </cell>
          <cell r="AB107">
            <v>2019</v>
          </cell>
        </row>
        <row r="107">
          <cell r="AF107" t="str">
            <v>电费及管理费</v>
          </cell>
        </row>
        <row r="108">
          <cell r="C108" t="str">
            <v>中华东波苑</v>
          </cell>
        </row>
        <row r="108">
          <cell r="K108" t="str">
            <v>2019年</v>
          </cell>
        </row>
        <row r="108">
          <cell r="M108">
            <v>43524</v>
          </cell>
        </row>
        <row r="108">
          <cell r="S108">
            <v>410.4</v>
          </cell>
        </row>
        <row r="108">
          <cell r="AA108">
            <v>43556</v>
          </cell>
          <cell r="AB108">
            <v>2019</v>
          </cell>
        </row>
        <row r="108">
          <cell r="AF108" t="str">
            <v>代收水费</v>
          </cell>
        </row>
        <row r="109">
          <cell r="C109" t="str">
            <v>中华东波苑</v>
          </cell>
        </row>
        <row r="109">
          <cell r="K109" t="str">
            <v>2019年</v>
          </cell>
        </row>
        <row r="109">
          <cell r="M109">
            <v>43524</v>
          </cell>
        </row>
        <row r="109">
          <cell r="S109">
            <v>313.54</v>
          </cell>
        </row>
        <row r="109">
          <cell r="AA109">
            <v>43556</v>
          </cell>
          <cell r="AB109">
            <v>2019</v>
          </cell>
        </row>
        <row r="109">
          <cell r="AF109" t="str">
            <v>电费及管理费</v>
          </cell>
        </row>
        <row r="110">
          <cell r="C110" t="str">
            <v>中华东波苑</v>
          </cell>
        </row>
        <row r="110">
          <cell r="K110" t="str">
            <v>2019年</v>
          </cell>
        </row>
        <row r="110">
          <cell r="M110">
            <v>43524</v>
          </cell>
        </row>
        <row r="110">
          <cell r="S110">
            <v>57</v>
          </cell>
        </row>
        <row r="110">
          <cell r="AA110">
            <v>43556</v>
          </cell>
          <cell r="AB110">
            <v>2019</v>
          </cell>
        </row>
        <row r="110">
          <cell r="AF110" t="str">
            <v>代收水费</v>
          </cell>
        </row>
        <row r="111">
          <cell r="C111" t="str">
            <v>中华东波苑</v>
          </cell>
        </row>
        <row r="111">
          <cell r="K111" t="str">
            <v>2019年</v>
          </cell>
        </row>
        <row r="111">
          <cell r="M111">
            <v>43524</v>
          </cell>
        </row>
        <row r="111">
          <cell r="S111">
            <v>165.3</v>
          </cell>
        </row>
        <row r="111">
          <cell r="AA111">
            <v>43556</v>
          </cell>
          <cell r="AB111">
            <v>2019</v>
          </cell>
        </row>
        <row r="111">
          <cell r="AF111" t="str">
            <v>代收水费</v>
          </cell>
        </row>
        <row r="112">
          <cell r="C112" t="str">
            <v>中华东波苑</v>
          </cell>
        </row>
        <row r="112">
          <cell r="K112" t="str">
            <v>2019年</v>
          </cell>
        </row>
        <row r="112">
          <cell r="M112">
            <v>43524</v>
          </cell>
        </row>
        <row r="112">
          <cell r="S112">
            <v>2350.46</v>
          </cell>
        </row>
        <row r="112">
          <cell r="AA112">
            <v>43556</v>
          </cell>
          <cell r="AB112">
            <v>2019</v>
          </cell>
        </row>
        <row r="112">
          <cell r="AF112" t="str">
            <v>电费及管理费</v>
          </cell>
        </row>
        <row r="113">
          <cell r="C113" t="str">
            <v>中华东波苑</v>
          </cell>
        </row>
        <row r="113">
          <cell r="K113" t="str">
            <v>代收</v>
          </cell>
        </row>
        <row r="113">
          <cell r="M113">
            <v>43524</v>
          </cell>
        </row>
        <row r="113">
          <cell r="S113">
            <v>299.89</v>
          </cell>
        </row>
        <row r="113">
          <cell r="AA113">
            <v>43556</v>
          </cell>
          <cell r="AB113">
            <v>2019</v>
          </cell>
        </row>
        <row r="113">
          <cell r="AF113" t="str">
            <v>住宅物业费</v>
          </cell>
        </row>
        <row r="114">
          <cell r="C114" t="str">
            <v>中华东波苑</v>
          </cell>
        </row>
        <row r="114">
          <cell r="K114" t="str">
            <v>2019年</v>
          </cell>
        </row>
        <row r="114">
          <cell r="M114">
            <v>43646</v>
          </cell>
        </row>
        <row r="114">
          <cell r="S114">
            <v>599.71</v>
          </cell>
        </row>
        <row r="114">
          <cell r="AA114">
            <v>43556</v>
          </cell>
          <cell r="AB114">
            <v>2019</v>
          </cell>
        </row>
        <row r="114">
          <cell r="AF114" t="str">
            <v>住宅物业费</v>
          </cell>
        </row>
        <row r="115">
          <cell r="C115" t="str">
            <v>中华东波苑</v>
          </cell>
        </row>
        <row r="115">
          <cell r="K115" t="str">
            <v>代收</v>
          </cell>
        </row>
        <row r="115">
          <cell r="M115">
            <v>43524</v>
          </cell>
        </row>
        <row r="115">
          <cell r="S115">
            <v>250</v>
          </cell>
        </row>
        <row r="115">
          <cell r="AA115">
            <v>43556</v>
          </cell>
          <cell r="AB115">
            <v>2019</v>
          </cell>
        </row>
        <row r="115">
          <cell r="AF115" t="str">
            <v>小业主产权车辆管理费</v>
          </cell>
        </row>
        <row r="116">
          <cell r="C116" t="str">
            <v>中华东波苑</v>
          </cell>
        </row>
        <row r="116">
          <cell r="K116" t="str">
            <v>2019年</v>
          </cell>
        </row>
        <row r="116">
          <cell r="M116">
            <v>43646</v>
          </cell>
        </row>
        <row r="116">
          <cell r="S116">
            <v>500</v>
          </cell>
        </row>
        <row r="116">
          <cell r="AA116">
            <v>43556</v>
          </cell>
          <cell r="AB116">
            <v>2019</v>
          </cell>
        </row>
        <row r="116">
          <cell r="AF116" t="str">
            <v>小业主产权车辆管理费</v>
          </cell>
        </row>
        <row r="117">
          <cell r="C117" t="str">
            <v>中华东波苑</v>
          </cell>
        </row>
        <row r="117">
          <cell r="K117" t="str">
            <v>代收</v>
          </cell>
        </row>
        <row r="117">
          <cell r="M117">
            <v>43524</v>
          </cell>
        </row>
        <row r="117">
          <cell r="S117">
            <v>500</v>
          </cell>
        </row>
        <row r="117">
          <cell r="AA117">
            <v>43556</v>
          </cell>
          <cell r="AB117">
            <v>2019</v>
          </cell>
        </row>
        <row r="117">
          <cell r="AF117" t="str">
            <v>地面停车费</v>
          </cell>
        </row>
        <row r="118">
          <cell r="C118" t="str">
            <v>中华东波苑</v>
          </cell>
        </row>
        <row r="118">
          <cell r="K118" t="str">
            <v>2019年</v>
          </cell>
        </row>
        <row r="118">
          <cell r="M118">
            <v>43646</v>
          </cell>
        </row>
        <row r="118">
          <cell r="S118">
            <v>1000</v>
          </cell>
        </row>
        <row r="118">
          <cell r="AA118">
            <v>43556</v>
          </cell>
          <cell r="AB118">
            <v>2019</v>
          </cell>
        </row>
        <row r="118">
          <cell r="AF118" t="str">
            <v>地面停车费</v>
          </cell>
        </row>
        <row r="119">
          <cell r="C119" t="str">
            <v>中华东波苑</v>
          </cell>
        </row>
        <row r="119">
          <cell r="K119" t="str">
            <v>代收</v>
          </cell>
        </row>
        <row r="119">
          <cell r="M119">
            <v>43524</v>
          </cell>
        </row>
        <row r="119">
          <cell r="S119">
            <v>276.12</v>
          </cell>
        </row>
        <row r="119">
          <cell r="AA119">
            <v>43556</v>
          </cell>
          <cell r="AB119">
            <v>2019</v>
          </cell>
        </row>
        <row r="119">
          <cell r="AF119" t="str">
            <v>住宅物业费</v>
          </cell>
        </row>
        <row r="120">
          <cell r="C120" t="str">
            <v>中华东波苑</v>
          </cell>
        </row>
        <row r="120">
          <cell r="K120" t="str">
            <v>2019年</v>
          </cell>
        </row>
        <row r="120">
          <cell r="M120">
            <v>43830</v>
          </cell>
        </row>
        <row r="120">
          <cell r="S120">
            <v>1380</v>
          </cell>
        </row>
        <row r="120">
          <cell r="AA120">
            <v>43556</v>
          </cell>
          <cell r="AB120">
            <v>2019</v>
          </cell>
        </row>
        <row r="120">
          <cell r="AF120" t="str">
            <v>住宅物业费</v>
          </cell>
        </row>
        <row r="121">
          <cell r="C121" t="str">
            <v>中华东波苑</v>
          </cell>
        </row>
        <row r="121">
          <cell r="K121" t="str">
            <v>代收</v>
          </cell>
        </row>
        <row r="121">
          <cell r="M121">
            <v>43524</v>
          </cell>
        </row>
        <row r="121">
          <cell r="S121">
            <v>892.58</v>
          </cell>
        </row>
        <row r="121">
          <cell r="AA121">
            <v>43556</v>
          </cell>
          <cell r="AB121">
            <v>2019</v>
          </cell>
        </row>
        <row r="121">
          <cell r="AF121" t="str">
            <v>商铺物业费</v>
          </cell>
        </row>
        <row r="122">
          <cell r="C122" t="str">
            <v>中华东波苑</v>
          </cell>
        </row>
        <row r="122">
          <cell r="K122" t="str">
            <v>2019年</v>
          </cell>
        </row>
        <row r="122">
          <cell r="M122">
            <v>43555</v>
          </cell>
        </row>
        <row r="122">
          <cell r="S122">
            <v>446.29</v>
          </cell>
        </row>
        <row r="122">
          <cell r="AA122">
            <v>43556</v>
          </cell>
          <cell r="AB122">
            <v>2019</v>
          </cell>
        </row>
        <row r="122">
          <cell r="AF122" t="str">
            <v>商铺物业费</v>
          </cell>
        </row>
        <row r="123">
          <cell r="C123" t="str">
            <v>中华东波苑</v>
          </cell>
        </row>
        <row r="123">
          <cell r="K123" t="str">
            <v>代收</v>
          </cell>
        </row>
        <row r="123">
          <cell r="M123">
            <v>43524</v>
          </cell>
        </row>
        <row r="123">
          <cell r="S123">
            <v>314.38</v>
          </cell>
        </row>
        <row r="123">
          <cell r="AA123">
            <v>43556</v>
          </cell>
          <cell r="AB123">
            <v>2019</v>
          </cell>
        </row>
        <row r="123">
          <cell r="AF123" t="str">
            <v>商铺物业费</v>
          </cell>
        </row>
        <row r="124">
          <cell r="C124" t="str">
            <v>中华东波苑</v>
          </cell>
        </row>
        <row r="124">
          <cell r="K124" t="str">
            <v>2019年</v>
          </cell>
        </row>
        <row r="124">
          <cell r="M124">
            <v>43555</v>
          </cell>
        </row>
        <row r="124">
          <cell r="S124">
            <v>157.19</v>
          </cell>
        </row>
        <row r="124">
          <cell r="AA124">
            <v>43556</v>
          </cell>
          <cell r="AB124">
            <v>2019</v>
          </cell>
        </row>
        <row r="124">
          <cell r="AF124" t="str">
            <v>商铺物业费</v>
          </cell>
        </row>
        <row r="125">
          <cell r="C125" t="str">
            <v>中华东波苑</v>
          </cell>
        </row>
        <row r="125">
          <cell r="K125" t="str">
            <v>代收</v>
          </cell>
        </row>
        <row r="125">
          <cell r="M125">
            <v>43524</v>
          </cell>
        </row>
        <row r="125">
          <cell r="S125">
            <v>262.53</v>
          </cell>
        </row>
        <row r="125">
          <cell r="AA125">
            <v>43556</v>
          </cell>
          <cell r="AB125">
            <v>2019</v>
          </cell>
        </row>
        <row r="125">
          <cell r="AF125" t="str">
            <v>商铺物业费</v>
          </cell>
        </row>
        <row r="126">
          <cell r="C126" t="str">
            <v>中华东波苑</v>
          </cell>
        </row>
        <row r="126">
          <cell r="K126" t="str">
            <v>2019年</v>
          </cell>
        </row>
        <row r="126">
          <cell r="M126">
            <v>43555</v>
          </cell>
        </row>
        <row r="126">
          <cell r="S126">
            <v>131.27</v>
          </cell>
        </row>
        <row r="126">
          <cell r="AA126">
            <v>43556</v>
          </cell>
          <cell r="AB126">
            <v>2019</v>
          </cell>
        </row>
        <row r="126">
          <cell r="AF126" t="str">
            <v>商铺物业费</v>
          </cell>
        </row>
        <row r="127">
          <cell r="C127" t="str">
            <v>中华东波苑</v>
          </cell>
        </row>
        <row r="127">
          <cell r="K127" t="str">
            <v>代收</v>
          </cell>
        </row>
        <row r="127">
          <cell r="M127">
            <v>43524</v>
          </cell>
        </row>
        <row r="127">
          <cell r="S127">
            <v>177.03</v>
          </cell>
        </row>
        <row r="127">
          <cell r="AA127">
            <v>43556</v>
          </cell>
          <cell r="AB127">
            <v>2019</v>
          </cell>
        </row>
        <row r="127">
          <cell r="AF127" t="str">
            <v>商铺物业费</v>
          </cell>
        </row>
        <row r="128">
          <cell r="C128" t="str">
            <v>中华东波苑</v>
          </cell>
        </row>
        <row r="128">
          <cell r="K128" t="str">
            <v>2019年</v>
          </cell>
        </row>
        <row r="128">
          <cell r="M128">
            <v>43555</v>
          </cell>
        </row>
        <row r="128">
          <cell r="S128">
            <v>88.52</v>
          </cell>
        </row>
        <row r="128">
          <cell r="AA128">
            <v>43556</v>
          </cell>
          <cell r="AB128">
            <v>2019</v>
          </cell>
        </row>
        <row r="128">
          <cell r="AF128" t="str">
            <v>商铺物业费</v>
          </cell>
        </row>
        <row r="129">
          <cell r="C129" t="str">
            <v>中华东波苑</v>
          </cell>
        </row>
        <row r="129">
          <cell r="K129" t="str">
            <v>代收</v>
          </cell>
        </row>
        <row r="129">
          <cell r="M129">
            <v>43524</v>
          </cell>
        </row>
        <row r="129">
          <cell r="S129">
            <v>1132.73</v>
          </cell>
        </row>
        <row r="129">
          <cell r="AA129">
            <v>43556</v>
          </cell>
          <cell r="AB129">
            <v>2019</v>
          </cell>
        </row>
        <row r="129">
          <cell r="AF129" t="str">
            <v>商铺物业费</v>
          </cell>
        </row>
        <row r="130">
          <cell r="C130" t="str">
            <v>中华东波苑</v>
          </cell>
        </row>
        <row r="130">
          <cell r="K130" t="str">
            <v>2019年</v>
          </cell>
        </row>
        <row r="130">
          <cell r="M130">
            <v>43555</v>
          </cell>
        </row>
        <row r="130">
          <cell r="S130">
            <v>566.37</v>
          </cell>
        </row>
        <row r="130">
          <cell r="AA130">
            <v>43556</v>
          </cell>
          <cell r="AB130">
            <v>2019</v>
          </cell>
        </row>
        <row r="130">
          <cell r="AF130" t="str">
            <v>商铺物业费</v>
          </cell>
        </row>
        <row r="131">
          <cell r="C131" t="str">
            <v>中华东波苑</v>
          </cell>
        </row>
        <row r="131">
          <cell r="K131" t="str">
            <v>代收</v>
          </cell>
        </row>
        <row r="131">
          <cell r="M131">
            <v>43524</v>
          </cell>
        </row>
        <row r="131">
          <cell r="S131">
            <v>651.12</v>
          </cell>
        </row>
        <row r="131">
          <cell r="AA131">
            <v>43556</v>
          </cell>
          <cell r="AB131">
            <v>2019</v>
          </cell>
        </row>
        <row r="131">
          <cell r="AF131" t="str">
            <v>住宅物业费</v>
          </cell>
        </row>
        <row r="132">
          <cell r="C132" t="str">
            <v>中华东波苑</v>
          </cell>
        </row>
        <row r="132">
          <cell r="K132" t="str">
            <v>2019年</v>
          </cell>
        </row>
        <row r="132">
          <cell r="M132">
            <v>43830</v>
          </cell>
        </row>
        <row r="132">
          <cell r="S132">
            <v>3255.48</v>
          </cell>
        </row>
        <row r="132">
          <cell r="AA132">
            <v>43556</v>
          </cell>
          <cell r="AB132">
            <v>2019</v>
          </cell>
        </row>
        <row r="132">
          <cell r="AF132" t="str">
            <v>住宅物业费</v>
          </cell>
        </row>
        <row r="133">
          <cell r="C133" t="str">
            <v>中华东波苑</v>
          </cell>
        </row>
        <row r="133">
          <cell r="K133" t="str">
            <v>代收</v>
          </cell>
        </row>
        <row r="133">
          <cell r="M133">
            <v>43524</v>
          </cell>
        </row>
        <row r="133">
          <cell r="S133">
            <v>500</v>
          </cell>
        </row>
        <row r="133">
          <cell r="AA133">
            <v>43556</v>
          </cell>
          <cell r="AB133">
            <v>2019</v>
          </cell>
        </row>
        <row r="133">
          <cell r="AF133" t="str">
            <v>地面停车费</v>
          </cell>
        </row>
        <row r="134">
          <cell r="C134" t="str">
            <v>中华东波苑</v>
          </cell>
        </row>
        <row r="134">
          <cell r="K134" t="str">
            <v>2019年</v>
          </cell>
        </row>
        <row r="134">
          <cell r="M134">
            <v>43830</v>
          </cell>
        </row>
        <row r="134">
          <cell r="S134">
            <v>2500</v>
          </cell>
        </row>
        <row r="134">
          <cell r="AA134">
            <v>43556</v>
          </cell>
          <cell r="AB134">
            <v>2019</v>
          </cell>
        </row>
        <row r="134">
          <cell r="AF134" t="str">
            <v>地面停车费</v>
          </cell>
        </row>
        <row r="135">
          <cell r="C135" t="str">
            <v>中华东波苑</v>
          </cell>
        </row>
        <row r="135">
          <cell r="K135" t="str">
            <v>代收</v>
          </cell>
        </row>
        <row r="135">
          <cell r="M135">
            <v>43524</v>
          </cell>
        </row>
        <row r="135">
          <cell r="S135">
            <v>522.15</v>
          </cell>
        </row>
        <row r="135">
          <cell r="AA135">
            <v>43556</v>
          </cell>
          <cell r="AB135">
            <v>2019</v>
          </cell>
        </row>
        <row r="135">
          <cell r="AF135" t="str">
            <v>商铺物业费</v>
          </cell>
        </row>
        <row r="136">
          <cell r="C136" t="str">
            <v>中华东波苑</v>
          </cell>
        </row>
        <row r="136">
          <cell r="K136" t="str">
            <v>2019年</v>
          </cell>
        </row>
        <row r="136">
          <cell r="M136">
            <v>43646</v>
          </cell>
        </row>
        <row r="136">
          <cell r="S136">
            <v>1044.39</v>
          </cell>
        </row>
        <row r="136">
          <cell r="AA136">
            <v>43556</v>
          </cell>
          <cell r="AB136">
            <v>2019</v>
          </cell>
        </row>
        <row r="136">
          <cell r="AF136" t="str">
            <v>商铺物业费</v>
          </cell>
        </row>
        <row r="137">
          <cell r="C137" t="str">
            <v>中华东波苑</v>
          </cell>
        </row>
        <row r="137">
          <cell r="K137" t="str">
            <v>代收</v>
          </cell>
        </row>
        <row r="137">
          <cell r="M137">
            <v>43524</v>
          </cell>
        </row>
        <row r="137">
          <cell r="S137">
            <v>1576.5</v>
          </cell>
        </row>
        <row r="137">
          <cell r="AA137">
            <v>43556</v>
          </cell>
          <cell r="AB137">
            <v>2019</v>
          </cell>
        </row>
        <row r="137">
          <cell r="AF137" t="str">
            <v>商铺物业费</v>
          </cell>
        </row>
        <row r="138">
          <cell r="C138" t="str">
            <v>中华东波苑</v>
          </cell>
        </row>
        <row r="138">
          <cell r="K138" t="str">
            <v>2019年</v>
          </cell>
        </row>
        <row r="138">
          <cell r="M138">
            <v>43555</v>
          </cell>
        </row>
        <row r="138">
          <cell r="S138">
            <v>788.5</v>
          </cell>
        </row>
        <row r="138">
          <cell r="AA138">
            <v>43556</v>
          </cell>
          <cell r="AB138">
            <v>2019</v>
          </cell>
        </row>
        <row r="138">
          <cell r="AF138" t="str">
            <v>商铺物业费</v>
          </cell>
        </row>
        <row r="139">
          <cell r="C139" t="str">
            <v>中华东波苑</v>
          </cell>
        </row>
        <row r="139">
          <cell r="K139" t="str">
            <v>代收</v>
          </cell>
        </row>
        <row r="139">
          <cell r="M139">
            <v>43524</v>
          </cell>
        </row>
        <row r="139">
          <cell r="S139">
            <v>245.62</v>
          </cell>
        </row>
        <row r="139">
          <cell r="AA139">
            <v>43556</v>
          </cell>
          <cell r="AB139">
            <v>2019</v>
          </cell>
        </row>
        <row r="139">
          <cell r="AF139" t="str">
            <v>住宅物业费</v>
          </cell>
        </row>
        <row r="140">
          <cell r="C140" t="str">
            <v>中华东波苑</v>
          </cell>
        </row>
        <row r="140">
          <cell r="K140" t="str">
            <v>2019年</v>
          </cell>
        </row>
        <row r="140">
          <cell r="M140">
            <v>43646</v>
          </cell>
        </row>
        <row r="140">
          <cell r="S140">
            <v>491.18</v>
          </cell>
        </row>
        <row r="140">
          <cell r="AA140">
            <v>43556</v>
          </cell>
          <cell r="AB140">
            <v>2019</v>
          </cell>
        </row>
        <row r="140">
          <cell r="AF140" t="str">
            <v>住宅物业费</v>
          </cell>
        </row>
        <row r="141">
          <cell r="C141" t="str">
            <v>中华东波苑</v>
          </cell>
        </row>
        <row r="141">
          <cell r="K141" t="str">
            <v>代收</v>
          </cell>
        </row>
        <row r="141">
          <cell r="M141">
            <v>43524</v>
          </cell>
        </row>
        <row r="141">
          <cell r="S141">
            <v>500</v>
          </cell>
        </row>
        <row r="141">
          <cell r="AA141">
            <v>43556</v>
          </cell>
          <cell r="AB141">
            <v>2019</v>
          </cell>
        </row>
        <row r="141">
          <cell r="AF141" t="str">
            <v>地面停车费</v>
          </cell>
        </row>
        <row r="142">
          <cell r="C142" t="str">
            <v>中华东波苑</v>
          </cell>
        </row>
        <row r="142">
          <cell r="K142" t="str">
            <v>2019年</v>
          </cell>
        </row>
        <row r="142">
          <cell r="M142">
            <v>43646</v>
          </cell>
        </row>
        <row r="142">
          <cell r="S142">
            <v>1000</v>
          </cell>
        </row>
        <row r="142">
          <cell r="AA142">
            <v>43556</v>
          </cell>
          <cell r="AB142">
            <v>2019</v>
          </cell>
        </row>
        <row r="142">
          <cell r="AF142" t="str">
            <v>地面停车费</v>
          </cell>
        </row>
        <row r="143">
          <cell r="C143" t="str">
            <v>中华东波苑</v>
          </cell>
        </row>
        <row r="143">
          <cell r="K143" t="str">
            <v>代收</v>
          </cell>
        </row>
        <row r="143">
          <cell r="M143">
            <v>43496</v>
          </cell>
        </row>
        <row r="143">
          <cell r="S143">
            <v>2629.6</v>
          </cell>
        </row>
        <row r="143">
          <cell r="AA143">
            <v>43556</v>
          </cell>
          <cell r="AB143">
            <v>2019</v>
          </cell>
        </row>
        <row r="143">
          <cell r="AF143" t="str">
            <v>电费及管理费</v>
          </cell>
        </row>
        <row r="144">
          <cell r="C144" t="str">
            <v>中华东波苑</v>
          </cell>
        </row>
        <row r="144">
          <cell r="K144" t="str">
            <v>代收</v>
          </cell>
        </row>
        <row r="144">
          <cell r="M144">
            <v>43496</v>
          </cell>
        </row>
        <row r="144">
          <cell r="S144">
            <v>119.7</v>
          </cell>
        </row>
        <row r="144">
          <cell r="AA144">
            <v>43556</v>
          </cell>
          <cell r="AB144">
            <v>2019</v>
          </cell>
        </row>
        <row r="144">
          <cell r="AF144" t="str">
            <v>代收水费</v>
          </cell>
        </row>
        <row r="145">
          <cell r="C145" t="str">
            <v>中华东波苑</v>
          </cell>
        </row>
        <row r="145">
          <cell r="K145" t="str">
            <v>代收</v>
          </cell>
        </row>
        <row r="145">
          <cell r="M145">
            <v>43496</v>
          </cell>
        </row>
        <row r="145">
          <cell r="S145">
            <v>5000</v>
          </cell>
        </row>
        <row r="145">
          <cell r="AA145">
            <v>43556</v>
          </cell>
          <cell r="AB145">
            <v>2019</v>
          </cell>
        </row>
        <row r="145">
          <cell r="AF145" t="str">
            <v>电费及管理费</v>
          </cell>
        </row>
        <row r="146">
          <cell r="C146" t="str">
            <v>中华东波苑</v>
          </cell>
        </row>
        <row r="146">
          <cell r="K146" t="str">
            <v>代收</v>
          </cell>
        </row>
        <row r="146">
          <cell r="M146">
            <v>43524</v>
          </cell>
        </row>
        <row r="146">
          <cell r="S146">
            <v>349.07</v>
          </cell>
        </row>
        <row r="146">
          <cell r="AA146">
            <v>43556</v>
          </cell>
          <cell r="AB146">
            <v>2019</v>
          </cell>
        </row>
        <row r="146">
          <cell r="AF146" t="str">
            <v>住宅物业费</v>
          </cell>
        </row>
        <row r="147">
          <cell r="C147" t="str">
            <v>中华东波苑</v>
          </cell>
        </row>
        <row r="147">
          <cell r="K147" t="str">
            <v>2019年</v>
          </cell>
        </row>
        <row r="147">
          <cell r="M147">
            <v>43646</v>
          </cell>
        </row>
        <row r="147">
          <cell r="S147">
            <v>698.11</v>
          </cell>
        </row>
        <row r="147">
          <cell r="AA147">
            <v>43556</v>
          </cell>
          <cell r="AB147">
            <v>2019</v>
          </cell>
        </row>
        <row r="147">
          <cell r="AF147" t="str">
            <v>住宅物业费</v>
          </cell>
        </row>
        <row r="148">
          <cell r="C148" t="str">
            <v>中华东波苑</v>
          </cell>
        </row>
        <row r="148">
          <cell r="K148" t="str">
            <v>代收</v>
          </cell>
        </row>
        <row r="148">
          <cell r="M148">
            <v>43524</v>
          </cell>
        </row>
        <row r="148">
          <cell r="S148">
            <v>2494.1</v>
          </cell>
        </row>
        <row r="148">
          <cell r="AA148">
            <v>43556</v>
          </cell>
          <cell r="AB148">
            <v>2019</v>
          </cell>
        </row>
        <row r="148">
          <cell r="AF148" t="str">
            <v>商铺物业费</v>
          </cell>
        </row>
        <row r="149">
          <cell r="C149" t="str">
            <v>中华东波苑</v>
          </cell>
        </row>
        <row r="149">
          <cell r="K149" t="str">
            <v>2019年</v>
          </cell>
        </row>
        <row r="149">
          <cell r="M149">
            <v>43646</v>
          </cell>
        </row>
        <row r="149">
          <cell r="S149">
            <v>4988.2</v>
          </cell>
        </row>
        <row r="149">
          <cell r="AA149">
            <v>43556</v>
          </cell>
          <cell r="AB149">
            <v>2019</v>
          </cell>
        </row>
        <row r="149">
          <cell r="AF149" t="str">
            <v>商铺物业费</v>
          </cell>
        </row>
        <row r="150">
          <cell r="C150" t="str">
            <v>中华东波苑</v>
          </cell>
        </row>
        <row r="150">
          <cell r="K150" t="str">
            <v>代收</v>
          </cell>
        </row>
        <row r="150">
          <cell r="M150">
            <v>43524</v>
          </cell>
        </row>
        <row r="150">
          <cell r="S150">
            <v>1416.1</v>
          </cell>
        </row>
        <row r="150">
          <cell r="AA150">
            <v>43556</v>
          </cell>
          <cell r="AB150">
            <v>2019</v>
          </cell>
        </row>
        <row r="150">
          <cell r="AF150" t="str">
            <v>商铺物业费</v>
          </cell>
        </row>
        <row r="151">
          <cell r="C151" t="str">
            <v>中华东波苑</v>
          </cell>
        </row>
        <row r="151">
          <cell r="K151" t="str">
            <v>2019年</v>
          </cell>
        </row>
        <row r="151">
          <cell r="M151">
            <v>43646</v>
          </cell>
        </row>
        <row r="151">
          <cell r="S151">
            <v>2832.2</v>
          </cell>
        </row>
        <row r="151">
          <cell r="AA151">
            <v>43556</v>
          </cell>
          <cell r="AB151">
            <v>2019</v>
          </cell>
        </row>
        <row r="151">
          <cell r="AF151" t="str">
            <v>商铺物业费</v>
          </cell>
        </row>
        <row r="152">
          <cell r="C152" t="str">
            <v>中华东波苑</v>
          </cell>
        </row>
        <row r="152">
          <cell r="K152" t="str">
            <v>代收</v>
          </cell>
        </row>
        <row r="152">
          <cell r="M152">
            <v>43524</v>
          </cell>
        </row>
        <row r="152">
          <cell r="S152">
            <v>391.86</v>
          </cell>
        </row>
        <row r="152">
          <cell r="AA152">
            <v>43556</v>
          </cell>
          <cell r="AB152">
            <v>2019</v>
          </cell>
        </row>
        <row r="152">
          <cell r="AF152" t="str">
            <v>商铺物业费</v>
          </cell>
        </row>
        <row r="153">
          <cell r="C153" t="str">
            <v>中华东波苑</v>
          </cell>
        </row>
        <row r="153">
          <cell r="K153" t="str">
            <v>代收</v>
          </cell>
        </row>
        <row r="153">
          <cell r="M153">
            <v>43524</v>
          </cell>
        </row>
        <row r="153">
          <cell r="S153">
            <v>708.98</v>
          </cell>
        </row>
        <row r="153">
          <cell r="AA153">
            <v>43556</v>
          </cell>
          <cell r="AB153">
            <v>2019</v>
          </cell>
        </row>
        <row r="153">
          <cell r="AF153" t="str">
            <v>商铺物业费</v>
          </cell>
        </row>
        <row r="154">
          <cell r="C154" t="str">
            <v>中华东波苑</v>
          </cell>
        </row>
        <row r="154">
          <cell r="K154" t="str">
            <v>代收</v>
          </cell>
        </row>
        <row r="154">
          <cell r="M154">
            <v>43524</v>
          </cell>
        </row>
        <row r="154">
          <cell r="S154">
            <v>2126.06</v>
          </cell>
        </row>
        <row r="154">
          <cell r="AA154">
            <v>43556</v>
          </cell>
          <cell r="AB154">
            <v>2019</v>
          </cell>
        </row>
        <row r="154">
          <cell r="AF154" t="str">
            <v>商铺物业费</v>
          </cell>
        </row>
        <row r="155">
          <cell r="C155" t="str">
            <v>中华东波苑</v>
          </cell>
        </row>
        <row r="155">
          <cell r="K155" t="str">
            <v>代收</v>
          </cell>
        </row>
        <row r="155">
          <cell r="M155">
            <v>43524</v>
          </cell>
        </row>
        <row r="155">
          <cell r="S155">
            <v>2130.23</v>
          </cell>
        </row>
        <row r="155">
          <cell r="AA155">
            <v>43556</v>
          </cell>
          <cell r="AB155">
            <v>2019</v>
          </cell>
        </row>
        <row r="155">
          <cell r="AF155" t="str">
            <v>商铺物业费</v>
          </cell>
        </row>
        <row r="156">
          <cell r="C156" t="str">
            <v>中华东波苑</v>
          </cell>
        </row>
        <row r="156">
          <cell r="K156" t="str">
            <v>代收</v>
          </cell>
        </row>
        <row r="156">
          <cell r="M156">
            <v>43524</v>
          </cell>
        </row>
        <row r="156">
          <cell r="S156">
            <v>3285.01</v>
          </cell>
        </row>
        <row r="156">
          <cell r="AA156">
            <v>43556</v>
          </cell>
          <cell r="AB156">
            <v>2019</v>
          </cell>
        </row>
        <row r="156">
          <cell r="AF156" t="str">
            <v>商铺物业费</v>
          </cell>
        </row>
        <row r="157">
          <cell r="C157" t="str">
            <v>中华东波苑</v>
          </cell>
        </row>
        <row r="157">
          <cell r="K157" t="str">
            <v>2019年</v>
          </cell>
        </row>
        <row r="157">
          <cell r="M157">
            <v>43555</v>
          </cell>
        </row>
        <row r="157">
          <cell r="S157">
            <v>195.94</v>
          </cell>
        </row>
        <row r="157">
          <cell r="AA157">
            <v>43556</v>
          </cell>
          <cell r="AB157">
            <v>2019</v>
          </cell>
        </row>
        <row r="157">
          <cell r="AF157" t="str">
            <v>商铺物业费</v>
          </cell>
        </row>
        <row r="158">
          <cell r="C158" t="str">
            <v>中华东波苑</v>
          </cell>
        </row>
        <row r="158">
          <cell r="K158" t="str">
            <v>2019年</v>
          </cell>
        </row>
        <row r="158">
          <cell r="M158">
            <v>43555</v>
          </cell>
        </row>
        <row r="158">
          <cell r="S158">
            <v>354.49</v>
          </cell>
        </row>
        <row r="158">
          <cell r="AA158">
            <v>43556</v>
          </cell>
          <cell r="AB158">
            <v>2019</v>
          </cell>
        </row>
        <row r="158">
          <cell r="AF158" t="str">
            <v>商铺物业费</v>
          </cell>
        </row>
        <row r="159">
          <cell r="C159" t="str">
            <v>中华东波苑</v>
          </cell>
        </row>
        <row r="159">
          <cell r="K159" t="str">
            <v>2019年</v>
          </cell>
        </row>
        <row r="159">
          <cell r="M159">
            <v>43555</v>
          </cell>
        </row>
        <row r="159">
          <cell r="S159">
            <v>1063.03</v>
          </cell>
        </row>
        <row r="159">
          <cell r="AA159">
            <v>43556</v>
          </cell>
          <cell r="AB159">
            <v>2019</v>
          </cell>
        </row>
        <row r="159">
          <cell r="AF159" t="str">
            <v>商铺物业费</v>
          </cell>
        </row>
        <row r="160">
          <cell r="C160" t="str">
            <v>中华东波苑</v>
          </cell>
        </row>
        <row r="160">
          <cell r="K160" t="str">
            <v>2019年</v>
          </cell>
        </row>
        <row r="160">
          <cell r="M160">
            <v>43555</v>
          </cell>
        </row>
        <row r="160">
          <cell r="S160">
            <v>1065.11</v>
          </cell>
        </row>
        <row r="160">
          <cell r="AA160">
            <v>43556</v>
          </cell>
          <cell r="AB160">
            <v>2019</v>
          </cell>
        </row>
        <row r="160">
          <cell r="AF160" t="str">
            <v>商铺物业费</v>
          </cell>
        </row>
        <row r="161">
          <cell r="C161" t="str">
            <v>中华东波苑</v>
          </cell>
        </row>
        <row r="161">
          <cell r="K161" t="str">
            <v>2019年</v>
          </cell>
        </row>
        <row r="161">
          <cell r="M161">
            <v>43555</v>
          </cell>
        </row>
        <row r="161">
          <cell r="S161">
            <v>1642.5</v>
          </cell>
        </row>
        <row r="161">
          <cell r="AA161">
            <v>43556</v>
          </cell>
          <cell r="AB161">
            <v>2019</v>
          </cell>
        </row>
        <row r="161">
          <cell r="AF161" t="str">
            <v>商铺物业费</v>
          </cell>
        </row>
        <row r="162">
          <cell r="C162" t="str">
            <v>中华东波苑</v>
          </cell>
        </row>
        <row r="162">
          <cell r="K162" t="str">
            <v>代收</v>
          </cell>
        </row>
        <row r="162">
          <cell r="M162">
            <v>43524</v>
          </cell>
        </row>
        <row r="162">
          <cell r="S162">
            <v>1116.22</v>
          </cell>
        </row>
        <row r="162">
          <cell r="AA162">
            <v>43556</v>
          </cell>
          <cell r="AB162">
            <v>2019</v>
          </cell>
        </row>
        <row r="162">
          <cell r="AF162" t="str">
            <v>商铺物业费</v>
          </cell>
        </row>
        <row r="163">
          <cell r="C163" t="str">
            <v>中华东波苑</v>
          </cell>
        </row>
        <row r="163">
          <cell r="K163" t="str">
            <v>代收</v>
          </cell>
        </row>
        <row r="163">
          <cell r="M163">
            <v>43524</v>
          </cell>
        </row>
        <row r="163">
          <cell r="S163">
            <v>855.3</v>
          </cell>
        </row>
        <row r="163">
          <cell r="AA163">
            <v>43556</v>
          </cell>
          <cell r="AB163">
            <v>2019</v>
          </cell>
        </row>
        <row r="163">
          <cell r="AF163" t="str">
            <v>商铺物业费</v>
          </cell>
        </row>
        <row r="164">
          <cell r="C164" t="str">
            <v>中华东波苑</v>
          </cell>
        </row>
        <row r="164">
          <cell r="K164" t="str">
            <v>代收</v>
          </cell>
        </row>
        <row r="164">
          <cell r="M164">
            <v>43524</v>
          </cell>
        </row>
        <row r="164">
          <cell r="S164">
            <v>2369.2</v>
          </cell>
        </row>
        <row r="164">
          <cell r="AA164">
            <v>43556</v>
          </cell>
          <cell r="AB164">
            <v>2019</v>
          </cell>
        </row>
        <row r="164">
          <cell r="AF164" t="str">
            <v>商铺物业费</v>
          </cell>
        </row>
        <row r="165">
          <cell r="C165" t="str">
            <v>中华东波苑</v>
          </cell>
        </row>
        <row r="165">
          <cell r="K165" t="str">
            <v>2019年</v>
          </cell>
        </row>
        <row r="165">
          <cell r="M165">
            <v>43555</v>
          </cell>
        </row>
        <row r="165">
          <cell r="S165">
            <v>558.11</v>
          </cell>
        </row>
        <row r="165">
          <cell r="AA165">
            <v>43556</v>
          </cell>
          <cell r="AB165">
            <v>2019</v>
          </cell>
        </row>
        <row r="165">
          <cell r="AF165" t="str">
            <v>商铺物业费</v>
          </cell>
        </row>
        <row r="166">
          <cell r="C166" t="str">
            <v>中华东波苑</v>
          </cell>
        </row>
        <row r="166">
          <cell r="K166" t="str">
            <v>2019年</v>
          </cell>
        </row>
        <row r="166">
          <cell r="M166">
            <v>43555</v>
          </cell>
        </row>
        <row r="166">
          <cell r="S166">
            <v>427.65</v>
          </cell>
        </row>
        <row r="166">
          <cell r="AA166">
            <v>43556</v>
          </cell>
          <cell r="AB166">
            <v>2019</v>
          </cell>
        </row>
        <row r="166">
          <cell r="AF166" t="str">
            <v>商铺物业费</v>
          </cell>
        </row>
        <row r="167">
          <cell r="C167" t="str">
            <v>中华东波苑</v>
          </cell>
        </row>
        <row r="167">
          <cell r="K167" t="str">
            <v>2019年</v>
          </cell>
        </row>
        <row r="167">
          <cell r="M167">
            <v>43555</v>
          </cell>
        </row>
        <row r="167">
          <cell r="S167">
            <v>1184.6</v>
          </cell>
        </row>
        <row r="167">
          <cell r="AA167">
            <v>43556</v>
          </cell>
          <cell r="AB167">
            <v>2019</v>
          </cell>
        </row>
        <row r="167">
          <cell r="AF167" t="str">
            <v>商铺物业费</v>
          </cell>
        </row>
        <row r="168">
          <cell r="C168" t="str">
            <v>中华东波苑</v>
          </cell>
        </row>
        <row r="168">
          <cell r="K168" t="str">
            <v>2019年</v>
          </cell>
        </row>
        <row r="168">
          <cell r="M168">
            <v>43524</v>
          </cell>
        </row>
        <row r="168">
          <cell r="S168">
            <v>3989.4</v>
          </cell>
        </row>
        <row r="168">
          <cell r="AA168">
            <v>43556</v>
          </cell>
          <cell r="AB168">
            <v>2019</v>
          </cell>
        </row>
        <row r="168">
          <cell r="AF168" t="str">
            <v>电费及管理费</v>
          </cell>
        </row>
        <row r="169">
          <cell r="C169" t="str">
            <v>中华东波苑</v>
          </cell>
        </row>
        <row r="169">
          <cell r="K169" t="str">
            <v>2019年</v>
          </cell>
        </row>
        <row r="169">
          <cell r="M169">
            <v>43524</v>
          </cell>
        </row>
        <row r="169">
          <cell r="S169">
            <v>290.7</v>
          </cell>
        </row>
        <row r="169">
          <cell r="AA169">
            <v>43556</v>
          </cell>
          <cell r="AB169">
            <v>2019</v>
          </cell>
        </row>
        <row r="169">
          <cell r="AF169" t="str">
            <v>代收水费</v>
          </cell>
        </row>
        <row r="170">
          <cell r="C170" t="str">
            <v>中华东波苑</v>
          </cell>
        </row>
        <row r="170">
          <cell r="K170" t="str">
            <v>2019年</v>
          </cell>
        </row>
        <row r="170">
          <cell r="M170">
            <v>43524</v>
          </cell>
        </row>
        <row r="170">
          <cell r="S170">
            <v>1647</v>
          </cell>
        </row>
        <row r="170">
          <cell r="AA170">
            <v>43556</v>
          </cell>
          <cell r="AB170">
            <v>2019</v>
          </cell>
        </row>
        <row r="170">
          <cell r="AF170" t="str">
            <v>电费及管理费</v>
          </cell>
        </row>
        <row r="171">
          <cell r="C171" t="str">
            <v>中华东波苑</v>
          </cell>
        </row>
        <row r="171">
          <cell r="K171" t="str">
            <v>2019年</v>
          </cell>
        </row>
        <row r="171">
          <cell r="M171">
            <v>43524</v>
          </cell>
        </row>
        <row r="171">
          <cell r="S171">
            <v>17.1</v>
          </cell>
        </row>
        <row r="171">
          <cell r="AA171">
            <v>43556</v>
          </cell>
          <cell r="AB171">
            <v>2019</v>
          </cell>
        </row>
        <row r="171">
          <cell r="AF171" t="str">
            <v>代收水费</v>
          </cell>
        </row>
        <row r="172">
          <cell r="C172" t="str">
            <v>中华东波苑</v>
          </cell>
        </row>
        <row r="172">
          <cell r="K172" t="str">
            <v>2019年</v>
          </cell>
        </row>
        <row r="172">
          <cell r="M172">
            <v>43524</v>
          </cell>
        </row>
        <row r="172">
          <cell r="S172">
            <v>7393.2</v>
          </cell>
        </row>
        <row r="172">
          <cell r="AA172">
            <v>43556</v>
          </cell>
          <cell r="AB172">
            <v>2019</v>
          </cell>
        </row>
        <row r="172">
          <cell r="AF172" t="str">
            <v>电费及管理费</v>
          </cell>
        </row>
        <row r="173">
          <cell r="C173" t="str">
            <v>中华东波苑</v>
          </cell>
        </row>
        <row r="173">
          <cell r="K173" t="str">
            <v>2019年</v>
          </cell>
        </row>
        <row r="173">
          <cell r="M173">
            <v>43524</v>
          </cell>
        </row>
        <row r="173">
          <cell r="S173">
            <v>478.8</v>
          </cell>
        </row>
        <row r="173">
          <cell r="AA173">
            <v>43556</v>
          </cell>
          <cell r="AB173">
            <v>2019</v>
          </cell>
        </row>
        <row r="173">
          <cell r="AF173" t="str">
            <v>代收水费</v>
          </cell>
        </row>
        <row r="174">
          <cell r="C174" t="str">
            <v>中华东波苑</v>
          </cell>
        </row>
        <row r="174">
          <cell r="K174" t="str">
            <v>2019年</v>
          </cell>
        </row>
        <row r="174">
          <cell r="M174">
            <v>43524</v>
          </cell>
        </row>
        <row r="174">
          <cell r="S174">
            <v>6990.6</v>
          </cell>
        </row>
        <row r="174">
          <cell r="AA174">
            <v>43556</v>
          </cell>
          <cell r="AB174">
            <v>2019</v>
          </cell>
        </row>
        <row r="174">
          <cell r="AF174" t="str">
            <v>电费及管理费</v>
          </cell>
        </row>
        <row r="175">
          <cell r="C175" t="str">
            <v>中华东波苑</v>
          </cell>
        </row>
        <row r="175">
          <cell r="K175" t="str">
            <v>2019年</v>
          </cell>
        </row>
        <row r="175">
          <cell r="M175">
            <v>43524</v>
          </cell>
        </row>
        <row r="175">
          <cell r="S175">
            <v>906.3</v>
          </cell>
        </row>
        <row r="175">
          <cell r="AA175">
            <v>43556</v>
          </cell>
          <cell r="AB175">
            <v>2019</v>
          </cell>
        </row>
        <row r="175">
          <cell r="AF175" t="str">
            <v>代收水费</v>
          </cell>
        </row>
        <row r="176">
          <cell r="C176" t="str">
            <v>中华东波苑</v>
          </cell>
        </row>
        <row r="176">
          <cell r="K176" t="str">
            <v>2019年</v>
          </cell>
        </row>
        <row r="176">
          <cell r="M176">
            <v>43524</v>
          </cell>
        </row>
        <row r="176">
          <cell r="S176">
            <v>11.4</v>
          </cell>
        </row>
        <row r="176">
          <cell r="AA176">
            <v>43556</v>
          </cell>
          <cell r="AB176">
            <v>2019</v>
          </cell>
        </row>
        <row r="176">
          <cell r="AF176" t="str">
            <v>代收水费</v>
          </cell>
        </row>
        <row r="177">
          <cell r="C177" t="str">
            <v>中华东波苑</v>
          </cell>
        </row>
        <row r="177">
          <cell r="K177" t="str">
            <v>2019年</v>
          </cell>
        </row>
        <row r="177">
          <cell r="M177">
            <v>43524</v>
          </cell>
        </row>
        <row r="177">
          <cell r="S177">
            <v>146.4</v>
          </cell>
        </row>
        <row r="177">
          <cell r="AA177">
            <v>43556</v>
          </cell>
          <cell r="AB177">
            <v>2019</v>
          </cell>
        </row>
        <row r="177">
          <cell r="AF177" t="str">
            <v>电费及管理费</v>
          </cell>
        </row>
        <row r="178">
          <cell r="C178" t="str">
            <v>中华东波苑</v>
          </cell>
        </row>
        <row r="178">
          <cell r="K178" t="str">
            <v>2019年</v>
          </cell>
        </row>
        <row r="178">
          <cell r="M178">
            <v>43524</v>
          </cell>
        </row>
        <row r="178">
          <cell r="S178">
            <v>222.3</v>
          </cell>
        </row>
        <row r="178">
          <cell r="AA178">
            <v>43556</v>
          </cell>
          <cell r="AB178">
            <v>2019</v>
          </cell>
        </row>
        <row r="178">
          <cell r="AF178" t="str">
            <v>代收水费</v>
          </cell>
        </row>
        <row r="179">
          <cell r="C179" t="str">
            <v>中华东波苑</v>
          </cell>
        </row>
        <row r="179">
          <cell r="K179" t="str">
            <v>2019年</v>
          </cell>
        </row>
        <row r="179">
          <cell r="M179">
            <v>43524</v>
          </cell>
        </row>
        <row r="179">
          <cell r="S179">
            <v>2038.32</v>
          </cell>
        </row>
        <row r="179">
          <cell r="AA179">
            <v>43556</v>
          </cell>
          <cell r="AB179">
            <v>2019</v>
          </cell>
        </row>
        <row r="179">
          <cell r="AF179" t="str">
            <v>电费及管理费</v>
          </cell>
        </row>
        <row r="180">
          <cell r="C180" t="str">
            <v>中华东波苑</v>
          </cell>
        </row>
        <row r="180">
          <cell r="K180" t="str">
            <v>2019年</v>
          </cell>
        </row>
        <row r="180">
          <cell r="M180">
            <v>43524</v>
          </cell>
        </row>
        <row r="180">
          <cell r="S180">
            <v>57</v>
          </cell>
        </row>
        <row r="180">
          <cell r="AA180">
            <v>43556</v>
          </cell>
          <cell r="AB180">
            <v>2019</v>
          </cell>
        </row>
        <row r="180">
          <cell r="AF180" t="str">
            <v>代收水费</v>
          </cell>
        </row>
        <row r="181">
          <cell r="C181" t="str">
            <v>中华东波苑</v>
          </cell>
        </row>
        <row r="181">
          <cell r="K181" t="str">
            <v>2019年</v>
          </cell>
        </row>
        <row r="181">
          <cell r="M181">
            <v>43524</v>
          </cell>
        </row>
        <row r="181">
          <cell r="S181">
            <v>402.4</v>
          </cell>
        </row>
        <row r="181">
          <cell r="AA181">
            <v>43556</v>
          </cell>
          <cell r="AB181">
            <v>2019</v>
          </cell>
        </row>
        <row r="181">
          <cell r="AF181" t="str">
            <v>电费及管理费</v>
          </cell>
        </row>
        <row r="182">
          <cell r="C182" t="str">
            <v>中华东波苑</v>
          </cell>
        </row>
        <row r="182">
          <cell r="K182" t="str">
            <v>2019年</v>
          </cell>
        </row>
        <row r="182">
          <cell r="M182">
            <v>43524</v>
          </cell>
        </row>
        <row r="182">
          <cell r="S182">
            <v>3731.9</v>
          </cell>
        </row>
        <row r="182">
          <cell r="AA182">
            <v>43556</v>
          </cell>
          <cell r="AB182">
            <v>2019</v>
          </cell>
        </row>
        <row r="182">
          <cell r="AF182" t="str">
            <v>电费及管理费</v>
          </cell>
        </row>
        <row r="183">
          <cell r="C183" t="str">
            <v>中华东波苑</v>
          </cell>
        </row>
        <row r="183">
          <cell r="K183" t="str">
            <v>2019年</v>
          </cell>
        </row>
        <row r="183">
          <cell r="M183">
            <v>43524</v>
          </cell>
        </row>
        <row r="183">
          <cell r="S183">
            <v>148</v>
          </cell>
        </row>
        <row r="183">
          <cell r="AA183">
            <v>43556</v>
          </cell>
          <cell r="AB183">
            <v>2019</v>
          </cell>
        </row>
        <row r="183">
          <cell r="AF183" t="str">
            <v>代收水费</v>
          </cell>
        </row>
        <row r="184">
          <cell r="C184" t="str">
            <v>中华东波苑</v>
          </cell>
        </row>
        <row r="184">
          <cell r="K184" t="str">
            <v>2019年</v>
          </cell>
        </row>
        <row r="184">
          <cell r="M184">
            <v>43524</v>
          </cell>
        </row>
        <row r="184">
          <cell r="S184">
            <v>12078</v>
          </cell>
        </row>
        <row r="184">
          <cell r="AA184">
            <v>43556</v>
          </cell>
          <cell r="AB184">
            <v>2019</v>
          </cell>
        </row>
        <row r="184">
          <cell r="AF184" t="str">
            <v>电费及管理费</v>
          </cell>
        </row>
        <row r="185">
          <cell r="C185" t="str">
            <v>中华东波苑</v>
          </cell>
        </row>
        <row r="185">
          <cell r="K185" t="str">
            <v>2019年</v>
          </cell>
        </row>
        <row r="185">
          <cell r="M185">
            <v>43524</v>
          </cell>
        </row>
        <row r="185">
          <cell r="S185">
            <v>2787.3</v>
          </cell>
        </row>
        <row r="185">
          <cell r="AA185">
            <v>43556</v>
          </cell>
          <cell r="AB185">
            <v>2019</v>
          </cell>
        </row>
        <row r="185">
          <cell r="AF185" t="str">
            <v>代收水费</v>
          </cell>
        </row>
        <row r="186">
          <cell r="C186" t="str">
            <v>中华东波苑</v>
          </cell>
        </row>
        <row r="186">
          <cell r="K186" t="str">
            <v>2019年</v>
          </cell>
        </row>
        <row r="186">
          <cell r="M186">
            <v>43524</v>
          </cell>
        </row>
        <row r="186">
          <cell r="S186">
            <v>16616.4</v>
          </cell>
        </row>
        <row r="186">
          <cell r="AA186">
            <v>43556</v>
          </cell>
          <cell r="AB186">
            <v>2019</v>
          </cell>
        </row>
        <row r="186">
          <cell r="AF186" t="str">
            <v>电费及管理费</v>
          </cell>
        </row>
        <row r="187">
          <cell r="C187" t="str">
            <v>中华东波苑</v>
          </cell>
        </row>
        <row r="187">
          <cell r="K187" t="str">
            <v>2019年</v>
          </cell>
        </row>
        <row r="187">
          <cell r="M187">
            <v>43524</v>
          </cell>
        </row>
        <row r="187">
          <cell r="S187">
            <v>2850</v>
          </cell>
        </row>
        <row r="187">
          <cell r="AA187">
            <v>43556</v>
          </cell>
          <cell r="AB187">
            <v>2019</v>
          </cell>
        </row>
        <row r="187">
          <cell r="AF187" t="str">
            <v>代收水费</v>
          </cell>
        </row>
        <row r="188">
          <cell r="C188" t="str">
            <v>中华东波苑</v>
          </cell>
        </row>
        <row r="188">
          <cell r="K188" t="str">
            <v>代收</v>
          </cell>
        </row>
        <row r="188">
          <cell r="M188">
            <v>43524</v>
          </cell>
        </row>
        <row r="188">
          <cell r="S188">
            <v>276.06</v>
          </cell>
        </row>
        <row r="188">
          <cell r="AA188">
            <v>43556</v>
          </cell>
          <cell r="AB188">
            <v>2019</v>
          </cell>
        </row>
        <row r="188">
          <cell r="AF188" t="str">
            <v>住宅物业费</v>
          </cell>
        </row>
        <row r="189">
          <cell r="C189" t="str">
            <v>中华东波苑</v>
          </cell>
        </row>
        <row r="189">
          <cell r="K189" t="str">
            <v>2019年</v>
          </cell>
        </row>
        <row r="189">
          <cell r="M189">
            <v>43646</v>
          </cell>
        </row>
        <row r="189">
          <cell r="S189">
            <v>552</v>
          </cell>
        </row>
        <row r="189">
          <cell r="AA189">
            <v>43556</v>
          </cell>
          <cell r="AB189">
            <v>2019</v>
          </cell>
        </row>
        <row r="189">
          <cell r="AF189" t="str">
            <v>住宅物业费</v>
          </cell>
        </row>
        <row r="190">
          <cell r="C190" t="str">
            <v>中华东波苑</v>
          </cell>
        </row>
        <row r="190">
          <cell r="K190" t="str">
            <v>代收</v>
          </cell>
        </row>
        <row r="190">
          <cell r="M190">
            <v>43524</v>
          </cell>
        </row>
        <row r="190">
          <cell r="S190">
            <v>299.89</v>
          </cell>
        </row>
        <row r="190">
          <cell r="AA190">
            <v>43556</v>
          </cell>
          <cell r="AB190">
            <v>2019</v>
          </cell>
        </row>
        <row r="190">
          <cell r="AF190" t="str">
            <v>住宅物业费</v>
          </cell>
        </row>
        <row r="191">
          <cell r="C191" t="str">
            <v>中华东波苑</v>
          </cell>
        </row>
        <row r="191">
          <cell r="K191" t="str">
            <v>2019年</v>
          </cell>
        </row>
        <row r="191">
          <cell r="M191">
            <v>43646</v>
          </cell>
        </row>
        <row r="191">
          <cell r="S191">
            <v>599.71</v>
          </cell>
        </row>
        <row r="191">
          <cell r="AA191">
            <v>43556</v>
          </cell>
          <cell r="AB191">
            <v>2019</v>
          </cell>
        </row>
        <row r="191">
          <cell r="AF191" t="str">
            <v>住宅物业费</v>
          </cell>
        </row>
        <row r="192">
          <cell r="C192" t="str">
            <v>中华东波苑</v>
          </cell>
        </row>
        <row r="192">
          <cell r="K192" t="str">
            <v>代收</v>
          </cell>
        </row>
        <row r="192">
          <cell r="M192">
            <v>43524</v>
          </cell>
        </row>
        <row r="192">
          <cell r="S192">
            <v>873.18</v>
          </cell>
        </row>
        <row r="192">
          <cell r="AA192">
            <v>43556</v>
          </cell>
          <cell r="AB192">
            <v>2019</v>
          </cell>
        </row>
        <row r="192">
          <cell r="AF192" t="str">
            <v>商铺物业费</v>
          </cell>
        </row>
        <row r="193">
          <cell r="C193" t="str">
            <v>中华东波苑</v>
          </cell>
        </row>
        <row r="193">
          <cell r="K193" t="str">
            <v>2019年</v>
          </cell>
        </row>
        <row r="193">
          <cell r="M193">
            <v>43646</v>
          </cell>
        </row>
        <row r="193">
          <cell r="S193">
            <v>1746.36</v>
          </cell>
        </row>
        <row r="193">
          <cell r="AA193">
            <v>43556</v>
          </cell>
          <cell r="AB193">
            <v>2019</v>
          </cell>
        </row>
        <row r="193">
          <cell r="AF193" t="str">
            <v>商铺物业费</v>
          </cell>
        </row>
        <row r="194">
          <cell r="C194" t="str">
            <v>中华东波苑</v>
          </cell>
        </row>
        <row r="194">
          <cell r="K194" t="str">
            <v>2019年</v>
          </cell>
        </row>
        <row r="194">
          <cell r="M194">
            <v>43524</v>
          </cell>
        </row>
        <row r="194">
          <cell r="S194">
            <v>219.6</v>
          </cell>
        </row>
        <row r="194">
          <cell r="AA194">
            <v>43556</v>
          </cell>
          <cell r="AB194">
            <v>2019</v>
          </cell>
        </row>
        <row r="194">
          <cell r="AF194" t="str">
            <v>电费及管理费</v>
          </cell>
        </row>
        <row r="195">
          <cell r="C195" t="str">
            <v>中华东波苑</v>
          </cell>
        </row>
        <row r="195">
          <cell r="K195" t="str">
            <v>2019年</v>
          </cell>
        </row>
        <row r="195">
          <cell r="M195">
            <v>43524</v>
          </cell>
        </row>
        <row r="195">
          <cell r="S195">
            <v>57</v>
          </cell>
        </row>
        <row r="195">
          <cell r="AA195">
            <v>43556</v>
          </cell>
          <cell r="AB195">
            <v>2019</v>
          </cell>
        </row>
        <row r="195">
          <cell r="AF195" t="str">
            <v>代收水费</v>
          </cell>
        </row>
        <row r="196">
          <cell r="C196" t="str">
            <v>中华东波苑</v>
          </cell>
        </row>
        <row r="196">
          <cell r="K196" t="str">
            <v>2019年</v>
          </cell>
        </row>
        <row r="196">
          <cell r="M196">
            <v>43524</v>
          </cell>
        </row>
        <row r="196">
          <cell r="S196">
            <v>2612.02</v>
          </cell>
        </row>
        <row r="196">
          <cell r="AA196">
            <v>43556</v>
          </cell>
          <cell r="AB196">
            <v>2019</v>
          </cell>
        </row>
        <row r="196">
          <cell r="AF196" t="str">
            <v>电费及管理费</v>
          </cell>
        </row>
        <row r="197">
          <cell r="C197" t="str">
            <v>中华东波苑</v>
          </cell>
        </row>
        <row r="197">
          <cell r="K197" t="str">
            <v>2019年</v>
          </cell>
        </row>
        <row r="197">
          <cell r="M197">
            <v>43524</v>
          </cell>
        </row>
        <row r="197">
          <cell r="S197">
            <v>57</v>
          </cell>
        </row>
        <row r="197">
          <cell r="AA197">
            <v>43556</v>
          </cell>
          <cell r="AB197">
            <v>2019</v>
          </cell>
        </row>
        <row r="197">
          <cell r="AF197" t="str">
            <v>代收水费</v>
          </cell>
        </row>
        <row r="198">
          <cell r="C198" t="str">
            <v>中华东波苑</v>
          </cell>
        </row>
        <row r="198">
          <cell r="K198" t="str">
            <v>2019年</v>
          </cell>
        </row>
        <row r="198">
          <cell r="M198">
            <v>43524</v>
          </cell>
        </row>
        <row r="198">
          <cell r="S198">
            <v>1331.02</v>
          </cell>
        </row>
        <row r="198">
          <cell r="AA198">
            <v>43556</v>
          </cell>
          <cell r="AB198">
            <v>2019</v>
          </cell>
        </row>
        <row r="198">
          <cell r="AF198" t="str">
            <v>电费及管理费</v>
          </cell>
        </row>
        <row r="199">
          <cell r="C199" t="str">
            <v>中华东波苑</v>
          </cell>
        </row>
        <row r="199">
          <cell r="K199" t="str">
            <v>2019年</v>
          </cell>
        </row>
        <row r="199">
          <cell r="M199">
            <v>43524</v>
          </cell>
        </row>
        <row r="199">
          <cell r="S199">
            <v>28.5</v>
          </cell>
        </row>
        <row r="199">
          <cell r="AA199">
            <v>43556</v>
          </cell>
          <cell r="AB199">
            <v>2019</v>
          </cell>
        </row>
        <row r="199">
          <cell r="AF199" t="str">
            <v>代收水费</v>
          </cell>
        </row>
        <row r="200">
          <cell r="C200" t="str">
            <v>中华东波苑</v>
          </cell>
        </row>
        <row r="200">
          <cell r="K200" t="str">
            <v>代收</v>
          </cell>
        </row>
        <row r="200">
          <cell r="M200">
            <v>43524</v>
          </cell>
        </row>
        <row r="200">
          <cell r="S200">
            <v>1048.89</v>
          </cell>
        </row>
        <row r="200">
          <cell r="AA200">
            <v>43556</v>
          </cell>
          <cell r="AB200">
            <v>2019</v>
          </cell>
        </row>
        <row r="200">
          <cell r="AF200" t="str">
            <v>商铺物业费</v>
          </cell>
        </row>
        <row r="201">
          <cell r="C201" t="str">
            <v>中华东波苑</v>
          </cell>
        </row>
        <row r="201">
          <cell r="K201" t="str">
            <v>2019年</v>
          </cell>
        </row>
        <row r="201">
          <cell r="M201">
            <v>43646</v>
          </cell>
        </row>
        <row r="201">
          <cell r="S201">
            <v>2097.69</v>
          </cell>
        </row>
        <row r="201">
          <cell r="AA201">
            <v>43556</v>
          </cell>
          <cell r="AB201">
            <v>2019</v>
          </cell>
        </row>
        <row r="201">
          <cell r="AF201" t="str">
            <v>商铺物业费</v>
          </cell>
        </row>
        <row r="202">
          <cell r="C202" t="str">
            <v>中华东波苑</v>
          </cell>
        </row>
        <row r="202">
          <cell r="K202" t="str">
            <v>代收</v>
          </cell>
        </row>
        <row r="202">
          <cell r="M202">
            <v>43524</v>
          </cell>
        </row>
        <row r="202">
          <cell r="S202">
            <v>2883.68</v>
          </cell>
        </row>
        <row r="202">
          <cell r="AA202">
            <v>43556</v>
          </cell>
          <cell r="AB202">
            <v>2019</v>
          </cell>
        </row>
        <row r="202">
          <cell r="AF202" t="str">
            <v>商铺物业费</v>
          </cell>
        </row>
        <row r="203">
          <cell r="C203" t="str">
            <v>中华东波苑</v>
          </cell>
        </row>
        <row r="203">
          <cell r="K203" t="str">
            <v>代收</v>
          </cell>
        </row>
        <row r="203">
          <cell r="M203">
            <v>43524</v>
          </cell>
        </row>
        <row r="203">
          <cell r="S203">
            <v>2361.8</v>
          </cell>
        </row>
        <row r="203">
          <cell r="AA203">
            <v>43556</v>
          </cell>
          <cell r="AB203">
            <v>2019</v>
          </cell>
        </row>
        <row r="203">
          <cell r="AF203" t="str">
            <v>商铺物业费</v>
          </cell>
        </row>
        <row r="204">
          <cell r="C204" t="str">
            <v>中华东波苑</v>
          </cell>
        </row>
        <row r="204">
          <cell r="K204" t="str">
            <v>2019年</v>
          </cell>
        </row>
        <row r="204">
          <cell r="M204">
            <v>43646</v>
          </cell>
        </row>
        <row r="204">
          <cell r="S204">
            <v>5767.3</v>
          </cell>
        </row>
        <row r="204">
          <cell r="AA204">
            <v>43556</v>
          </cell>
          <cell r="AB204">
            <v>2019</v>
          </cell>
        </row>
        <row r="204">
          <cell r="AF204" t="str">
            <v>商铺物业费</v>
          </cell>
        </row>
        <row r="205">
          <cell r="C205" t="str">
            <v>中华东波苑</v>
          </cell>
        </row>
        <row r="205">
          <cell r="K205" t="str">
            <v>2019年</v>
          </cell>
        </row>
        <row r="205">
          <cell r="M205">
            <v>43646</v>
          </cell>
        </row>
        <row r="205">
          <cell r="S205">
            <v>4723.6</v>
          </cell>
        </row>
        <row r="205">
          <cell r="AA205">
            <v>43556</v>
          </cell>
          <cell r="AB205">
            <v>2019</v>
          </cell>
        </row>
        <row r="205">
          <cell r="AF205" t="str">
            <v>商铺物业费</v>
          </cell>
        </row>
        <row r="206">
          <cell r="C206" t="str">
            <v>中华东波苑</v>
          </cell>
        </row>
        <row r="206">
          <cell r="K206" t="str">
            <v>2019年</v>
          </cell>
        </row>
        <row r="206">
          <cell r="M206">
            <v>43524</v>
          </cell>
        </row>
        <row r="206">
          <cell r="S206">
            <v>5124</v>
          </cell>
        </row>
        <row r="206">
          <cell r="AA206">
            <v>43556</v>
          </cell>
          <cell r="AB206">
            <v>2019</v>
          </cell>
        </row>
        <row r="206">
          <cell r="AF206" t="str">
            <v>电费及管理费</v>
          </cell>
        </row>
        <row r="207">
          <cell r="C207" t="str">
            <v>中华东波苑</v>
          </cell>
        </row>
        <row r="207">
          <cell r="K207" t="str">
            <v>2019年</v>
          </cell>
        </row>
        <row r="207">
          <cell r="M207">
            <v>43524</v>
          </cell>
        </row>
        <row r="207">
          <cell r="S207">
            <v>62.7</v>
          </cell>
        </row>
        <row r="207">
          <cell r="AA207">
            <v>43556</v>
          </cell>
          <cell r="AB207">
            <v>2019</v>
          </cell>
        </row>
        <row r="207">
          <cell r="AF207" t="str">
            <v>代收水费</v>
          </cell>
        </row>
        <row r="208">
          <cell r="C208" t="str">
            <v>中华东波苑</v>
          </cell>
        </row>
        <row r="208">
          <cell r="K208" t="str">
            <v>2019年</v>
          </cell>
        </row>
        <row r="208">
          <cell r="M208">
            <v>43524</v>
          </cell>
        </row>
        <row r="208">
          <cell r="S208">
            <v>996.74</v>
          </cell>
        </row>
        <row r="208">
          <cell r="AA208">
            <v>43556</v>
          </cell>
          <cell r="AB208">
            <v>2019</v>
          </cell>
        </row>
        <row r="208">
          <cell r="AF208" t="str">
            <v>电费及管理费</v>
          </cell>
        </row>
        <row r="209">
          <cell r="C209" t="str">
            <v>中华东波苑</v>
          </cell>
        </row>
        <row r="209">
          <cell r="K209" t="str">
            <v>代收</v>
          </cell>
        </row>
        <row r="209">
          <cell r="M209">
            <v>43496</v>
          </cell>
        </row>
        <row r="209">
          <cell r="S209">
            <v>1414</v>
          </cell>
        </row>
        <row r="209">
          <cell r="AA209">
            <v>43556</v>
          </cell>
          <cell r="AB209">
            <v>2019</v>
          </cell>
        </row>
        <row r="209">
          <cell r="AF209" t="str">
            <v>电费及管理费</v>
          </cell>
        </row>
        <row r="210">
          <cell r="C210" t="str">
            <v>中华东波苑</v>
          </cell>
        </row>
        <row r="210">
          <cell r="K210" t="str">
            <v>2019年</v>
          </cell>
        </row>
        <row r="210">
          <cell r="M210">
            <v>43524</v>
          </cell>
        </row>
        <row r="210">
          <cell r="S210">
            <v>549</v>
          </cell>
        </row>
        <row r="210">
          <cell r="AA210">
            <v>43556</v>
          </cell>
          <cell r="AB210">
            <v>2019</v>
          </cell>
        </row>
        <row r="210">
          <cell r="AF210" t="str">
            <v>电费及管理费</v>
          </cell>
        </row>
        <row r="211">
          <cell r="C211" t="str">
            <v>中华东波苑</v>
          </cell>
        </row>
        <row r="211">
          <cell r="K211" t="str">
            <v>2019年</v>
          </cell>
        </row>
        <row r="211">
          <cell r="M211">
            <v>43524</v>
          </cell>
        </row>
        <row r="211">
          <cell r="S211">
            <v>28.5</v>
          </cell>
        </row>
        <row r="211">
          <cell r="AA211">
            <v>43556</v>
          </cell>
          <cell r="AB211">
            <v>2019</v>
          </cell>
        </row>
        <row r="211">
          <cell r="AF211" t="str">
            <v>代收水费</v>
          </cell>
        </row>
        <row r="212">
          <cell r="C212" t="str">
            <v>中华东波苑</v>
          </cell>
        </row>
        <row r="212">
          <cell r="K212" t="str">
            <v>代收</v>
          </cell>
        </row>
        <row r="212">
          <cell r="M212">
            <v>43524</v>
          </cell>
        </row>
        <row r="212">
          <cell r="S212">
            <v>500</v>
          </cell>
        </row>
        <row r="212">
          <cell r="AA212">
            <v>43556</v>
          </cell>
          <cell r="AB212">
            <v>2019</v>
          </cell>
        </row>
        <row r="212">
          <cell r="AF212" t="str">
            <v>地面停车费</v>
          </cell>
        </row>
        <row r="213">
          <cell r="C213" t="str">
            <v>中华东波苑</v>
          </cell>
        </row>
        <row r="213">
          <cell r="K213" t="str">
            <v>2019年</v>
          </cell>
        </row>
        <row r="213">
          <cell r="M213">
            <v>43646</v>
          </cell>
        </row>
        <row r="213">
          <cell r="S213">
            <v>1000</v>
          </cell>
        </row>
        <row r="213">
          <cell r="AA213">
            <v>43556</v>
          </cell>
          <cell r="AB213">
            <v>2019</v>
          </cell>
        </row>
        <row r="213">
          <cell r="AF213" t="str">
            <v>地面停车费</v>
          </cell>
        </row>
        <row r="214">
          <cell r="C214" t="str">
            <v>中华东波苑</v>
          </cell>
        </row>
        <row r="214">
          <cell r="K214" t="str">
            <v>2019年</v>
          </cell>
        </row>
        <row r="214">
          <cell r="M214">
            <v>43585</v>
          </cell>
        </row>
        <row r="214">
          <cell r="S214">
            <v>250</v>
          </cell>
        </row>
        <row r="214">
          <cell r="AA214">
            <v>43556</v>
          </cell>
          <cell r="AB214">
            <v>2019</v>
          </cell>
        </row>
        <row r="214">
          <cell r="AF214" t="str">
            <v>临时停车费</v>
          </cell>
        </row>
        <row r="215">
          <cell r="C215" t="str">
            <v>中华东波苑</v>
          </cell>
        </row>
        <row r="215">
          <cell r="K215" t="str">
            <v>2019年</v>
          </cell>
        </row>
        <row r="215">
          <cell r="M215">
            <v>43585</v>
          </cell>
        </row>
        <row r="215">
          <cell r="S215">
            <v>250</v>
          </cell>
        </row>
        <row r="215">
          <cell r="AA215">
            <v>43556</v>
          </cell>
          <cell r="AB215">
            <v>2019</v>
          </cell>
        </row>
        <row r="215">
          <cell r="AF215" t="str">
            <v>临时停车费</v>
          </cell>
        </row>
        <row r="216">
          <cell r="C216" t="str">
            <v>中华东波苑</v>
          </cell>
        </row>
        <row r="216">
          <cell r="K216" t="str">
            <v>2019年</v>
          </cell>
        </row>
        <row r="216">
          <cell r="M216">
            <v>43585</v>
          </cell>
        </row>
        <row r="216">
          <cell r="S216">
            <v>250</v>
          </cell>
        </row>
        <row r="216">
          <cell r="AA216">
            <v>43556</v>
          </cell>
          <cell r="AB216">
            <v>2019</v>
          </cell>
        </row>
        <row r="216">
          <cell r="AF216" t="str">
            <v>临时停车费</v>
          </cell>
        </row>
        <row r="217">
          <cell r="C217" t="str">
            <v>中华东波苑</v>
          </cell>
        </row>
        <row r="217">
          <cell r="K217" t="str">
            <v>2019年</v>
          </cell>
        </row>
        <row r="217">
          <cell r="M217">
            <v>43585</v>
          </cell>
        </row>
        <row r="217">
          <cell r="S217">
            <v>250</v>
          </cell>
        </row>
        <row r="217">
          <cell r="AA217">
            <v>43556</v>
          </cell>
          <cell r="AB217">
            <v>2019</v>
          </cell>
        </row>
        <row r="217">
          <cell r="AF217" t="str">
            <v>临时停车费</v>
          </cell>
        </row>
        <row r="218">
          <cell r="C218" t="str">
            <v>中华东波苑</v>
          </cell>
        </row>
        <row r="218">
          <cell r="K218" t="str">
            <v>2019年</v>
          </cell>
        </row>
        <row r="218">
          <cell r="M218">
            <v>43816</v>
          </cell>
        </row>
        <row r="218">
          <cell r="S218">
            <v>4500</v>
          </cell>
        </row>
        <row r="218">
          <cell r="AA218">
            <v>43556</v>
          </cell>
          <cell r="AB218">
            <v>2019</v>
          </cell>
        </row>
        <row r="218">
          <cell r="AF218" t="str">
            <v>租金收入</v>
          </cell>
        </row>
        <row r="219">
          <cell r="C219" t="str">
            <v>中华东波苑</v>
          </cell>
        </row>
        <row r="219">
          <cell r="K219" t="str">
            <v>2020年</v>
          </cell>
        </row>
        <row r="219">
          <cell r="M219">
            <v>43907</v>
          </cell>
        </row>
        <row r="219">
          <cell r="S219">
            <v>1500</v>
          </cell>
        </row>
        <row r="219">
          <cell r="AA219">
            <v>43556</v>
          </cell>
          <cell r="AB219">
            <v>2019</v>
          </cell>
        </row>
        <row r="219">
          <cell r="AF219" t="str">
            <v>租金收入</v>
          </cell>
        </row>
        <row r="220">
          <cell r="C220" t="str">
            <v>中华东波苑</v>
          </cell>
        </row>
        <row r="220">
          <cell r="K220" t="str">
            <v>2019年</v>
          </cell>
        </row>
        <row r="220">
          <cell r="M220">
            <v>43646</v>
          </cell>
        </row>
        <row r="220">
          <cell r="S220">
            <v>7500</v>
          </cell>
        </row>
        <row r="220">
          <cell r="AA220">
            <v>43556</v>
          </cell>
          <cell r="AB220">
            <v>2019</v>
          </cell>
        </row>
        <row r="220">
          <cell r="AF220" t="str">
            <v>租金收入</v>
          </cell>
        </row>
        <row r="221">
          <cell r="C221" t="str">
            <v>中华东波苑</v>
          </cell>
        </row>
        <row r="221">
          <cell r="K221" t="str">
            <v>2019年</v>
          </cell>
        </row>
        <row r="221">
          <cell r="M221">
            <v>43646</v>
          </cell>
        </row>
        <row r="221">
          <cell r="S221">
            <v>12900</v>
          </cell>
        </row>
        <row r="221">
          <cell r="AA221">
            <v>43556</v>
          </cell>
          <cell r="AB221">
            <v>2019</v>
          </cell>
        </row>
        <row r="221">
          <cell r="AF221" t="str">
            <v>租金收入</v>
          </cell>
        </row>
        <row r="222">
          <cell r="C222" t="str">
            <v>中华东波苑</v>
          </cell>
        </row>
        <row r="222">
          <cell r="K222" t="str">
            <v>2019年</v>
          </cell>
        </row>
        <row r="222">
          <cell r="M222">
            <v>43555</v>
          </cell>
        </row>
        <row r="222">
          <cell r="S222">
            <v>2500</v>
          </cell>
        </row>
        <row r="222">
          <cell r="AA222">
            <v>43556</v>
          </cell>
          <cell r="AB222">
            <v>2019</v>
          </cell>
        </row>
        <row r="222">
          <cell r="AF222" t="str">
            <v>租金收入</v>
          </cell>
        </row>
        <row r="223">
          <cell r="C223" t="str">
            <v>中华东波苑</v>
          </cell>
        </row>
        <row r="223">
          <cell r="K223" t="str">
            <v>代收</v>
          </cell>
        </row>
        <row r="223">
          <cell r="M223">
            <v>43524</v>
          </cell>
        </row>
        <row r="223">
          <cell r="S223">
            <v>276.12</v>
          </cell>
        </row>
        <row r="223">
          <cell r="AA223">
            <v>43556</v>
          </cell>
          <cell r="AB223">
            <v>2019</v>
          </cell>
        </row>
        <row r="223">
          <cell r="AF223" t="str">
            <v>住宅物业费</v>
          </cell>
        </row>
        <row r="224">
          <cell r="C224" t="str">
            <v>中华东波苑</v>
          </cell>
        </row>
        <row r="224">
          <cell r="K224" t="str">
            <v>2019年</v>
          </cell>
        </row>
        <row r="224">
          <cell r="M224">
            <v>43830</v>
          </cell>
        </row>
        <row r="224">
          <cell r="S224">
            <v>1380</v>
          </cell>
        </row>
        <row r="224">
          <cell r="AA224">
            <v>43556</v>
          </cell>
          <cell r="AB224">
            <v>2019</v>
          </cell>
        </row>
        <row r="224">
          <cell r="AF224" t="str">
            <v>住宅物业费</v>
          </cell>
        </row>
        <row r="225">
          <cell r="C225" t="str">
            <v>中华东波苑</v>
          </cell>
        </row>
        <row r="225">
          <cell r="K225" t="str">
            <v>代收</v>
          </cell>
        </row>
        <row r="225">
          <cell r="M225">
            <v>43524</v>
          </cell>
        </row>
        <row r="225">
          <cell r="S225">
            <v>276.12</v>
          </cell>
        </row>
        <row r="225">
          <cell r="AA225">
            <v>43556</v>
          </cell>
          <cell r="AB225">
            <v>2019</v>
          </cell>
        </row>
        <row r="225">
          <cell r="AF225" t="str">
            <v>住宅物业费</v>
          </cell>
        </row>
        <row r="226">
          <cell r="C226" t="str">
            <v>中华东波苑</v>
          </cell>
        </row>
        <row r="226">
          <cell r="K226" t="str">
            <v>2019年</v>
          </cell>
        </row>
        <row r="226">
          <cell r="M226">
            <v>43830</v>
          </cell>
        </row>
        <row r="226">
          <cell r="S226">
            <v>1380</v>
          </cell>
        </row>
        <row r="226">
          <cell r="AA226">
            <v>43556</v>
          </cell>
          <cell r="AB226">
            <v>2019</v>
          </cell>
        </row>
        <row r="226">
          <cell r="AF226" t="str">
            <v>住宅物业费</v>
          </cell>
        </row>
        <row r="227">
          <cell r="C227" t="str">
            <v>中华东波苑</v>
          </cell>
        </row>
        <row r="227">
          <cell r="K227" t="str">
            <v>代收</v>
          </cell>
        </row>
        <row r="227">
          <cell r="M227">
            <v>43524</v>
          </cell>
        </row>
        <row r="227">
          <cell r="S227">
            <v>349.12</v>
          </cell>
        </row>
        <row r="227">
          <cell r="AA227">
            <v>43556</v>
          </cell>
          <cell r="AB227">
            <v>2019</v>
          </cell>
        </row>
        <row r="227">
          <cell r="AF227" t="str">
            <v>住宅物业费</v>
          </cell>
        </row>
        <row r="228">
          <cell r="C228" t="str">
            <v>中华东波苑</v>
          </cell>
        </row>
        <row r="228">
          <cell r="K228" t="str">
            <v>2019年</v>
          </cell>
        </row>
        <row r="228">
          <cell r="M228">
            <v>43830</v>
          </cell>
        </row>
        <row r="228">
          <cell r="S228">
            <v>1745.28</v>
          </cell>
        </row>
        <row r="228">
          <cell r="AA228">
            <v>43556</v>
          </cell>
          <cell r="AB228">
            <v>2019</v>
          </cell>
        </row>
        <row r="228">
          <cell r="AF228" t="str">
            <v>住宅物业费</v>
          </cell>
        </row>
        <row r="229">
          <cell r="C229" t="str">
            <v>中华东波苑</v>
          </cell>
        </row>
        <row r="229">
          <cell r="K229" t="str">
            <v>代收</v>
          </cell>
        </row>
        <row r="229">
          <cell r="M229">
            <v>43524</v>
          </cell>
        </row>
        <row r="229">
          <cell r="S229">
            <v>278.52</v>
          </cell>
        </row>
        <row r="229">
          <cell r="AA229">
            <v>43556</v>
          </cell>
          <cell r="AB229">
            <v>2019</v>
          </cell>
        </row>
        <row r="229">
          <cell r="AF229" t="str">
            <v>住宅物业费</v>
          </cell>
        </row>
        <row r="230">
          <cell r="C230" t="str">
            <v>中华东波苑</v>
          </cell>
        </row>
        <row r="230">
          <cell r="K230" t="str">
            <v>2019年</v>
          </cell>
        </row>
        <row r="230">
          <cell r="M230">
            <v>43830</v>
          </cell>
        </row>
        <row r="230">
          <cell r="S230">
            <v>1394.88</v>
          </cell>
        </row>
        <row r="230">
          <cell r="AA230">
            <v>43556</v>
          </cell>
          <cell r="AB230">
            <v>2019</v>
          </cell>
        </row>
        <row r="230">
          <cell r="AF230" t="str">
            <v>住宅物业费</v>
          </cell>
        </row>
        <row r="231">
          <cell r="C231" t="str">
            <v>中华东波苑</v>
          </cell>
        </row>
        <row r="231">
          <cell r="K231" t="str">
            <v>代收</v>
          </cell>
        </row>
        <row r="231">
          <cell r="M231">
            <v>43524</v>
          </cell>
        </row>
        <row r="231">
          <cell r="S231">
            <v>250</v>
          </cell>
        </row>
        <row r="231">
          <cell r="AA231">
            <v>43556</v>
          </cell>
          <cell r="AB231">
            <v>2019</v>
          </cell>
        </row>
        <row r="231">
          <cell r="AF231" t="str">
            <v>小业主产权车辆管理费</v>
          </cell>
        </row>
        <row r="232">
          <cell r="C232" t="str">
            <v>中华东波苑</v>
          </cell>
        </row>
        <row r="232">
          <cell r="K232" t="str">
            <v>2019年</v>
          </cell>
        </row>
        <row r="232">
          <cell r="M232">
            <v>43830</v>
          </cell>
        </row>
        <row r="232">
          <cell r="S232">
            <v>1250</v>
          </cell>
        </row>
        <row r="232">
          <cell r="AA232">
            <v>43556</v>
          </cell>
          <cell r="AB232">
            <v>2019</v>
          </cell>
        </row>
        <row r="232">
          <cell r="AF232" t="str">
            <v>小业主产权车辆管理费</v>
          </cell>
        </row>
        <row r="233">
          <cell r="C233" t="str">
            <v>中华东波苑</v>
          </cell>
        </row>
        <row r="233">
          <cell r="K233" t="str">
            <v>代收</v>
          </cell>
        </row>
        <row r="233">
          <cell r="M233">
            <v>43524</v>
          </cell>
        </row>
        <row r="233">
          <cell r="S233">
            <v>245.62</v>
          </cell>
        </row>
        <row r="233">
          <cell r="AA233">
            <v>43556</v>
          </cell>
          <cell r="AB233">
            <v>2019</v>
          </cell>
        </row>
        <row r="233">
          <cell r="AF233" t="str">
            <v>住宅物业费</v>
          </cell>
        </row>
        <row r="234">
          <cell r="C234" t="str">
            <v>中华东波苑</v>
          </cell>
        </row>
        <row r="234">
          <cell r="K234" t="str">
            <v>2019年</v>
          </cell>
        </row>
        <row r="234">
          <cell r="M234">
            <v>43646</v>
          </cell>
        </row>
        <row r="234">
          <cell r="S234">
            <v>491.18</v>
          </cell>
        </row>
        <row r="234">
          <cell r="AA234">
            <v>43556</v>
          </cell>
          <cell r="AB234">
            <v>2019</v>
          </cell>
        </row>
        <row r="234">
          <cell r="AF234" t="str">
            <v>住宅物业费</v>
          </cell>
        </row>
        <row r="235">
          <cell r="C235" t="str">
            <v>中华东波苑</v>
          </cell>
        </row>
        <row r="235">
          <cell r="K235" t="str">
            <v>代收</v>
          </cell>
        </row>
        <row r="235">
          <cell r="M235">
            <v>43524</v>
          </cell>
        </row>
        <row r="235">
          <cell r="S235">
            <v>349.07</v>
          </cell>
        </row>
        <row r="235">
          <cell r="AA235">
            <v>43556</v>
          </cell>
          <cell r="AB235">
            <v>2019</v>
          </cell>
        </row>
        <row r="235">
          <cell r="AF235" t="str">
            <v>住宅物业费</v>
          </cell>
        </row>
        <row r="236">
          <cell r="C236" t="str">
            <v>中华东波苑</v>
          </cell>
        </row>
        <row r="236">
          <cell r="K236" t="str">
            <v>2019年</v>
          </cell>
        </row>
        <row r="236">
          <cell r="M236">
            <v>43646</v>
          </cell>
        </row>
        <row r="236">
          <cell r="S236">
            <v>698.11</v>
          </cell>
        </row>
        <row r="236">
          <cell r="AA236">
            <v>43556</v>
          </cell>
          <cell r="AB236">
            <v>2019</v>
          </cell>
        </row>
        <row r="236">
          <cell r="AF236" t="str">
            <v>住宅物业费</v>
          </cell>
        </row>
        <row r="237">
          <cell r="C237" t="str">
            <v>中华东波苑</v>
          </cell>
        </row>
        <row r="237">
          <cell r="K237" t="str">
            <v>代收</v>
          </cell>
        </row>
        <row r="237">
          <cell r="M237">
            <v>43524</v>
          </cell>
        </row>
        <row r="237">
          <cell r="S237">
            <v>651.88</v>
          </cell>
        </row>
        <row r="237">
          <cell r="AA237">
            <v>43556</v>
          </cell>
          <cell r="AB237">
            <v>2019</v>
          </cell>
        </row>
        <row r="237">
          <cell r="AF237" t="str">
            <v>住宅物业费</v>
          </cell>
        </row>
        <row r="238">
          <cell r="C238" t="str">
            <v>中华东波苑</v>
          </cell>
        </row>
        <row r="238">
          <cell r="K238" t="str">
            <v>2019年</v>
          </cell>
        </row>
        <row r="238">
          <cell r="M238">
            <v>43830</v>
          </cell>
        </row>
        <row r="238">
          <cell r="S238">
            <v>3259.32</v>
          </cell>
        </row>
        <row r="238">
          <cell r="AA238">
            <v>43556</v>
          </cell>
          <cell r="AB238">
            <v>2019</v>
          </cell>
        </row>
        <row r="238">
          <cell r="AF238" t="str">
            <v>住宅物业费</v>
          </cell>
        </row>
        <row r="239">
          <cell r="C239" t="str">
            <v>中华东波苑</v>
          </cell>
        </row>
        <row r="239">
          <cell r="K239" t="str">
            <v>2019年</v>
          </cell>
        </row>
        <row r="239">
          <cell r="M239">
            <v>43585</v>
          </cell>
        </row>
        <row r="239">
          <cell r="S239">
            <v>250</v>
          </cell>
        </row>
        <row r="239">
          <cell r="AA239">
            <v>43556</v>
          </cell>
          <cell r="AB239">
            <v>2019</v>
          </cell>
        </row>
        <row r="239">
          <cell r="AF239" t="str">
            <v>临时停车费</v>
          </cell>
        </row>
        <row r="240">
          <cell r="C240" t="str">
            <v>中华东波苑</v>
          </cell>
        </row>
        <row r="240">
          <cell r="K240" t="str">
            <v>2019年</v>
          </cell>
        </row>
        <row r="240">
          <cell r="M240">
            <v>43585</v>
          </cell>
        </row>
        <row r="240">
          <cell r="S240">
            <v>250</v>
          </cell>
        </row>
        <row r="240">
          <cell r="AA240">
            <v>43556</v>
          </cell>
          <cell r="AB240">
            <v>2019</v>
          </cell>
        </row>
        <row r="240">
          <cell r="AF240" t="str">
            <v>临时停车费</v>
          </cell>
        </row>
        <row r="241">
          <cell r="C241" t="str">
            <v>中华东波苑</v>
          </cell>
        </row>
        <row r="241">
          <cell r="K241" t="str">
            <v>2019年</v>
          </cell>
        </row>
        <row r="241">
          <cell r="M241">
            <v>43585</v>
          </cell>
        </row>
        <row r="241">
          <cell r="S241">
            <v>200</v>
          </cell>
        </row>
        <row r="241">
          <cell r="AA241">
            <v>43556</v>
          </cell>
          <cell r="AB241">
            <v>2019</v>
          </cell>
        </row>
        <row r="241">
          <cell r="AF241" t="str">
            <v>临时停车费</v>
          </cell>
        </row>
        <row r="242">
          <cell r="C242" t="str">
            <v>中华东波苑</v>
          </cell>
        </row>
        <row r="242">
          <cell r="K242" t="str">
            <v>代收</v>
          </cell>
        </row>
        <row r="242">
          <cell r="M242">
            <v>43524</v>
          </cell>
        </row>
        <row r="242">
          <cell r="S242">
            <v>279</v>
          </cell>
        </row>
        <row r="242">
          <cell r="AA242">
            <v>43586</v>
          </cell>
          <cell r="AB242">
            <v>2019</v>
          </cell>
        </row>
        <row r="242">
          <cell r="AF242" t="str">
            <v>住宅物业费</v>
          </cell>
        </row>
        <row r="243">
          <cell r="C243" t="str">
            <v>中华东波苑</v>
          </cell>
        </row>
        <row r="243">
          <cell r="K243" t="str">
            <v>2019年</v>
          </cell>
        </row>
        <row r="243">
          <cell r="M243">
            <v>43830</v>
          </cell>
        </row>
        <row r="243">
          <cell r="S243">
            <v>1394.88</v>
          </cell>
        </row>
        <row r="243">
          <cell r="AA243">
            <v>43586</v>
          </cell>
          <cell r="AB243">
            <v>2019</v>
          </cell>
        </row>
        <row r="243">
          <cell r="AF243" t="str">
            <v>住宅物业费</v>
          </cell>
        </row>
        <row r="244">
          <cell r="C244" t="str">
            <v>中华东波苑</v>
          </cell>
        </row>
        <row r="244">
          <cell r="K244" t="str">
            <v>代收</v>
          </cell>
        </row>
        <row r="244">
          <cell r="M244">
            <v>43524</v>
          </cell>
        </row>
        <row r="244">
          <cell r="S244">
            <v>500</v>
          </cell>
        </row>
        <row r="244">
          <cell r="AA244">
            <v>43586</v>
          </cell>
          <cell r="AB244">
            <v>2019</v>
          </cell>
        </row>
        <row r="244">
          <cell r="AF244" t="str">
            <v>地面停车费</v>
          </cell>
        </row>
        <row r="245">
          <cell r="C245" t="str">
            <v>中华东波苑</v>
          </cell>
        </row>
        <row r="245">
          <cell r="K245" t="str">
            <v>2019年</v>
          </cell>
        </row>
        <row r="245">
          <cell r="M245">
            <v>43830</v>
          </cell>
        </row>
        <row r="245">
          <cell r="S245">
            <v>2500</v>
          </cell>
        </row>
        <row r="245">
          <cell r="AA245">
            <v>43586</v>
          </cell>
          <cell r="AB245">
            <v>2019</v>
          </cell>
        </row>
        <row r="245">
          <cell r="AF245" t="str">
            <v>地面停车费</v>
          </cell>
        </row>
        <row r="246">
          <cell r="C246" t="str">
            <v>中华东波苑</v>
          </cell>
        </row>
        <row r="246">
          <cell r="K246" t="str">
            <v>代收</v>
          </cell>
        </row>
        <row r="246">
          <cell r="M246">
            <v>43524</v>
          </cell>
        </row>
        <row r="246">
          <cell r="S246">
            <v>279</v>
          </cell>
        </row>
        <row r="246">
          <cell r="AA246">
            <v>43586</v>
          </cell>
          <cell r="AB246">
            <v>2019</v>
          </cell>
        </row>
        <row r="246">
          <cell r="AF246" t="str">
            <v>住宅物业费</v>
          </cell>
        </row>
        <row r="247">
          <cell r="C247" t="str">
            <v>中华东波苑</v>
          </cell>
        </row>
        <row r="247">
          <cell r="K247" t="str">
            <v>2019年</v>
          </cell>
        </row>
        <row r="247">
          <cell r="M247">
            <v>43830</v>
          </cell>
        </row>
        <row r="247">
          <cell r="S247">
            <v>1394.88</v>
          </cell>
        </row>
        <row r="247">
          <cell r="AA247">
            <v>43586</v>
          </cell>
          <cell r="AB247">
            <v>2019</v>
          </cell>
        </row>
        <row r="247">
          <cell r="AF247" t="str">
            <v>住宅物业费</v>
          </cell>
        </row>
        <row r="248">
          <cell r="C248" t="str">
            <v>中华东波苑</v>
          </cell>
        </row>
        <row r="248">
          <cell r="K248" t="str">
            <v>2019年</v>
          </cell>
        </row>
        <row r="248">
          <cell r="M248">
            <v>43818</v>
          </cell>
        </row>
        <row r="248">
          <cell r="S248">
            <v>800</v>
          </cell>
        </row>
        <row r="248">
          <cell r="AA248">
            <v>43586</v>
          </cell>
          <cell r="AB248">
            <v>2019</v>
          </cell>
        </row>
        <row r="248">
          <cell r="AF248" t="str">
            <v>电梯广告（业委会）</v>
          </cell>
        </row>
        <row r="249">
          <cell r="C249" t="str">
            <v>中华东波苑</v>
          </cell>
        </row>
        <row r="249">
          <cell r="K249" t="str">
            <v>2020年</v>
          </cell>
        </row>
        <row r="249">
          <cell r="M249">
            <v>43940</v>
          </cell>
        </row>
        <row r="249">
          <cell r="S249">
            <v>400</v>
          </cell>
        </row>
        <row r="249">
          <cell r="AA249">
            <v>43586</v>
          </cell>
          <cell r="AB249">
            <v>2019</v>
          </cell>
        </row>
        <row r="249">
          <cell r="AF249" t="str">
            <v>电梯广告（业委会）</v>
          </cell>
        </row>
        <row r="250">
          <cell r="C250" t="str">
            <v>中华东波苑</v>
          </cell>
        </row>
        <row r="250">
          <cell r="K250" t="str">
            <v>代收</v>
          </cell>
        </row>
        <row r="250">
          <cell r="M250">
            <v>43524</v>
          </cell>
        </row>
        <row r="250">
          <cell r="S250">
            <v>500</v>
          </cell>
        </row>
        <row r="250">
          <cell r="AA250">
            <v>43586</v>
          </cell>
          <cell r="AB250">
            <v>2019</v>
          </cell>
        </row>
        <row r="250">
          <cell r="AF250" t="str">
            <v>地面停车费</v>
          </cell>
        </row>
        <row r="251">
          <cell r="C251" t="str">
            <v>中华东波苑</v>
          </cell>
        </row>
        <row r="251">
          <cell r="K251" t="str">
            <v>2019年</v>
          </cell>
        </row>
        <row r="251">
          <cell r="M251">
            <v>43830</v>
          </cell>
        </row>
        <row r="251">
          <cell r="S251">
            <v>2500</v>
          </cell>
        </row>
        <row r="251">
          <cell r="AA251">
            <v>43586</v>
          </cell>
          <cell r="AB251">
            <v>2019</v>
          </cell>
        </row>
        <row r="251">
          <cell r="AF251" t="str">
            <v>地面停车费</v>
          </cell>
        </row>
        <row r="252">
          <cell r="C252" t="str">
            <v>中华东波苑</v>
          </cell>
        </row>
        <row r="252">
          <cell r="K252" t="str">
            <v>代收</v>
          </cell>
        </row>
        <row r="252">
          <cell r="M252">
            <v>43524</v>
          </cell>
        </row>
        <row r="252">
          <cell r="S252">
            <v>349.08</v>
          </cell>
        </row>
        <row r="252">
          <cell r="AA252">
            <v>43586</v>
          </cell>
          <cell r="AB252">
            <v>2019</v>
          </cell>
        </row>
        <row r="252">
          <cell r="AF252" t="str">
            <v>住宅物业费</v>
          </cell>
        </row>
        <row r="253">
          <cell r="C253" t="str">
            <v>中华东波苑</v>
          </cell>
        </row>
        <row r="253">
          <cell r="K253" t="str">
            <v>2019年</v>
          </cell>
        </row>
        <row r="253">
          <cell r="M253">
            <v>43830</v>
          </cell>
        </row>
        <row r="253">
          <cell r="S253">
            <v>1745.28</v>
          </cell>
        </row>
        <row r="253">
          <cell r="AA253">
            <v>43586</v>
          </cell>
          <cell r="AB253">
            <v>2019</v>
          </cell>
        </row>
        <row r="253">
          <cell r="AF253" t="str">
            <v>住宅物业费</v>
          </cell>
        </row>
        <row r="254">
          <cell r="C254" t="str">
            <v>中华东波苑</v>
          </cell>
        </row>
        <row r="254">
          <cell r="K254" t="str">
            <v>2019年</v>
          </cell>
        </row>
        <row r="254">
          <cell r="M254">
            <v>43616</v>
          </cell>
        </row>
        <row r="254">
          <cell r="S254">
            <v>50</v>
          </cell>
        </row>
        <row r="254">
          <cell r="AA254">
            <v>43586</v>
          </cell>
          <cell r="AB254">
            <v>2019</v>
          </cell>
        </row>
        <row r="254">
          <cell r="AF254" t="str">
            <v>临时停车费</v>
          </cell>
        </row>
        <row r="255">
          <cell r="C255" t="str">
            <v>中华东波苑</v>
          </cell>
        </row>
        <row r="255">
          <cell r="K255" t="str">
            <v>2019年</v>
          </cell>
        </row>
        <row r="255">
          <cell r="M255">
            <v>43555</v>
          </cell>
        </row>
        <row r="255">
          <cell r="S255">
            <v>27.2</v>
          </cell>
        </row>
        <row r="255">
          <cell r="AA255">
            <v>43586</v>
          </cell>
          <cell r="AB255">
            <v>2019</v>
          </cell>
        </row>
        <row r="255">
          <cell r="AF255" t="str">
            <v>电费及管理费</v>
          </cell>
        </row>
        <row r="256">
          <cell r="C256" t="str">
            <v>中华东波苑</v>
          </cell>
        </row>
        <row r="256">
          <cell r="K256" t="str">
            <v>2019年</v>
          </cell>
        </row>
        <row r="256">
          <cell r="M256">
            <v>43555</v>
          </cell>
        </row>
        <row r="256">
          <cell r="S256">
            <v>1834.64</v>
          </cell>
        </row>
        <row r="256">
          <cell r="AA256">
            <v>43586</v>
          </cell>
          <cell r="AB256">
            <v>2019</v>
          </cell>
        </row>
        <row r="256">
          <cell r="AF256" t="str">
            <v>电费及管理费</v>
          </cell>
        </row>
        <row r="257">
          <cell r="C257" t="str">
            <v>中华东波苑</v>
          </cell>
        </row>
        <row r="257">
          <cell r="K257" t="str">
            <v>2019年</v>
          </cell>
        </row>
        <row r="257">
          <cell r="M257">
            <v>43555</v>
          </cell>
        </row>
        <row r="257">
          <cell r="S257">
            <v>57</v>
          </cell>
        </row>
        <row r="257">
          <cell r="AA257">
            <v>43586</v>
          </cell>
          <cell r="AB257">
            <v>2019</v>
          </cell>
        </row>
        <row r="257">
          <cell r="AF257" t="str">
            <v>代收水费</v>
          </cell>
        </row>
        <row r="258">
          <cell r="C258" t="str">
            <v>中华东波苑</v>
          </cell>
        </row>
        <row r="258">
          <cell r="K258" t="str">
            <v>2019年</v>
          </cell>
        </row>
        <row r="258">
          <cell r="M258">
            <v>43555</v>
          </cell>
        </row>
        <row r="258">
          <cell r="S258">
            <v>630.4</v>
          </cell>
        </row>
        <row r="258">
          <cell r="AA258">
            <v>43586</v>
          </cell>
          <cell r="AB258">
            <v>2019</v>
          </cell>
        </row>
        <row r="258">
          <cell r="AF258" t="str">
            <v>电费及管理费</v>
          </cell>
        </row>
        <row r="259">
          <cell r="C259" t="str">
            <v>中华东波苑</v>
          </cell>
        </row>
        <row r="259">
          <cell r="K259" t="str">
            <v>代收</v>
          </cell>
        </row>
        <row r="259">
          <cell r="M259">
            <v>43524</v>
          </cell>
        </row>
        <row r="259">
          <cell r="S259">
            <v>299.89</v>
          </cell>
        </row>
        <row r="259">
          <cell r="AA259">
            <v>43586</v>
          </cell>
          <cell r="AB259">
            <v>2019</v>
          </cell>
        </row>
        <row r="259">
          <cell r="AF259" t="str">
            <v>住宅物业费</v>
          </cell>
        </row>
        <row r="260">
          <cell r="C260" t="str">
            <v>中华东波苑</v>
          </cell>
        </row>
        <row r="260">
          <cell r="K260" t="str">
            <v>2019年</v>
          </cell>
        </row>
        <row r="260">
          <cell r="M260">
            <v>43646</v>
          </cell>
        </row>
        <row r="260">
          <cell r="S260">
            <v>599.71</v>
          </cell>
        </row>
        <row r="260">
          <cell r="AA260">
            <v>43586</v>
          </cell>
          <cell r="AB260">
            <v>2019</v>
          </cell>
        </row>
        <row r="260">
          <cell r="AF260" t="str">
            <v>住宅物业费</v>
          </cell>
        </row>
        <row r="261">
          <cell r="C261" t="str">
            <v>中华东波苑</v>
          </cell>
        </row>
        <row r="261">
          <cell r="K261" t="str">
            <v>2019年</v>
          </cell>
        </row>
        <row r="261">
          <cell r="M261">
            <v>43555</v>
          </cell>
        </row>
        <row r="261">
          <cell r="S261">
            <v>204</v>
          </cell>
        </row>
        <row r="261">
          <cell r="AA261">
            <v>43586</v>
          </cell>
          <cell r="AB261">
            <v>2019</v>
          </cell>
        </row>
        <row r="261">
          <cell r="AF261" t="str">
            <v>电费及管理费</v>
          </cell>
        </row>
        <row r="262">
          <cell r="C262" t="str">
            <v>中华东波苑</v>
          </cell>
        </row>
        <row r="262">
          <cell r="K262" t="str">
            <v>2019年</v>
          </cell>
        </row>
        <row r="262">
          <cell r="M262">
            <v>43555</v>
          </cell>
        </row>
        <row r="262">
          <cell r="S262">
            <v>12</v>
          </cell>
        </row>
        <row r="262">
          <cell r="AA262">
            <v>43586</v>
          </cell>
          <cell r="AB262">
            <v>2019</v>
          </cell>
        </row>
        <row r="262">
          <cell r="AF262" t="str">
            <v>代收水费</v>
          </cell>
        </row>
        <row r="263">
          <cell r="C263" t="str">
            <v>中华东波苑</v>
          </cell>
        </row>
        <row r="263">
          <cell r="K263" t="str">
            <v>代收</v>
          </cell>
        </row>
        <row r="263">
          <cell r="M263">
            <v>43524</v>
          </cell>
        </row>
        <row r="263">
          <cell r="S263">
            <v>15836.6</v>
          </cell>
        </row>
        <row r="263">
          <cell r="AA263">
            <v>43586</v>
          </cell>
          <cell r="AB263">
            <v>2019</v>
          </cell>
        </row>
        <row r="263">
          <cell r="AF263" t="str">
            <v>商铺物业费</v>
          </cell>
        </row>
        <row r="264">
          <cell r="C264" t="str">
            <v>中华东波苑</v>
          </cell>
        </row>
        <row r="264">
          <cell r="K264" t="str">
            <v>2019年</v>
          </cell>
        </row>
        <row r="264">
          <cell r="M264">
            <v>43555</v>
          </cell>
        </row>
        <row r="264">
          <cell r="S264">
            <v>1393.48</v>
          </cell>
        </row>
        <row r="264">
          <cell r="AA264">
            <v>43586</v>
          </cell>
          <cell r="AB264">
            <v>2019</v>
          </cell>
        </row>
        <row r="264">
          <cell r="AF264" t="str">
            <v>商铺物业费</v>
          </cell>
        </row>
        <row r="265">
          <cell r="C265" t="str">
            <v>中华东波苑</v>
          </cell>
        </row>
        <row r="265">
          <cell r="K265" t="str">
            <v>代收</v>
          </cell>
        </row>
        <row r="265">
          <cell r="M265">
            <v>43524</v>
          </cell>
        </row>
        <row r="265">
          <cell r="S265">
            <v>245.64</v>
          </cell>
        </row>
        <row r="265">
          <cell r="AA265">
            <v>43586</v>
          </cell>
          <cell r="AB265">
            <v>2019</v>
          </cell>
        </row>
        <row r="265">
          <cell r="AF265" t="str">
            <v>住宅物业费</v>
          </cell>
        </row>
        <row r="266">
          <cell r="C266" t="str">
            <v>中华东波苑</v>
          </cell>
        </row>
        <row r="266">
          <cell r="K266" t="str">
            <v>2019年</v>
          </cell>
        </row>
        <row r="266">
          <cell r="M266">
            <v>43830</v>
          </cell>
        </row>
        <row r="266">
          <cell r="S266">
            <v>1227.96</v>
          </cell>
        </row>
        <row r="266">
          <cell r="AA266">
            <v>43586</v>
          </cell>
          <cell r="AB266">
            <v>2019</v>
          </cell>
        </row>
        <row r="266">
          <cell r="AF266" t="str">
            <v>住宅物业费</v>
          </cell>
        </row>
        <row r="267">
          <cell r="C267" t="str">
            <v>中华东波苑</v>
          </cell>
        </row>
        <row r="267">
          <cell r="K267" t="str">
            <v>2019年</v>
          </cell>
        </row>
        <row r="267">
          <cell r="M267">
            <v>43555</v>
          </cell>
        </row>
        <row r="267">
          <cell r="S267">
            <v>4037.84</v>
          </cell>
        </row>
        <row r="267">
          <cell r="AA267">
            <v>43586</v>
          </cell>
          <cell r="AB267">
            <v>2019</v>
          </cell>
        </row>
        <row r="267">
          <cell r="AF267" t="str">
            <v>电费及管理费</v>
          </cell>
        </row>
        <row r="268">
          <cell r="C268" t="str">
            <v>中华东波苑</v>
          </cell>
        </row>
        <row r="268">
          <cell r="K268" t="str">
            <v>2019年</v>
          </cell>
        </row>
        <row r="268">
          <cell r="M268">
            <v>43555</v>
          </cell>
        </row>
        <row r="268">
          <cell r="S268">
            <v>125.4</v>
          </cell>
        </row>
        <row r="268">
          <cell r="AA268">
            <v>43586</v>
          </cell>
          <cell r="AB268">
            <v>2019</v>
          </cell>
        </row>
        <row r="268">
          <cell r="AF268" t="str">
            <v>代收水费</v>
          </cell>
        </row>
        <row r="269">
          <cell r="C269" t="str">
            <v>中华东波苑</v>
          </cell>
        </row>
        <row r="269">
          <cell r="K269" t="str">
            <v>2019年</v>
          </cell>
        </row>
        <row r="269">
          <cell r="M269">
            <v>43555</v>
          </cell>
        </row>
        <row r="269">
          <cell r="S269">
            <v>2684.64</v>
          </cell>
        </row>
        <row r="269">
          <cell r="AA269">
            <v>43586</v>
          </cell>
          <cell r="AB269">
            <v>2019</v>
          </cell>
        </row>
        <row r="269">
          <cell r="AF269" t="str">
            <v>电费及管理费</v>
          </cell>
        </row>
        <row r="270">
          <cell r="C270" t="str">
            <v>中华东波苑</v>
          </cell>
        </row>
        <row r="270">
          <cell r="K270" t="str">
            <v>2019年</v>
          </cell>
        </row>
        <row r="270">
          <cell r="M270">
            <v>43555</v>
          </cell>
        </row>
        <row r="270">
          <cell r="S270">
            <v>587.1</v>
          </cell>
        </row>
        <row r="270">
          <cell r="AA270">
            <v>43586</v>
          </cell>
          <cell r="AB270">
            <v>2019</v>
          </cell>
        </row>
        <row r="270">
          <cell r="AF270" t="str">
            <v>代收水费</v>
          </cell>
        </row>
        <row r="271">
          <cell r="C271" t="str">
            <v>中华东波苑</v>
          </cell>
        </row>
        <row r="271">
          <cell r="K271" t="str">
            <v>代收</v>
          </cell>
        </row>
        <row r="271">
          <cell r="M271">
            <v>43524</v>
          </cell>
        </row>
        <row r="271">
          <cell r="S271">
            <v>363.12</v>
          </cell>
        </row>
        <row r="271">
          <cell r="AA271">
            <v>43586</v>
          </cell>
          <cell r="AB271">
            <v>2019</v>
          </cell>
        </row>
        <row r="271">
          <cell r="AF271" t="str">
            <v>住宅物业费</v>
          </cell>
        </row>
        <row r="272">
          <cell r="C272" t="str">
            <v>中华东波苑</v>
          </cell>
        </row>
        <row r="272">
          <cell r="K272" t="str">
            <v>2019年</v>
          </cell>
        </row>
        <row r="272">
          <cell r="M272">
            <v>43830</v>
          </cell>
        </row>
        <row r="272">
          <cell r="S272">
            <v>1815.6</v>
          </cell>
        </row>
        <row r="272">
          <cell r="AA272">
            <v>43586</v>
          </cell>
          <cell r="AB272">
            <v>2019</v>
          </cell>
        </row>
        <row r="272">
          <cell r="AF272" t="str">
            <v>住宅物业费</v>
          </cell>
        </row>
        <row r="273">
          <cell r="C273" t="str">
            <v>中华东波苑</v>
          </cell>
        </row>
        <row r="273">
          <cell r="K273" t="str">
            <v>代收</v>
          </cell>
        </row>
        <row r="273">
          <cell r="M273">
            <v>43524</v>
          </cell>
        </row>
        <row r="273">
          <cell r="S273">
            <v>279</v>
          </cell>
        </row>
        <row r="273">
          <cell r="AA273">
            <v>43586</v>
          </cell>
          <cell r="AB273">
            <v>2019</v>
          </cell>
        </row>
        <row r="273">
          <cell r="AF273" t="str">
            <v>住宅物业费</v>
          </cell>
        </row>
        <row r="274">
          <cell r="C274" t="str">
            <v>中华东波苑</v>
          </cell>
        </row>
        <row r="274">
          <cell r="K274" t="str">
            <v>2019年</v>
          </cell>
        </row>
        <row r="274">
          <cell r="M274">
            <v>43830</v>
          </cell>
        </row>
        <row r="274">
          <cell r="S274">
            <v>1394.88</v>
          </cell>
        </row>
        <row r="274">
          <cell r="AA274">
            <v>43586</v>
          </cell>
          <cell r="AB274">
            <v>2019</v>
          </cell>
        </row>
        <row r="274">
          <cell r="AF274" t="str">
            <v>住宅物业费</v>
          </cell>
        </row>
        <row r="275">
          <cell r="C275" t="str">
            <v>中华东波苑</v>
          </cell>
        </row>
        <row r="275">
          <cell r="K275" t="str">
            <v>代收</v>
          </cell>
        </row>
        <row r="275">
          <cell r="M275">
            <v>43524</v>
          </cell>
        </row>
        <row r="275">
          <cell r="S275">
            <v>285.02</v>
          </cell>
        </row>
        <row r="275">
          <cell r="AA275">
            <v>43586</v>
          </cell>
          <cell r="AB275">
            <v>2019</v>
          </cell>
        </row>
        <row r="275">
          <cell r="AF275" t="str">
            <v>住宅物业费</v>
          </cell>
        </row>
        <row r="276">
          <cell r="C276" t="str">
            <v>中华东波苑</v>
          </cell>
        </row>
        <row r="276">
          <cell r="K276" t="str">
            <v>2019年</v>
          </cell>
        </row>
        <row r="276">
          <cell r="M276">
            <v>43830</v>
          </cell>
        </row>
        <row r="276">
          <cell r="S276">
            <v>1424.88</v>
          </cell>
        </row>
        <row r="276">
          <cell r="AA276">
            <v>43586</v>
          </cell>
          <cell r="AB276">
            <v>2019</v>
          </cell>
        </row>
        <row r="276">
          <cell r="AF276" t="str">
            <v>住宅物业费</v>
          </cell>
        </row>
        <row r="277">
          <cell r="C277" t="str">
            <v>中华东波苑</v>
          </cell>
        </row>
        <row r="277">
          <cell r="K277" t="str">
            <v>代收</v>
          </cell>
        </row>
        <row r="277">
          <cell r="M277">
            <v>43524</v>
          </cell>
        </row>
        <row r="277">
          <cell r="S277">
            <v>279.02</v>
          </cell>
        </row>
        <row r="277">
          <cell r="AA277">
            <v>43586</v>
          </cell>
          <cell r="AB277">
            <v>2019</v>
          </cell>
        </row>
        <row r="277">
          <cell r="AF277" t="str">
            <v>住宅物业费</v>
          </cell>
        </row>
        <row r="278">
          <cell r="C278" t="str">
            <v>中华东波苑</v>
          </cell>
        </row>
        <row r="278">
          <cell r="K278" t="str">
            <v>2019年</v>
          </cell>
        </row>
        <row r="278">
          <cell r="M278">
            <v>43830</v>
          </cell>
        </row>
        <row r="278">
          <cell r="S278">
            <v>1394.88</v>
          </cell>
        </row>
        <row r="278">
          <cell r="AA278">
            <v>43586</v>
          </cell>
          <cell r="AB278">
            <v>2019</v>
          </cell>
        </row>
        <row r="278">
          <cell r="AF278" t="str">
            <v>住宅物业费</v>
          </cell>
        </row>
        <row r="279">
          <cell r="C279" t="str">
            <v>中华东波苑</v>
          </cell>
        </row>
        <row r="279">
          <cell r="K279" t="str">
            <v>代收</v>
          </cell>
        </row>
        <row r="279">
          <cell r="M279">
            <v>43524</v>
          </cell>
        </row>
        <row r="279">
          <cell r="S279">
            <v>276.2</v>
          </cell>
        </row>
        <row r="279">
          <cell r="AA279">
            <v>43586</v>
          </cell>
          <cell r="AB279">
            <v>2019</v>
          </cell>
        </row>
        <row r="279">
          <cell r="AF279" t="str">
            <v>住宅物业费</v>
          </cell>
        </row>
        <row r="280">
          <cell r="C280" t="str">
            <v>中华东波苑</v>
          </cell>
        </row>
        <row r="280">
          <cell r="K280" t="str">
            <v>2019年</v>
          </cell>
        </row>
        <row r="280">
          <cell r="M280">
            <v>43830</v>
          </cell>
        </row>
        <row r="280">
          <cell r="S280">
            <v>1380</v>
          </cell>
        </row>
        <row r="280">
          <cell r="AA280">
            <v>43586</v>
          </cell>
          <cell r="AB280">
            <v>2019</v>
          </cell>
        </row>
        <row r="280">
          <cell r="AF280" t="str">
            <v>住宅物业费</v>
          </cell>
        </row>
        <row r="281">
          <cell r="C281" t="str">
            <v>中华东波苑</v>
          </cell>
        </row>
        <row r="281">
          <cell r="K281" t="str">
            <v>代收</v>
          </cell>
        </row>
        <row r="281">
          <cell r="M281">
            <v>43524</v>
          </cell>
        </row>
        <row r="281">
          <cell r="S281">
            <v>276.06</v>
          </cell>
        </row>
        <row r="281">
          <cell r="AA281">
            <v>43586</v>
          </cell>
          <cell r="AB281">
            <v>2019</v>
          </cell>
        </row>
        <row r="281">
          <cell r="AF281" t="str">
            <v>住宅物业费</v>
          </cell>
        </row>
        <row r="282">
          <cell r="C282" t="str">
            <v>中华东波苑</v>
          </cell>
        </row>
        <row r="282">
          <cell r="K282" t="str">
            <v>2019年</v>
          </cell>
        </row>
        <row r="282">
          <cell r="M282">
            <v>43646</v>
          </cell>
        </row>
        <row r="282">
          <cell r="S282">
            <v>552</v>
          </cell>
        </row>
        <row r="282">
          <cell r="AA282">
            <v>43586</v>
          </cell>
          <cell r="AB282">
            <v>2019</v>
          </cell>
        </row>
        <row r="282">
          <cell r="AF282" t="str">
            <v>住宅物业费</v>
          </cell>
        </row>
        <row r="283">
          <cell r="C283" t="str">
            <v>中华东波苑</v>
          </cell>
        </row>
        <row r="283">
          <cell r="K283" t="str">
            <v>代收</v>
          </cell>
        </row>
        <row r="283">
          <cell r="M283">
            <v>43524</v>
          </cell>
        </row>
        <row r="283">
          <cell r="S283">
            <v>500</v>
          </cell>
        </row>
        <row r="283">
          <cell r="AA283">
            <v>43586</v>
          </cell>
          <cell r="AB283">
            <v>2019</v>
          </cell>
        </row>
        <row r="283">
          <cell r="AF283" t="str">
            <v>地面停车费</v>
          </cell>
        </row>
        <row r="284">
          <cell r="C284" t="str">
            <v>中华东波苑</v>
          </cell>
        </row>
        <row r="284">
          <cell r="K284" t="str">
            <v>2019年</v>
          </cell>
        </row>
        <row r="284">
          <cell r="M284">
            <v>43646</v>
          </cell>
        </row>
        <row r="284">
          <cell r="S284">
            <v>1000</v>
          </cell>
        </row>
        <row r="284">
          <cell r="AA284">
            <v>43586</v>
          </cell>
          <cell r="AB284">
            <v>2019</v>
          </cell>
        </row>
        <row r="284">
          <cell r="AF284" t="str">
            <v>地面停车费</v>
          </cell>
        </row>
        <row r="285">
          <cell r="C285" t="str">
            <v>中华东波苑</v>
          </cell>
        </row>
        <row r="285">
          <cell r="K285" t="str">
            <v>代收</v>
          </cell>
        </row>
        <row r="285">
          <cell r="M285">
            <v>43524</v>
          </cell>
        </row>
        <row r="285">
          <cell r="S285">
            <v>245.64</v>
          </cell>
        </row>
        <row r="285">
          <cell r="AA285">
            <v>43586</v>
          </cell>
          <cell r="AB285">
            <v>2019</v>
          </cell>
        </row>
        <row r="285">
          <cell r="AF285" t="str">
            <v>住宅物业费</v>
          </cell>
        </row>
        <row r="286">
          <cell r="C286" t="str">
            <v>中华东波苑</v>
          </cell>
        </row>
        <row r="286">
          <cell r="K286" t="str">
            <v>2019年</v>
          </cell>
        </row>
        <row r="286">
          <cell r="M286">
            <v>43830</v>
          </cell>
        </row>
        <row r="286">
          <cell r="S286">
            <v>1227.96</v>
          </cell>
        </row>
        <row r="286">
          <cell r="AA286">
            <v>43586</v>
          </cell>
          <cell r="AB286">
            <v>2019</v>
          </cell>
        </row>
        <row r="286">
          <cell r="AF286" t="str">
            <v>住宅物业费</v>
          </cell>
        </row>
        <row r="287">
          <cell r="C287" t="str">
            <v>中华东波苑</v>
          </cell>
        </row>
        <row r="287">
          <cell r="K287" t="str">
            <v>代收</v>
          </cell>
        </row>
        <row r="287">
          <cell r="M287">
            <v>43524</v>
          </cell>
        </row>
        <row r="287">
          <cell r="S287">
            <v>285</v>
          </cell>
        </row>
        <row r="287">
          <cell r="AA287">
            <v>43586</v>
          </cell>
          <cell r="AB287">
            <v>2019</v>
          </cell>
        </row>
        <row r="287">
          <cell r="AF287" t="str">
            <v>住宅物业费</v>
          </cell>
        </row>
        <row r="288">
          <cell r="C288" t="str">
            <v>中华东波苑</v>
          </cell>
        </row>
        <row r="288">
          <cell r="K288" t="str">
            <v>2019年</v>
          </cell>
        </row>
        <row r="288">
          <cell r="M288">
            <v>43830</v>
          </cell>
        </row>
        <row r="288">
          <cell r="S288">
            <v>1424.9</v>
          </cell>
        </row>
        <row r="288">
          <cell r="AA288">
            <v>43586</v>
          </cell>
          <cell r="AB288">
            <v>2019</v>
          </cell>
        </row>
        <row r="288">
          <cell r="AF288" t="str">
            <v>住宅物业费</v>
          </cell>
        </row>
        <row r="289">
          <cell r="C289" t="str">
            <v>中华东波苑</v>
          </cell>
        </row>
        <row r="289">
          <cell r="K289" t="str">
            <v>代收</v>
          </cell>
        </row>
        <row r="289">
          <cell r="M289">
            <v>43524</v>
          </cell>
        </row>
        <row r="289">
          <cell r="S289">
            <v>245.62</v>
          </cell>
        </row>
        <row r="289">
          <cell r="AA289">
            <v>43586</v>
          </cell>
          <cell r="AB289">
            <v>2019</v>
          </cell>
        </row>
        <row r="289">
          <cell r="AF289" t="str">
            <v>住宅物业费</v>
          </cell>
        </row>
        <row r="290">
          <cell r="C290" t="str">
            <v>中华东波苑</v>
          </cell>
        </row>
        <row r="290">
          <cell r="K290" t="str">
            <v>2019年</v>
          </cell>
        </row>
        <row r="290">
          <cell r="M290">
            <v>43646</v>
          </cell>
        </row>
        <row r="290">
          <cell r="S290">
            <v>491.18</v>
          </cell>
        </row>
        <row r="290">
          <cell r="AA290">
            <v>43586</v>
          </cell>
          <cell r="AB290">
            <v>2019</v>
          </cell>
        </row>
        <row r="290">
          <cell r="AF290" t="str">
            <v>住宅物业费</v>
          </cell>
        </row>
        <row r="291">
          <cell r="C291" t="str">
            <v>中华东波苑</v>
          </cell>
        </row>
        <row r="291">
          <cell r="K291" t="str">
            <v>代收</v>
          </cell>
        </row>
        <row r="291">
          <cell r="M291">
            <v>43524</v>
          </cell>
        </row>
        <row r="291">
          <cell r="S291">
            <v>363.84</v>
          </cell>
        </row>
        <row r="291">
          <cell r="AA291">
            <v>43586</v>
          </cell>
          <cell r="AB291">
            <v>2019</v>
          </cell>
        </row>
        <row r="291">
          <cell r="AF291" t="str">
            <v>住宅物业费</v>
          </cell>
        </row>
        <row r="292">
          <cell r="C292" t="str">
            <v>中华东波苑</v>
          </cell>
        </row>
        <row r="292">
          <cell r="K292" t="str">
            <v>2019年</v>
          </cell>
        </row>
        <row r="292">
          <cell r="M292">
            <v>43830</v>
          </cell>
        </row>
        <row r="292">
          <cell r="S292">
            <v>1819.56</v>
          </cell>
        </row>
        <row r="292">
          <cell r="AA292">
            <v>43586</v>
          </cell>
          <cell r="AB292">
            <v>2019</v>
          </cell>
        </row>
        <row r="292">
          <cell r="AF292" t="str">
            <v>住宅物业费</v>
          </cell>
        </row>
        <row r="293">
          <cell r="C293" t="str">
            <v>中华东波苑</v>
          </cell>
        </row>
        <row r="293">
          <cell r="K293" t="str">
            <v>代收</v>
          </cell>
        </row>
        <row r="293">
          <cell r="M293">
            <v>43524</v>
          </cell>
        </row>
        <row r="293">
          <cell r="S293">
            <v>250</v>
          </cell>
        </row>
        <row r="293">
          <cell r="AA293">
            <v>43586</v>
          </cell>
          <cell r="AB293">
            <v>2019</v>
          </cell>
        </row>
        <row r="293">
          <cell r="AF293" t="str">
            <v>小业主产权车辆管理费</v>
          </cell>
        </row>
        <row r="294">
          <cell r="C294" t="str">
            <v>中华东波苑</v>
          </cell>
        </row>
        <row r="294">
          <cell r="K294" t="str">
            <v>2019年</v>
          </cell>
        </row>
        <row r="294">
          <cell r="M294">
            <v>43830</v>
          </cell>
        </row>
        <row r="294">
          <cell r="S294">
            <v>1250</v>
          </cell>
        </row>
        <row r="294">
          <cell r="AA294">
            <v>43586</v>
          </cell>
          <cell r="AB294">
            <v>2019</v>
          </cell>
        </row>
        <row r="294">
          <cell r="AF294" t="str">
            <v>小业主产权车辆管理费</v>
          </cell>
        </row>
        <row r="295">
          <cell r="C295" t="str">
            <v>中华东波苑</v>
          </cell>
        </row>
        <row r="295">
          <cell r="K295" t="str">
            <v>代收</v>
          </cell>
        </row>
        <row r="295">
          <cell r="M295">
            <v>43524</v>
          </cell>
        </row>
        <row r="295">
          <cell r="S295">
            <v>245.64</v>
          </cell>
        </row>
        <row r="295">
          <cell r="AA295">
            <v>43586</v>
          </cell>
          <cell r="AB295">
            <v>2019</v>
          </cell>
        </row>
        <row r="295">
          <cell r="AF295" t="str">
            <v>住宅物业费</v>
          </cell>
        </row>
        <row r="296">
          <cell r="C296" t="str">
            <v>中华东波苑</v>
          </cell>
        </row>
        <row r="296">
          <cell r="K296" t="str">
            <v>2019年</v>
          </cell>
        </row>
        <row r="296">
          <cell r="M296">
            <v>43830</v>
          </cell>
        </row>
        <row r="296">
          <cell r="S296">
            <v>1227.96</v>
          </cell>
        </row>
        <row r="296">
          <cell r="AA296">
            <v>43586</v>
          </cell>
          <cell r="AB296">
            <v>2019</v>
          </cell>
        </row>
        <row r="296">
          <cell r="AF296" t="str">
            <v>住宅物业费</v>
          </cell>
        </row>
        <row r="297">
          <cell r="C297" t="str">
            <v>中华东波苑</v>
          </cell>
        </row>
        <row r="297">
          <cell r="K297" t="str">
            <v>代收</v>
          </cell>
        </row>
        <row r="297">
          <cell r="M297">
            <v>43524</v>
          </cell>
        </row>
        <row r="297">
          <cell r="S297">
            <v>279</v>
          </cell>
        </row>
        <row r="297">
          <cell r="AA297">
            <v>43586</v>
          </cell>
          <cell r="AB297">
            <v>2019</v>
          </cell>
        </row>
        <row r="297">
          <cell r="AF297" t="str">
            <v>住宅物业费</v>
          </cell>
        </row>
        <row r="298">
          <cell r="C298" t="str">
            <v>中华东波苑</v>
          </cell>
        </row>
        <row r="298">
          <cell r="K298" t="str">
            <v>2019年</v>
          </cell>
        </row>
        <row r="298">
          <cell r="M298">
            <v>43830</v>
          </cell>
        </row>
        <row r="298">
          <cell r="S298">
            <v>1394.88</v>
          </cell>
        </row>
        <row r="298">
          <cell r="AA298">
            <v>43586</v>
          </cell>
          <cell r="AB298">
            <v>2019</v>
          </cell>
        </row>
        <row r="298">
          <cell r="AF298" t="str">
            <v>住宅物业费</v>
          </cell>
        </row>
        <row r="299">
          <cell r="C299" t="str">
            <v>中华东波苑</v>
          </cell>
        </row>
        <row r="299">
          <cell r="K299" t="str">
            <v>代收</v>
          </cell>
        </row>
        <row r="299">
          <cell r="M299">
            <v>43524</v>
          </cell>
        </row>
        <row r="299">
          <cell r="S299">
            <v>299.92</v>
          </cell>
        </row>
        <row r="299">
          <cell r="AA299">
            <v>43586</v>
          </cell>
          <cell r="AB299">
            <v>2019</v>
          </cell>
        </row>
        <row r="299">
          <cell r="AF299" t="str">
            <v>住宅物业费</v>
          </cell>
        </row>
        <row r="300">
          <cell r="C300" t="str">
            <v>中华东波苑</v>
          </cell>
        </row>
        <row r="300">
          <cell r="K300" t="str">
            <v>2019年</v>
          </cell>
        </row>
        <row r="300">
          <cell r="M300">
            <v>43830</v>
          </cell>
        </row>
        <row r="300">
          <cell r="S300">
            <v>1499.28</v>
          </cell>
        </row>
        <row r="300">
          <cell r="AA300">
            <v>43586</v>
          </cell>
          <cell r="AB300">
            <v>2019</v>
          </cell>
        </row>
        <row r="300">
          <cell r="AF300" t="str">
            <v>住宅物业费</v>
          </cell>
        </row>
        <row r="301">
          <cell r="C301" t="str">
            <v>中华东波苑</v>
          </cell>
        </row>
        <row r="301">
          <cell r="K301" t="str">
            <v>代收</v>
          </cell>
        </row>
        <row r="301">
          <cell r="M301">
            <v>43524</v>
          </cell>
        </row>
        <row r="301">
          <cell r="S301">
            <v>5000</v>
          </cell>
        </row>
        <row r="301">
          <cell r="AA301">
            <v>43586</v>
          </cell>
          <cell r="AB301">
            <v>2019</v>
          </cell>
        </row>
        <row r="301">
          <cell r="AF301" t="str">
            <v>租金收入</v>
          </cell>
        </row>
        <row r="302">
          <cell r="C302" t="str">
            <v>中华东波苑</v>
          </cell>
        </row>
        <row r="302">
          <cell r="K302" t="str">
            <v>代收</v>
          </cell>
        </row>
        <row r="302">
          <cell r="M302">
            <v>43524</v>
          </cell>
        </row>
        <row r="302">
          <cell r="S302">
            <v>2000</v>
          </cell>
        </row>
        <row r="302">
          <cell r="AA302">
            <v>43586</v>
          </cell>
          <cell r="AB302">
            <v>2019</v>
          </cell>
        </row>
        <row r="302">
          <cell r="AF302" t="str">
            <v>租金收入</v>
          </cell>
        </row>
        <row r="303">
          <cell r="C303" t="str">
            <v>中华东波苑</v>
          </cell>
        </row>
        <row r="303">
          <cell r="K303" t="str">
            <v>代收</v>
          </cell>
        </row>
        <row r="303">
          <cell r="M303">
            <v>43524</v>
          </cell>
        </row>
        <row r="303">
          <cell r="S303">
            <v>299.88</v>
          </cell>
        </row>
        <row r="303">
          <cell r="AA303">
            <v>43586</v>
          </cell>
          <cell r="AB303">
            <v>2019</v>
          </cell>
        </row>
        <row r="303">
          <cell r="AF303" t="str">
            <v>住宅物业费</v>
          </cell>
        </row>
        <row r="304">
          <cell r="C304" t="str">
            <v>中华东波苑</v>
          </cell>
        </row>
        <row r="304">
          <cell r="K304" t="str">
            <v>2019年</v>
          </cell>
        </row>
        <row r="304">
          <cell r="M304">
            <v>43830</v>
          </cell>
        </row>
        <row r="304">
          <cell r="S304">
            <v>1499.28</v>
          </cell>
        </row>
        <row r="304">
          <cell r="AA304">
            <v>43586</v>
          </cell>
          <cell r="AB304">
            <v>2019</v>
          </cell>
        </row>
        <row r="304">
          <cell r="AF304" t="str">
            <v>住宅物业费</v>
          </cell>
        </row>
        <row r="305">
          <cell r="C305" t="str">
            <v>中华东波苑</v>
          </cell>
        </row>
        <row r="305">
          <cell r="K305" t="str">
            <v>2019年</v>
          </cell>
        </row>
        <row r="305">
          <cell r="M305">
            <v>43555</v>
          </cell>
        </row>
        <row r="305">
          <cell r="S305">
            <v>1910.8</v>
          </cell>
        </row>
        <row r="305">
          <cell r="AA305">
            <v>43586</v>
          </cell>
          <cell r="AB305">
            <v>2019</v>
          </cell>
        </row>
        <row r="305">
          <cell r="AF305" t="str">
            <v>电费及管理费</v>
          </cell>
        </row>
        <row r="306">
          <cell r="C306" t="str">
            <v>中华东波苑</v>
          </cell>
        </row>
        <row r="306">
          <cell r="K306" t="str">
            <v>2019年</v>
          </cell>
        </row>
        <row r="306">
          <cell r="M306">
            <v>43555</v>
          </cell>
        </row>
        <row r="306">
          <cell r="S306">
            <v>57</v>
          </cell>
        </row>
        <row r="306">
          <cell r="AA306">
            <v>43586</v>
          </cell>
          <cell r="AB306">
            <v>2019</v>
          </cell>
        </row>
        <row r="306">
          <cell r="AF306" t="str">
            <v>代收水费</v>
          </cell>
        </row>
        <row r="307">
          <cell r="C307" t="str">
            <v>中华东波苑</v>
          </cell>
        </row>
        <row r="307">
          <cell r="K307" t="str">
            <v>代收</v>
          </cell>
        </row>
        <row r="307">
          <cell r="M307">
            <v>43524</v>
          </cell>
        </row>
        <row r="307">
          <cell r="S307">
            <v>245.62</v>
          </cell>
        </row>
        <row r="307">
          <cell r="AA307">
            <v>43586</v>
          </cell>
          <cell r="AB307">
            <v>2019</v>
          </cell>
        </row>
        <row r="307">
          <cell r="AF307" t="str">
            <v>住宅物业费</v>
          </cell>
        </row>
        <row r="308">
          <cell r="C308" t="str">
            <v>中华东波苑</v>
          </cell>
        </row>
        <row r="308">
          <cell r="K308" t="str">
            <v>2019年</v>
          </cell>
        </row>
        <row r="308">
          <cell r="M308">
            <v>43646</v>
          </cell>
        </row>
        <row r="308">
          <cell r="S308">
            <v>491.18</v>
          </cell>
        </row>
        <row r="308">
          <cell r="AA308">
            <v>43586</v>
          </cell>
          <cell r="AB308">
            <v>2019</v>
          </cell>
        </row>
        <row r="308">
          <cell r="AF308" t="str">
            <v>住宅物业费</v>
          </cell>
        </row>
        <row r="309">
          <cell r="C309" t="str">
            <v>中华东波苑</v>
          </cell>
        </row>
        <row r="309">
          <cell r="K309" t="str">
            <v>代收</v>
          </cell>
        </row>
        <row r="309">
          <cell r="M309">
            <v>43524</v>
          </cell>
        </row>
        <row r="309">
          <cell r="S309">
            <v>245.62</v>
          </cell>
        </row>
        <row r="309">
          <cell r="AA309">
            <v>43586</v>
          </cell>
          <cell r="AB309">
            <v>2019</v>
          </cell>
        </row>
        <row r="309">
          <cell r="AF309" t="str">
            <v>住宅物业费</v>
          </cell>
        </row>
        <row r="310">
          <cell r="C310" t="str">
            <v>中华东波苑</v>
          </cell>
        </row>
        <row r="310">
          <cell r="K310" t="str">
            <v>2019年</v>
          </cell>
        </row>
        <row r="310">
          <cell r="M310">
            <v>43646</v>
          </cell>
        </row>
        <row r="310">
          <cell r="S310">
            <v>491.18</v>
          </cell>
        </row>
        <row r="310">
          <cell r="AA310">
            <v>43586</v>
          </cell>
          <cell r="AB310">
            <v>2019</v>
          </cell>
        </row>
        <row r="310">
          <cell r="AF310" t="str">
            <v>住宅物业费</v>
          </cell>
        </row>
        <row r="311">
          <cell r="C311" t="str">
            <v>中华东波苑</v>
          </cell>
        </row>
        <row r="311">
          <cell r="K311" t="str">
            <v>代收</v>
          </cell>
        </row>
        <row r="311">
          <cell r="M311">
            <v>43524</v>
          </cell>
        </row>
        <row r="311">
          <cell r="S311">
            <v>245.73</v>
          </cell>
        </row>
        <row r="311">
          <cell r="AA311">
            <v>43586</v>
          </cell>
          <cell r="AB311">
            <v>2019</v>
          </cell>
        </row>
        <row r="311">
          <cell r="AF311" t="str">
            <v>住宅物业费</v>
          </cell>
        </row>
        <row r="312">
          <cell r="C312" t="str">
            <v>中华东波苑</v>
          </cell>
        </row>
        <row r="312">
          <cell r="K312" t="str">
            <v>2019年</v>
          </cell>
        </row>
        <row r="312">
          <cell r="M312">
            <v>43646</v>
          </cell>
        </row>
        <row r="312">
          <cell r="S312">
            <v>491.47</v>
          </cell>
        </row>
        <row r="312">
          <cell r="AA312">
            <v>43586</v>
          </cell>
          <cell r="AB312">
            <v>2019</v>
          </cell>
        </row>
        <row r="312">
          <cell r="AF312" t="str">
            <v>住宅物业费</v>
          </cell>
        </row>
        <row r="313">
          <cell r="C313" t="str">
            <v>中华东波苑</v>
          </cell>
        </row>
        <row r="313">
          <cell r="K313" t="str">
            <v>代收</v>
          </cell>
        </row>
        <row r="313">
          <cell r="M313">
            <v>43524</v>
          </cell>
        </row>
        <row r="313">
          <cell r="S313">
            <v>276.12</v>
          </cell>
        </row>
        <row r="313">
          <cell r="AA313">
            <v>43586</v>
          </cell>
          <cell r="AB313">
            <v>2019</v>
          </cell>
        </row>
        <row r="313">
          <cell r="AF313" t="str">
            <v>住宅物业费</v>
          </cell>
        </row>
        <row r="314">
          <cell r="C314" t="str">
            <v>中华东波苑</v>
          </cell>
        </row>
        <row r="314">
          <cell r="K314" t="str">
            <v>2019年</v>
          </cell>
        </row>
        <row r="314">
          <cell r="M314">
            <v>43830</v>
          </cell>
        </row>
        <row r="314">
          <cell r="S314">
            <v>1380</v>
          </cell>
        </row>
        <row r="314">
          <cell r="AA314">
            <v>43586</v>
          </cell>
          <cell r="AB314">
            <v>2019</v>
          </cell>
        </row>
        <row r="314">
          <cell r="AF314" t="str">
            <v>住宅物业费</v>
          </cell>
        </row>
        <row r="315">
          <cell r="C315" t="str">
            <v>中华东波苑</v>
          </cell>
        </row>
        <row r="315">
          <cell r="K315" t="str">
            <v>代收</v>
          </cell>
        </row>
        <row r="315">
          <cell r="M315">
            <v>43524</v>
          </cell>
        </row>
        <row r="315">
          <cell r="S315">
            <v>500</v>
          </cell>
        </row>
        <row r="315">
          <cell r="AA315">
            <v>43586</v>
          </cell>
          <cell r="AB315">
            <v>2019</v>
          </cell>
        </row>
        <row r="315">
          <cell r="AF315" t="str">
            <v>地面停车费</v>
          </cell>
        </row>
        <row r="316">
          <cell r="C316" t="str">
            <v>中华东波苑</v>
          </cell>
        </row>
        <row r="316">
          <cell r="K316" t="str">
            <v>2019年</v>
          </cell>
        </row>
        <row r="316">
          <cell r="M316">
            <v>43830</v>
          </cell>
        </row>
        <row r="316">
          <cell r="S316">
            <v>2500</v>
          </cell>
        </row>
        <row r="316">
          <cell r="AA316">
            <v>43586</v>
          </cell>
          <cell r="AB316">
            <v>2019</v>
          </cell>
        </row>
        <row r="316">
          <cell r="AF316" t="str">
            <v>地面停车费</v>
          </cell>
        </row>
        <row r="317">
          <cell r="C317" t="str">
            <v>中华东波苑</v>
          </cell>
        </row>
        <row r="317">
          <cell r="K317" t="str">
            <v>2019年</v>
          </cell>
        </row>
        <row r="317">
          <cell r="M317">
            <v>43646</v>
          </cell>
        </row>
        <row r="317">
          <cell r="S317">
            <v>250</v>
          </cell>
        </row>
        <row r="317">
          <cell r="AA317">
            <v>43586</v>
          </cell>
          <cell r="AB317">
            <v>2019</v>
          </cell>
        </row>
        <row r="317">
          <cell r="AF317" t="str">
            <v>临时停车费</v>
          </cell>
        </row>
        <row r="318">
          <cell r="C318" t="str">
            <v>中华东波苑</v>
          </cell>
        </row>
        <row r="318">
          <cell r="K318" t="str">
            <v>2019年</v>
          </cell>
        </row>
        <row r="318">
          <cell r="M318">
            <v>43646</v>
          </cell>
        </row>
        <row r="318">
          <cell r="S318">
            <v>250</v>
          </cell>
        </row>
        <row r="318">
          <cell r="AA318">
            <v>43586</v>
          </cell>
          <cell r="AB318">
            <v>2019</v>
          </cell>
        </row>
        <row r="318">
          <cell r="AF318" t="str">
            <v>临时停车费</v>
          </cell>
        </row>
        <row r="319">
          <cell r="C319" t="str">
            <v>中华东波苑</v>
          </cell>
        </row>
        <row r="319">
          <cell r="K319" t="str">
            <v>2019年</v>
          </cell>
        </row>
        <row r="319">
          <cell r="M319">
            <v>43646</v>
          </cell>
        </row>
        <row r="319">
          <cell r="S319">
            <v>250</v>
          </cell>
        </row>
        <row r="319">
          <cell r="AA319">
            <v>43586</v>
          </cell>
          <cell r="AB319">
            <v>2019</v>
          </cell>
        </row>
        <row r="319">
          <cell r="AF319" t="str">
            <v>临时停车费</v>
          </cell>
        </row>
        <row r="320">
          <cell r="C320" t="str">
            <v>中华东波苑</v>
          </cell>
        </row>
        <row r="320">
          <cell r="K320" t="str">
            <v>2019年</v>
          </cell>
        </row>
        <row r="320">
          <cell r="M320">
            <v>43646</v>
          </cell>
        </row>
        <row r="320">
          <cell r="S320">
            <v>250</v>
          </cell>
        </row>
        <row r="320">
          <cell r="AA320">
            <v>43586</v>
          </cell>
          <cell r="AB320">
            <v>2019</v>
          </cell>
        </row>
        <row r="320">
          <cell r="AF320" t="str">
            <v>临时停车费</v>
          </cell>
        </row>
        <row r="321">
          <cell r="C321" t="str">
            <v>中华东波苑</v>
          </cell>
        </row>
        <row r="321">
          <cell r="K321" t="str">
            <v>2019年</v>
          </cell>
        </row>
        <row r="321">
          <cell r="M321">
            <v>43646</v>
          </cell>
        </row>
        <row r="321">
          <cell r="S321">
            <v>375</v>
          </cell>
        </row>
        <row r="321">
          <cell r="AA321">
            <v>43586</v>
          </cell>
          <cell r="AB321">
            <v>2019</v>
          </cell>
        </row>
        <row r="321">
          <cell r="AF321" t="str">
            <v>小业主产权车辆管理费</v>
          </cell>
        </row>
        <row r="322">
          <cell r="C322" t="str">
            <v>中华东波苑</v>
          </cell>
        </row>
        <row r="322">
          <cell r="K322" t="str">
            <v>2019年</v>
          </cell>
        </row>
        <row r="322">
          <cell r="M322">
            <v>43646</v>
          </cell>
        </row>
        <row r="322">
          <cell r="S322">
            <v>449.79</v>
          </cell>
        </row>
        <row r="322">
          <cell r="AA322">
            <v>43586</v>
          </cell>
          <cell r="AB322">
            <v>2019</v>
          </cell>
        </row>
        <row r="322">
          <cell r="AF322" t="str">
            <v>住宅物业费</v>
          </cell>
        </row>
        <row r="323">
          <cell r="C323" t="str">
            <v>中华东波苑</v>
          </cell>
        </row>
        <row r="323">
          <cell r="K323" t="str">
            <v>代收</v>
          </cell>
        </row>
        <row r="323">
          <cell r="M323">
            <v>43524</v>
          </cell>
        </row>
        <row r="323">
          <cell r="S323">
            <v>780.67</v>
          </cell>
        </row>
        <row r="323">
          <cell r="AA323">
            <v>43586</v>
          </cell>
          <cell r="AB323">
            <v>2019</v>
          </cell>
        </row>
        <row r="323">
          <cell r="AF323" t="str">
            <v>商铺物业费</v>
          </cell>
        </row>
        <row r="324">
          <cell r="C324" t="str">
            <v>中华东波苑</v>
          </cell>
        </row>
        <row r="324">
          <cell r="K324" t="str">
            <v>代收</v>
          </cell>
        </row>
        <row r="324">
          <cell r="M324">
            <v>43524</v>
          </cell>
        </row>
        <row r="324">
          <cell r="S324">
            <v>604.12</v>
          </cell>
        </row>
        <row r="324">
          <cell r="AA324">
            <v>43586</v>
          </cell>
          <cell r="AB324">
            <v>2019</v>
          </cell>
        </row>
        <row r="324">
          <cell r="AF324" t="str">
            <v>商铺物业费</v>
          </cell>
        </row>
        <row r="325">
          <cell r="C325" t="str">
            <v>中华东波苑</v>
          </cell>
        </row>
        <row r="325">
          <cell r="K325" t="str">
            <v>2019年</v>
          </cell>
        </row>
        <row r="325">
          <cell r="M325">
            <v>43646</v>
          </cell>
        </row>
        <row r="325">
          <cell r="S325">
            <v>1560.65</v>
          </cell>
        </row>
        <row r="325">
          <cell r="AA325">
            <v>43586</v>
          </cell>
          <cell r="AB325">
            <v>2019</v>
          </cell>
        </row>
        <row r="325">
          <cell r="AF325" t="str">
            <v>商铺物业费</v>
          </cell>
        </row>
        <row r="326">
          <cell r="C326" t="str">
            <v>中华东波苑</v>
          </cell>
        </row>
        <row r="326">
          <cell r="K326" t="str">
            <v>2019年</v>
          </cell>
        </row>
        <row r="326">
          <cell r="M326">
            <v>43646</v>
          </cell>
        </row>
        <row r="326">
          <cell r="S326">
            <v>1208.24</v>
          </cell>
        </row>
        <row r="326">
          <cell r="AA326">
            <v>43586</v>
          </cell>
          <cell r="AB326">
            <v>2019</v>
          </cell>
        </row>
        <row r="326">
          <cell r="AF326" t="str">
            <v>商铺物业费</v>
          </cell>
        </row>
        <row r="327">
          <cell r="C327" t="str">
            <v>中华东波苑</v>
          </cell>
        </row>
        <row r="327">
          <cell r="K327" t="str">
            <v>2019年</v>
          </cell>
        </row>
        <row r="327">
          <cell r="M327">
            <v>43555</v>
          </cell>
        </row>
        <row r="327">
          <cell r="S327">
            <v>1663.2</v>
          </cell>
        </row>
        <row r="327">
          <cell r="AA327">
            <v>43586</v>
          </cell>
          <cell r="AB327">
            <v>2019</v>
          </cell>
        </row>
        <row r="327">
          <cell r="AF327" t="str">
            <v>电费及管理费</v>
          </cell>
        </row>
        <row r="328">
          <cell r="C328" t="str">
            <v>中华东波苑</v>
          </cell>
        </row>
        <row r="328">
          <cell r="K328" t="str">
            <v>2019年</v>
          </cell>
        </row>
        <row r="328">
          <cell r="M328">
            <v>43555</v>
          </cell>
        </row>
        <row r="328">
          <cell r="S328">
            <v>28.5</v>
          </cell>
        </row>
        <row r="328">
          <cell r="AA328">
            <v>43586</v>
          </cell>
          <cell r="AB328">
            <v>2019</v>
          </cell>
        </row>
        <row r="328">
          <cell r="AF328" t="str">
            <v>代收水费</v>
          </cell>
        </row>
        <row r="329">
          <cell r="C329" t="str">
            <v>中华东波苑</v>
          </cell>
        </row>
        <row r="329">
          <cell r="K329" t="str">
            <v>代收</v>
          </cell>
        </row>
        <row r="329">
          <cell r="M329">
            <v>43524</v>
          </cell>
        </row>
        <row r="329">
          <cell r="S329">
            <v>299.88</v>
          </cell>
        </row>
        <row r="329">
          <cell r="AA329">
            <v>43586</v>
          </cell>
          <cell r="AB329">
            <v>2019</v>
          </cell>
        </row>
        <row r="329">
          <cell r="AF329" t="str">
            <v>住宅物业费</v>
          </cell>
        </row>
        <row r="330">
          <cell r="C330" t="str">
            <v>中华东波苑</v>
          </cell>
        </row>
        <row r="330">
          <cell r="K330" t="str">
            <v>2019年</v>
          </cell>
        </row>
        <row r="330">
          <cell r="M330">
            <v>43830</v>
          </cell>
        </row>
        <row r="330">
          <cell r="S330">
            <v>1499.28</v>
          </cell>
        </row>
        <row r="330">
          <cell r="AA330">
            <v>43586</v>
          </cell>
          <cell r="AB330">
            <v>2019</v>
          </cell>
        </row>
        <row r="330">
          <cell r="AF330" t="str">
            <v>住宅物业费</v>
          </cell>
        </row>
        <row r="331">
          <cell r="C331" t="str">
            <v>中华东波苑</v>
          </cell>
        </row>
        <row r="331">
          <cell r="K331" t="str">
            <v>代收</v>
          </cell>
        </row>
        <row r="331">
          <cell r="M331">
            <v>43524</v>
          </cell>
        </row>
        <row r="331">
          <cell r="S331">
            <v>500</v>
          </cell>
        </row>
        <row r="331">
          <cell r="AA331">
            <v>43586</v>
          </cell>
          <cell r="AB331">
            <v>2019</v>
          </cell>
        </row>
        <row r="331">
          <cell r="AF331" t="str">
            <v>地面停车费</v>
          </cell>
        </row>
        <row r="332">
          <cell r="C332" t="str">
            <v>中华东波苑</v>
          </cell>
        </row>
        <row r="332">
          <cell r="K332" t="str">
            <v>2019年</v>
          </cell>
        </row>
        <row r="332">
          <cell r="M332">
            <v>43830</v>
          </cell>
        </row>
        <row r="332">
          <cell r="S332">
            <v>2500</v>
          </cell>
        </row>
        <row r="332">
          <cell r="AA332">
            <v>43586</v>
          </cell>
          <cell r="AB332">
            <v>2019</v>
          </cell>
        </row>
        <row r="332">
          <cell r="AF332" t="str">
            <v>地面停车费</v>
          </cell>
        </row>
        <row r="333">
          <cell r="C333" t="str">
            <v>中华东波苑</v>
          </cell>
        </row>
        <row r="333">
          <cell r="K333" t="str">
            <v>代收</v>
          </cell>
        </row>
        <row r="333">
          <cell r="M333">
            <v>43524</v>
          </cell>
        </row>
        <row r="333">
          <cell r="S333">
            <v>276.12</v>
          </cell>
        </row>
        <row r="333">
          <cell r="AA333">
            <v>43586</v>
          </cell>
          <cell r="AB333">
            <v>2019</v>
          </cell>
        </row>
        <row r="333">
          <cell r="AF333" t="str">
            <v>住宅物业费</v>
          </cell>
        </row>
        <row r="334">
          <cell r="C334" t="str">
            <v>中华东波苑</v>
          </cell>
        </row>
        <row r="334">
          <cell r="K334" t="str">
            <v>2019年</v>
          </cell>
        </row>
        <row r="334">
          <cell r="M334">
            <v>43830</v>
          </cell>
        </row>
        <row r="334">
          <cell r="S334">
            <v>1380</v>
          </cell>
        </row>
        <row r="334">
          <cell r="AA334">
            <v>43586</v>
          </cell>
          <cell r="AB334">
            <v>2019</v>
          </cell>
        </row>
        <row r="334">
          <cell r="AF334" t="str">
            <v>住宅物业费</v>
          </cell>
        </row>
        <row r="335">
          <cell r="C335" t="str">
            <v>中华东波苑</v>
          </cell>
        </row>
        <row r="335">
          <cell r="K335" t="str">
            <v>代收</v>
          </cell>
        </row>
        <row r="335">
          <cell r="M335">
            <v>43524</v>
          </cell>
        </row>
        <row r="335">
          <cell r="S335">
            <v>245.62</v>
          </cell>
        </row>
        <row r="335">
          <cell r="AA335">
            <v>43586</v>
          </cell>
          <cell r="AB335">
            <v>2019</v>
          </cell>
        </row>
        <row r="335">
          <cell r="AF335" t="str">
            <v>住宅物业费</v>
          </cell>
        </row>
        <row r="336">
          <cell r="C336" t="str">
            <v>中华东波苑</v>
          </cell>
        </row>
        <row r="336">
          <cell r="K336" t="str">
            <v>2019年</v>
          </cell>
        </row>
        <row r="336">
          <cell r="M336">
            <v>43646</v>
          </cell>
        </row>
        <row r="336">
          <cell r="S336">
            <v>491.18</v>
          </cell>
        </row>
        <row r="336">
          <cell r="AA336">
            <v>43586</v>
          </cell>
          <cell r="AB336">
            <v>2019</v>
          </cell>
        </row>
        <row r="336">
          <cell r="AF336" t="str">
            <v>住宅物业费</v>
          </cell>
        </row>
        <row r="337">
          <cell r="C337" t="str">
            <v>中华东波苑</v>
          </cell>
        </row>
        <row r="337">
          <cell r="K337" t="str">
            <v>代收</v>
          </cell>
        </row>
        <row r="337">
          <cell r="M337">
            <v>43524</v>
          </cell>
        </row>
        <row r="337">
          <cell r="S337">
            <v>500</v>
          </cell>
        </row>
        <row r="337">
          <cell r="AA337">
            <v>43586</v>
          </cell>
          <cell r="AB337">
            <v>2019</v>
          </cell>
        </row>
        <row r="337">
          <cell r="AF337" t="str">
            <v>地面停车费</v>
          </cell>
        </row>
        <row r="338">
          <cell r="C338" t="str">
            <v>中华东波苑</v>
          </cell>
        </row>
        <row r="338">
          <cell r="K338" t="str">
            <v>2019年</v>
          </cell>
        </row>
        <row r="338">
          <cell r="M338">
            <v>43646</v>
          </cell>
        </row>
        <row r="338">
          <cell r="S338">
            <v>1000</v>
          </cell>
        </row>
        <row r="338">
          <cell r="AA338">
            <v>43586</v>
          </cell>
          <cell r="AB338">
            <v>2019</v>
          </cell>
        </row>
        <row r="338">
          <cell r="AF338" t="str">
            <v>地面停车费</v>
          </cell>
        </row>
        <row r="339">
          <cell r="C339" t="str">
            <v>中华东波苑</v>
          </cell>
        </row>
        <row r="339">
          <cell r="K339" t="str">
            <v>代收</v>
          </cell>
        </row>
        <row r="339">
          <cell r="M339">
            <v>43524</v>
          </cell>
        </row>
        <row r="339">
          <cell r="S339">
            <v>700</v>
          </cell>
        </row>
        <row r="339">
          <cell r="AA339">
            <v>43586</v>
          </cell>
          <cell r="AB339">
            <v>2019</v>
          </cell>
        </row>
        <row r="339">
          <cell r="AF339" t="str">
            <v>地下停车费</v>
          </cell>
        </row>
        <row r="340">
          <cell r="C340" t="str">
            <v>中华东波苑</v>
          </cell>
        </row>
        <row r="340">
          <cell r="K340" t="str">
            <v>2019年</v>
          </cell>
        </row>
        <row r="340">
          <cell r="M340">
            <v>43646</v>
          </cell>
        </row>
        <row r="340">
          <cell r="S340">
            <v>1400</v>
          </cell>
        </row>
        <row r="340">
          <cell r="AA340">
            <v>43586</v>
          </cell>
          <cell r="AB340">
            <v>2019</v>
          </cell>
        </row>
        <row r="340">
          <cell r="AF340" t="str">
            <v>地下停车费</v>
          </cell>
        </row>
        <row r="341">
          <cell r="C341" t="str">
            <v>中华东波苑</v>
          </cell>
        </row>
        <row r="341">
          <cell r="K341" t="str">
            <v>代收</v>
          </cell>
        </row>
        <row r="341">
          <cell r="M341">
            <v>43524</v>
          </cell>
        </row>
        <row r="341">
          <cell r="S341">
            <v>279</v>
          </cell>
        </row>
        <row r="341">
          <cell r="AA341">
            <v>43586</v>
          </cell>
          <cell r="AB341">
            <v>2019</v>
          </cell>
        </row>
        <row r="341">
          <cell r="AF341" t="str">
            <v>住宅物业费</v>
          </cell>
        </row>
        <row r="342">
          <cell r="C342" t="str">
            <v>中华东波苑</v>
          </cell>
        </row>
        <row r="342">
          <cell r="K342" t="str">
            <v>2019年</v>
          </cell>
        </row>
        <row r="342">
          <cell r="M342">
            <v>43830</v>
          </cell>
        </row>
        <row r="342">
          <cell r="S342">
            <v>1394.88</v>
          </cell>
        </row>
        <row r="342">
          <cell r="AA342">
            <v>43586</v>
          </cell>
          <cell r="AB342">
            <v>2019</v>
          </cell>
        </row>
        <row r="342">
          <cell r="AF342" t="str">
            <v>住宅物业费</v>
          </cell>
        </row>
        <row r="343">
          <cell r="C343" t="str">
            <v>中华东波苑</v>
          </cell>
        </row>
        <row r="343">
          <cell r="K343" t="str">
            <v>代收</v>
          </cell>
        </row>
        <row r="343">
          <cell r="M343">
            <v>43524</v>
          </cell>
        </row>
        <row r="343">
          <cell r="S343">
            <v>245.64</v>
          </cell>
        </row>
        <row r="343">
          <cell r="AA343">
            <v>43586</v>
          </cell>
          <cell r="AB343">
            <v>2019</v>
          </cell>
        </row>
        <row r="343">
          <cell r="AF343" t="str">
            <v>住宅物业费</v>
          </cell>
        </row>
        <row r="344">
          <cell r="C344" t="str">
            <v>中华东波苑</v>
          </cell>
        </row>
        <row r="344">
          <cell r="K344" t="str">
            <v>2019年</v>
          </cell>
        </row>
        <row r="344">
          <cell r="M344">
            <v>43830</v>
          </cell>
        </row>
        <row r="344">
          <cell r="S344">
            <v>1227.96</v>
          </cell>
        </row>
        <row r="344">
          <cell r="AA344">
            <v>43586</v>
          </cell>
          <cell r="AB344">
            <v>2019</v>
          </cell>
        </row>
        <row r="344">
          <cell r="AF344" t="str">
            <v>住宅物业费</v>
          </cell>
        </row>
        <row r="345">
          <cell r="C345" t="str">
            <v>中华东波苑</v>
          </cell>
        </row>
        <row r="345">
          <cell r="K345" t="str">
            <v>2019年</v>
          </cell>
        </row>
        <row r="345">
          <cell r="M345">
            <v>43555</v>
          </cell>
        </row>
        <row r="345">
          <cell r="S345">
            <v>266.42</v>
          </cell>
        </row>
        <row r="345">
          <cell r="AA345">
            <v>43586</v>
          </cell>
          <cell r="AB345">
            <v>2019</v>
          </cell>
        </row>
        <row r="345">
          <cell r="AF345" t="str">
            <v>电费及管理费</v>
          </cell>
        </row>
        <row r="346">
          <cell r="C346" t="str">
            <v>中华东波苑</v>
          </cell>
        </row>
        <row r="346">
          <cell r="K346" t="str">
            <v>2019年</v>
          </cell>
        </row>
        <row r="346">
          <cell r="M346">
            <v>43555</v>
          </cell>
        </row>
        <row r="346">
          <cell r="S346">
            <v>57</v>
          </cell>
        </row>
        <row r="346">
          <cell r="AA346">
            <v>43586</v>
          </cell>
          <cell r="AB346">
            <v>2019</v>
          </cell>
        </row>
        <row r="346">
          <cell r="AF346" t="str">
            <v>代收水费</v>
          </cell>
        </row>
        <row r="347">
          <cell r="C347" t="str">
            <v>中华东波苑</v>
          </cell>
        </row>
        <row r="347">
          <cell r="K347" t="str">
            <v>2019年</v>
          </cell>
        </row>
        <row r="347">
          <cell r="M347">
            <v>43555</v>
          </cell>
        </row>
        <row r="347">
          <cell r="S347">
            <v>57</v>
          </cell>
        </row>
        <row r="347">
          <cell r="AA347">
            <v>43586</v>
          </cell>
          <cell r="AB347">
            <v>2019</v>
          </cell>
        </row>
        <row r="347">
          <cell r="AF347" t="str">
            <v>代收水费</v>
          </cell>
        </row>
        <row r="348">
          <cell r="C348" t="str">
            <v>中华东波苑</v>
          </cell>
        </row>
        <row r="348">
          <cell r="K348" t="str">
            <v>2019年</v>
          </cell>
        </row>
        <row r="348">
          <cell r="M348">
            <v>43555</v>
          </cell>
        </row>
        <row r="348">
          <cell r="S348">
            <v>357.28</v>
          </cell>
        </row>
        <row r="348">
          <cell r="AA348">
            <v>43586</v>
          </cell>
          <cell r="AB348">
            <v>2019</v>
          </cell>
        </row>
        <row r="348">
          <cell r="AF348" t="str">
            <v>电费及管理费</v>
          </cell>
        </row>
        <row r="349">
          <cell r="C349" t="str">
            <v>中华东波苑</v>
          </cell>
        </row>
        <row r="349">
          <cell r="K349" t="str">
            <v>2019年</v>
          </cell>
        </row>
        <row r="349">
          <cell r="M349">
            <v>43555</v>
          </cell>
        </row>
        <row r="349">
          <cell r="S349">
            <v>359.1</v>
          </cell>
        </row>
        <row r="349">
          <cell r="AA349">
            <v>43586</v>
          </cell>
          <cell r="AB349">
            <v>2019</v>
          </cell>
        </row>
        <row r="349">
          <cell r="AF349" t="str">
            <v>代收水费</v>
          </cell>
        </row>
        <row r="350">
          <cell r="C350" t="str">
            <v>中华东波苑</v>
          </cell>
        </row>
        <row r="350">
          <cell r="K350" t="str">
            <v>2019年</v>
          </cell>
        </row>
        <row r="350">
          <cell r="M350">
            <v>43555</v>
          </cell>
        </row>
        <row r="350">
          <cell r="S350">
            <v>1858.2</v>
          </cell>
        </row>
        <row r="350">
          <cell r="AA350">
            <v>43586</v>
          </cell>
          <cell r="AB350">
            <v>2019</v>
          </cell>
        </row>
        <row r="350">
          <cell r="AF350" t="str">
            <v>代收水费</v>
          </cell>
        </row>
        <row r="351">
          <cell r="C351" t="str">
            <v>中华东波苑</v>
          </cell>
        </row>
        <row r="351">
          <cell r="K351" t="str">
            <v>2019年</v>
          </cell>
        </row>
        <row r="351">
          <cell r="M351">
            <v>43555</v>
          </cell>
        </row>
        <row r="351">
          <cell r="S351">
            <v>1122.9</v>
          </cell>
        </row>
        <row r="351">
          <cell r="AA351">
            <v>43586</v>
          </cell>
          <cell r="AB351">
            <v>2019</v>
          </cell>
        </row>
        <row r="351">
          <cell r="AF351" t="str">
            <v>代收水费</v>
          </cell>
        </row>
        <row r="352">
          <cell r="C352" t="str">
            <v>中华东波苑</v>
          </cell>
        </row>
        <row r="352">
          <cell r="K352" t="str">
            <v>2019年</v>
          </cell>
        </row>
        <row r="352">
          <cell r="M352">
            <v>43555</v>
          </cell>
        </row>
        <row r="352">
          <cell r="S352">
            <v>7588.8</v>
          </cell>
        </row>
        <row r="352">
          <cell r="AA352">
            <v>43586</v>
          </cell>
          <cell r="AB352">
            <v>2019</v>
          </cell>
        </row>
        <row r="352">
          <cell r="AF352" t="str">
            <v>电费及管理费</v>
          </cell>
        </row>
        <row r="353">
          <cell r="C353" t="str">
            <v>中华东波苑</v>
          </cell>
        </row>
        <row r="353">
          <cell r="K353" t="str">
            <v>2019年</v>
          </cell>
        </row>
        <row r="353">
          <cell r="M353">
            <v>43555</v>
          </cell>
        </row>
        <row r="353">
          <cell r="S353">
            <v>8894.4</v>
          </cell>
        </row>
        <row r="353">
          <cell r="AA353">
            <v>43586</v>
          </cell>
          <cell r="AB353">
            <v>2019</v>
          </cell>
        </row>
        <row r="353">
          <cell r="AF353" t="str">
            <v>电费及管理费</v>
          </cell>
        </row>
        <row r="354">
          <cell r="C354" t="str">
            <v>中华东波苑</v>
          </cell>
        </row>
        <row r="354">
          <cell r="K354" t="str">
            <v>代收</v>
          </cell>
        </row>
        <row r="354">
          <cell r="M354">
            <v>43110</v>
          </cell>
        </row>
        <row r="354">
          <cell r="S354">
            <v>600</v>
          </cell>
        </row>
        <row r="354">
          <cell r="AA354">
            <v>43586</v>
          </cell>
          <cell r="AB354">
            <v>2019</v>
          </cell>
        </row>
        <row r="354">
          <cell r="AF354" t="str">
            <v>电梯广告（业委会）</v>
          </cell>
        </row>
        <row r="355">
          <cell r="C355" t="str">
            <v>中华东波苑</v>
          </cell>
        </row>
        <row r="355">
          <cell r="K355" t="str">
            <v>代收</v>
          </cell>
        </row>
        <row r="355">
          <cell r="M355">
            <v>43475</v>
          </cell>
        </row>
        <row r="355">
          <cell r="S355">
            <v>1200</v>
          </cell>
        </row>
        <row r="355">
          <cell r="AA355">
            <v>43586</v>
          </cell>
          <cell r="AB355">
            <v>2019</v>
          </cell>
        </row>
        <row r="355">
          <cell r="AF355" t="str">
            <v>电梯广告（业委会）</v>
          </cell>
        </row>
        <row r="356">
          <cell r="C356" t="str">
            <v>中华东波苑</v>
          </cell>
        </row>
        <row r="356">
          <cell r="K356" t="str">
            <v>代收</v>
          </cell>
        </row>
        <row r="356">
          <cell r="M356">
            <v>43534</v>
          </cell>
        </row>
        <row r="356">
          <cell r="S356">
            <v>200</v>
          </cell>
        </row>
        <row r="356">
          <cell r="AA356">
            <v>43586</v>
          </cell>
          <cell r="AB356">
            <v>2019</v>
          </cell>
        </row>
        <row r="356">
          <cell r="AF356" t="str">
            <v>电梯广告（业委会）</v>
          </cell>
        </row>
        <row r="357">
          <cell r="C357" t="str">
            <v>中华东波苑</v>
          </cell>
        </row>
        <row r="357">
          <cell r="K357" t="str">
            <v>2019年</v>
          </cell>
        </row>
        <row r="357">
          <cell r="M357">
            <v>43656</v>
          </cell>
        </row>
        <row r="357">
          <cell r="S357">
            <v>400</v>
          </cell>
        </row>
        <row r="357">
          <cell r="AA357">
            <v>43586</v>
          </cell>
          <cell r="AB357">
            <v>2019</v>
          </cell>
        </row>
        <row r="357">
          <cell r="AF357" t="str">
            <v>电梯广告（业委会）</v>
          </cell>
        </row>
        <row r="358">
          <cell r="C358" t="str">
            <v>中华东波苑</v>
          </cell>
        </row>
        <row r="358">
          <cell r="K358" t="str">
            <v>代收</v>
          </cell>
        </row>
        <row r="358">
          <cell r="M358">
            <v>43524</v>
          </cell>
        </row>
        <row r="358">
          <cell r="S358">
            <v>279</v>
          </cell>
        </row>
        <row r="358">
          <cell r="AA358">
            <v>43586</v>
          </cell>
          <cell r="AB358">
            <v>2019</v>
          </cell>
        </row>
        <row r="358">
          <cell r="AF358" t="str">
            <v>住宅物业费</v>
          </cell>
        </row>
        <row r="359">
          <cell r="C359" t="str">
            <v>中华东波苑</v>
          </cell>
        </row>
        <row r="359">
          <cell r="K359" t="str">
            <v>2019年</v>
          </cell>
        </row>
        <row r="359">
          <cell r="M359">
            <v>43830</v>
          </cell>
        </row>
        <row r="359">
          <cell r="S359">
            <v>1394.88</v>
          </cell>
        </row>
        <row r="359">
          <cell r="AA359">
            <v>43586</v>
          </cell>
          <cell r="AB359">
            <v>2019</v>
          </cell>
        </row>
        <row r="359">
          <cell r="AF359" t="str">
            <v>住宅物业费</v>
          </cell>
        </row>
        <row r="360">
          <cell r="C360" t="str">
            <v>中华东波苑</v>
          </cell>
        </row>
        <row r="360">
          <cell r="K360" t="str">
            <v>代收</v>
          </cell>
        </row>
        <row r="360">
          <cell r="M360">
            <v>43524</v>
          </cell>
        </row>
        <row r="360">
          <cell r="S360">
            <v>700</v>
          </cell>
        </row>
        <row r="360">
          <cell r="AA360">
            <v>43586</v>
          </cell>
          <cell r="AB360">
            <v>2019</v>
          </cell>
        </row>
        <row r="360">
          <cell r="AF360" t="str">
            <v>地下停车费</v>
          </cell>
        </row>
        <row r="361">
          <cell r="C361" t="str">
            <v>中华东波苑</v>
          </cell>
        </row>
        <row r="361">
          <cell r="K361" t="str">
            <v>2019年</v>
          </cell>
        </row>
        <row r="361">
          <cell r="M361">
            <v>43830</v>
          </cell>
        </row>
        <row r="361">
          <cell r="S361">
            <v>3500</v>
          </cell>
        </row>
        <row r="361">
          <cell r="AA361">
            <v>43586</v>
          </cell>
          <cell r="AB361">
            <v>2019</v>
          </cell>
        </row>
        <row r="361">
          <cell r="AF361" t="str">
            <v>地下停车费</v>
          </cell>
        </row>
        <row r="362">
          <cell r="C362" t="str">
            <v>中华东波苑</v>
          </cell>
        </row>
        <row r="362">
          <cell r="K362" t="str">
            <v>代收</v>
          </cell>
        </row>
        <row r="362">
          <cell r="M362">
            <v>43524</v>
          </cell>
        </row>
        <row r="362">
          <cell r="S362">
            <v>566.55</v>
          </cell>
        </row>
        <row r="362">
          <cell r="AA362">
            <v>43586</v>
          </cell>
          <cell r="AB362">
            <v>2019</v>
          </cell>
        </row>
        <row r="362">
          <cell r="AF362" t="str">
            <v>商铺物业费</v>
          </cell>
        </row>
        <row r="363">
          <cell r="C363" t="str">
            <v>中华东波苑</v>
          </cell>
        </row>
        <row r="363">
          <cell r="K363" t="str">
            <v>2019年</v>
          </cell>
        </row>
        <row r="363">
          <cell r="M363">
            <v>43830</v>
          </cell>
        </row>
        <row r="363">
          <cell r="S363">
            <v>2832.45</v>
          </cell>
        </row>
        <row r="363">
          <cell r="AA363">
            <v>43586</v>
          </cell>
          <cell r="AB363">
            <v>2019</v>
          </cell>
        </row>
        <row r="363">
          <cell r="AF363" t="str">
            <v>商铺物业费</v>
          </cell>
        </row>
        <row r="364">
          <cell r="C364" t="str">
            <v>中华东波苑</v>
          </cell>
        </row>
        <row r="364">
          <cell r="K364" t="str">
            <v>2019年</v>
          </cell>
        </row>
        <row r="364">
          <cell r="M364">
            <v>43555</v>
          </cell>
        </row>
        <row r="364">
          <cell r="S364">
            <v>45.6</v>
          </cell>
        </row>
        <row r="364">
          <cell r="AA364">
            <v>43586</v>
          </cell>
          <cell r="AB364">
            <v>2019</v>
          </cell>
        </row>
        <row r="364">
          <cell r="AF364" t="str">
            <v>代收水费</v>
          </cell>
        </row>
        <row r="365">
          <cell r="C365" t="str">
            <v>中华东波苑</v>
          </cell>
        </row>
        <row r="365">
          <cell r="K365" t="str">
            <v>2019年</v>
          </cell>
        </row>
        <row r="365">
          <cell r="M365">
            <v>43555</v>
          </cell>
        </row>
        <row r="365">
          <cell r="S365">
            <v>1267.42</v>
          </cell>
        </row>
        <row r="365">
          <cell r="AA365">
            <v>43586</v>
          </cell>
          <cell r="AB365">
            <v>2019</v>
          </cell>
        </row>
        <row r="365">
          <cell r="AF365" t="str">
            <v>电费及管理费</v>
          </cell>
        </row>
        <row r="366">
          <cell r="C366" t="str">
            <v>中华东波苑</v>
          </cell>
        </row>
        <row r="366">
          <cell r="K366" t="str">
            <v>2019年</v>
          </cell>
        </row>
        <row r="366">
          <cell r="M366">
            <v>43555</v>
          </cell>
        </row>
        <row r="366">
          <cell r="S366">
            <v>34.2</v>
          </cell>
        </row>
        <row r="366">
          <cell r="AA366">
            <v>43586</v>
          </cell>
          <cell r="AB366">
            <v>2019</v>
          </cell>
        </row>
        <row r="366">
          <cell r="AF366" t="str">
            <v>代收水费</v>
          </cell>
        </row>
        <row r="367">
          <cell r="C367" t="str">
            <v>中华东波苑</v>
          </cell>
        </row>
        <row r="367">
          <cell r="K367" t="str">
            <v>2019年</v>
          </cell>
        </row>
        <row r="367">
          <cell r="M367">
            <v>43555</v>
          </cell>
        </row>
        <row r="367">
          <cell r="S367">
            <v>1138.06</v>
          </cell>
        </row>
        <row r="367">
          <cell r="AA367">
            <v>43586</v>
          </cell>
          <cell r="AB367">
            <v>2019</v>
          </cell>
        </row>
        <row r="367">
          <cell r="AF367" t="str">
            <v>电费及管理费</v>
          </cell>
        </row>
        <row r="368">
          <cell r="C368" t="str">
            <v>中华东波苑</v>
          </cell>
        </row>
        <row r="368">
          <cell r="K368" t="str">
            <v>代收</v>
          </cell>
        </row>
        <row r="368">
          <cell r="M368">
            <v>43524</v>
          </cell>
        </row>
        <row r="368">
          <cell r="S368">
            <v>299.08</v>
          </cell>
        </row>
        <row r="368">
          <cell r="AA368">
            <v>43586</v>
          </cell>
          <cell r="AB368">
            <v>2019</v>
          </cell>
        </row>
        <row r="368">
          <cell r="AF368" t="str">
            <v>住宅物业费</v>
          </cell>
        </row>
        <row r="369">
          <cell r="C369" t="str">
            <v>中华东波苑</v>
          </cell>
        </row>
        <row r="369">
          <cell r="K369" t="str">
            <v>2019年</v>
          </cell>
        </row>
        <row r="369">
          <cell r="M369">
            <v>43830</v>
          </cell>
        </row>
        <row r="369">
          <cell r="S369">
            <v>1495.32</v>
          </cell>
        </row>
        <row r="369">
          <cell r="AA369">
            <v>43586</v>
          </cell>
          <cell r="AB369">
            <v>2019</v>
          </cell>
        </row>
        <row r="369">
          <cell r="AF369" t="str">
            <v>住宅物业费</v>
          </cell>
        </row>
        <row r="370">
          <cell r="C370" t="str">
            <v>中华东波苑</v>
          </cell>
        </row>
        <row r="370">
          <cell r="K370" t="str">
            <v>代收</v>
          </cell>
        </row>
        <row r="370">
          <cell r="M370">
            <v>43496</v>
          </cell>
        </row>
        <row r="370">
          <cell r="S370">
            <v>5.7</v>
          </cell>
        </row>
        <row r="370">
          <cell r="AA370">
            <v>43586</v>
          </cell>
          <cell r="AB370">
            <v>2019</v>
          </cell>
        </row>
        <row r="370">
          <cell r="AF370" t="str">
            <v>代收水费</v>
          </cell>
        </row>
        <row r="371">
          <cell r="C371" t="str">
            <v>中华东波苑</v>
          </cell>
        </row>
        <row r="371">
          <cell r="K371" t="str">
            <v>代收</v>
          </cell>
        </row>
        <row r="371">
          <cell r="M371">
            <v>43496</v>
          </cell>
        </row>
        <row r="371">
          <cell r="S371">
            <v>390.32</v>
          </cell>
        </row>
        <row r="371">
          <cell r="AA371">
            <v>43586</v>
          </cell>
          <cell r="AB371">
            <v>2019</v>
          </cell>
        </row>
        <row r="371">
          <cell r="AF371" t="str">
            <v>电费及管理费</v>
          </cell>
        </row>
        <row r="372">
          <cell r="C372" t="str">
            <v>中华东波苑</v>
          </cell>
        </row>
        <row r="372">
          <cell r="K372" t="str">
            <v>2019年</v>
          </cell>
        </row>
        <row r="372">
          <cell r="M372">
            <v>43524</v>
          </cell>
        </row>
        <row r="372">
          <cell r="S372">
            <v>51.3</v>
          </cell>
        </row>
        <row r="372">
          <cell r="AA372">
            <v>43586</v>
          </cell>
          <cell r="AB372">
            <v>2019</v>
          </cell>
        </row>
        <row r="372">
          <cell r="AF372" t="str">
            <v>代收水费</v>
          </cell>
        </row>
        <row r="373">
          <cell r="C373" t="str">
            <v>中华东波苑</v>
          </cell>
        </row>
        <row r="373">
          <cell r="K373" t="str">
            <v>2019年</v>
          </cell>
        </row>
        <row r="373">
          <cell r="M373">
            <v>43524</v>
          </cell>
        </row>
        <row r="373">
          <cell r="S373">
            <v>319.64</v>
          </cell>
        </row>
        <row r="373">
          <cell r="AA373">
            <v>43586</v>
          </cell>
          <cell r="AB373">
            <v>2019</v>
          </cell>
        </row>
        <row r="373">
          <cell r="AF373" t="str">
            <v>电费及管理费</v>
          </cell>
        </row>
        <row r="374">
          <cell r="C374" t="str">
            <v>中华东波苑</v>
          </cell>
        </row>
        <row r="374">
          <cell r="K374" t="str">
            <v>代收</v>
          </cell>
        </row>
        <row r="374">
          <cell r="M374">
            <v>43524</v>
          </cell>
        </row>
        <row r="374">
          <cell r="S374">
            <v>554.3</v>
          </cell>
        </row>
        <row r="374">
          <cell r="AA374">
            <v>43586</v>
          </cell>
          <cell r="AB374">
            <v>2019</v>
          </cell>
        </row>
        <row r="374">
          <cell r="AF374" t="str">
            <v>商铺物业费</v>
          </cell>
        </row>
        <row r="375">
          <cell r="C375" t="str">
            <v>中华东波苑</v>
          </cell>
        </row>
        <row r="375">
          <cell r="K375" t="str">
            <v>2019年</v>
          </cell>
        </row>
        <row r="375">
          <cell r="M375">
            <v>43646</v>
          </cell>
        </row>
        <row r="375">
          <cell r="S375">
            <v>1150.72</v>
          </cell>
        </row>
        <row r="375">
          <cell r="AA375">
            <v>43586</v>
          </cell>
          <cell r="AB375">
            <v>2019</v>
          </cell>
        </row>
        <row r="375">
          <cell r="AF375" t="str">
            <v>商铺物业费</v>
          </cell>
        </row>
        <row r="376">
          <cell r="C376" t="str">
            <v>中华东波苑</v>
          </cell>
        </row>
        <row r="376">
          <cell r="K376" t="str">
            <v>代收</v>
          </cell>
        </row>
        <row r="376">
          <cell r="M376">
            <v>43465</v>
          </cell>
        </row>
        <row r="376">
          <cell r="S376">
            <v>91.2</v>
          </cell>
        </row>
        <row r="376">
          <cell r="AA376">
            <v>43586</v>
          </cell>
          <cell r="AB376">
            <v>2019</v>
          </cell>
        </row>
        <row r="376">
          <cell r="AF376" t="str">
            <v>代收水费</v>
          </cell>
        </row>
        <row r="377">
          <cell r="C377" t="str">
            <v>中华东波苑</v>
          </cell>
        </row>
        <row r="377">
          <cell r="K377" t="str">
            <v>代收</v>
          </cell>
        </row>
        <row r="377">
          <cell r="M377">
            <v>43465</v>
          </cell>
        </row>
        <row r="377">
          <cell r="S377">
            <v>3471.62</v>
          </cell>
        </row>
        <row r="377">
          <cell r="AA377">
            <v>43586</v>
          </cell>
          <cell r="AB377">
            <v>2019</v>
          </cell>
        </row>
        <row r="377">
          <cell r="AF377" t="str">
            <v>电费及管理费</v>
          </cell>
        </row>
        <row r="378">
          <cell r="C378" t="str">
            <v>中华东波苑</v>
          </cell>
        </row>
        <row r="378">
          <cell r="K378" t="str">
            <v>代收</v>
          </cell>
        </row>
        <row r="378">
          <cell r="M378">
            <v>43524</v>
          </cell>
        </row>
        <row r="378">
          <cell r="S378">
            <v>299.88</v>
          </cell>
        </row>
        <row r="378">
          <cell r="AA378">
            <v>43586</v>
          </cell>
          <cell r="AB378">
            <v>2019</v>
          </cell>
        </row>
        <row r="378">
          <cell r="AF378" t="str">
            <v>住宅物业费</v>
          </cell>
        </row>
        <row r="379">
          <cell r="C379" t="str">
            <v>中华东波苑</v>
          </cell>
        </row>
        <row r="379">
          <cell r="K379" t="str">
            <v>2019年</v>
          </cell>
        </row>
        <row r="379">
          <cell r="M379">
            <v>43830</v>
          </cell>
        </row>
        <row r="379">
          <cell r="S379">
            <v>1499.28</v>
          </cell>
        </row>
        <row r="379">
          <cell r="AA379">
            <v>43586</v>
          </cell>
          <cell r="AB379">
            <v>2019</v>
          </cell>
        </row>
        <row r="379">
          <cell r="AF379" t="str">
            <v>住宅物业费</v>
          </cell>
        </row>
        <row r="380">
          <cell r="C380" t="str">
            <v>中华东波苑</v>
          </cell>
        </row>
        <row r="380">
          <cell r="K380" t="str">
            <v>代收</v>
          </cell>
        </row>
        <row r="380">
          <cell r="M380">
            <v>43524</v>
          </cell>
        </row>
        <row r="380">
          <cell r="S380">
            <v>276.12</v>
          </cell>
        </row>
        <row r="380">
          <cell r="AA380">
            <v>43586</v>
          </cell>
          <cell r="AB380">
            <v>2019</v>
          </cell>
        </row>
        <row r="380">
          <cell r="AF380" t="str">
            <v>住宅物业费</v>
          </cell>
        </row>
        <row r="381">
          <cell r="C381" t="str">
            <v>中华东波苑</v>
          </cell>
        </row>
        <row r="381">
          <cell r="K381" t="str">
            <v>2019年</v>
          </cell>
        </row>
        <row r="381">
          <cell r="M381">
            <v>43830</v>
          </cell>
        </row>
        <row r="381">
          <cell r="S381">
            <v>1380</v>
          </cell>
        </row>
        <row r="381">
          <cell r="AA381">
            <v>43586</v>
          </cell>
          <cell r="AB381">
            <v>2019</v>
          </cell>
        </row>
        <row r="381">
          <cell r="AF381" t="str">
            <v>住宅物业费</v>
          </cell>
        </row>
        <row r="382">
          <cell r="C382" t="str">
            <v>中华东波苑</v>
          </cell>
        </row>
        <row r="382">
          <cell r="K382" t="str">
            <v>代收</v>
          </cell>
        </row>
        <row r="382">
          <cell r="M382">
            <v>43524</v>
          </cell>
        </row>
        <row r="382">
          <cell r="S382">
            <v>277.8</v>
          </cell>
        </row>
        <row r="382">
          <cell r="AA382">
            <v>43586</v>
          </cell>
          <cell r="AB382">
            <v>2019</v>
          </cell>
        </row>
        <row r="382">
          <cell r="AF382" t="str">
            <v>住宅物业费</v>
          </cell>
        </row>
        <row r="383">
          <cell r="C383" t="str">
            <v>中华东波苑</v>
          </cell>
        </row>
        <row r="383">
          <cell r="K383" t="str">
            <v>2019年</v>
          </cell>
        </row>
        <row r="383">
          <cell r="M383">
            <v>43830</v>
          </cell>
        </row>
        <row r="383">
          <cell r="S383">
            <v>1424.88</v>
          </cell>
        </row>
        <row r="383">
          <cell r="AA383">
            <v>43586</v>
          </cell>
          <cell r="AB383">
            <v>2019</v>
          </cell>
        </row>
        <row r="383">
          <cell r="AF383" t="str">
            <v>住宅物业费</v>
          </cell>
        </row>
        <row r="384">
          <cell r="C384" t="str">
            <v>中华东波苑</v>
          </cell>
        </row>
        <row r="384">
          <cell r="K384" t="str">
            <v>代收</v>
          </cell>
        </row>
        <row r="384">
          <cell r="M384">
            <v>43524</v>
          </cell>
        </row>
        <row r="384">
          <cell r="S384">
            <v>500</v>
          </cell>
        </row>
        <row r="384">
          <cell r="AA384">
            <v>43586</v>
          </cell>
          <cell r="AB384">
            <v>2019</v>
          </cell>
        </row>
        <row r="384">
          <cell r="AF384" t="str">
            <v>地面停车费</v>
          </cell>
        </row>
        <row r="385">
          <cell r="C385" t="str">
            <v>中华东波苑</v>
          </cell>
        </row>
        <row r="385">
          <cell r="K385" t="str">
            <v>2019年</v>
          </cell>
        </row>
        <row r="385">
          <cell r="M385">
            <v>43830</v>
          </cell>
        </row>
        <row r="385">
          <cell r="S385">
            <v>2500</v>
          </cell>
        </row>
        <row r="385">
          <cell r="AA385">
            <v>43586</v>
          </cell>
          <cell r="AB385">
            <v>2019</v>
          </cell>
        </row>
        <row r="385">
          <cell r="AF385" t="str">
            <v>地面停车费</v>
          </cell>
        </row>
        <row r="386">
          <cell r="C386" t="str">
            <v>中华东波苑</v>
          </cell>
        </row>
        <row r="386">
          <cell r="K386" t="str">
            <v>2019年</v>
          </cell>
        </row>
        <row r="386">
          <cell r="M386">
            <v>43555</v>
          </cell>
        </row>
        <row r="386">
          <cell r="S386">
            <v>74.1</v>
          </cell>
        </row>
        <row r="386">
          <cell r="AA386">
            <v>43586</v>
          </cell>
          <cell r="AB386">
            <v>2019</v>
          </cell>
        </row>
        <row r="386">
          <cell r="AF386" t="str">
            <v>代收水费</v>
          </cell>
        </row>
        <row r="387">
          <cell r="C387" t="str">
            <v>中华东波苑</v>
          </cell>
        </row>
        <row r="387">
          <cell r="K387" t="str">
            <v>2019年</v>
          </cell>
        </row>
        <row r="387">
          <cell r="M387">
            <v>43555</v>
          </cell>
        </row>
        <row r="387">
          <cell r="S387">
            <v>4250.4</v>
          </cell>
        </row>
        <row r="387">
          <cell r="AA387">
            <v>43586</v>
          </cell>
          <cell r="AB387">
            <v>2019</v>
          </cell>
        </row>
        <row r="387">
          <cell r="AF387" t="str">
            <v>电费及管理费</v>
          </cell>
        </row>
        <row r="388">
          <cell r="C388" t="str">
            <v>中华东波苑</v>
          </cell>
        </row>
        <row r="388">
          <cell r="K388" t="str">
            <v>2019年</v>
          </cell>
        </row>
        <row r="388">
          <cell r="M388">
            <v>43555</v>
          </cell>
        </row>
        <row r="388">
          <cell r="S388">
            <v>233.7</v>
          </cell>
        </row>
        <row r="388">
          <cell r="AA388">
            <v>43586</v>
          </cell>
          <cell r="AB388">
            <v>2019</v>
          </cell>
        </row>
        <row r="388">
          <cell r="AF388" t="str">
            <v>代收水费</v>
          </cell>
        </row>
        <row r="389">
          <cell r="C389" t="str">
            <v>中华东波苑</v>
          </cell>
        </row>
        <row r="389">
          <cell r="K389" t="str">
            <v>2019年</v>
          </cell>
        </row>
        <row r="389">
          <cell r="M389">
            <v>43616</v>
          </cell>
        </row>
        <row r="389">
          <cell r="S389">
            <v>250</v>
          </cell>
        </row>
        <row r="389">
          <cell r="AA389">
            <v>43586</v>
          </cell>
          <cell r="AB389">
            <v>2019</v>
          </cell>
        </row>
        <row r="389">
          <cell r="AF389" t="str">
            <v>临时停车费</v>
          </cell>
        </row>
        <row r="390">
          <cell r="C390" t="str">
            <v>中华东波苑</v>
          </cell>
        </row>
        <row r="390">
          <cell r="K390" t="str">
            <v>2019年</v>
          </cell>
        </row>
        <row r="390">
          <cell r="M390">
            <v>43616</v>
          </cell>
        </row>
        <row r="390">
          <cell r="S390">
            <v>250</v>
          </cell>
        </row>
        <row r="390">
          <cell r="AA390">
            <v>43586</v>
          </cell>
          <cell r="AB390">
            <v>2019</v>
          </cell>
        </row>
        <row r="390">
          <cell r="AF390" t="str">
            <v>临时停车费</v>
          </cell>
        </row>
        <row r="391">
          <cell r="C391" t="str">
            <v>中华东波苑</v>
          </cell>
        </row>
        <row r="391">
          <cell r="K391" t="str">
            <v>2019年</v>
          </cell>
        </row>
        <row r="391">
          <cell r="M391">
            <v>43555</v>
          </cell>
        </row>
        <row r="391">
          <cell r="S391">
            <v>319.2</v>
          </cell>
        </row>
        <row r="391">
          <cell r="AA391">
            <v>43586</v>
          </cell>
          <cell r="AB391">
            <v>2019</v>
          </cell>
        </row>
        <row r="391">
          <cell r="AF391" t="str">
            <v>代收水费</v>
          </cell>
        </row>
        <row r="392">
          <cell r="C392" t="str">
            <v>中华东波苑</v>
          </cell>
        </row>
        <row r="392">
          <cell r="K392" t="str">
            <v>2019年</v>
          </cell>
        </row>
        <row r="392">
          <cell r="M392">
            <v>43555</v>
          </cell>
        </row>
        <row r="392">
          <cell r="S392">
            <v>4373.6</v>
          </cell>
        </row>
        <row r="392">
          <cell r="AA392">
            <v>43586</v>
          </cell>
          <cell r="AB392">
            <v>2019</v>
          </cell>
        </row>
        <row r="392">
          <cell r="AF392" t="str">
            <v>电费及管理费</v>
          </cell>
        </row>
        <row r="393">
          <cell r="C393" t="str">
            <v>中华东波苑</v>
          </cell>
        </row>
        <row r="393">
          <cell r="K393" t="str">
            <v>2019年</v>
          </cell>
        </row>
        <row r="393">
          <cell r="M393">
            <v>43555</v>
          </cell>
        </row>
        <row r="393">
          <cell r="S393">
            <v>404.7</v>
          </cell>
        </row>
        <row r="393">
          <cell r="AA393">
            <v>43586</v>
          </cell>
          <cell r="AB393">
            <v>2019</v>
          </cell>
        </row>
        <row r="393">
          <cell r="AF393" t="str">
            <v>代收水费</v>
          </cell>
        </row>
        <row r="394">
          <cell r="C394" t="str">
            <v>中华东波苑</v>
          </cell>
        </row>
        <row r="394">
          <cell r="K394" t="str">
            <v>2019年</v>
          </cell>
        </row>
        <row r="394">
          <cell r="M394">
            <v>43555</v>
          </cell>
        </row>
        <row r="394">
          <cell r="S394">
            <v>444.6</v>
          </cell>
        </row>
        <row r="394">
          <cell r="AA394">
            <v>43586</v>
          </cell>
          <cell r="AB394">
            <v>2019</v>
          </cell>
        </row>
        <row r="394">
          <cell r="AF394" t="str">
            <v>代收水费</v>
          </cell>
        </row>
        <row r="395">
          <cell r="C395" t="str">
            <v>中华东波苑</v>
          </cell>
        </row>
        <row r="395">
          <cell r="K395" t="str">
            <v>2019年</v>
          </cell>
        </row>
        <row r="395">
          <cell r="M395">
            <v>43555</v>
          </cell>
        </row>
        <row r="395">
          <cell r="S395">
            <v>3788.4</v>
          </cell>
        </row>
        <row r="395">
          <cell r="AA395">
            <v>43586</v>
          </cell>
          <cell r="AB395">
            <v>2019</v>
          </cell>
        </row>
        <row r="395">
          <cell r="AF395" t="str">
            <v>电费及管理费</v>
          </cell>
        </row>
        <row r="396">
          <cell r="C396" t="str">
            <v>中华东波苑</v>
          </cell>
        </row>
        <row r="396">
          <cell r="K396" t="str">
            <v>2019年</v>
          </cell>
        </row>
        <row r="396">
          <cell r="M396">
            <v>43555</v>
          </cell>
        </row>
        <row r="396">
          <cell r="S396">
            <v>5.7</v>
          </cell>
        </row>
        <row r="396">
          <cell r="AA396">
            <v>43586</v>
          </cell>
          <cell r="AB396">
            <v>2019</v>
          </cell>
        </row>
        <row r="396">
          <cell r="AF396" t="str">
            <v>代收水费</v>
          </cell>
        </row>
        <row r="397">
          <cell r="C397" t="str">
            <v>中华东波苑</v>
          </cell>
        </row>
        <row r="397">
          <cell r="K397" t="str">
            <v>2019年</v>
          </cell>
        </row>
        <row r="397">
          <cell r="M397">
            <v>43555</v>
          </cell>
        </row>
        <row r="397">
          <cell r="S397">
            <v>831.6</v>
          </cell>
        </row>
        <row r="397">
          <cell r="AA397">
            <v>43586</v>
          </cell>
          <cell r="AB397">
            <v>2019</v>
          </cell>
        </row>
        <row r="397">
          <cell r="AF397" t="str">
            <v>电费及管理费</v>
          </cell>
        </row>
        <row r="398">
          <cell r="C398" t="str">
            <v>中华东波苑</v>
          </cell>
        </row>
        <row r="398">
          <cell r="K398" t="str">
            <v>2019年</v>
          </cell>
        </row>
        <row r="398">
          <cell r="M398">
            <v>43555</v>
          </cell>
        </row>
        <row r="398">
          <cell r="S398">
            <v>10771.2</v>
          </cell>
        </row>
        <row r="398">
          <cell r="AA398">
            <v>43586</v>
          </cell>
          <cell r="AB398">
            <v>2019</v>
          </cell>
        </row>
        <row r="398">
          <cell r="AF398" t="str">
            <v>电费及管理费</v>
          </cell>
        </row>
        <row r="399">
          <cell r="C399" t="str">
            <v>中华东波苑</v>
          </cell>
        </row>
        <row r="399">
          <cell r="K399" t="str">
            <v>2019年</v>
          </cell>
        </row>
        <row r="399">
          <cell r="M399">
            <v>43555</v>
          </cell>
        </row>
        <row r="399">
          <cell r="S399">
            <v>3779.1</v>
          </cell>
        </row>
        <row r="399">
          <cell r="AA399">
            <v>43586</v>
          </cell>
          <cell r="AB399">
            <v>2019</v>
          </cell>
        </row>
        <row r="399">
          <cell r="AF399" t="str">
            <v>代收水费</v>
          </cell>
        </row>
        <row r="400">
          <cell r="C400" t="str">
            <v>中华东波苑</v>
          </cell>
        </row>
        <row r="400">
          <cell r="K400" t="str">
            <v>2019年</v>
          </cell>
        </row>
        <row r="400">
          <cell r="M400">
            <v>43555</v>
          </cell>
        </row>
        <row r="400">
          <cell r="S400">
            <v>2850</v>
          </cell>
        </row>
        <row r="400">
          <cell r="AA400">
            <v>43586</v>
          </cell>
          <cell r="AB400">
            <v>2019</v>
          </cell>
        </row>
        <row r="400">
          <cell r="AF400" t="str">
            <v>代收水费</v>
          </cell>
        </row>
        <row r="401">
          <cell r="C401" t="str">
            <v>中华东波苑</v>
          </cell>
        </row>
        <row r="401">
          <cell r="K401" t="str">
            <v>2019年</v>
          </cell>
        </row>
        <row r="401">
          <cell r="M401">
            <v>43555</v>
          </cell>
        </row>
        <row r="401">
          <cell r="S401">
            <v>14728.8</v>
          </cell>
        </row>
        <row r="401">
          <cell r="AA401">
            <v>43586</v>
          </cell>
          <cell r="AB401">
            <v>2019</v>
          </cell>
        </row>
        <row r="401">
          <cell r="AF401" t="str">
            <v>电费及管理费</v>
          </cell>
        </row>
        <row r="402">
          <cell r="C402" t="str">
            <v>中华东波苑</v>
          </cell>
        </row>
        <row r="402">
          <cell r="K402" t="str">
            <v>2019年</v>
          </cell>
        </row>
        <row r="402">
          <cell r="M402">
            <v>43555</v>
          </cell>
        </row>
        <row r="402">
          <cell r="S402">
            <v>285</v>
          </cell>
        </row>
        <row r="402">
          <cell r="AA402">
            <v>43586</v>
          </cell>
          <cell r="AB402">
            <v>2019</v>
          </cell>
        </row>
        <row r="402">
          <cell r="AF402" t="str">
            <v>代收水费</v>
          </cell>
        </row>
        <row r="403">
          <cell r="C403" t="str">
            <v>中华东波苑</v>
          </cell>
        </row>
        <row r="403">
          <cell r="K403" t="str">
            <v>2019年</v>
          </cell>
        </row>
        <row r="403">
          <cell r="M403">
            <v>43555</v>
          </cell>
        </row>
        <row r="403">
          <cell r="S403">
            <v>2567.18</v>
          </cell>
        </row>
        <row r="403">
          <cell r="AA403">
            <v>43586</v>
          </cell>
          <cell r="AB403">
            <v>2019</v>
          </cell>
        </row>
        <row r="403">
          <cell r="AF403" t="str">
            <v>电费及管理费</v>
          </cell>
        </row>
        <row r="404">
          <cell r="C404" t="str">
            <v>中华东波苑</v>
          </cell>
        </row>
        <row r="404">
          <cell r="K404" t="str">
            <v>2019年</v>
          </cell>
        </row>
        <row r="404">
          <cell r="M404">
            <v>43555</v>
          </cell>
        </row>
        <row r="404">
          <cell r="S404">
            <v>939.4</v>
          </cell>
        </row>
        <row r="404">
          <cell r="AA404">
            <v>43586</v>
          </cell>
          <cell r="AB404">
            <v>2019</v>
          </cell>
        </row>
        <row r="404">
          <cell r="AF404" t="str">
            <v>电费及管理费</v>
          </cell>
        </row>
        <row r="405">
          <cell r="C405" t="str">
            <v>中华东波苑</v>
          </cell>
        </row>
        <row r="405">
          <cell r="K405" t="str">
            <v>代收</v>
          </cell>
        </row>
        <row r="405">
          <cell r="M405">
            <v>43524</v>
          </cell>
        </row>
        <row r="405">
          <cell r="S405">
            <v>349.08</v>
          </cell>
        </row>
        <row r="405">
          <cell r="AA405">
            <v>43617</v>
          </cell>
          <cell r="AB405">
            <v>2019</v>
          </cell>
        </row>
        <row r="405">
          <cell r="AF405" t="str">
            <v>住宅物业费</v>
          </cell>
        </row>
        <row r="406">
          <cell r="C406" t="str">
            <v>中华东波苑</v>
          </cell>
        </row>
        <row r="406">
          <cell r="K406" t="str">
            <v>2019年</v>
          </cell>
        </row>
        <row r="406">
          <cell r="M406">
            <v>43830</v>
          </cell>
        </row>
        <row r="406">
          <cell r="S406">
            <v>1745.28</v>
          </cell>
        </row>
        <row r="406">
          <cell r="AA406">
            <v>43617</v>
          </cell>
          <cell r="AB406">
            <v>2019</v>
          </cell>
        </row>
        <row r="406">
          <cell r="AF406" t="str">
            <v>住宅物业费</v>
          </cell>
        </row>
        <row r="407">
          <cell r="C407" t="str">
            <v>中华东波苑</v>
          </cell>
        </row>
        <row r="407">
          <cell r="K407" t="str">
            <v>代收</v>
          </cell>
        </row>
        <row r="407">
          <cell r="M407">
            <v>43524</v>
          </cell>
        </row>
        <row r="407">
          <cell r="S407">
            <v>276.12</v>
          </cell>
        </row>
        <row r="407">
          <cell r="AA407">
            <v>43617</v>
          </cell>
          <cell r="AB407">
            <v>2019</v>
          </cell>
        </row>
        <row r="407">
          <cell r="AF407" t="str">
            <v>住宅物业费</v>
          </cell>
        </row>
        <row r="408">
          <cell r="C408" t="str">
            <v>中华东波苑</v>
          </cell>
        </row>
        <row r="408">
          <cell r="K408" t="str">
            <v>2019年</v>
          </cell>
        </row>
        <row r="408">
          <cell r="M408">
            <v>43830</v>
          </cell>
        </row>
        <row r="408">
          <cell r="S408">
            <v>1380</v>
          </cell>
        </row>
        <row r="408">
          <cell r="AA408">
            <v>43617</v>
          </cell>
          <cell r="AB408">
            <v>2019</v>
          </cell>
        </row>
        <row r="408">
          <cell r="AF408" t="str">
            <v>住宅物业费</v>
          </cell>
        </row>
        <row r="409">
          <cell r="C409" t="str">
            <v>中华东波苑</v>
          </cell>
        </row>
        <row r="409">
          <cell r="K409" t="str">
            <v>2019年</v>
          </cell>
        </row>
        <row r="409">
          <cell r="M409">
            <v>43830</v>
          </cell>
        </row>
        <row r="409">
          <cell r="S409">
            <v>737.22</v>
          </cell>
        </row>
        <row r="409">
          <cell r="AA409">
            <v>43617</v>
          </cell>
          <cell r="AB409">
            <v>2019</v>
          </cell>
        </row>
        <row r="409">
          <cell r="AF409" t="str">
            <v>住宅物业费</v>
          </cell>
        </row>
        <row r="410">
          <cell r="C410" t="str">
            <v>中华东波苑</v>
          </cell>
        </row>
        <row r="410">
          <cell r="K410" t="str">
            <v>代收</v>
          </cell>
        </row>
        <row r="410">
          <cell r="M410">
            <v>43524</v>
          </cell>
        </row>
        <row r="410">
          <cell r="S410">
            <v>299.88</v>
          </cell>
        </row>
        <row r="410">
          <cell r="AA410">
            <v>43617</v>
          </cell>
          <cell r="AB410">
            <v>2019</v>
          </cell>
        </row>
        <row r="410">
          <cell r="AF410" t="str">
            <v>住宅物业费</v>
          </cell>
        </row>
        <row r="411">
          <cell r="C411" t="str">
            <v>中华东波苑</v>
          </cell>
        </row>
        <row r="411">
          <cell r="K411" t="str">
            <v>2019年</v>
          </cell>
        </row>
        <row r="411">
          <cell r="M411">
            <v>43830</v>
          </cell>
        </row>
        <row r="411">
          <cell r="S411">
            <v>1499.28</v>
          </cell>
        </row>
        <row r="411">
          <cell r="AA411">
            <v>43617</v>
          </cell>
          <cell r="AB411">
            <v>2019</v>
          </cell>
        </row>
        <row r="411">
          <cell r="AF411" t="str">
            <v>住宅物业费</v>
          </cell>
        </row>
        <row r="412">
          <cell r="C412" t="str">
            <v>中华东波苑</v>
          </cell>
        </row>
        <row r="412">
          <cell r="K412" t="str">
            <v>2019年</v>
          </cell>
        </row>
        <row r="412">
          <cell r="M412">
            <v>43830</v>
          </cell>
        </row>
        <row r="412">
          <cell r="S412">
            <v>750</v>
          </cell>
        </row>
        <row r="412">
          <cell r="AA412">
            <v>43617</v>
          </cell>
          <cell r="AB412">
            <v>2019</v>
          </cell>
        </row>
        <row r="412">
          <cell r="AF412" t="str">
            <v>小业主产权车辆管理费</v>
          </cell>
        </row>
        <row r="413">
          <cell r="C413" t="str">
            <v>中华东波苑</v>
          </cell>
        </row>
        <row r="413">
          <cell r="K413" t="str">
            <v>代收</v>
          </cell>
        </row>
        <row r="413">
          <cell r="M413">
            <v>43524</v>
          </cell>
        </row>
        <row r="413">
          <cell r="S413">
            <v>250</v>
          </cell>
        </row>
        <row r="413">
          <cell r="AA413">
            <v>43617</v>
          </cell>
          <cell r="AB413">
            <v>2019</v>
          </cell>
        </row>
        <row r="413">
          <cell r="AF413" t="str">
            <v>小业主产权车辆管理费</v>
          </cell>
        </row>
        <row r="414">
          <cell r="C414" t="str">
            <v>中华东波苑</v>
          </cell>
        </row>
        <row r="414">
          <cell r="K414" t="str">
            <v>2019年</v>
          </cell>
        </row>
        <row r="414">
          <cell r="M414">
            <v>43830</v>
          </cell>
        </row>
        <row r="414">
          <cell r="S414">
            <v>1250</v>
          </cell>
        </row>
        <row r="414">
          <cell r="AA414">
            <v>43617</v>
          </cell>
          <cell r="AB414">
            <v>2019</v>
          </cell>
        </row>
        <row r="414">
          <cell r="AF414" t="str">
            <v>小业主产权车辆管理费</v>
          </cell>
        </row>
        <row r="415">
          <cell r="C415" t="str">
            <v>中华东波苑</v>
          </cell>
        </row>
        <row r="415">
          <cell r="K415" t="str">
            <v>代收</v>
          </cell>
        </row>
        <row r="415">
          <cell r="M415">
            <v>43524</v>
          </cell>
        </row>
        <row r="415">
          <cell r="S415">
            <v>245.62</v>
          </cell>
        </row>
        <row r="415">
          <cell r="AA415">
            <v>43617</v>
          </cell>
          <cell r="AB415">
            <v>2019</v>
          </cell>
        </row>
        <row r="415">
          <cell r="AF415" t="str">
            <v>住宅物业费</v>
          </cell>
        </row>
        <row r="416">
          <cell r="C416" t="str">
            <v>中华东波苑</v>
          </cell>
        </row>
        <row r="416">
          <cell r="K416" t="str">
            <v>2019年</v>
          </cell>
        </row>
        <row r="416">
          <cell r="M416">
            <v>43646</v>
          </cell>
        </row>
        <row r="416">
          <cell r="S416">
            <v>491.18</v>
          </cell>
        </row>
        <row r="416">
          <cell r="AA416">
            <v>43617</v>
          </cell>
          <cell r="AB416">
            <v>2019</v>
          </cell>
        </row>
        <row r="416">
          <cell r="AF416" t="str">
            <v>住宅物业费</v>
          </cell>
        </row>
        <row r="417">
          <cell r="C417" t="str">
            <v>中华东波苑</v>
          </cell>
        </row>
        <row r="417">
          <cell r="K417" t="str">
            <v>代收</v>
          </cell>
        </row>
        <row r="417">
          <cell r="M417">
            <v>43524</v>
          </cell>
        </row>
        <row r="417">
          <cell r="S417">
            <v>285</v>
          </cell>
        </row>
        <row r="417">
          <cell r="AA417">
            <v>43617</v>
          </cell>
          <cell r="AB417">
            <v>2019</v>
          </cell>
        </row>
        <row r="417">
          <cell r="AF417" t="str">
            <v>住宅物业费</v>
          </cell>
        </row>
        <row r="418">
          <cell r="C418" t="str">
            <v>中华东波苑</v>
          </cell>
        </row>
        <row r="418">
          <cell r="K418" t="str">
            <v>2019年</v>
          </cell>
        </row>
        <row r="418">
          <cell r="M418">
            <v>43830</v>
          </cell>
        </row>
        <row r="418">
          <cell r="S418">
            <v>1424.88</v>
          </cell>
        </row>
        <row r="418">
          <cell r="AA418">
            <v>43617</v>
          </cell>
          <cell r="AB418">
            <v>2019</v>
          </cell>
        </row>
        <row r="418">
          <cell r="AF418" t="str">
            <v>住宅物业费</v>
          </cell>
        </row>
        <row r="419">
          <cell r="C419" t="str">
            <v>中华东波苑</v>
          </cell>
        </row>
        <row r="419">
          <cell r="K419" t="str">
            <v>代收</v>
          </cell>
        </row>
        <row r="419">
          <cell r="M419">
            <v>43524</v>
          </cell>
        </row>
        <row r="419">
          <cell r="S419">
            <v>279</v>
          </cell>
        </row>
        <row r="419">
          <cell r="AA419">
            <v>43617</v>
          </cell>
          <cell r="AB419">
            <v>2019</v>
          </cell>
        </row>
        <row r="419">
          <cell r="AF419" t="str">
            <v>住宅物业费</v>
          </cell>
        </row>
        <row r="420">
          <cell r="C420" t="str">
            <v>中华东波苑</v>
          </cell>
        </row>
        <row r="420">
          <cell r="K420" t="str">
            <v>2019年</v>
          </cell>
        </row>
        <row r="420">
          <cell r="M420">
            <v>43830</v>
          </cell>
        </row>
        <row r="420">
          <cell r="S420">
            <v>1394.88</v>
          </cell>
        </row>
        <row r="420">
          <cell r="AA420">
            <v>43617</v>
          </cell>
          <cell r="AB420">
            <v>2019</v>
          </cell>
        </row>
        <row r="420">
          <cell r="AF420" t="str">
            <v>住宅物业费</v>
          </cell>
        </row>
        <row r="421">
          <cell r="C421" t="str">
            <v>中华东波苑</v>
          </cell>
        </row>
        <row r="421">
          <cell r="K421" t="str">
            <v>代收</v>
          </cell>
        </row>
        <row r="421">
          <cell r="M421">
            <v>43524</v>
          </cell>
        </row>
        <row r="421">
          <cell r="S421">
            <v>245.64</v>
          </cell>
        </row>
        <row r="421">
          <cell r="AA421">
            <v>43617</v>
          </cell>
          <cell r="AB421">
            <v>2019</v>
          </cell>
        </row>
        <row r="421">
          <cell r="AF421" t="str">
            <v>住宅物业费</v>
          </cell>
        </row>
        <row r="422">
          <cell r="C422" t="str">
            <v>中华东波苑</v>
          </cell>
        </row>
        <row r="422">
          <cell r="K422" t="str">
            <v>2019年</v>
          </cell>
        </row>
        <row r="422">
          <cell r="M422">
            <v>43830</v>
          </cell>
        </row>
        <row r="422">
          <cell r="S422">
            <v>1227.96</v>
          </cell>
        </row>
        <row r="422">
          <cell r="AA422">
            <v>43617</v>
          </cell>
          <cell r="AB422">
            <v>2019</v>
          </cell>
        </row>
        <row r="422">
          <cell r="AF422" t="str">
            <v>住宅物业费</v>
          </cell>
        </row>
        <row r="423">
          <cell r="C423" t="str">
            <v>中华东波苑</v>
          </cell>
        </row>
        <row r="423">
          <cell r="K423" t="str">
            <v>代收</v>
          </cell>
        </row>
        <row r="423">
          <cell r="M423">
            <v>43524</v>
          </cell>
        </row>
        <row r="423">
          <cell r="S423">
            <v>299.92</v>
          </cell>
        </row>
        <row r="423">
          <cell r="AA423">
            <v>43617</v>
          </cell>
          <cell r="AB423">
            <v>2019</v>
          </cell>
        </row>
        <row r="423">
          <cell r="AF423" t="str">
            <v>住宅物业费</v>
          </cell>
        </row>
        <row r="424">
          <cell r="C424" t="str">
            <v>中华东波苑</v>
          </cell>
        </row>
        <row r="424">
          <cell r="K424" t="str">
            <v>2019年</v>
          </cell>
        </row>
        <row r="424">
          <cell r="M424">
            <v>43830</v>
          </cell>
        </row>
        <row r="424">
          <cell r="S424">
            <v>1499.28</v>
          </cell>
        </row>
        <row r="424">
          <cell r="AA424">
            <v>43617</v>
          </cell>
          <cell r="AB424">
            <v>2019</v>
          </cell>
        </row>
        <row r="424">
          <cell r="AF424" t="str">
            <v>住宅物业费</v>
          </cell>
        </row>
        <row r="425">
          <cell r="C425" t="str">
            <v>中华东波苑</v>
          </cell>
        </row>
        <row r="425">
          <cell r="K425" t="str">
            <v>代收</v>
          </cell>
        </row>
        <row r="425">
          <cell r="M425">
            <v>43524</v>
          </cell>
        </row>
        <row r="425">
          <cell r="S425">
            <v>500</v>
          </cell>
        </row>
        <row r="425">
          <cell r="AA425">
            <v>43617</v>
          </cell>
          <cell r="AB425">
            <v>2019</v>
          </cell>
        </row>
        <row r="425">
          <cell r="AF425" t="str">
            <v>地面停车费</v>
          </cell>
        </row>
        <row r="426">
          <cell r="C426" t="str">
            <v>中华东波苑</v>
          </cell>
        </row>
        <row r="426">
          <cell r="K426" t="str">
            <v>2019年</v>
          </cell>
        </row>
        <row r="426">
          <cell r="M426">
            <v>43830</v>
          </cell>
        </row>
        <row r="426">
          <cell r="S426">
            <v>2500</v>
          </cell>
        </row>
        <row r="426">
          <cell r="AA426">
            <v>43617</v>
          </cell>
          <cell r="AB426">
            <v>2019</v>
          </cell>
        </row>
        <row r="426">
          <cell r="AF426" t="str">
            <v>地面停车费</v>
          </cell>
        </row>
        <row r="427">
          <cell r="C427" t="str">
            <v>中华东波苑</v>
          </cell>
        </row>
        <row r="427">
          <cell r="K427" t="str">
            <v>代收</v>
          </cell>
        </row>
        <row r="427">
          <cell r="M427">
            <v>43524</v>
          </cell>
        </row>
        <row r="427">
          <cell r="S427">
            <v>245.64</v>
          </cell>
        </row>
        <row r="427">
          <cell r="AA427">
            <v>43617</v>
          </cell>
          <cell r="AB427">
            <v>2019</v>
          </cell>
        </row>
        <row r="427">
          <cell r="AF427" t="str">
            <v>住宅物业费</v>
          </cell>
        </row>
        <row r="428">
          <cell r="C428" t="str">
            <v>中华东波苑</v>
          </cell>
        </row>
        <row r="428">
          <cell r="K428" t="str">
            <v>2019年</v>
          </cell>
        </row>
        <row r="428">
          <cell r="M428">
            <v>43830</v>
          </cell>
        </row>
        <row r="428">
          <cell r="S428">
            <v>1227.96</v>
          </cell>
        </row>
        <row r="428">
          <cell r="AA428">
            <v>43617</v>
          </cell>
          <cell r="AB428">
            <v>2019</v>
          </cell>
        </row>
        <row r="428">
          <cell r="AF428" t="str">
            <v>住宅物业费</v>
          </cell>
        </row>
        <row r="429">
          <cell r="C429" t="str">
            <v>中华东波苑</v>
          </cell>
        </row>
        <row r="429">
          <cell r="K429" t="str">
            <v>代收</v>
          </cell>
        </row>
        <row r="429">
          <cell r="M429">
            <v>43524</v>
          </cell>
        </row>
        <row r="429">
          <cell r="S429">
            <v>245.64</v>
          </cell>
        </row>
        <row r="429">
          <cell r="AA429">
            <v>43617</v>
          </cell>
          <cell r="AB429">
            <v>2019</v>
          </cell>
        </row>
        <row r="429">
          <cell r="AF429" t="str">
            <v>住宅物业费</v>
          </cell>
        </row>
        <row r="430">
          <cell r="C430" t="str">
            <v>中华东波苑</v>
          </cell>
        </row>
        <row r="430">
          <cell r="K430" t="str">
            <v>2019年</v>
          </cell>
        </row>
        <row r="430">
          <cell r="M430">
            <v>43830</v>
          </cell>
        </row>
        <row r="430">
          <cell r="S430">
            <v>1227.96</v>
          </cell>
        </row>
        <row r="430">
          <cell r="AA430">
            <v>43617</v>
          </cell>
          <cell r="AB430">
            <v>2019</v>
          </cell>
        </row>
        <row r="430">
          <cell r="AF430" t="str">
            <v>住宅物业费</v>
          </cell>
        </row>
        <row r="431">
          <cell r="C431" t="str">
            <v>中华东波苑</v>
          </cell>
        </row>
        <row r="431">
          <cell r="K431" t="str">
            <v>代收</v>
          </cell>
        </row>
        <row r="431">
          <cell r="M431">
            <v>43524</v>
          </cell>
        </row>
        <row r="431">
          <cell r="S431">
            <v>299.92</v>
          </cell>
        </row>
        <row r="431">
          <cell r="AA431">
            <v>43617</v>
          </cell>
          <cell r="AB431">
            <v>2019</v>
          </cell>
        </row>
        <row r="431">
          <cell r="AF431" t="str">
            <v>住宅物业费</v>
          </cell>
        </row>
        <row r="432">
          <cell r="C432" t="str">
            <v>中华东波苑</v>
          </cell>
        </row>
        <row r="432">
          <cell r="K432" t="str">
            <v>2019年</v>
          </cell>
        </row>
        <row r="432">
          <cell r="M432">
            <v>43830</v>
          </cell>
        </row>
        <row r="432">
          <cell r="S432">
            <v>1499.28</v>
          </cell>
        </row>
        <row r="432">
          <cell r="AA432">
            <v>43617</v>
          </cell>
          <cell r="AB432">
            <v>2019</v>
          </cell>
        </row>
        <row r="432">
          <cell r="AF432" t="str">
            <v>住宅物业费</v>
          </cell>
        </row>
        <row r="433">
          <cell r="C433" t="str">
            <v>中华东波苑</v>
          </cell>
        </row>
        <row r="433">
          <cell r="K433" t="str">
            <v>代收</v>
          </cell>
        </row>
        <row r="433">
          <cell r="M433">
            <v>43524</v>
          </cell>
        </row>
        <row r="433">
          <cell r="S433">
            <v>299.92</v>
          </cell>
        </row>
        <row r="433">
          <cell r="AA433">
            <v>43617</v>
          </cell>
          <cell r="AB433">
            <v>2019</v>
          </cell>
        </row>
        <row r="433">
          <cell r="AF433" t="str">
            <v>住宅物业费</v>
          </cell>
        </row>
        <row r="434">
          <cell r="C434" t="str">
            <v>中华东波苑</v>
          </cell>
        </row>
        <row r="434">
          <cell r="K434" t="str">
            <v>2019年</v>
          </cell>
        </row>
        <row r="434">
          <cell r="M434">
            <v>43830</v>
          </cell>
        </row>
        <row r="434">
          <cell r="S434">
            <v>1499.28</v>
          </cell>
        </row>
        <row r="434">
          <cell r="AA434">
            <v>43617</v>
          </cell>
          <cell r="AB434">
            <v>2019</v>
          </cell>
        </row>
        <row r="434">
          <cell r="AF434" t="str">
            <v>住宅物业费</v>
          </cell>
        </row>
        <row r="435">
          <cell r="C435" t="str">
            <v>中华东波苑</v>
          </cell>
        </row>
        <row r="435">
          <cell r="K435" t="str">
            <v>代收</v>
          </cell>
        </row>
        <row r="435">
          <cell r="M435">
            <v>43524</v>
          </cell>
        </row>
        <row r="435">
          <cell r="S435">
            <v>276.06</v>
          </cell>
        </row>
        <row r="435">
          <cell r="AA435">
            <v>43617</v>
          </cell>
          <cell r="AB435">
            <v>2019</v>
          </cell>
        </row>
        <row r="435">
          <cell r="AF435" t="str">
            <v>住宅物业费</v>
          </cell>
        </row>
        <row r="436">
          <cell r="C436" t="str">
            <v>中华东波苑</v>
          </cell>
        </row>
        <row r="436">
          <cell r="K436" t="str">
            <v>2019年</v>
          </cell>
        </row>
        <row r="436">
          <cell r="M436">
            <v>43646</v>
          </cell>
        </row>
        <row r="436">
          <cell r="S436">
            <v>552</v>
          </cell>
        </row>
        <row r="436">
          <cell r="AA436">
            <v>43617</v>
          </cell>
          <cell r="AB436">
            <v>2019</v>
          </cell>
        </row>
        <row r="436">
          <cell r="AF436" t="str">
            <v>住宅物业费</v>
          </cell>
        </row>
        <row r="437">
          <cell r="C437" t="str">
            <v>中华东波苑</v>
          </cell>
        </row>
        <row r="437">
          <cell r="K437" t="str">
            <v>代收</v>
          </cell>
        </row>
        <row r="437">
          <cell r="M437">
            <v>43524</v>
          </cell>
        </row>
        <row r="437">
          <cell r="S437">
            <v>245.64</v>
          </cell>
        </row>
        <row r="437">
          <cell r="AA437">
            <v>43617</v>
          </cell>
          <cell r="AB437">
            <v>2019</v>
          </cell>
        </row>
        <row r="437">
          <cell r="AF437" t="str">
            <v>住宅物业费</v>
          </cell>
        </row>
        <row r="438">
          <cell r="C438" t="str">
            <v>中华东波苑</v>
          </cell>
        </row>
        <row r="438">
          <cell r="K438" t="str">
            <v>2019年</v>
          </cell>
        </row>
        <row r="438">
          <cell r="M438">
            <v>43830</v>
          </cell>
        </row>
        <row r="438">
          <cell r="S438">
            <v>1227.96</v>
          </cell>
        </row>
        <row r="438">
          <cell r="AA438">
            <v>43617</v>
          </cell>
          <cell r="AB438">
            <v>2019</v>
          </cell>
        </row>
        <row r="438">
          <cell r="AF438" t="str">
            <v>住宅物业费</v>
          </cell>
        </row>
        <row r="439">
          <cell r="C439" t="str">
            <v>中华东波苑</v>
          </cell>
        </row>
        <row r="439">
          <cell r="K439" t="str">
            <v>代收</v>
          </cell>
        </row>
        <row r="439">
          <cell r="M439">
            <v>43524</v>
          </cell>
        </row>
        <row r="439">
          <cell r="S439">
            <v>299.52</v>
          </cell>
        </row>
        <row r="439">
          <cell r="AA439">
            <v>43617</v>
          </cell>
          <cell r="AB439">
            <v>2019</v>
          </cell>
        </row>
        <row r="439">
          <cell r="AF439" t="str">
            <v>住宅物业费</v>
          </cell>
        </row>
        <row r="440">
          <cell r="C440" t="str">
            <v>中华东波苑</v>
          </cell>
        </row>
        <row r="440">
          <cell r="K440" t="str">
            <v>2019年</v>
          </cell>
        </row>
        <row r="440">
          <cell r="M440">
            <v>43830</v>
          </cell>
        </row>
        <row r="440">
          <cell r="S440">
            <v>1499.28</v>
          </cell>
        </row>
        <row r="440">
          <cell r="AA440">
            <v>43617</v>
          </cell>
          <cell r="AB440">
            <v>2019</v>
          </cell>
        </row>
        <row r="440">
          <cell r="AF440" t="str">
            <v>住宅物业费</v>
          </cell>
        </row>
        <row r="441">
          <cell r="C441" t="str">
            <v>中华东波苑</v>
          </cell>
        </row>
        <row r="441">
          <cell r="K441" t="str">
            <v>2019年</v>
          </cell>
        </row>
        <row r="441">
          <cell r="M441">
            <v>43830</v>
          </cell>
        </row>
        <row r="441">
          <cell r="S441">
            <v>3375</v>
          </cell>
        </row>
        <row r="441">
          <cell r="AA441">
            <v>43617</v>
          </cell>
          <cell r="AB441">
            <v>2019</v>
          </cell>
        </row>
        <row r="441">
          <cell r="AF441" t="str">
            <v>快递柜</v>
          </cell>
        </row>
        <row r="442">
          <cell r="C442" t="str">
            <v>中华东波苑</v>
          </cell>
        </row>
        <row r="442">
          <cell r="K442" t="str">
            <v>2020年</v>
          </cell>
        </row>
        <row r="442">
          <cell r="M442">
            <v>43921</v>
          </cell>
        </row>
        <row r="442">
          <cell r="S442">
            <v>1125</v>
          </cell>
        </row>
        <row r="442">
          <cell r="AA442">
            <v>43617</v>
          </cell>
          <cell r="AB442">
            <v>2019</v>
          </cell>
        </row>
        <row r="442">
          <cell r="AF442" t="str">
            <v>快递柜</v>
          </cell>
        </row>
        <row r="443">
          <cell r="C443" t="str">
            <v>中华东波苑</v>
          </cell>
        </row>
        <row r="443">
          <cell r="K443" t="str">
            <v>代收</v>
          </cell>
        </row>
        <row r="443">
          <cell r="M443">
            <v>43524</v>
          </cell>
        </row>
        <row r="443">
          <cell r="S443">
            <v>276.12</v>
          </cell>
        </row>
        <row r="443">
          <cell r="AA443">
            <v>43617</v>
          </cell>
          <cell r="AB443">
            <v>2019</v>
          </cell>
        </row>
        <row r="443">
          <cell r="AF443" t="str">
            <v>住宅物业费</v>
          </cell>
        </row>
        <row r="444">
          <cell r="C444" t="str">
            <v>中华东波苑</v>
          </cell>
        </row>
        <row r="444">
          <cell r="K444" t="str">
            <v>2019年</v>
          </cell>
        </row>
        <row r="444">
          <cell r="M444">
            <v>43830</v>
          </cell>
        </row>
        <row r="444">
          <cell r="S444">
            <v>1380</v>
          </cell>
        </row>
        <row r="444">
          <cell r="AA444">
            <v>43617</v>
          </cell>
          <cell r="AB444">
            <v>2019</v>
          </cell>
        </row>
        <row r="444">
          <cell r="AF444" t="str">
            <v>住宅物业费</v>
          </cell>
        </row>
        <row r="445">
          <cell r="C445" t="str">
            <v>中华东波苑</v>
          </cell>
        </row>
        <row r="445">
          <cell r="K445" t="str">
            <v>2019年</v>
          </cell>
        </row>
        <row r="445">
          <cell r="M445">
            <v>43646</v>
          </cell>
        </row>
        <row r="445">
          <cell r="S445">
            <v>414</v>
          </cell>
        </row>
        <row r="445">
          <cell r="AA445">
            <v>43617</v>
          </cell>
          <cell r="AB445">
            <v>2019</v>
          </cell>
        </row>
        <row r="445">
          <cell r="AF445" t="str">
            <v>住宅物业费</v>
          </cell>
        </row>
        <row r="446">
          <cell r="C446" t="str">
            <v>中华东波苑</v>
          </cell>
        </row>
        <row r="446">
          <cell r="K446" t="str">
            <v>2019年</v>
          </cell>
        </row>
        <row r="446">
          <cell r="M446">
            <v>43646</v>
          </cell>
        </row>
        <row r="446">
          <cell r="S446">
            <v>523.59</v>
          </cell>
        </row>
        <row r="446">
          <cell r="AA446">
            <v>43617</v>
          </cell>
          <cell r="AB446">
            <v>2019</v>
          </cell>
        </row>
        <row r="446">
          <cell r="AF446" t="str">
            <v>住宅物业费</v>
          </cell>
        </row>
        <row r="447">
          <cell r="C447" t="str">
            <v>中华东波苑</v>
          </cell>
        </row>
        <row r="447">
          <cell r="K447" t="str">
            <v>代收</v>
          </cell>
        </row>
        <row r="447">
          <cell r="M447">
            <v>43524</v>
          </cell>
        </row>
        <row r="447">
          <cell r="S447">
            <v>299.87</v>
          </cell>
        </row>
        <row r="447">
          <cell r="AA447">
            <v>43617</v>
          </cell>
          <cell r="AB447">
            <v>2019</v>
          </cell>
        </row>
        <row r="447">
          <cell r="AF447" t="str">
            <v>住宅物业费</v>
          </cell>
        </row>
        <row r="448">
          <cell r="C448" t="str">
            <v>中华东波苑</v>
          </cell>
        </row>
        <row r="448">
          <cell r="K448" t="str">
            <v>2019年</v>
          </cell>
        </row>
        <row r="448">
          <cell r="M448">
            <v>43646</v>
          </cell>
        </row>
        <row r="448">
          <cell r="S448">
            <v>599.71</v>
          </cell>
        </row>
        <row r="448">
          <cell r="AA448">
            <v>43617</v>
          </cell>
          <cell r="AB448">
            <v>2019</v>
          </cell>
        </row>
        <row r="448">
          <cell r="AF448" t="str">
            <v>住宅物业费</v>
          </cell>
        </row>
        <row r="449">
          <cell r="C449" t="str">
            <v>中华东波苑</v>
          </cell>
        </row>
        <row r="449">
          <cell r="K449" t="str">
            <v>代收</v>
          </cell>
        </row>
        <row r="449">
          <cell r="M449">
            <v>43524</v>
          </cell>
        </row>
        <row r="449">
          <cell r="S449">
            <v>278.99</v>
          </cell>
        </row>
        <row r="449">
          <cell r="AA449">
            <v>43617</v>
          </cell>
          <cell r="AB449">
            <v>2019</v>
          </cell>
        </row>
        <row r="449">
          <cell r="AF449" t="str">
            <v>住宅物业费</v>
          </cell>
        </row>
        <row r="450">
          <cell r="C450" t="str">
            <v>中华东波苑</v>
          </cell>
        </row>
        <row r="450">
          <cell r="K450" t="str">
            <v>2019年</v>
          </cell>
        </row>
        <row r="450">
          <cell r="M450">
            <v>43646</v>
          </cell>
        </row>
        <row r="450">
          <cell r="S450">
            <v>557.95</v>
          </cell>
        </row>
        <row r="450">
          <cell r="AA450">
            <v>43617</v>
          </cell>
          <cell r="AB450">
            <v>2019</v>
          </cell>
        </row>
        <row r="450">
          <cell r="AF450" t="str">
            <v>住宅物业费</v>
          </cell>
        </row>
        <row r="451">
          <cell r="C451" t="str">
            <v>中华东波苑</v>
          </cell>
        </row>
        <row r="451">
          <cell r="K451" t="str">
            <v>代收</v>
          </cell>
        </row>
        <row r="451">
          <cell r="M451">
            <v>43524</v>
          </cell>
        </row>
        <row r="451">
          <cell r="S451">
            <v>500</v>
          </cell>
        </row>
        <row r="451">
          <cell r="AA451">
            <v>43617</v>
          </cell>
          <cell r="AB451">
            <v>2019</v>
          </cell>
        </row>
        <row r="451">
          <cell r="AF451" t="str">
            <v>地面停车费</v>
          </cell>
        </row>
        <row r="452">
          <cell r="C452" t="str">
            <v>中华东波苑</v>
          </cell>
        </row>
        <row r="452">
          <cell r="K452" t="str">
            <v>2019年</v>
          </cell>
        </row>
        <row r="452">
          <cell r="M452">
            <v>43646</v>
          </cell>
        </row>
        <row r="452">
          <cell r="S452">
            <v>1000</v>
          </cell>
        </row>
        <row r="452">
          <cell r="AA452">
            <v>43617</v>
          </cell>
          <cell r="AB452">
            <v>2019</v>
          </cell>
        </row>
        <row r="452">
          <cell r="AF452" t="str">
            <v>地面停车费</v>
          </cell>
        </row>
        <row r="453">
          <cell r="C453" t="str">
            <v>中华东波苑</v>
          </cell>
        </row>
        <row r="453">
          <cell r="K453" t="str">
            <v>代收</v>
          </cell>
        </row>
        <row r="453">
          <cell r="M453">
            <v>43524</v>
          </cell>
        </row>
        <row r="453">
          <cell r="S453">
            <v>700</v>
          </cell>
        </row>
        <row r="453">
          <cell r="AA453">
            <v>43617</v>
          </cell>
          <cell r="AB453">
            <v>2019</v>
          </cell>
        </row>
        <row r="453">
          <cell r="AF453" t="str">
            <v>地下停车费</v>
          </cell>
        </row>
        <row r="454">
          <cell r="C454" t="str">
            <v>中华东波苑</v>
          </cell>
        </row>
        <row r="454">
          <cell r="K454" t="str">
            <v>2019年</v>
          </cell>
        </row>
        <row r="454">
          <cell r="M454">
            <v>43646</v>
          </cell>
        </row>
        <row r="454">
          <cell r="S454">
            <v>1400</v>
          </cell>
        </row>
        <row r="454">
          <cell r="AA454">
            <v>43617</v>
          </cell>
          <cell r="AB454">
            <v>2019</v>
          </cell>
        </row>
        <row r="454">
          <cell r="AF454" t="str">
            <v>地下停车费</v>
          </cell>
        </row>
        <row r="455">
          <cell r="C455" t="str">
            <v>中华东波苑</v>
          </cell>
        </row>
        <row r="455">
          <cell r="K455" t="str">
            <v>代收</v>
          </cell>
        </row>
        <row r="455">
          <cell r="M455">
            <v>43524</v>
          </cell>
        </row>
        <row r="455">
          <cell r="S455">
            <v>299.88</v>
          </cell>
        </row>
        <row r="455">
          <cell r="AA455">
            <v>43617</v>
          </cell>
          <cell r="AB455">
            <v>2019</v>
          </cell>
        </row>
        <row r="455">
          <cell r="AF455" t="str">
            <v>住宅物业费</v>
          </cell>
        </row>
        <row r="456">
          <cell r="C456" t="str">
            <v>中华东波苑</v>
          </cell>
        </row>
        <row r="456">
          <cell r="K456" t="str">
            <v>2019年</v>
          </cell>
        </row>
        <row r="456">
          <cell r="M456">
            <v>43830</v>
          </cell>
        </row>
        <row r="456">
          <cell r="S456">
            <v>1499.28</v>
          </cell>
        </row>
        <row r="456">
          <cell r="AA456">
            <v>43617</v>
          </cell>
          <cell r="AB456">
            <v>2019</v>
          </cell>
        </row>
        <row r="456">
          <cell r="AF456" t="str">
            <v>住宅物业费</v>
          </cell>
        </row>
        <row r="457">
          <cell r="C457" t="str">
            <v>中华东波苑</v>
          </cell>
        </row>
        <row r="457">
          <cell r="K457" t="str">
            <v>2019年</v>
          </cell>
        </row>
        <row r="457">
          <cell r="M457">
            <v>43646</v>
          </cell>
        </row>
        <row r="457">
          <cell r="S457">
            <v>750</v>
          </cell>
        </row>
        <row r="457">
          <cell r="AA457">
            <v>43617</v>
          </cell>
          <cell r="AB457">
            <v>2019</v>
          </cell>
        </row>
        <row r="457">
          <cell r="AF457" t="str">
            <v>地面停车费</v>
          </cell>
        </row>
        <row r="458">
          <cell r="C458" t="str">
            <v>中华东波苑</v>
          </cell>
        </row>
        <row r="458">
          <cell r="K458" t="str">
            <v>2019年</v>
          </cell>
        </row>
        <row r="458">
          <cell r="M458">
            <v>43646</v>
          </cell>
        </row>
        <row r="458">
          <cell r="S458">
            <v>375</v>
          </cell>
        </row>
        <row r="458">
          <cell r="AA458">
            <v>43617</v>
          </cell>
          <cell r="AB458">
            <v>2019</v>
          </cell>
        </row>
        <row r="458">
          <cell r="AF458" t="str">
            <v>小业主产权车辆管理费</v>
          </cell>
        </row>
        <row r="459">
          <cell r="C459" t="str">
            <v>中华东波苑</v>
          </cell>
        </row>
        <row r="459">
          <cell r="K459" t="str">
            <v>代收</v>
          </cell>
        </row>
        <row r="459">
          <cell r="M459">
            <v>43524</v>
          </cell>
        </row>
        <row r="459">
          <cell r="S459">
            <v>500</v>
          </cell>
        </row>
        <row r="459">
          <cell r="AA459">
            <v>43617</v>
          </cell>
          <cell r="AB459">
            <v>2019</v>
          </cell>
        </row>
        <row r="459">
          <cell r="AF459" t="str">
            <v>地面停车费</v>
          </cell>
        </row>
        <row r="460">
          <cell r="C460" t="str">
            <v>中华东波苑</v>
          </cell>
        </row>
        <row r="460">
          <cell r="K460" t="str">
            <v>2019年</v>
          </cell>
        </row>
        <row r="460">
          <cell r="M460">
            <v>43646</v>
          </cell>
        </row>
        <row r="460">
          <cell r="S460">
            <v>1000</v>
          </cell>
        </row>
        <row r="460">
          <cell r="AA460">
            <v>43617</v>
          </cell>
          <cell r="AB460">
            <v>2019</v>
          </cell>
        </row>
        <row r="460">
          <cell r="AF460" t="str">
            <v>地面停车费</v>
          </cell>
        </row>
        <row r="461">
          <cell r="C461" t="str">
            <v>中华东波苑</v>
          </cell>
        </row>
        <row r="461">
          <cell r="K461" t="str">
            <v>2019年</v>
          </cell>
        </row>
        <row r="461">
          <cell r="M461">
            <v>43585</v>
          </cell>
        </row>
        <row r="461">
          <cell r="S461">
            <v>652</v>
          </cell>
        </row>
        <row r="461">
          <cell r="AA461">
            <v>43617</v>
          </cell>
          <cell r="AB461">
            <v>2019</v>
          </cell>
        </row>
        <row r="461">
          <cell r="AF461" t="str">
            <v>电费及管理费</v>
          </cell>
        </row>
        <row r="462">
          <cell r="C462" t="str">
            <v>中华东波苑</v>
          </cell>
        </row>
        <row r="462">
          <cell r="K462" t="str">
            <v>代收</v>
          </cell>
        </row>
        <row r="462">
          <cell r="M462">
            <v>43524</v>
          </cell>
        </row>
        <row r="462">
          <cell r="S462">
            <v>276</v>
          </cell>
        </row>
        <row r="462">
          <cell r="AA462">
            <v>43617</v>
          </cell>
          <cell r="AB462">
            <v>2019</v>
          </cell>
        </row>
        <row r="462">
          <cell r="AF462" t="str">
            <v>住宅物业费</v>
          </cell>
        </row>
        <row r="463">
          <cell r="C463" t="str">
            <v>中华东波苑</v>
          </cell>
        </row>
        <row r="463">
          <cell r="K463" t="str">
            <v>2019年</v>
          </cell>
        </row>
        <row r="463">
          <cell r="M463">
            <v>43830</v>
          </cell>
        </row>
        <row r="463">
          <cell r="S463">
            <v>1380</v>
          </cell>
        </row>
        <row r="463">
          <cell r="AA463">
            <v>43617</v>
          </cell>
          <cell r="AB463">
            <v>2019</v>
          </cell>
        </row>
        <row r="463">
          <cell r="AF463" t="str">
            <v>住宅物业费</v>
          </cell>
        </row>
        <row r="464">
          <cell r="C464" t="str">
            <v>中华东波苑</v>
          </cell>
        </row>
        <row r="464">
          <cell r="K464" t="str">
            <v>代收</v>
          </cell>
        </row>
        <row r="464">
          <cell r="M464">
            <v>43524</v>
          </cell>
        </row>
        <row r="464">
          <cell r="S464">
            <v>500</v>
          </cell>
        </row>
        <row r="464">
          <cell r="AA464">
            <v>43617</v>
          </cell>
          <cell r="AB464">
            <v>2019</v>
          </cell>
        </row>
        <row r="464">
          <cell r="AF464" t="str">
            <v>地面停车费</v>
          </cell>
        </row>
        <row r="465">
          <cell r="C465" t="str">
            <v>中华东波苑</v>
          </cell>
        </row>
        <row r="465">
          <cell r="K465" t="str">
            <v>2019年</v>
          </cell>
        </row>
        <row r="465">
          <cell r="M465">
            <v>43830</v>
          </cell>
        </row>
        <row r="465">
          <cell r="S465">
            <v>2500</v>
          </cell>
        </row>
        <row r="465">
          <cell r="AA465">
            <v>43617</v>
          </cell>
          <cell r="AB465">
            <v>2019</v>
          </cell>
        </row>
        <row r="465">
          <cell r="AF465" t="str">
            <v>地面停车费</v>
          </cell>
        </row>
        <row r="466">
          <cell r="C466" t="str">
            <v>中华东波苑</v>
          </cell>
        </row>
        <row r="466">
          <cell r="K466" t="str">
            <v>代收</v>
          </cell>
        </row>
        <row r="466">
          <cell r="M466">
            <v>43524</v>
          </cell>
        </row>
        <row r="466">
          <cell r="S466">
            <v>500</v>
          </cell>
        </row>
        <row r="466">
          <cell r="AA466">
            <v>43617</v>
          </cell>
          <cell r="AB466">
            <v>2019</v>
          </cell>
        </row>
        <row r="466">
          <cell r="AF466" t="str">
            <v>地面停车费</v>
          </cell>
        </row>
        <row r="467">
          <cell r="C467" t="str">
            <v>中华东波苑</v>
          </cell>
        </row>
        <row r="467">
          <cell r="K467" t="str">
            <v>2019年</v>
          </cell>
        </row>
        <row r="467">
          <cell r="M467">
            <v>43830</v>
          </cell>
        </row>
        <row r="467">
          <cell r="S467">
            <v>2500</v>
          </cell>
        </row>
        <row r="467">
          <cell r="AA467">
            <v>43617</v>
          </cell>
          <cell r="AB467">
            <v>2019</v>
          </cell>
        </row>
        <row r="467">
          <cell r="AF467" t="str">
            <v>地面停车费</v>
          </cell>
        </row>
        <row r="468">
          <cell r="C468" t="str">
            <v>中华东波苑</v>
          </cell>
        </row>
        <row r="468">
          <cell r="K468" t="str">
            <v>代收</v>
          </cell>
        </row>
        <row r="468">
          <cell r="M468">
            <v>43524</v>
          </cell>
        </row>
        <row r="468">
          <cell r="S468">
            <v>245.64</v>
          </cell>
        </row>
        <row r="468">
          <cell r="AA468">
            <v>43617</v>
          </cell>
          <cell r="AB468">
            <v>2019</v>
          </cell>
        </row>
        <row r="468">
          <cell r="AF468" t="str">
            <v>住宅物业费</v>
          </cell>
        </row>
        <row r="469">
          <cell r="C469" t="str">
            <v>中华东波苑</v>
          </cell>
        </row>
        <row r="469">
          <cell r="K469" t="str">
            <v>2019年</v>
          </cell>
        </row>
        <row r="469">
          <cell r="M469">
            <v>43830</v>
          </cell>
        </row>
        <row r="469">
          <cell r="S469">
            <v>1227.96</v>
          </cell>
        </row>
        <row r="469">
          <cell r="AA469">
            <v>43617</v>
          </cell>
          <cell r="AB469">
            <v>2019</v>
          </cell>
        </row>
        <row r="469">
          <cell r="AF469" t="str">
            <v>住宅物业费</v>
          </cell>
        </row>
        <row r="470">
          <cell r="C470" t="str">
            <v>中华东波苑</v>
          </cell>
        </row>
        <row r="470">
          <cell r="K470" t="str">
            <v>代收</v>
          </cell>
        </row>
        <row r="470">
          <cell r="M470">
            <v>43524</v>
          </cell>
        </row>
        <row r="470">
          <cell r="S470">
            <v>285.32</v>
          </cell>
        </row>
        <row r="470">
          <cell r="AA470">
            <v>43617</v>
          </cell>
          <cell r="AB470">
            <v>2019</v>
          </cell>
        </row>
        <row r="470">
          <cell r="AF470" t="str">
            <v>住宅物业费</v>
          </cell>
        </row>
        <row r="471">
          <cell r="C471" t="str">
            <v>中华东波苑</v>
          </cell>
        </row>
        <row r="471">
          <cell r="K471" t="str">
            <v>2019年</v>
          </cell>
        </row>
        <row r="471">
          <cell r="M471">
            <v>43830</v>
          </cell>
        </row>
        <row r="471">
          <cell r="S471">
            <v>1426.68</v>
          </cell>
        </row>
        <row r="471">
          <cell r="AA471">
            <v>43617</v>
          </cell>
          <cell r="AB471">
            <v>2019</v>
          </cell>
        </row>
        <row r="471">
          <cell r="AF471" t="str">
            <v>住宅物业费</v>
          </cell>
        </row>
        <row r="472">
          <cell r="C472" t="str">
            <v>中华东波苑</v>
          </cell>
        </row>
        <row r="472">
          <cell r="K472" t="str">
            <v>代收</v>
          </cell>
        </row>
        <row r="472">
          <cell r="M472">
            <v>43524</v>
          </cell>
        </row>
        <row r="472">
          <cell r="S472">
            <v>279.02</v>
          </cell>
        </row>
        <row r="472">
          <cell r="AA472">
            <v>43617</v>
          </cell>
          <cell r="AB472">
            <v>2019</v>
          </cell>
        </row>
        <row r="472">
          <cell r="AF472" t="str">
            <v>住宅物业费</v>
          </cell>
        </row>
        <row r="473">
          <cell r="C473" t="str">
            <v>中华东波苑</v>
          </cell>
        </row>
        <row r="473">
          <cell r="K473" t="str">
            <v>2019年</v>
          </cell>
        </row>
        <row r="473">
          <cell r="M473">
            <v>43830</v>
          </cell>
        </row>
        <row r="473">
          <cell r="S473">
            <v>1394.88</v>
          </cell>
        </row>
        <row r="473">
          <cell r="AA473">
            <v>43617</v>
          </cell>
          <cell r="AB473">
            <v>2019</v>
          </cell>
        </row>
        <row r="473">
          <cell r="AF473" t="str">
            <v>住宅物业费</v>
          </cell>
        </row>
        <row r="474">
          <cell r="C474" t="str">
            <v>中华东波苑</v>
          </cell>
        </row>
        <row r="474">
          <cell r="K474" t="str">
            <v>代收</v>
          </cell>
        </row>
        <row r="474">
          <cell r="M474">
            <v>43524</v>
          </cell>
        </row>
        <row r="474">
          <cell r="S474">
            <v>276.12</v>
          </cell>
        </row>
        <row r="474">
          <cell r="AA474">
            <v>43617</v>
          </cell>
          <cell r="AB474">
            <v>2019</v>
          </cell>
        </row>
        <row r="474">
          <cell r="AF474" t="str">
            <v>住宅物业费</v>
          </cell>
        </row>
        <row r="475">
          <cell r="C475" t="str">
            <v>中华东波苑</v>
          </cell>
        </row>
        <row r="475">
          <cell r="K475" t="str">
            <v>2019年</v>
          </cell>
        </row>
        <row r="475">
          <cell r="M475">
            <v>43830</v>
          </cell>
        </row>
        <row r="475">
          <cell r="S475">
            <v>1380</v>
          </cell>
        </row>
        <row r="475">
          <cell r="AA475">
            <v>43617</v>
          </cell>
          <cell r="AB475">
            <v>2019</v>
          </cell>
        </row>
        <row r="475">
          <cell r="AF475" t="str">
            <v>住宅物业费</v>
          </cell>
        </row>
        <row r="476">
          <cell r="C476" t="str">
            <v>中华东波苑</v>
          </cell>
        </row>
        <row r="476">
          <cell r="K476" t="str">
            <v>代收</v>
          </cell>
        </row>
        <row r="476">
          <cell r="M476">
            <v>43524</v>
          </cell>
        </row>
        <row r="476">
          <cell r="S476">
            <v>500</v>
          </cell>
        </row>
        <row r="476">
          <cell r="AA476">
            <v>43617</v>
          </cell>
          <cell r="AB476">
            <v>2019</v>
          </cell>
        </row>
        <row r="476">
          <cell r="AF476" t="str">
            <v>地面停车费</v>
          </cell>
        </row>
        <row r="477">
          <cell r="C477" t="str">
            <v>中华东波苑</v>
          </cell>
        </row>
        <row r="477">
          <cell r="K477" t="str">
            <v>2019年</v>
          </cell>
        </row>
        <row r="477">
          <cell r="M477">
            <v>43830</v>
          </cell>
        </row>
        <row r="477">
          <cell r="S477">
            <v>2500</v>
          </cell>
        </row>
        <row r="477">
          <cell r="AA477">
            <v>43617</v>
          </cell>
          <cell r="AB477">
            <v>2019</v>
          </cell>
        </row>
        <row r="477">
          <cell r="AF477" t="str">
            <v>地面停车费</v>
          </cell>
        </row>
        <row r="478">
          <cell r="C478" t="str">
            <v>中华东波苑</v>
          </cell>
        </row>
        <row r="478">
          <cell r="K478" t="str">
            <v>代收</v>
          </cell>
        </row>
        <row r="478">
          <cell r="M478">
            <v>43524</v>
          </cell>
        </row>
        <row r="478">
          <cell r="S478">
            <v>363.84</v>
          </cell>
        </row>
        <row r="478">
          <cell r="AA478">
            <v>43617</v>
          </cell>
          <cell r="AB478">
            <v>2019</v>
          </cell>
        </row>
        <row r="478">
          <cell r="AF478" t="str">
            <v>住宅物业费</v>
          </cell>
        </row>
        <row r="479">
          <cell r="C479" t="str">
            <v>中华东波苑</v>
          </cell>
        </row>
        <row r="479">
          <cell r="K479" t="str">
            <v>2019年</v>
          </cell>
        </row>
        <row r="479">
          <cell r="M479">
            <v>43830</v>
          </cell>
        </row>
        <row r="479">
          <cell r="S479">
            <v>1819.56</v>
          </cell>
        </row>
        <row r="479">
          <cell r="AA479">
            <v>43617</v>
          </cell>
          <cell r="AB479">
            <v>2019</v>
          </cell>
        </row>
        <row r="479">
          <cell r="AF479" t="str">
            <v>住宅物业费</v>
          </cell>
        </row>
        <row r="480">
          <cell r="C480" t="str">
            <v>中华东波苑</v>
          </cell>
        </row>
        <row r="480">
          <cell r="K480" t="str">
            <v>代收</v>
          </cell>
        </row>
        <row r="480">
          <cell r="M480">
            <v>43524</v>
          </cell>
        </row>
        <row r="480">
          <cell r="S480">
            <v>245.62</v>
          </cell>
        </row>
        <row r="480">
          <cell r="AA480">
            <v>43617</v>
          </cell>
          <cell r="AB480">
            <v>2019</v>
          </cell>
        </row>
        <row r="480">
          <cell r="AF480" t="str">
            <v>住宅物业费</v>
          </cell>
        </row>
        <row r="481">
          <cell r="C481" t="str">
            <v>中华东波苑</v>
          </cell>
        </row>
        <row r="481">
          <cell r="K481" t="str">
            <v>2019年</v>
          </cell>
        </row>
        <row r="481">
          <cell r="M481">
            <v>43646</v>
          </cell>
        </row>
        <row r="481">
          <cell r="S481">
            <v>491.18</v>
          </cell>
        </row>
        <row r="481">
          <cell r="AA481">
            <v>43617</v>
          </cell>
          <cell r="AB481">
            <v>2019</v>
          </cell>
        </row>
        <row r="481">
          <cell r="AF481" t="str">
            <v>住宅物业费</v>
          </cell>
        </row>
        <row r="482">
          <cell r="C482" t="str">
            <v>中华东波苑</v>
          </cell>
        </row>
        <row r="482">
          <cell r="K482" t="str">
            <v>代收</v>
          </cell>
        </row>
        <row r="482">
          <cell r="M482">
            <v>43524</v>
          </cell>
        </row>
        <row r="482">
          <cell r="S482">
            <v>245.64</v>
          </cell>
        </row>
        <row r="482">
          <cell r="AA482">
            <v>43617</v>
          </cell>
          <cell r="AB482">
            <v>2019</v>
          </cell>
        </row>
        <row r="482">
          <cell r="AF482" t="str">
            <v>住宅物业费</v>
          </cell>
        </row>
        <row r="483">
          <cell r="C483" t="str">
            <v>中华东波苑</v>
          </cell>
        </row>
        <row r="483">
          <cell r="K483" t="str">
            <v>2019年</v>
          </cell>
        </row>
        <row r="483">
          <cell r="M483">
            <v>43830</v>
          </cell>
        </row>
        <row r="483">
          <cell r="S483">
            <v>1227.96</v>
          </cell>
        </row>
        <row r="483">
          <cell r="AA483">
            <v>43617</v>
          </cell>
          <cell r="AB483">
            <v>2019</v>
          </cell>
        </row>
        <row r="483">
          <cell r="AF483" t="str">
            <v>住宅物业费</v>
          </cell>
        </row>
        <row r="484">
          <cell r="C484" t="str">
            <v>中华东波苑</v>
          </cell>
        </row>
        <row r="484">
          <cell r="K484" t="str">
            <v>2019年</v>
          </cell>
        </row>
        <row r="484">
          <cell r="M484">
            <v>43646</v>
          </cell>
        </row>
        <row r="484">
          <cell r="S484">
            <v>418.5</v>
          </cell>
        </row>
        <row r="484">
          <cell r="AA484">
            <v>43617</v>
          </cell>
          <cell r="AB484">
            <v>2019</v>
          </cell>
        </row>
        <row r="484">
          <cell r="AF484" t="str">
            <v>住宅物业费</v>
          </cell>
        </row>
        <row r="485">
          <cell r="C485" t="str">
            <v>中华东波苑</v>
          </cell>
        </row>
        <row r="485">
          <cell r="K485" t="str">
            <v>代收</v>
          </cell>
        </row>
        <row r="485">
          <cell r="M485">
            <v>43524</v>
          </cell>
        </row>
        <row r="485">
          <cell r="S485">
            <v>349.07</v>
          </cell>
        </row>
        <row r="485">
          <cell r="AA485">
            <v>43617</v>
          </cell>
          <cell r="AB485">
            <v>2019</v>
          </cell>
        </row>
        <row r="485">
          <cell r="AF485" t="str">
            <v>住宅物业费</v>
          </cell>
        </row>
        <row r="486">
          <cell r="C486" t="str">
            <v>中华东波苑</v>
          </cell>
        </row>
        <row r="486">
          <cell r="K486" t="str">
            <v>2019年</v>
          </cell>
        </row>
        <row r="486">
          <cell r="M486">
            <v>43646</v>
          </cell>
        </row>
        <row r="486">
          <cell r="S486">
            <v>698.11</v>
          </cell>
        </row>
        <row r="486">
          <cell r="AA486">
            <v>43617</v>
          </cell>
          <cell r="AB486">
            <v>2019</v>
          </cell>
        </row>
        <row r="486">
          <cell r="AF486" t="str">
            <v>住宅物业费</v>
          </cell>
        </row>
        <row r="487">
          <cell r="C487" t="str">
            <v>中华东波苑</v>
          </cell>
        </row>
        <row r="487">
          <cell r="K487" t="str">
            <v>代收</v>
          </cell>
        </row>
        <row r="487">
          <cell r="M487">
            <v>43524</v>
          </cell>
        </row>
        <row r="487">
          <cell r="S487">
            <v>245.62</v>
          </cell>
        </row>
        <row r="487">
          <cell r="AA487">
            <v>43617</v>
          </cell>
          <cell r="AB487">
            <v>2019</v>
          </cell>
        </row>
        <row r="487">
          <cell r="AF487" t="str">
            <v>住宅物业费</v>
          </cell>
        </row>
        <row r="488">
          <cell r="C488" t="str">
            <v>中华东波苑</v>
          </cell>
        </row>
        <row r="488">
          <cell r="K488" t="str">
            <v>2019年</v>
          </cell>
        </row>
        <row r="488">
          <cell r="M488">
            <v>43646</v>
          </cell>
        </row>
        <row r="488">
          <cell r="S488">
            <v>491.18</v>
          </cell>
        </row>
        <row r="488">
          <cell r="AA488">
            <v>43617</v>
          </cell>
          <cell r="AB488">
            <v>2019</v>
          </cell>
        </row>
        <row r="488">
          <cell r="AF488" t="str">
            <v>住宅物业费</v>
          </cell>
        </row>
        <row r="489">
          <cell r="C489" t="str">
            <v>中华东波苑</v>
          </cell>
        </row>
        <row r="489">
          <cell r="K489" t="str">
            <v>代收</v>
          </cell>
        </row>
        <row r="489">
          <cell r="M489">
            <v>43524</v>
          </cell>
        </row>
        <row r="489">
          <cell r="S489">
            <v>250</v>
          </cell>
        </row>
        <row r="489">
          <cell r="AA489">
            <v>43617</v>
          </cell>
          <cell r="AB489">
            <v>2019</v>
          </cell>
        </row>
        <row r="489">
          <cell r="AF489" t="str">
            <v>小业主产权车辆管理费</v>
          </cell>
        </row>
        <row r="490">
          <cell r="C490" t="str">
            <v>中华东波苑</v>
          </cell>
        </row>
        <row r="490">
          <cell r="K490" t="str">
            <v>2019年</v>
          </cell>
        </row>
        <row r="490">
          <cell r="M490">
            <v>43646</v>
          </cell>
        </row>
        <row r="490">
          <cell r="S490">
            <v>500</v>
          </cell>
        </row>
        <row r="490">
          <cell r="AA490">
            <v>43617</v>
          </cell>
          <cell r="AB490">
            <v>2019</v>
          </cell>
        </row>
        <row r="490">
          <cell r="AF490" t="str">
            <v>小业主产权车辆管理费</v>
          </cell>
        </row>
        <row r="491">
          <cell r="C491" t="str">
            <v>中华东波苑</v>
          </cell>
        </row>
        <row r="491">
          <cell r="K491" t="str">
            <v>代收</v>
          </cell>
        </row>
        <row r="491">
          <cell r="M491">
            <v>43524</v>
          </cell>
        </row>
        <row r="491">
          <cell r="S491">
            <v>279.02</v>
          </cell>
        </row>
        <row r="491">
          <cell r="AA491">
            <v>43617</v>
          </cell>
          <cell r="AB491">
            <v>2019</v>
          </cell>
        </row>
        <row r="491">
          <cell r="AF491" t="str">
            <v>住宅物业费</v>
          </cell>
        </row>
        <row r="492">
          <cell r="C492" t="str">
            <v>中华东波苑</v>
          </cell>
        </row>
        <row r="492">
          <cell r="K492" t="str">
            <v>2019年</v>
          </cell>
        </row>
        <row r="492">
          <cell r="M492">
            <v>43830</v>
          </cell>
        </row>
        <row r="492">
          <cell r="S492">
            <v>1394.88</v>
          </cell>
        </row>
        <row r="492">
          <cell r="AA492">
            <v>43617</v>
          </cell>
          <cell r="AB492">
            <v>2019</v>
          </cell>
        </row>
        <row r="492">
          <cell r="AF492" t="str">
            <v>住宅物业费</v>
          </cell>
        </row>
        <row r="493">
          <cell r="C493" t="str">
            <v>中华东波苑</v>
          </cell>
        </row>
        <row r="493">
          <cell r="K493" t="str">
            <v>2019年</v>
          </cell>
        </row>
        <row r="493">
          <cell r="M493">
            <v>43585</v>
          </cell>
        </row>
        <row r="493">
          <cell r="S493">
            <v>326.4</v>
          </cell>
        </row>
        <row r="493">
          <cell r="AA493">
            <v>43617</v>
          </cell>
          <cell r="AB493">
            <v>2019</v>
          </cell>
        </row>
        <row r="493">
          <cell r="AF493" t="str">
            <v>电费及管理费</v>
          </cell>
        </row>
        <row r="494">
          <cell r="C494" t="str">
            <v>中华东波苑</v>
          </cell>
        </row>
        <row r="494">
          <cell r="K494" t="str">
            <v>2019年</v>
          </cell>
        </row>
        <row r="494">
          <cell r="M494">
            <v>43585</v>
          </cell>
        </row>
        <row r="494">
          <cell r="S494">
            <v>17.1</v>
          </cell>
        </row>
        <row r="494">
          <cell r="AA494">
            <v>43617</v>
          </cell>
          <cell r="AB494">
            <v>2019</v>
          </cell>
        </row>
        <row r="494">
          <cell r="AF494" t="str">
            <v>代收水费</v>
          </cell>
        </row>
        <row r="495">
          <cell r="C495" t="str">
            <v>中华东波苑</v>
          </cell>
        </row>
        <row r="495">
          <cell r="K495" t="str">
            <v>代收</v>
          </cell>
        </row>
        <row r="495">
          <cell r="M495">
            <v>43524</v>
          </cell>
        </row>
        <row r="495">
          <cell r="S495">
            <v>276</v>
          </cell>
        </row>
        <row r="495">
          <cell r="AA495">
            <v>43617</v>
          </cell>
          <cell r="AB495">
            <v>2019</v>
          </cell>
        </row>
        <row r="495">
          <cell r="AF495" t="str">
            <v>住宅物业费</v>
          </cell>
        </row>
        <row r="496">
          <cell r="C496" t="str">
            <v>中华东波苑</v>
          </cell>
        </row>
        <row r="496">
          <cell r="K496" t="str">
            <v>2019年</v>
          </cell>
        </row>
        <row r="496">
          <cell r="M496">
            <v>43738</v>
          </cell>
        </row>
        <row r="496">
          <cell r="S496">
            <v>966</v>
          </cell>
        </row>
        <row r="496">
          <cell r="AA496">
            <v>43617</v>
          </cell>
          <cell r="AB496">
            <v>2019</v>
          </cell>
        </row>
        <row r="496">
          <cell r="AF496" t="str">
            <v>住宅物业费</v>
          </cell>
        </row>
        <row r="497">
          <cell r="C497" t="str">
            <v>中华东波苑</v>
          </cell>
        </row>
        <row r="497">
          <cell r="K497" t="str">
            <v>代收</v>
          </cell>
        </row>
        <row r="497">
          <cell r="M497">
            <v>43524</v>
          </cell>
        </row>
        <row r="497">
          <cell r="S497">
            <v>651.11</v>
          </cell>
        </row>
        <row r="497">
          <cell r="AA497">
            <v>43617</v>
          </cell>
          <cell r="AB497">
            <v>2019</v>
          </cell>
        </row>
        <row r="497">
          <cell r="AF497" t="str">
            <v>住宅物业费</v>
          </cell>
        </row>
        <row r="498">
          <cell r="C498" t="str">
            <v>中华东波苑</v>
          </cell>
        </row>
        <row r="498">
          <cell r="K498" t="str">
            <v>2019年</v>
          </cell>
        </row>
        <row r="498">
          <cell r="M498">
            <v>43646</v>
          </cell>
        </row>
        <row r="498">
          <cell r="S498">
            <v>1302.19</v>
          </cell>
        </row>
        <row r="498">
          <cell r="AA498">
            <v>43617</v>
          </cell>
          <cell r="AB498">
            <v>2019</v>
          </cell>
        </row>
        <row r="498">
          <cell r="AF498" t="str">
            <v>住宅物业费</v>
          </cell>
        </row>
        <row r="499">
          <cell r="C499" t="str">
            <v>中华东波苑</v>
          </cell>
        </row>
        <row r="499">
          <cell r="K499" t="str">
            <v>2019年</v>
          </cell>
        </row>
        <row r="499">
          <cell r="M499">
            <v>43830</v>
          </cell>
        </row>
        <row r="499">
          <cell r="S499">
            <v>736.8</v>
          </cell>
        </row>
        <row r="499">
          <cell r="AA499">
            <v>43617</v>
          </cell>
          <cell r="AB499">
            <v>2019</v>
          </cell>
        </row>
        <row r="499">
          <cell r="AF499" t="str">
            <v>住宅物业费</v>
          </cell>
        </row>
        <row r="500">
          <cell r="C500" t="str">
            <v>中华东波苑</v>
          </cell>
        </row>
        <row r="500">
          <cell r="K500" t="str">
            <v>代收</v>
          </cell>
        </row>
        <row r="500">
          <cell r="M500">
            <v>43524</v>
          </cell>
        </row>
        <row r="500">
          <cell r="S500">
            <v>245.62</v>
          </cell>
        </row>
        <row r="500">
          <cell r="AA500">
            <v>43617</v>
          </cell>
          <cell r="AB500">
            <v>2019</v>
          </cell>
        </row>
        <row r="500">
          <cell r="AF500" t="str">
            <v>住宅物业费</v>
          </cell>
        </row>
        <row r="501">
          <cell r="C501" t="str">
            <v>中华东波苑</v>
          </cell>
        </row>
        <row r="501">
          <cell r="K501" t="str">
            <v>2019年</v>
          </cell>
        </row>
        <row r="501">
          <cell r="M501">
            <v>43646</v>
          </cell>
        </row>
        <row r="501">
          <cell r="S501">
            <v>491.18</v>
          </cell>
        </row>
        <row r="501">
          <cell r="AA501">
            <v>43617</v>
          </cell>
          <cell r="AB501">
            <v>2019</v>
          </cell>
        </row>
        <row r="501">
          <cell r="AF501" t="str">
            <v>住宅物业费</v>
          </cell>
        </row>
        <row r="502">
          <cell r="C502" t="str">
            <v>中华东波苑</v>
          </cell>
        </row>
        <row r="502">
          <cell r="K502" t="str">
            <v>代收</v>
          </cell>
        </row>
        <row r="502">
          <cell r="M502">
            <v>43524</v>
          </cell>
        </row>
        <row r="502">
          <cell r="S502">
            <v>500</v>
          </cell>
        </row>
        <row r="502">
          <cell r="AA502">
            <v>43617</v>
          </cell>
          <cell r="AB502">
            <v>2019</v>
          </cell>
        </row>
        <row r="502">
          <cell r="AF502" t="str">
            <v>地面停车费</v>
          </cell>
        </row>
        <row r="503">
          <cell r="C503" t="str">
            <v>中华东波苑</v>
          </cell>
        </row>
        <row r="503">
          <cell r="K503" t="str">
            <v>2019年</v>
          </cell>
        </row>
        <row r="503">
          <cell r="M503">
            <v>43646</v>
          </cell>
        </row>
        <row r="503">
          <cell r="S503">
            <v>1000</v>
          </cell>
        </row>
        <row r="503">
          <cell r="AA503">
            <v>43617</v>
          </cell>
          <cell r="AB503">
            <v>2019</v>
          </cell>
        </row>
        <row r="503">
          <cell r="AF503" t="str">
            <v>地面停车费</v>
          </cell>
        </row>
        <row r="504">
          <cell r="C504" t="str">
            <v>中华东波苑</v>
          </cell>
        </row>
        <row r="504">
          <cell r="K504" t="str">
            <v>2019年</v>
          </cell>
        </row>
        <row r="504">
          <cell r="M504">
            <v>43646</v>
          </cell>
        </row>
        <row r="504">
          <cell r="S504">
            <v>250</v>
          </cell>
        </row>
        <row r="504">
          <cell r="AA504">
            <v>43617</v>
          </cell>
          <cell r="AB504">
            <v>2019</v>
          </cell>
        </row>
        <row r="504">
          <cell r="AF504" t="str">
            <v>临时停车费</v>
          </cell>
        </row>
        <row r="505">
          <cell r="C505" t="str">
            <v>中华东波苑</v>
          </cell>
        </row>
        <row r="505">
          <cell r="K505" t="str">
            <v>2019年</v>
          </cell>
        </row>
        <row r="505">
          <cell r="M505">
            <v>43646</v>
          </cell>
        </row>
        <row r="505">
          <cell r="S505">
            <v>250</v>
          </cell>
        </row>
        <row r="505">
          <cell r="AA505">
            <v>43617</v>
          </cell>
          <cell r="AB505">
            <v>2019</v>
          </cell>
        </row>
        <row r="505">
          <cell r="AF505" t="str">
            <v>临时停车费</v>
          </cell>
        </row>
        <row r="506">
          <cell r="C506" t="str">
            <v>中华东波苑</v>
          </cell>
        </row>
        <row r="506">
          <cell r="K506" t="str">
            <v>2019年</v>
          </cell>
        </row>
        <row r="506">
          <cell r="M506">
            <v>43646</v>
          </cell>
        </row>
        <row r="506">
          <cell r="S506">
            <v>250</v>
          </cell>
        </row>
        <row r="506">
          <cell r="AA506">
            <v>43617</v>
          </cell>
          <cell r="AB506">
            <v>2019</v>
          </cell>
        </row>
        <row r="506">
          <cell r="AF506" t="str">
            <v>临时停车费</v>
          </cell>
        </row>
        <row r="507">
          <cell r="C507" t="str">
            <v>中华东波苑</v>
          </cell>
        </row>
        <row r="507">
          <cell r="K507" t="str">
            <v>2019年</v>
          </cell>
        </row>
        <row r="507">
          <cell r="M507">
            <v>43646</v>
          </cell>
        </row>
        <row r="507">
          <cell r="S507">
            <v>250</v>
          </cell>
        </row>
        <row r="507">
          <cell r="AA507">
            <v>43617</v>
          </cell>
          <cell r="AB507">
            <v>2019</v>
          </cell>
        </row>
        <row r="507">
          <cell r="AF507" t="str">
            <v>临时停车费</v>
          </cell>
        </row>
        <row r="508">
          <cell r="C508" t="str">
            <v>中华东波苑</v>
          </cell>
        </row>
        <row r="508">
          <cell r="K508" t="str">
            <v>代收</v>
          </cell>
        </row>
        <row r="508">
          <cell r="M508">
            <v>43524</v>
          </cell>
        </row>
        <row r="508">
          <cell r="S508">
            <v>649.57</v>
          </cell>
        </row>
        <row r="508">
          <cell r="AA508">
            <v>43617</v>
          </cell>
          <cell r="AB508">
            <v>2019</v>
          </cell>
        </row>
        <row r="508">
          <cell r="AF508" t="str">
            <v>住宅物业费</v>
          </cell>
        </row>
        <row r="509">
          <cell r="C509" t="str">
            <v>中华东波苑</v>
          </cell>
        </row>
        <row r="509">
          <cell r="K509" t="str">
            <v>2019年</v>
          </cell>
        </row>
        <row r="509">
          <cell r="M509">
            <v>43646</v>
          </cell>
        </row>
        <row r="509">
          <cell r="S509">
            <v>1303.73</v>
          </cell>
        </row>
        <row r="509">
          <cell r="AA509">
            <v>43617</v>
          </cell>
          <cell r="AB509">
            <v>2019</v>
          </cell>
        </row>
        <row r="509">
          <cell r="AF509" t="str">
            <v>住宅物业费</v>
          </cell>
        </row>
        <row r="510">
          <cell r="C510" t="str">
            <v>中华东波苑</v>
          </cell>
        </row>
        <row r="510">
          <cell r="K510" t="str">
            <v>代收</v>
          </cell>
        </row>
        <row r="510">
          <cell r="M510">
            <v>43524</v>
          </cell>
        </row>
        <row r="510">
          <cell r="S510">
            <v>250</v>
          </cell>
        </row>
        <row r="510">
          <cell r="AA510">
            <v>43617</v>
          </cell>
          <cell r="AB510">
            <v>2019</v>
          </cell>
        </row>
        <row r="510">
          <cell r="AF510" t="str">
            <v>小业主产权车辆管理费</v>
          </cell>
        </row>
        <row r="511">
          <cell r="C511" t="str">
            <v>中华东波苑</v>
          </cell>
        </row>
        <row r="511">
          <cell r="K511" t="str">
            <v>2019年</v>
          </cell>
        </row>
        <row r="511">
          <cell r="M511">
            <v>43646</v>
          </cell>
        </row>
        <row r="511">
          <cell r="S511">
            <v>500</v>
          </cell>
        </row>
        <row r="511">
          <cell r="AA511">
            <v>43617</v>
          </cell>
          <cell r="AB511">
            <v>2019</v>
          </cell>
        </row>
        <row r="511">
          <cell r="AF511" t="str">
            <v>小业主产权车辆管理费</v>
          </cell>
        </row>
        <row r="512">
          <cell r="C512" t="str">
            <v>中华东波苑</v>
          </cell>
        </row>
        <row r="512">
          <cell r="K512" t="str">
            <v>2019年</v>
          </cell>
        </row>
        <row r="512">
          <cell r="M512">
            <v>43585</v>
          </cell>
        </row>
        <row r="512">
          <cell r="S512">
            <v>5222.4</v>
          </cell>
        </row>
        <row r="512">
          <cell r="AA512">
            <v>43617</v>
          </cell>
          <cell r="AB512">
            <v>2019</v>
          </cell>
        </row>
        <row r="512">
          <cell r="AF512" t="str">
            <v>电费及管理费</v>
          </cell>
        </row>
        <row r="513">
          <cell r="C513" t="str">
            <v>中华东波苑</v>
          </cell>
        </row>
        <row r="513">
          <cell r="K513" t="str">
            <v>2019年</v>
          </cell>
        </row>
        <row r="513">
          <cell r="M513">
            <v>43585</v>
          </cell>
        </row>
        <row r="513">
          <cell r="S513">
            <v>165.3</v>
          </cell>
        </row>
        <row r="513">
          <cell r="AA513">
            <v>43617</v>
          </cell>
          <cell r="AB513">
            <v>2019</v>
          </cell>
        </row>
        <row r="513">
          <cell r="AF513" t="str">
            <v>代收水费</v>
          </cell>
        </row>
        <row r="514">
          <cell r="C514" t="str">
            <v>中华东波苑</v>
          </cell>
        </row>
        <row r="514">
          <cell r="K514" t="str">
            <v>代收</v>
          </cell>
        </row>
        <row r="514">
          <cell r="M514">
            <v>43524</v>
          </cell>
        </row>
        <row r="514">
          <cell r="S514">
            <v>279.02</v>
          </cell>
        </row>
        <row r="514">
          <cell r="AA514">
            <v>43617</v>
          </cell>
          <cell r="AB514">
            <v>2019</v>
          </cell>
        </row>
        <row r="514">
          <cell r="AF514" t="str">
            <v>住宅物业费</v>
          </cell>
        </row>
        <row r="515">
          <cell r="C515" t="str">
            <v>中华东波苑</v>
          </cell>
        </row>
        <row r="515">
          <cell r="K515" t="str">
            <v>2019年</v>
          </cell>
        </row>
        <row r="515">
          <cell r="M515">
            <v>43830</v>
          </cell>
        </row>
        <row r="515">
          <cell r="S515">
            <v>1394.88</v>
          </cell>
        </row>
        <row r="515">
          <cell r="AA515">
            <v>43617</v>
          </cell>
          <cell r="AB515">
            <v>2019</v>
          </cell>
        </row>
        <row r="515">
          <cell r="AF515" t="str">
            <v>住宅物业费</v>
          </cell>
        </row>
        <row r="516">
          <cell r="C516" t="str">
            <v>中华东波苑</v>
          </cell>
        </row>
        <row r="516">
          <cell r="K516" t="str">
            <v>2019年</v>
          </cell>
        </row>
        <row r="516">
          <cell r="M516">
            <v>43585</v>
          </cell>
        </row>
        <row r="516">
          <cell r="S516">
            <v>1342.32</v>
          </cell>
        </row>
        <row r="516">
          <cell r="AA516">
            <v>43617</v>
          </cell>
          <cell r="AB516">
            <v>2019</v>
          </cell>
        </row>
        <row r="516">
          <cell r="AF516" t="str">
            <v>电费及管理费</v>
          </cell>
        </row>
        <row r="517">
          <cell r="C517" t="str">
            <v>中华东波苑</v>
          </cell>
        </row>
        <row r="517">
          <cell r="K517" t="str">
            <v>2019年</v>
          </cell>
        </row>
        <row r="517">
          <cell r="M517">
            <v>43585</v>
          </cell>
        </row>
        <row r="517">
          <cell r="S517">
            <v>108.3</v>
          </cell>
        </row>
        <row r="517">
          <cell r="AA517">
            <v>43617</v>
          </cell>
          <cell r="AB517">
            <v>2019</v>
          </cell>
        </row>
        <row r="517">
          <cell r="AF517" t="str">
            <v>代收水费</v>
          </cell>
        </row>
        <row r="518">
          <cell r="C518" t="str">
            <v>中华东波苑</v>
          </cell>
        </row>
        <row r="518">
          <cell r="K518" t="str">
            <v>2019年</v>
          </cell>
        </row>
        <row r="518">
          <cell r="M518">
            <v>43585</v>
          </cell>
        </row>
        <row r="518">
          <cell r="S518">
            <v>919.01</v>
          </cell>
        </row>
        <row r="518">
          <cell r="AA518">
            <v>43617</v>
          </cell>
          <cell r="AB518">
            <v>2019</v>
          </cell>
        </row>
        <row r="518">
          <cell r="AF518" t="str">
            <v>电费及管理费</v>
          </cell>
        </row>
        <row r="519">
          <cell r="C519" t="str">
            <v>中华东波苑</v>
          </cell>
        </row>
        <row r="519">
          <cell r="K519" t="str">
            <v>2019年</v>
          </cell>
        </row>
        <row r="519">
          <cell r="M519">
            <v>43585</v>
          </cell>
        </row>
        <row r="519">
          <cell r="S519">
            <v>51.3</v>
          </cell>
        </row>
        <row r="519">
          <cell r="AA519">
            <v>43617</v>
          </cell>
          <cell r="AB519">
            <v>2019</v>
          </cell>
        </row>
        <row r="519">
          <cell r="AF519" t="str">
            <v>代收水费</v>
          </cell>
        </row>
        <row r="520">
          <cell r="C520" t="str">
            <v>中华东波苑</v>
          </cell>
        </row>
        <row r="520">
          <cell r="K520" t="str">
            <v>2019年</v>
          </cell>
        </row>
        <row r="520">
          <cell r="M520">
            <v>43585</v>
          </cell>
        </row>
        <row r="520">
          <cell r="S520">
            <v>915.93</v>
          </cell>
        </row>
        <row r="520">
          <cell r="AA520">
            <v>43617</v>
          </cell>
          <cell r="AB520">
            <v>2019</v>
          </cell>
        </row>
        <row r="520">
          <cell r="AF520" t="str">
            <v>电费及管理费</v>
          </cell>
        </row>
        <row r="521">
          <cell r="C521" t="str">
            <v>中华东波苑</v>
          </cell>
        </row>
        <row r="521">
          <cell r="K521" t="str">
            <v>2019年</v>
          </cell>
        </row>
        <row r="521">
          <cell r="M521">
            <v>43585</v>
          </cell>
        </row>
        <row r="521">
          <cell r="S521">
            <v>68.4</v>
          </cell>
        </row>
        <row r="521">
          <cell r="AA521">
            <v>43617</v>
          </cell>
          <cell r="AB521">
            <v>2019</v>
          </cell>
        </row>
        <row r="521">
          <cell r="AF521" t="str">
            <v>代收水费</v>
          </cell>
        </row>
        <row r="522">
          <cell r="C522" t="str">
            <v>中华东波苑</v>
          </cell>
        </row>
        <row r="522">
          <cell r="K522" t="str">
            <v>2019年</v>
          </cell>
        </row>
        <row r="522">
          <cell r="M522">
            <v>43585</v>
          </cell>
        </row>
        <row r="522">
          <cell r="S522">
            <v>275.7</v>
          </cell>
        </row>
        <row r="522">
          <cell r="AA522">
            <v>43617</v>
          </cell>
          <cell r="AB522">
            <v>2019</v>
          </cell>
        </row>
        <row r="522">
          <cell r="AF522" t="str">
            <v>电费及管理费</v>
          </cell>
        </row>
        <row r="523">
          <cell r="C523" t="str">
            <v>中华东波苑</v>
          </cell>
        </row>
        <row r="523">
          <cell r="K523" t="str">
            <v>2019年</v>
          </cell>
        </row>
        <row r="523">
          <cell r="M523">
            <v>43585</v>
          </cell>
        </row>
        <row r="523">
          <cell r="S523">
            <v>57</v>
          </cell>
        </row>
        <row r="523">
          <cell r="AA523">
            <v>43617</v>
          </cell>
          <cell r="AB523">
            <v>2019</v>
          </cell>
        </row>
        <row r="523">
          <cell r="AF523" t="str">
            <v>代收水费</v>
          </cell>
        </row>
        <row r="524">
          <cell r="C524" t="str">
            <v>中华东波苑</v>
          </cell>
        </row>
        <row r="524">
          <cell r="K524" t="str">
            <v>2019年</v>
          </cell>
        </row>
        <row r="524">
          <cell r="M524">
            <v>43585</v>
          </cell>
        </row>
        <row r="524">
          <cell r="S524">
            <v>404.7</v>
          </cell>
        </row>
        <row r="524">
          <cell r="AA524">
            <v>43617</v>
          </cell>
          <cell r="AB524">
            <v>2019</v>
          </cell>
        </row>
        <row r="524">
          <cell r="AF524" t="str">
            <v>代收水费</v>
          </cell>
        </row>
        <row r="525">
          <cell r="C525" t="str">
            <v>中华东波苑</v>
          </cell>
        </row>
        <row r="525">
          <cell r="K525" t="str">
            <v>代收</v>
          </cell>
        </row>
        <row r="525">
          <cell r="M525">
            <v>43524</v>
          </cell>
        </row>
        <row r="525">
          <cell r="S525">
            <v>299.92</v>
          </cell>
        </row>
        <row r="525">
          <cell r="AA525">
            <v>43617</v>
          </cell>
          <cell r="AB525">
            <v>2019</v>
          </cell>
        </row>
        <row r="525">
          <cell r="AF525" t="str">
            <v>住宅物业费</v>
          </cell>
        </row>
        <row r="526">
          <cell r="C526" t="str">
            <v>中华东波苑</v>
          </cell>
        </row>
        <row r="526">
          <cell r="K526" t="str">
            <v>2019年</v>
          </cell>
        </row>
        <row r="526">
          <cell r="M526">
            <v>43830</v>
          </cell>
        </row>
        <row r="526">
          <cell r="S526">
            <v>1499.28</v>
          </cell>
        </row>
        <row r="526">
          <cell r="AA526">
            <v>43617</v>
          </cell>
          <cell r="AB526">
            <v>2019</v>
          </cell>
        </row>
        <row r="526">
          <cell r="AF526" t="str">
            <v>住宅物业费</v>
          </cell>
        </row>
        <row r="527">
          <cell r="C527" t="str">
            <v>中华东波苑</v>
          </cell>
        </row>
        <row r="527">
          <cell r="K527" t="str">
            <v>代收</v>
          </cell>
        </row>
        <row r="527">
          <cell r="M527">
            <v>43524</v>
          </cell>
        </row>
        <row r="527">
          <cell r="S527">
            <v>363.16</v>
          </cell>
        </row>
        <row r="527">
          <cell r="AA527">
            <v>43617</v>
          </cell>
          <cell r="AB527">
            <v>2019</v>
          </cell>
        </row>
        <row r="527">
          <cell r="AF527" t="str">
            <v>住宅物业费</v>
          </cell>
        </row>
        <row r="528">
          <cell r="C528" t="str">
            <v>中华东波苑</v>
          </cell>
        </row>
        <row r="528">
          <cell r="K528" t="str">
            <v>2019年</v>
          </cell>
        </row>
        <row r="528">
          <cell r="M528">
            <v>43646</v>
          </cell>
        </row>
        <row r="528">
          <cell r="S528">
            <v>726.24</v>
          </cell>
        </row>
        <row r="528">
          <cell r="AA528">
            <v>43617</v>
          </cell>
          <cell r="AB528">
            <v>2019</v>
          </cell>
        </row>
        <row r="528">
          <cell r="AF528" t="str">
            <v>住宅物业费</v>
          </cell>
        </row>
        <row r="529">
          <cell r="C529" t="str">
            <v>中华东波苑</v>
          </cell>
        </row>
        <row r="529">
          <cell r="K529" t="str">
            <v>代收</v>
          </cell>
        </row>
        <row r="529">
          <cell r="M529">
            <v>43524</v>
          </cell>
        </row>
        <row r="529">
          <cell r="S529">
            <v>299.07</v>
          </cell>
        </row>
        <row r="529">
          <cell r="AA529">
            <v>43617</v>
          </cell>
          <cell r="AB529">
            <v>2019</v>
          </cell>
        </row>
        <row r="529">
          <cell r="AF529" t="str">
            <v>住宅物业费</v>
          </cell>
        </row>
        <row r="530">
          <cell r="C530" t="str">
            <v>中华东波苑</v>
          </cell>
        </row>
        <row r="530">
          <cell r="K530" t="str">
            <v>2019年</v>
          </cell>
        </row>
        <row r="530">
          <cell r="M530">
            <v>43646</v>
          </cell>
        </row>
        <row r="530">
          <cell r="S530">
            <v>598.13</v>
          </cell>
        </row>
        <row r="530">
          <cell r="AA530">
            <v>43617</v>
          </cell>
          <cell r="AB530">
            <v>2019</v>
          </cell>
        </row>
        <row r="530">
          <cell r="AF530" t="str">
            <v>住宅物业费</v>
          </cell>
        </row>
        <row r="531">
          <cell r="C531" t="str">
            <v>中华东波苑</v>
          </cell>
        </row>
        <row r="531">
          <cell r="K531" t="str">
            <v>2019年</v>
          </cell>
        </row>
        <row r="531">
          <cell r="M531">
            <v>43738</v>
          </cell>
        </row>
        <row r="531">
          <cell r="S531">
            <v>1500</v>
          </cell>
        </row>
        <row r="531">
          <cell r="AA531">
            <v>43617</v>
          </cell>
          <cell r="AB531">
            <v>2019</v>
          </cell>
        </row>
        <row r="531">
          <cell r="AF531" t="str">
            <v>地面停车费</v>
          </cell>
        </row>
        <row r="532">
          <cell r="C532" t="str">
            <v>中华东波苑</v>
          </cell>
        </row>
        <row r="532">
          <cell r="K532" t="str">
            <v>2019年</v>
          </cell>
        </row>
        <row r="532">
          <cell r="M532">
            <v>43646</v>
          </cell>
        </row>
        <row r="532">
          <cell r="S532">
            <v>250</v>
          </cell>
        </row>
        <row r="532">
          <cell r="AA532">
            <v>43617</v>
          </cell>
          <cell r="AB532">
            <v>2019</v>
          </cell>
        </row>
        <row r="532">
          <cell r="AF532" t="str">
            <v>临时停车费</v>
          </cell>
        </row>
        <row r="533">
          <cell r="C533" t="str">
            <v>中华东波苑</v>
          </cell>
        </row>
        <row r="533">
          <cell r="K533" t="str">
            <v>2019年</v>
          </cell>
        </row>
        <row r="533">
          <cell r="M533">
            <v>43646</v>
          </cell>
        </row>
        <row r="533">
          <cell r="S533">
            <v>250</v>
          </cell>
        </row>
        <row r="533">
          <cell r="AA533">
            <v>43617</v>
          </cell>
          <cell r="AB533">
            <v>2019</v>
          </cell>
        </row>
        <row r="533">
          <cell r="AF533" t="str">
            <v>临时停车费</v>
          </cell>
        </row>
        <row r="534">
          <cell r="C534" t="str">
            <v>中华东波苑</v>
          </cell>
        </row>
        <row r="534">
          <cell r="K534" t="str">
            <v>2019年</v>
          </cell>
        </row>
        <row r="534">
          <cell r="M534">
            <v>43646</v>
          </cell>
        </row>
        <row r="534">
          <cell r="S534">
            <v>250</v>
          </cell>
        </row>
        <row r="534">
          <cell r="AA534">
            <v>43617</v>
          </cell>
          <cell r="AB534">
            <v>2019</v>
          </cell>
        </row>
        <row r="534">
          <cell r="AF534" t="str">
            <v>临时停车费</v>
          </cell>
        </row>
        <row r="535">
          <cell r="C535" t="str">
            <v>中华东波苑</v>
          </cell>
        </row>
        <row r="535">
          <cell r="K535" t="str">
            <v>2019年</v>
          </cell>
        </row>
        <row r="535">
          <cell r="M535">
            <v>43585</v>
          </cell>
        </row>
        <row r="535">
          <cell r="S535">
            <v>272.01</v>
          </cell>
        </row>
        <row r="535">
          <cell r="AA535">
            <v>43617</v>
          </cell>
          <cell r="AB535">
            <v>2019</v>
          </cell>
        </row>
        <row r="535">
          <cell r="AF535" t="str">
            <v>电费及管理费</v>
          </cell>
        </row>
        <row r="536">
          <cell r="C536" t="str">
            <v>中华东波苑</v>
          </cell>
        </row>
        <row r="536">
          <cell r="K536" t="str">
            <v>2019年</v>
          </cell>
        </row>
        <row r="536">
          <cell r="M536">
            <v>43585</v>
          </cell>
        </row>
        <row r="536">
          <cell r="S536">
            <v>57</v>
          </cell>
        </row>
        <row r="536">
          <cell r="AA536">
            <v>43617</v>
          </cell>
          <cell r="AB536">
            <v>2019</v>
          </cell>
        </row>
        <row r="536">
          <cell r="AF536" t="str">
            <v>代收水费</v>
          </cell>
        </row>
        <row r="537">
          <cell r="C537" t="str">
            <v>中华东波苑</v>
          </cell>
        </row>
        <row r="537">
          <cell r="K537" t="str">
            <v>代收</v>
          </cell>
        </row>
        <row r="537">
          <cell r="M537">
            <v>43524</v>
          </cell>
        </row>
        <row r="537">
          <cell r="S537">
            <v>288.72</v>
          </cell>
        </row>
        <row r="537">
          <cell r="AA537">
            <v>43617</v>
          </cell>
          <cell r="AB537">
            <v>2019</v>
          </cell>
        </row>
        <row r="537">
          <cell r="AF537" t="str">
            <v>住宅物业费</v>
          </cell>
        </row>
        <row r="538">
          <cell r="C538" t="str">
            <v>中华东波苑</v>
          </cell>
        </row>
        <row r="538">
          <cell r="K538" t="str">
            <v>2019年</v>
          </cell>
        </row>
        <row r="538">
          <cell r="M538">
            <v>43830</v>
          </cell>
        </row>
        <row r="538">
          <cell r="S538">
            <v>1443.48</v>
          </cell>
        </row>
        <row r="538">
          <cell r="AA538">
            <v>43617</v>
          </cell>
          <cell r="AB538">
            <v>2019</v>
          </cell>
        </row>
        <row r="538">
          <cell r="AF538" t="str">
            <v>住宅物业费</v>
          </cell>
        </row>
        <row r="539">
          <cell r="C539" t="str">
            <v>中华东波苑</v>
          </cell>
        </row>
        <row r="539">
          <cell r="K539" t="str">
            <v>2019年</v>
          </cell>
        </row>
        <row r="539">
          <cell r="M539">
            <v>43585</v>
          </cell>
        </row>
        <row r="539">
          <cell r="S539">
            <v>893.52</v>
          </cell>
        </row>
        <row r="539">
          <cell r="AA539">
            <v>43617</v>
          </cell>
          <cell r="AB539">
            <v>2019</v>
          </cell>
        </row>
        <row r="539">
          <cell r="AF539" t="str">
            <v>电费及管理费</v>
          </cell>
        </row>
        <row r="540">
          <cell r="C540" t="str">
            <v>中华东波苑</v>
          </cell>
        </row>
        <row r="540">
          <cell r="K540" t="str">
            <v>2019年</v>
          </cell>
        </row>
        <row r="540">
          <cell r="M540">
            <v>43585</v>
          </cell>
        </row>
        <row r="540">
          <cell r="S540">
            <v>57</v>
          </cell>
        </row>
        <row r="540">
          <cell r="AA540">
            <v>43617</v>
          </cell>
          <cell r="AB540">
            <v>2019</v>
          </cell>
        </row>
        <row r="540">
          <cell r="AF540" t="str">
            <v>代收水费</v>
          </cell>
        </row>
        <row r="541">
          <cell r="C541" t="str">
            <v>中华东波苑</v>
          </cell>
        </row>
        <row r="541">
          <cell r="K541" t="str">
            <v>2019年</v>
          </cell>
        </row>
        <row r="541">
          <cell r="M541">
            <v>43585</v>
          </cell>
        </row>
        <row r="541">
          <cell r="S541">
            <v>313.5</v>
          </cell>
        </row>
        <row r="541">
          <cell r="AA541">
            <v>43617</v>
          </cell>
          <cell r="AB541">
            <v>2019</v>
          </cell>
        </row>
        <row r="541">
          <cell r="AF541" t="str">
            <v>代收水费</v>
          </cell>
        </row>
        <row r="542">
          <cell r="C542" t="str">
            <v>中华东波苑</v>
          </cell>
        </row>
        <row r="542">
          <cell r="K542" t="str">
            <v>2019年</v>
          </cell>
        </row>
        <row r="542">
          <cell r="M542">
            <v>43585</v>
          </cell>
        </row>
        <row r="542">
          <cell r="S542">
            <v>416.1</v>
          </cell>
        </row>
        <row r="542">
          <cell r="AA542">
            <v>43617</v>
          </cell>
          <cell r="AB542">
            <v>2019</v>
          </cell>
        </row>
        <row r="542">
          <cell r="AF542" t="str">
            <v>代收水费</v>
          </cell>
        </row>
        <row r="543">
          <cell r="C543" t="str">
            <v>中华东波苑</v>
          </cell>
        </row>
        <row r="543">
          <cell r="K543" t="str">
            <v>2019年</v>
          </cell>
        </row>
        <row r="543">
          <cell r="M543">
            <v>43830</v>
          </cell>
        </row>
        <row r="543">
          <cell r="S543">
            <v>736.8</v>
          </cell>
        </row>
        <row r="543">
          <cell r="AA543">
            <v>43617</v>
          </cell>
          <cell r="AB543">
            <v>2019</v>
          </cell>
        </row>
        <row r="543">
          <cell r="AF543" t="str">
            <v>住宅物业费</v>
          </cell>
        </row>
        <row r="544">
          <cell r="C544" t="str">
            <v>中华东波苑</v>
          </cell>
        </row>
        <row r="544">
          <cell r="K544" t="str">
            <v>2019年</v>
          </cell>
        </row>
        <row r="544">
          <cell r="M544">
            <v>43830</v>
          </cell>
        </row>
        <row r="544">
          <cell r="S544">
            <v>1500</v>
          </cell>
        </row>
        <row r="544">
          <cell r="AA544">
            <v>43617</v>
          </cell>
          <cell r="AB544">
            <v>2019</v>
          </cell>
        </row>
        <row r="544">
          <cell r="AF544" t="str">
            <v>地面停车费</v>
          </cell>
        </row>
        <row r="545">
          <cell r="C545" t="str">
            <v>中华东波苑</v>
          </cell>
        </row>
        <row r="545">
          <cell r="K545" t="str">
            <v>2019年</v>
          </cell>
        </row>
        <row r="545">
          <cell r="M545">
            <v>43646</v>
          </cell>
        </row>
        <row r="545">
          <cell r="S545">
            <v>427.5</v>
          </cell>
        </row>
        <row r="545">
          <cell r="AA545">
            <v>43617</v>
          </cell>
          <cell r="AB545">
            <v>2019</v>
          </cell>
        </row>
        <row r="545">
          <cell r="AF545" t="str">
            <v>住宅物业费</v>
          </cell>
        </row>
        <row r="546">
          <cell r="C546" t="str">
            <v>中华东波苑</v>
          </cell>
        </row>
        <row r="546">
          <cell r="K546" t="str">
            <v>2019年</v>
          </cell>
        </row>
        <row r="546">
          <cell r="M546">
            <v>43646</v>
          </cell>
        </row>
        <row r="546">
          <cell r="S546">
            <v>1050</v>
          </cell>
        </row>
        <row r="546">
          <cell r="AA546">
            <v>43617</v>
          </cell>
          <cell r="AB546">
            <v>2019</v>
          </cell>
        </row>
        <row r="546">
          <cell r="AF546" t="str">
            <v>地下停车费</v>
          </cell>
        </row>
        <row r="547">
          <cell r="C547" t="str">
            <v>中华东波苑</v>
          </cell>
        </row>
        <row r="547">
          <cell r="K547" t="str">
            <v>代收</v>
          </cell>
        </row>
        <row r="547">
          <cell r="M547">
            <v>43524</v>
          </cell>
        </row>
        <row r="547">
          <cell r="S547">
            <v>299.08</v>
          </cell>
        </row>
        <row r="547">
          <cell r="AA547">
            <v>43617</v>
          </cell>
          <cell r="AB547">
            <v>2019</v>
          </cell>
        </row>
        <row r="547">
          <cell r="AF547" t="str">
            <v>住宅物业费</v>
          </cell>
        </row>
        <row r="548">
          <cell r="C548" t="str">
            <v>中华东波苑</v>
          </cell>
        </row>
        <row r="548">
          <cell r="K548" t="str">
            <v>2019年</v>
          </cell>
        </row>
        <row r="548">
          <cell r="M548">
            <v>43830</v>
          </cell>
        </row>
        <row r="548">
          <cell r="S548">
            <v>1495.32</v>
          </cell>
        </row>
        <row r="548">
          <cell r="AA548">
            <v>43617</v>
          </cell>
          <cell r="AB548">
            <v>2019</v>
          </cell>
        </row>
        <row r="548">
          <cell r="AF548" t="str">
            <v>住宅物业费</v>
          </cell>
        </row>
        <row r="549">
          <cell r="C549" t="str">
            <v>中华东波苑</v>
          </cell>
        </row>
        <row r="549">
          <cell r="K549" t="str">
            <v>代收</v>
          </cell>
        </row>
        <row r="549">
          <cell r="M549">
            <v>43524</v>
          </cell>
        </row>
        <row r="549">
          <cell r="S549">
            <v>250</v>
          </cell>
        </row>
        <row r="549">
          <cell r="AA549">
            <v>43617</v>
          </cell>
          <cell r="AB549">
            <v>2019</v>
          </cell>
        </row>
        <row r="549">
          <cell r="AF549" t="str">
            <v>小业主产权车辆管理费</v>
          </cell>
        </row>
        <row r="550">
          <cell r="C550" t="str">
            <v>中华东波苑</v>
          </cell>
        </row>
        <row r="550">
          <cell r="K550" t="str">
            <v>2019年</v>
          </cell>
        </row>
        <row r="550">
          <cell r="M550">
            <v>43830</v>
          </cell>
        </row>
        <row r="550">
          <cell r="S550">
            <v>1250</v>
          </cell>
        </row>
        <row r="550">
          <cell r="AA550">
            <v>43617</v>
          </cell>
          <cell r="AB550">
            <v>2019</v>
          </cell>
        </row>
        <row r="550">
          <cell r="AF550" t="str">
            <v>小业主产权车辆管理费</v>
          </cell>
        </row>
        <row r="551">
          <cell r="C551" t="str">
            <v>中华东波苑</v>
          </cell>
        </row>
        <row r="551">
          <cell r="K551" t="str">
            <v>代收</v>
          </cell>
        </row>
        <row r="551">
          <cell r="M551">
            <v>43524</v>
          </cell>
        </row>
        <row r="551">
          <cell r="S551">
            <v>353.76</v>
          </cell>
        </row>
        <row r="551">
          <cell r="AA551">
            <v>43617</v>
          </cell>
          <cell r="AB551">
            <v>2019</v>
          </cell>
        </row>
        <row r="551">
          <cell r="AF551" t="str">
            <v>住宅物业费</v>
          </cell>
        </row>
        <row r="552">
          <cell r="C552" t="str">
            <v>中华东波苑</v>
          </cell>
        </row>
        <row r="552">
          <cell r="K552" t="str">
            <v>2019年</v>
          </cell>
        </row>
        <row r="552">
          <cell r="M552">
            <v>43830</v>
          </cell>
        </row>
        <row r="552">
          <cell r="S552">
            <v>1768.68</v>
          </cell>
        </row>
        <row r="552">
          <cell r="AA552">
            <v>43617</v>
          </cell>
          <cell r="AB552">
            <v>2019</v>
          </cell>
        </row>
        <row r="552">
          <cell r="AF552" t="str">
            <v>住宅物业费</v>
          </cell>
        </row>
        <row r="553">
          <cell r="C553" t="str">
            <v>中华东波苑</v>
          </cell>
        </row>
        <row r="553">
          <cell r="K553" t="str">
            <v>2019年</v>
          </cell>
        </row>
        <row r="553">
          <cell r="M553">
            <v>43585</v>
          </cell>
        </row>
        <row r="553">
          <cell r="S553">
            <v>2502.4</v>
          </cell>
        </row>
        <row r="553">
          <cell r="AA553">
            <v>43647</v>
          </cell>
          <cell r="AB553">
            <v>2019</v>
          </cell>
        </row>
        <row r="553">
          <cell r="AF553" t="str">
            <v>电费及管理费</v>
          </cell>
        </row>
        <row r="554">
          <cell r="C554" t="str">
            <v>中华东波苑</v>
          </cell>
        </row>
        <row r="554">
          <cell r="K554" t="str">
            <v>2019年</v>
          </cell>
        </row>
        <row r="554">
          <cell r="M554">
            <v>43585</v>
          </cell>
        </row>
        <row r="554">
          <cell r="S554">
            <v>644.1</v>
          </cell>
        </row>
        <row r="554">
          <cell r="AA554">
            <v>43647</v>
          </cell>
          <cell r="AB554">
            <v>2019</v>
          </cell>
        </row>
        <row r="554">
          <cell r="AF554" t="str">
            <v>代收水费</v>
          </cell>
        </row>
        <row r="555">
          <cell r="C555" t="str">
            <v>中华东波苑</v>
          </cell>
        </row>
        <row r="555">
          <cell r="K555" t="str">
            <v>2019年</v>
          </cell>
        </row>
        <row r="555">
          <cell r="M555">
            <v>43585</v>
          </cell>
        </row>
        <row r="555">
          <cell r="S555">
            <v>138.31</v>
          </cell>
        </row>
        <row r="555">
          <cell r="AA555">
            <v>43647</v>
          </cell>
          <cell r="AB555">
            <v>2019</v>
          </cell>
        </row>
        <row r="555">
          <cell r="AF555" t="str">
            <v>电费及管理费</v>
          </cell>
        </row>
        <row r="556">
          <cell r="C556" t="str">
            <v>中华东波苑</v>
          </cell>
        </row>
        <row r="556">
          <cell r="K556" t="str">
            <v>2019年</v>
          </cell>
        </row>
        <row r="556">
          <cell r="M556">
            <v>43585</v>
          </cell>
        </row>
        <row r="556">
          <cell r="S556">
            <v>57</v>
          </cell>
        </row>
        <row r="556">
          <cell r="AA556">
            <v>43647</v>
          </cell>
          <cell r="AB556">
            <v>2019</v>
          </cell>
        </row>
        <row r="556">
          <cell r="AF556" t="str">
            <v>代收水费</v>
          </cell>
        </row>
        <row r="557">
          <cell r="C557" t="str">
            <v>中华东波苑</v>
          </cell>
        </row>
        <row r="557">
          <cell r="K557" t="str">
            <v>2019年</v>
          </cell>
        </row>
        <row r="557">
          <cell r="M557">
            <v>43585</v>
          </cell>
        </row>
        <row r="557">
          <cell r="S557">
            <v>4863.97</v>
          </cell>
        </row>
        <row r="557">
          <cell r="AA557">
            <v>43647</v>
          </cell>
          <cell r="AB557">
            <v>2019</v>
          </cell>
        </row>
        <row r="557">
          <cell r="AF557" t="str">
            <v>电费及管理费</v>
          </cell>
        </row>
        <row r="558">
          <cell r="C558" t="str">
            <v>中华东波苑</v>
          </cell>
        </row>
        <row r="558">
          <cell r="K558" t="str">
            <v>2019年</v>
          </cell>
        </row>
        <row r="558">
          <cell r="M558">
            <v>43585</v>
          </cell>
        </row>
        <row r="558">
          <cell r="S558">
            <v>381.9</v>
          </cell>
        </row>
        <row r="558">
          <cell r="AA558">
            <v>43647</v>
          </cell>
          <cell r="AB558">
            <v>2019</v>
          </cell>
        </row>
        <row r="558">
          <cell r="AF558" t="str">
            <v>代收水费</v>
          </cell>
        </row>
        <row r="559">
          <cell r="C559" t="str">
            <v>中华东波苑</v>
          </cell>
        </row>
        <row r="559">
          <cell r="K559" t="str">
            <v>2019年</v>
          </cell>
        </row>
        <row r="559">
          <cell r="M559">
            <v>43646</v>
          </cell>
        </row>
        <row r="559">
          <cell r="S559">
            <v>2365.5</v>
          </cell>
        </row>
        <row r="559">
          <cell r="AA559">
            <v>43647</v>
          </cell>
          <cell r="AB559">
            <v>2019</v>
          </cell>
        </row>
        <row r="559">
          <cell r="AF559" t="str">
            <v>商铺物业费</v>
          </cell>
        </row>
        <row r="560">
          <cell r="C560" t="str">
            <v>中华东波苑</v>
          </cell>
        </row>
        <row r="560">
          <cell r="K560" t="str">
            <v>2019年</v>
          </cell>
        </row>
        <row r="560">
          <cell r="M560">
            <v>43830</v>
          </cell>
        </row>
        <row r="560">
          <cell r="S560">
            <v>900.4</v>
          </cell>
        </row>
        <row r="560">
          <cell r="AA560">
            <v>43647</v>
          </cell>
          <cell r="AB560">
            <v>2019</v>
          </cell>
        </row>
        <row r="560">
          <cell r="AF560" t="str">
            <v>住宅物业费</v>
          </cell>
        </row>
        <row r="561">
          <cell r="C561" t="str">
            <v>中华东波苑</v>
          </cell>
        </row>
        <row r="561">
          <cell r="K561" t="str">
            <v>2019年</v>
          </cell>
        </row>
        <row r="561">
          <cell r="M561">
            <v>43830</v>
          </cell>
        </row>
        <row r="561">
          <cell r="S561">
            <v>1500</v>
          </cell>
        </row>
        <row r="561">
          <cell r="AA561">
            <v>43647</v>
          </cell>
          <cell r="AB561">
            <v>2019</v>
          </cell>
        </row>
        <row r="561">
          <cell r="AF561" t="str">
            <v>地面停车费</v>
          </cell>
        </row>
        <row r="562">
          <cell r="C562" t="str">
            <v>中华东波苑</v>
          </cell>
        </row>
        <row r="562">
          <cell r="K562" t="str">
            <v>2019年</v>
          </cell>
        </row>
        <row r="562">
          <cell r="M562">
            <v>43835</v>
          </cell>
        </row>
        <row r="562">
          <cell r="S562">
            <v>2250</v>
          </cell>
        </row>
        <row r="562">
          <cell r="AA562">
            <v>43647</v>
          </cell>
          <cell r="AB562">
            <v>2019</v>
          </cell>
        </row>
        <row r="562">
          <cell r="AF562" t="str">
            <v>快递柜</v>
          </cell>
        </row>
        <row r="563">
          <cell r="C563" t="str">
            <v>中华东波苑</v>
          </cell>
        </row>
        <row r="563">
          <cell r="K563" t="str">
            <v>2020年</v>
          </cell>
        </row>
        <row r="563">
          <cell r="M563">
            <v>44017</v>
          </cell>
        </row>
        <row r="563">
          <cell r="S563">
            <v>2250</v>
          </cell>
        </row>
        <row r="563">
          <cell r="AA563">
            <v>43647</v>
          </cell>
          <cell r="AB563">
            <v>2019</v>
          </cell>
        </row>
        <row r="563">
          <cell r="AF563" t="str">
            <v>快递柜</v>
          </cell>
        </row>
        <row r="564">
          <cell r="C564" t="str">
            <v>中华东波苑</v>
          </cell>
        </row>
        <row r="564">
          <cell r="K564" t="str">
            <v>2019年</v>
          </cell>
        </row>
        <row r="564">
          <cell r="M564">
            <v>43585</v>
          </cell>
        </row>
        <row r="564">
          <cell r="S564">
            <v>2166.89</v>
          </cell>
        </row>
        <row r="564">
          <cell r="AA564">
            <v>43647</v>
          </cell>
          <cell r="AB564">
            <v>2019</v>
          </cell>
        </row>
        <row r="564">
          <cell r="AF564" t="str">
            <v>电费及管理费</v>
          </cell>
        </row>
        <row r="565">
          <cell r="C565" t="str">
            <v>中华东波苑</v>
          </cell>
        </row>
        <row r="565">
          <cell r="K565" t="str">
            <v>2019年</v>
          </cell>
        </row>
        <row r="565">
          <cell r="M565">
            <v>43585</v>
          </cell>
        </row>
        <row r="565">
          <cell r="S565">
            <v>91.2</v>
          </cell>
        </row>
        <row r="565">
          <cell r="AA565">
            <v>43647</v>
          </cell>
          <cell r="AB565">
            <v>2019</v>
          </cell>
        </row>
        <row r="565">
          <cell r="AF565" t="str">
            <v>代收水费</v>
          </cell>
        </row>
        <row r="566">
          <cell r="C566" t="str">
            <v>中华东波苑</v>
          </cell>
        </row>
        <row r="566">
          <cell r="K566" t="str">
            <v>代收</v>
          </cell>
        </row>
        <row r="566">
          <cell r="M566">
            <v>43524</v>
          </cell>
        </row>
        <row r="566">
          <cell r="S566">
            <v>299.08</v>
          </cell>
        </row>
        <row r="566">
          <cell r="AA566">
            <v>43647</v>
          </cell>
          <cell r="AB566">
            <v>2019</v>
          </cell>
        </row>
        <row r="566">
          <cell r="AF566" t="str">
            <v>住宅物业费</v>
          </cell>
        </row>
        <row r="567">
          <cell r="C567" t="str">
            <v>中华东波苑</v>
          </cell>
        </row>
        <row r="567">
          <cell r="K567" t="str">
            <v>2019年</v>
          </cell>
        </row>
        <row r="567">
          <cell r="M567">
            <v>43830</v>
          </cell>
        </row>
        <row r="567">
          <cell r="S567">
            <v>1495.32</v>
          </cell>
        </row>
        <row r="567">
          <cell r="AA567">
            <v>43647</v>
          </cell>
          <cell r="AB567">
            <v>2019</v>
          </cell>
        </row>
        <row r="567">
          <cell r="AF567" t="str">
            <v>住宅物业费</v>
          </cell>
        </row>
        <row r="568">
          <cell r="C568" t="str">
            <v>中华东波苑</v>
          </cell>
        </row>
        <row r="568">
          <cell r="K568" t="str">
            <v>2019年</v>
          </cell>
        </row>
        <row r="568">
          <cell r="M568">
            <v>43585</v>
          </cell>
        </row>
        <row r="568">
          <cell r="S568">
            <v>3957.6</v>
          </cell>
        </row>
        <row r="568">
          <cell r="AA568">
            <v>43647</v>
          </cell>
          <cell r="AB568">
            <v>2019</v>
          </cell>
        </row>
        <row r="568">
          <cell r="AF568" t="str">
            <v>电费及管理费</v>
          </cell>
        </row>
        <row r="569">
          <cell r="C569" t="str">
            <v>中华东波苑</v>
          </cell>
        </row>
        <row r="569">
          <cell r="K569" t="str">
            <v>2019年</v>
          </cell>
        </row>
        <row r="569">
          <cell r="M569">
            <v>43585</v>
          </cell>
        </row>
        <row r="569">
          <cell r="S569">
            <v>250.8</v>
          </cell>
        </row>
        <row r="569">
          <cell r="AA569">
            <v>43647</v>
          </cell>
          <cell r="AB569">
            <v>2019</v>
          </cell>
        </row>
        <row r="569">
          <cell r="AF569" t="str">
            <v>代收水费</v>
          </cell>
        </row>
        <row r="570">
          <cell r="C570" t="str">
            <v>中华东波苑</v>
          </cell>
        </row>
        <row r="570">
          <cell r="K570" t="str">
            <v>代收</v>
          </cell>
        </row>
        <row r="570">
          <cell r="M570">
            <v>43524</v>
          </cell>
        </row>
        <row r="570">
          <cell r="S570">
            <v>500</v>
          </cell>
        </row>
        <row r="570">
          <cell r="AA570">
            <v>43647</v>
          </cell>
          <cell r="AB570">
            <v>2019</v>
          </cell>
        </row>
        <row r="570">
          <cell r="AF570" t="str">
            <v>地面停车费</v>
          </cell>
        </row>
        <row r="571">
          <cell r="C571" t="str">
            <v>中华东波苑</v>
          </cell>
        </row>
        <row r="571">
          <cell r="K571" t="str">
            <v>2019年</v>
          </cell>
        </row>
        <row r="571">
          <cell r="M571">
            <v>43830</v>
          </cell>
        </row>
        <row r="571">
          <cell r="S571">
            <v>2500</v>
          </cell>
        </row>
        <row r="571">
          <cell r="AA571">
            <v>43647</v>
          </cell>
          <cell r="AB571">
            <v>2019</v>
          </cell>
        </row>
        <row r="571">
          <cell r="AF571" t="str">
            <v>地面停车费</v>
          </cell>
        </row>
        <row r="572">
          <cell r="C572" t="str">
            <v>中华东波苑</v>
          </cell>
        </row>
        <row r="572">
          <cell r="K572" t="str">
            <v>代收</v>
          </cell>
        </row>
        <row r="572">
          <cell r="M572">
            <v>43524</v>
          </cell>
        </row>
        <row r="572">
          <cell r="S572">
            <v>285.02</v>
          </cell>
        </row>
        <row r="572">
          <cell r="AA572">
            <v>43647</v>
          </cell>
          <cell r="AB572">
            <v>2019</v>
          </cell>
        </row>
        <row r="572">
          <cell r="AF572" t="str">
            <v>住宅物业费</v>
          </cell>
        </row>
        <row r="573">
          <cell r="C573" t="str">
            <v>中华东波苑</v>
          </cell>
        </row>
        <row r="573">
          <cell r="K573" t="str">
            <v>2019年</v>
          </cell>
        </row>
        <row r="573">
          <cell r="M573">
            <v>43830</v>
          </cell>
        </row>
        <row r="573">
          <cell r="S573">
            <v>1424.88</v>
          </cell>
        </row>
        <row r="573">
          <cell r="AA573">
            <v>43647</v>
          </cell>
          <cell r="AB573">
            <v>2019</v>
          </cell>
        </row>
        <row r="573">
          <cell r="AF573" t="str">
            <v>住宅物业费</v>
          </cell>
        </row>
        <row r="574">
          <cell r="C574" t="str">
            <v>中华东波苑</v>
          </cell>
        </row>
        <row r="574">
          <cell r="K574" t="str">
            <v>2019年</v>
          </cell>
        </row>
        <row r="574">
          <cell r="M574">
            <v>43585</v>
          </cell>
        </row>
        <row r="574">
          <cell r="S574">
            <v>2531.11</v>
          </cell>
        </row>
        <row r="574">
          <cell r="AA574">
            <v>43647</v>
          </cell>
          <cell r="AB574">
            <v>2019</v>
          </cell>
        </row>
        <row r="574">
          <cell r="AF574" t="str">
            <v>电费及管理费</v>
          </cell>
        </row>
        <row r="575">
          <cell r="C575" t="str">
            <v>中华东波苑</v>
          </cell>
        </row>
        <row r="575">
          <cell r="K575" t="str">
            <v>2019年</v>
          </cell>
        </row>
        <row r="575">
          <cell r="M575">
            <v>43585</v>
          </cell>
        </row>
        <row r="575">
          <cell r="S575">
            <v>285</v>
          </cell>
        </row>
        <row r="575">
          <cell r="AA575">
            <v>43647</v>
          </cell>
          <cell r="AB575">
            <v>2019</v>
          </cell>
        </row>
        <row r="575">
          <cell r="AF575" t="str">
            <v>代收水费</v>
          </cell>
        </row>
        <row r="576">
          <cell r="C576" t="str">
            <v>中华东波苑</v>
          </cell>
        </row>
        <row r="576">
          <cell r="K576" t="str">
            <v>2019年</v>
          </cell>
        </row>
        <row r="576">
          <cell r="M576">
            <v>43585</v>
          </cell>
        </row>
        <row r="576">
          <cell r="S576">
            <v>11383.2</v>
          </cell>
        </row>
        <row r="576">
          <cell r="AA576">
            <v>43647</v>
          </cell>
          <cell r="AB576">
            <v>2019</v>
          </cell>
        </row>
        <row r="576">
          <cell r="AF576" t="str">
            <v>电费及管理费</v>
          </cell>
        </row>
        <row r="577">
          <cell r="C577" t="str">
            <v>中华东波苑</v>
          </cell>
        </row>
        <row r="577">
          <cell r="K577" t="str">
            <v>2019年</v>
          </cell>
        </row>
        <row r="577">
          <cell r="M577">
            <v>43585</v>
          </cell>
        </row>
        <row r="577">
          <cell r="S577">
            <v>2850</v>
          </cell>
        </row>
        <row r="577">
          <cell r="AA577">
            <v>43647</v>
          </cell>
          <cell r="AB577">
            <v>2019</v>
          </cell>
        </row>
        <row r="577">
          <cell r="AF577" t="str">
            <v>代收水费</v>
          </cell>
        </row>
        <row r="578">
          <cell r="C578" t="str">
            <v>中华东波苑</v>
          </cell>
        </row>
        <row r="578">
          <cell r="K578" t="str">
            <v>2019年</v>
          </cell>
        </row>
        <row r="578">
          <cell r="M578">
            <v>43585</v>
          </cell>
        </row>
        <row r="578">
          <cell r="S578">
            <v>10077.6</v>
          </cell>
        </row>
        <row r="578">
          <cell r="AA578">
            <v>43647</v>
          </cell>
          <cell r="AB578">
            <v>2019</v>
          </cell>
        </row>
        <row r="578">
          <cell r="AF578" t="str">
            <v>电费及管理费</v>
          </cell>
        </row>
        <row r="579">
          <cell r="C579" t="str">
            <v>中华东波苑</v>
          </cell>
        </row>
        <row r="579">
          <cell r="K579" t="str">
            <v>2019年</v>
          </cell>
        </row>
        <row r="579">
          <cell r="M579">
            <v>43585</v>
          </cell>
        </row>
        <row r="579">
          <cell r="S579">
            <v>5124.3</v>
          </cell>
        </row>
        <row r="579">
          <cell r="AA579">
            <v>43647</v>
          </cell>
          <cell r="AB579">
            <v>2019</v>
          </cell>
        </row>
        <row r="579">
          <cell r="AF579" t="str">
            <v>代收水费</v>
          </cell>
        </row>
        <row r="580">
          <cell r="C580" t="str">
            <v>中华东波苑</v>
          </cell>
        </row>
        <row r="580">
          <cell r="K580" t="str">
            <v>2019年</v>
          </cell>
        </row>
        <row r="580">
          <cell r="M580">
            <v>43585</v>
          </cell>
        </row>
        <row r="580">
          <cell r="S580">
            <v>8119.2</v>
          </cell>
        </row>
        <row r="580">
          <cell r="AA580">
            <v>43647</v>
          </cell>
          <cell r="AB580">
            <v>2019</v>
          </cell>
        </row>
        <row r="580">
          <cell r="AF580" t="str">
            <v>电费及管理费</v>
          </cell>
        </row>
        <row r="581">
          <cell r="C581" t="str">
            <v>中华东波苑</v>
          </cell>
        </row>
        <row r="581">
          <cell r="K581" t="str">
            <v>2019年</v>
          </cell>
        </row>
        <row r="581">
          <cell r="M581">
            <v>43585</v>
          </cell>
        </row>
        <row r="581">
          <cell r="S581">
            <v>2907</v>
          </cell>
        </row>
        <row r="581">
          <cell r="AA581">
            <v>43647</v>
          </cell>
          <cell r="AB581">
            <v>2019</v>
          </cell>
        </row>
        <row r="581">
          <cell r="AF581" t="str">
            <v>代收水费</v>
          </cell>
        </row>
        <row r="582">
          <cell r="C582" t="str">
            <v>中华东波苑</v>
          </cell>
        </row>
        <row r="582">
          <cell r="K582" t="str">
            <v>2019年</v>
          </cell>
        </row>
        <row r="582">
          <cell r="M582">
            <v>43585</v>
          </cell>
        </row>
        <row r="582">
          <cell r="S582">
            <v>7058.4</v>
          </cell>
        </row>
        <row r="582">
          <cell r="AA582">
            <v>43647</v>
          </cell>
          <cell r="AB582">
            <v>2019</v>
          </cell>
        </row>
        <row r="582">
          <cell r="AF582" t="str">
            <v>电费及管理费</v>
          </cell>
        </row>
        <row r="583">
          <cell r="C583" t="str">
            <v>中华东波苑</v>
          </cell>
        </row>
        <row r="583">
          <cell r="K583" t="str">
            <v>2019年</v>
          </cell>
        </row>
        <row r="583">
          <cell r="M583">
            <v>43585</v>
          </cell>
        </row>
        <row r="583">
          <cell r="S583">
            <v>1379.4</v>
          </cell>
        </row>
        <row r="583">
          <cell r="AA583">
            <v>43647</v>
          </cell>
          <cell r="AB583">
            <v>2019</v>
          </cell>
        </row>
        <row r="583">
          <cell r="AF583" t="str">
            <v>代收水费</v>
          </cell>
        </row>
        <row r="584">
          <cell r="C584" t="str">
            <v>中华东波苑</v>
          </cell>
        </row>
        <row r="584">
          <cell r="K584" t="str">
            <v>2019年</v>
          </cell>
        </row>
        <row r="584">
          <cell r="M584">
            <v>43646</v>
          </cell>
        </row>
        <row r="584">
          <cell r="S584">
            <v>1338.8</v>
          </cell>
        </row>
        <row r="584">
          <cell r="AA584">
            <v>43647</v>
          </cell>
          <cell r="AB584">
            <v>2019</v>
          </cell>
        </row>
        <row r="584">
          <cell r="AF584" t="str">
            <v>商铺物业费</v>
          </cell>
        </row>
        <row r="585">
          <cell r="C585" t="str">
            <v>中华东波苑</v>
          </cell>
        </row>
        <row r="585">
          <cell r="K585" t="str">
            <v>2019年</v>
          </cell>
        </row>
        <row r="585">
          <cell r="M585">
            <v>43646</v>
          </cell>
        </row>
        <row r="585">
          <cell r="S585">
            <v>471.576</v>
          </cell>
        </row>
        <row r="585">
          <cell r="AA585">
            <v>43647</v>
          </cell>
          <cell r="AB585">
            <v>2019</v>
          </cell>
        </row>
        <row r="585">
          <cell r="AF585" t="str">
            <v>商铺物业费</v>
          </cell>
        </row>
        <row r="586">
          <cell r="C586" t="str">
            <v>中华东波苑</v>
          </cell>
        </row>
        <row r="586">
          <cell r="K586" t="str">
            <v>2019年</v>
          </cell>
        </row>
        <row r="586">
          <cell r="M586">
            <v>43646</v>
          </cell>
        </row>
        <row r="586">
          <cell r="S586">
            <v>393.854</v>
          </cell>
        </row>
        <row r="586">
          <cell r="AA586">
            <v>43647</v>
          </cell>
          <cell r="AB586">
            <v>2019</v>
          </cell>
        </row>
        <row r="586">
          <cell r="AF586" t="str">
            <v>商铺物业费</v>
          </cell>
        </row>
        <row r="587">
          <cell r="C587" t="str">
            <v>中华东波苑</v>
          </cell>
        </row>
        <row r="587">
          <cell r="K587" t="str">
            <v>2019年</v>
          </cell>
        </row>
        <row r="587">
          <cell r="M587">
            <v>43646</v>
          </cell>
        </row>
        <row r="587">
          <cell r="S587">
            <v>265.56</v>
          </cell>
        </row>
        <row r="587">
          <cell r="AA587">
            <v>43647</v>
          </cell>
          <cell r="AB587">
            <v>2019</v>
          </cell>
        </row>
        <row r="587">
          <cell r="AF587" t="str">
            <v>商铺物业费</v>
          </cell>
        </row>
        <row r="588">
          <cell r="C588" t="str">
            <v>中华东波苑</v>
          </cell>
        </row>
        <row r="588">
          <cell r="K588" t="str">
            <v>2019年</v>
          </cell>
        </row>
        <row r="588">
          <cell r="M588">
            <v>43646</v>
          </cell>
        </row>
        <row r="588">
          <cell r="S588">
            <v>1699.1</v>
          </cell>
        </row>
        <row r="588">
          <cell r="AA588">
            <v>43647</v>
          </cell>
          <cell r="AB588">
            <v>2019</v>
          </cell>
        </row>
        <row r="588">
          <cell r="AF588" t="str">
            <v>商铺物业费</v>
          </cell>
        </row>
        <row r="589">
          <cell r="C589" t="str">
            <v>中华东波苑</v>
          </cell>
        </row>
        <row r="589">
          <cell r="K589" t="str">
            <v>代收</v>
          </cell>
        </row>
        <row r="589">
          <cell r="M589">
            <v>43524</v>
          </cell>
        </row>
        <row r="589">
          <cell r="S589">
            <v>276.12</v>
          </cell>
        </row>
        <row r="589">
          <cell r="AA589">
            <v>43647</v>
          </cell>
          <cell r="AB589">
            <v>2019</v>
          </cell>
        </row>
        <row r="589">
          <cell r="AF589" t="str">
            <v>住宅物业费</v>
          </cell>
        </row>
        <row r="590">
          <cell r="C590" t="str">
            <v>中华东波苑</v>
          </cell>
        </row>
        <row r="590">
          <cell r="K590" t="str">
            <v>2019年</v>
          </cell>
        </row>
        <row r="590">
          <cell r="M590">
            <v>43830</v>
          </cell>
        </row>
        <row r="590">
          <cell r="S590">
            <v>1380</v>
          </cell>
        </row>
        <row r="590">
          <cell r="AA590">
            <v>43647</v>
          </cell>
          <cell r="AB590">
            <v>2019</v>
          </cell>
        </row>
        <row r="590">
          <cell r="AF590" t="str">
            <v>住宅物业费</v>
          </cell>
        </row>
        <row r="591">
          <cell r="C591" t="str">
            <v>中华东波苑</v>
          </cell>
        </row>
        <row r="591">
          <cell r="K591" t="str">
            <v>代收</v>
          </cell>
        </row>
        <row r="591">
          <cell r="M591">
            <v>43524</v>
          </cell>
        </row>
        <row r="591">
          <cell r="S591">
            <v>250</v>
          </cell>
        </row>
        <row r="591">
          <cell r="AA591">
            <v>43647</v>
          </cell>
          <cell r="AB591">
            <v>2019</v>
          </cell>
        </row>
        <row r="591">
          <cell r="AF591" t="str">
            <v>小业主产权车辆管理费</v>
          </cell>
        </row>
        <row r="592">
          <cell r="C592" t="str">
            <v>中华东波苑</v>
          </cell>
        </row>
        <row r="592">
          <cell r="K592" t="str">
            <v>2019年</v>
          </cell>
        </row>
        <row r="592">
          <cell r="M592">
            <v>43830</v>
          </cell>
        </row>
        <row r="592">
          <cell r="S592">
            <v>1250</v>
          </cell>
        </row>
        <row r="592">
          <cell r="AA592">
            <v>43647</v>
          </cell>
          <cell r="AB592">
            <v>2019</v>
          </cell>
        </row>
        <row r="592">
          <cell r="AF592" t="str">
            <v>小业主产权车辆管理费</v>
          </cell>
        </row>
        <row r="593">
          <cell r="C593" t="str">
            <v>中华东波苑</v>
          </cell>
        </row>
        <row r="593">
          <cell r="K593" t="str">
            <v>代收</v>
          </cell>
        </row>
        <row r="593">
          <cell r="M593">
            <v>43524</v>
          </cell>
        </row>
        <row r="593">
          <cell r="S593">
            <v>299.89</v>
          </cell>
        </row>
        <row r="593">
          <cell r="AA593">
            <v>43647</v>
          </cell>
          <cell r="AB593">
            <v>2019</v>
          </cell>
        </row>
        <row r="593">
          <cell r="AF593" t="str">
            <v>住宅物业费</v>
          </cell>
        </row>
        <row r="594">
          <cell r="C594" t="str">
            <v>中华东波苑</v>
          </cell>
        </row>
        <row r="594">
          <cell r="K594" t="str">
            <v>2019年</v>
          </cell>
        </row>
        <row r="594">
          <cell r="M594">
            <v>43646</v>
          </cell>
        </row>
        <row r="594">
          <cell r="S594">
            <v>599.71</v>
          </cell>
        </row>
        <row r="594">
          <cell r="AA594">
            <v>43647</v>
          </cell>
          <cell r="AB594">
            <v>2019</v>
          </cell>
        </row>
        <row r="594">
          <cell r="AF594" t="str">
            <v>住宅物业费</v>
          </cell>
        </row>
        <row r="595">
          <cell r="C595" t="str">
            <v>中华东波苑</v>
          </cell>
        </row>
        <row r="595">
          <cell r="K595" t="str">
            <v>2019年</v>
          </cell>
        </row>
        <row r="595">
          <cell r="M595">
            <v>43616</v>
          </cell>
        </row>
        <row r="595">
          <cell r="S595">
            <v>671</v>
          </cell>
        </row>
        <row r="595">
          <cell r="AA595">
            <v>43647</v>
          </cell>
          <cell r="AB595">
            <v>2019</v>
          </cell>
        </row>
        <row r="595">
          <cell r="AF595" t="str">
            <v>电费及管理费</v>
          </cell>
        </row>
        <row r="596">
          <cell r="C596" t="str">
            <v>中华东波苑</v>
          </cell>
        </row>
        <row r="596">
          <cell r="K596" t="str">
            <v>2019年</v>
          </cell>
        </row>
        <row r="596">
          <cell r="M596">
            <v>43616</v>
          </cell>
        </row>
        <row r="596">
          <cell r="S596">
            <v>806.44</v>
          </cell>
        </row>
        <row r="596">
          <cell r="AA596">
            <v>43647</v>
          </cell>
          <cell r="AB596">
            <v>2019</v>
          </cell>
        </row>
        <row r="596">
          <cell r="AF596" t="str">
            <v>电费及管理费</v>
          </cell>
        </row>
        <row r="597">
          <cell r="C597" t="str">
            <v>中华东波苑</v>
          </cell>
        </row>
        <row r="597">
          <cell r="K597" t="str">
            <v>2019年</v>
          </cell>
        </row>
        <row r="597">
          <cell r="M597">
            <v>43830</v>
          </cell>
        </row>
        <row r="597">
          <cell r="S597">
            <v>2616</v>
          </cell>
        </row>
        <row r="597">
          <cell r="AA597">
            <v>43647</v>
          </cell>
          <cell r="AB597">
            <v>2019</v>
          </cell>
        </row>
        <row r="597">
          <cell r="AF597" t="str">
            <v>商铺物业费</v>
          </cell>
        </row>
        <row r="598">
          <cell r="C598" t="str">
            <v>中华东波苑</v>
          </cell>
        </row>
        <row r="598">
          <cell r="K598" t="str">
            <v>2019年</v>
          </cell>
        </row>
        <row r="598">
          <cell r="M598">
            <v>43830</v>
          </cell>
        </row>
        <row r="598">
          <cell r="S598">
            <v>736.8</v>
          </cell>
        </row>
        <row r="598">
          <cell r="AA598">
            <v>43647</v>
          </cell>
          <cell r="AB598">
            <v>2019</v>
          </cell>
        </row>
        <row r="598">
          <cell r="AF598" t="str">
            <v>住宅物业费</v>
          </cell>
        </row>
        <row r="599">
          <cell r="C599" t="str">
            <v>中华东波苑</v>
          </cell>
        </row>
        <row r="599">
          <cell r="K599" t="str">
            <v>2019年</v>
          </cell>
        </row>
        <row r="599">
          <cell r="M599">
            <v>43585</v>
          </cell>
        </row>
        <row r="599">
          <cell r="S599">
            <v>4702.61</v>
          </cell>
        </row>
        <row r="599">
          <cell r="AA599">
            <v>43647</v>
          </cell>
          <cell r="AB599">
            <v>2019</v>
          </cell>
        </row>
        <row r="599">
          <cell r="AF599" t="str">
            <v>电费及管理费</v>
          </cell>
        </row>
        <row r="600">
          <cell r="C600" t="str">
            <v>中华东波苑</v>
          </cell>
        </row>
        <row r="600">
          <cell r="K600" t="str">
            <v>2019年</v>
          </cell>
        </row>
        <row r="600">
          <cell r="M600">
            <v>43585</v>
          </cell>
        </row>
        <row r="600">
          <cell r="S600">
            <v>11.4</v>
          </cell>
        </row>
        <row r="600">
          <cell r="AA600">
            <v>43647</v>
          </cell>
          <cell r="AB600">
            <v>2019</v>
          </cell>
        </row>
        <row r="600">
          <cell r="AF600" t="str">
            <v>代收水费</v>
          </cell>
        </row>
        <row r="601">
          <cell r="C601" t="str">
            <v>中华东波苑</v>
          </cell>
        </row>
        <row r="601">
          <cell r="K601" t="str">
            <v>2019年</v>
          </cell>
        </row>
        <row r="601">
          <cell r="M601">
            <v>43585</v>
          </cell>
        </row>
        <row r="601">
          <cell r="S601">
            <v>1014.29</v>
          </cell>
        </row>
        <row r="601">
          <cell r="AA601">
            <v>43647</v>
          </cell>
          <cell r="AB601">
            <v>2019</v>
          </cell>
        </row>
        <row r="601">
          <cell r="AF601" t="str">
            <v>电费及管理费</v>
          </cell>
        </row>
        <row r="602">
          <cell r="C602" t="str">
            <v>中华东波苑</v>
          </cell>
        </row>
        <row r="602">
          <cell r="K602" t="str">
            <v>2019年</v>
          </cell>
        </row>
        <row r="602">
          <cell r="M602">
            <v>43585</v>
          </cell>
        </row>
        <row r="602">
          <cell r="S602">
            <v>404.7</v>
          </cell>
        </row>
        <row r="602">
          <cell r="AA602">
            <v>43647</v>
          </cell>
          <cell r="AB602">
            <v>2019</v>
          </cell>
        </row>
        <row r="602">
          <cell r="AF602" t="str">
            <v>代收水费</v>
          </cell>
        </row>
        <row r="603">
          <cell r="C603" t="str">
            <v>中华东波苑</v>
          </cell>
        </row>
        <row r="603">
          <cell r="K603" t="str">
            <v>2019年</v>
          </cell>
        </row>
        <row r="603">
          <cell r="M603">
            <v>43646</v>
          </cell>
        </row>
        <row r="603">
          <cell r="S603">
            <v>1674.34</v>
          </cell>
        </row>
        <row r="603">
          <cell r="AA603">
            <v>43647</v>
          </cell>
          <cell r="AB603">
            <v>2019</v>
          </cell>
        </row>
        <row r="603">
          <cell r="AF603" t="str">
            <v>商铺物业费</v>
          </cell>
        </row>
        <row r="604">
          <cell r="C604" t="str">
            <v>中华东波苑</v>
          </cell>
        </row>
        <row r="604">
          <cell r="K604" t="str">
            <v>2019年</v>
          </cell>
        </row>
        <row r="604">
          <cell r="M604">
            <v>43646</v>
          </cell>
        </row>
        <row r="604">
          <cell r="S604">
            <v>1282.94</v>
          </cell>
        </row>
        <row r="604">
          <cell r="AA604">
            <v>43647</v>
          </cell>
          <cell r="AB604">
            <v>2019</v>
          </cell>
        </row>
        <row r="604">
          <cell r="AF604" t="str">
            <v>商铺物业费</v>
          </cell>
        </row>
        <row r="605">
          <cell r="C605" t="str">
            <v>中华东波苑</v>
          </cell>
        </row>
        <row r="605">
          <cell r="K605" t="str">
            <v>2019年</v>
          </cell>
        </row>
        <row r="605">
          <cell r="M605">
            <v>43646</v>
          </cell>
        </row>
        <row r="605">
          <cell r="S605">
            <v>3553.8</v>
          </cell>
        </row>
        <row r="605">
          <cell r="AA605">
            <v>43647</v>
          </cell>
          <cell r="AB605">
            <v>2019</v>
          </cell>
        </row>
        <row r="605">
          <cell r="AF605" t="str">
            <v>商铺物业费</v>
          </cell>
        </row>
        <row r="606">
          <cell r="C606" t="str">
            <v>中华东波苑</v>
          </cell>
        </row>
        <row r="606">
          <cell r="K606" t="str">
            <v>2019年</v>
          </cell>
        </row>
        <row r="606">
          <cell r="M606">
            <v>43646</v>
          </cell>
        </row>
        <row r="606">
          <cell r="S606">
            <v>587.799999999999</v>
          </cell>
        </row>
        <row r="606">
          <cell r="AA606">
            <v>43647</v>
          </cell>
          <cell r="AB606">
            <v>2019</v>
          </cell>
        </row>
        <row r="606">
          <cell r="AF606" t="str">
            <v>商铺物业费</v>
          </cell>
        </row>
        <row r="607">
          <cell r="C607" t="str">
            <v>中华东波苑</v>
          </cell>
        </row>
        <row r="607">
          <cell r="K607" t="str">
            <v>2019年</v>
          </cell>
        </row>
        <row r="607">
          <cell r="M607">
            <v>43646</v>
          </cell>
        </row>
        <row r="607">
          <cell r="S607">
            <v>1063.47</v>
          </cell>
        </row>
        <row r="607">
          <cell r="AA607">
            <v>43647</v>
          </cell>
          <cell r="AB607">
            <v>2019</v>
          </cell>
        </row>
        <row r="607">
          <cell r="AF607" t="str">
            <v>商铺物业费</v>
          </cell>
        </row>
        <row r="608">
          <cell r="C608" t="str">
            <v>中华东波苑</v>
          </cell>
        </row>
        <row r="608">
          <cell r="K608" t="str">
            <v>2019年</v>
          </cell>
        </row>
        <row r="608">
          <cell r="M608">
            <v>43646</v>
          </cell>
        </row>
        <row r="608">
          <cell r="S608">
            <v>3189.09</v>
          </cell>
        </row>
        <row r="608">
          <cell r="AA608">
            <v>43647</v>
          </cell>
          <cell r="AB608">
            <v>2019</v>
          </cell>
        </row>
        <row r="608">
          <cell r="AF608" t="str">
            <v>商铺物业费</v>
          </cell>
        </row>
        <row r="609">
          <cell r="C609" t="str">
            <v>中华东波苑</v>
          </cell>
        </row>
        <row r="609">
          <cell r="K609" t="str">
            <v>2019年</v>
          </cell>
        </row>
        <row r="609">
          <cell r="M609">
            <v>43646</v>
          </cell>
        </row>
        <row r="609">
          <cell r="S609">
            <v>3195.34</v>
          </cell>
        </row>
        <row r="609">
          <cell r="AA609">
            <v>43647</v>
          </cell>
          <cell r="AB609">
            <v>2019</v>
          </cell>
        </row>
        <row r="609">
          <cell r="AF609" t="str">
            <v>商铺物业费</v>
          </cell>
        </row>
        <row r="610">
          <cell r="C610" t="str">
            <v>中华东波苑</v>
          </cell>
        </row>
        <row r="610">
          <cell r="K610" t="str">
            <v>2019年</v>
          </cell>
        </row>
        <row r="610">
          <cell r="M610">
            <v>43646</v>
          </cell>
        </row>
        <row r="610">
          <cell r="S610">
            <v>4927.51</v>
          </cell>
        </row>
        <row r="610">
          <cell r="AA610">
            <v>43647</v>
          </cell>
          <cell r="AB610">
            <v>2019</v>
          </cell>
        </row>
        <row r="610">
          <cell r="AF610" t="str">
            <v>商铺物业费</v>
          </cell>
        </row>
        <row r="611">
          <cell r="C611" t="str">
            <v>中华东波苑</v>
          </cell>
        </row>
        <row r="611">
          <cell r="K611" t="str">
            <v>代收</v>
          </cell>
        </row>
        <row r="611">
          <cell r="M611">
            <v>43524</v>
          </cell>
        </row>
        <row r="611">
          <cell r="S611">
            <v>299.87</v>
          </cell>
        </row>
        <row r="611">
          <cell r="AA611">
            <v>43647</v>
          </cell>
          <cell r="AB611">
            <v>2019</v>
          </cell>
        </row>
        <row r="611">
          <cell r="AF611" t="str">
            <v>住宅物业费</v>
          </cell>
        </row>
        <row r="612">
          <cell r="C612" t="str">
            <v>中华东波苑</v>
          </cell>
        </row>
        <row r="612">
          <cell r="K612" t="str">
            <v>2019年</v>
          </cell>
        </row>
        <row r="612">
          <cell r="M612">
            <v>43646</v>
          </cell>
        </row>
        <row r="612">
          <cell r="S612">
            <v>599.71</v>
          </cell>
        </row>
        <row r="612">
          <cell r="AA612">
            <v>43647</v>
          </cell>
          <cell r="AB612">
            <v>2019</v>
          </cell>
        </row>
        <row r="612">
          <cell r="AF612" t="str">
            <v>住宅物业费</v>
          </cell>
        </row>
        <row r="613">
          <cell r="C613" t="str">
            <v>中华东波苑</v>
          </cell>
        </row>
        <row r="613">
          <cell r="K613" t="str">
            <v>2019年</v>
          </cell>
        </row>
        <row r="613">
          <cell r="M613">
            <v>43616</v>
          </cell>
        </row>
        <row r="613">
          <cell r="S613">
            <v>752</v>
          </cell>
        </row>
        <row r="613">
          <cell r="AA613">
            <v>43647</v>
          </cell>
          <cell r="AB613">
            <v>2019</v>
          </cell>
        </row>
        <row r="613">
          <cell r="AF613" t="str">
            <v>电费及管理费</v>
          </cell>
        </row>
        <row r="614">
          <cell r="C614" t="str">
            <v>中华东波苑</v>
          </cell>
        </row>
        <row r="614">
          <cell r="K614" t="str">
            <v>2019年</v>
          </cell>
        </row>
        <row r="614">
          <cell r="M614">
            <v>43677</v>
          </cell>
        </row>
        <row r="614">
          <cell r="S614">
            <v>427.5</v>
          </cell>
        </row>
        <row r="614">
          <cell r="AA614">
            <v>43647</v>
          </cell>
          <cell r="AB614">
            <v>2019</v>
          </cell>
        </row>
        <row r="614">
          <cell r="AF614" t="str">
            <v>住宅物业费</v>
          </cell>
        </row>
        <row r="615">
          <cell r="C615" t="str">
            <v>中华东波苑</v>
          </cell>
        </row>
        <row r="615">
          <cell r="K615" t="str">
            <v>2019年</v>
          </cell>
        </row>
        <row r="615">
          <cell r="M615">
            <v>43677</v>
          </cell>
        </row>
        <row r="615">
          <cell r="S615">
            <v>1050</v>
          </cell>
        </row>
        <row r="615">
          <cell r="AA615">
            <v>43647</v>
          </cell>
          <cell r="AB615">
            <v>2019</v>
          </cell>
        </row>
        <row r="615">
          <cell r="AF615" t="str">
            <v>地下停车费</v>
          </cell>
        </row>
        <row r="616">
          <cell r="C616" t="str">
            <v>中华东波苑</v>
          </cell>
        </row>
        <row r="616">
          <cell r="K616" t="str">
            <v>2019年</v>
          </cell>
        </row>
        <row r="616">
          <cell r="M616">
            <v>43616</v>
          </cell>
        </row>
        <row r="616">
          <cell r="S616">
            <v>16.32</v>
          </cell>
        </row>
        <row r="616">
          <cell r="AA616">
            <v>43647</v>
          </cell>
          <cell r="AB616">
            <v>2019</v>
          </cell>
        </row>
        <row r="616">
          <cell r="AF616" t="str">
            <v>电费及管理费</v>
          </cell>
        </row>
        <row r="617">
          <cell r="C617" t="str">
            <v>中华东波苑</v>
          </cell>
        </row>
        <row r="617">
          <cell r="K617" t="str">
            <v>2019年</v>
          </cell>
        </row>
        <row r="617">
          <cell r="M617">
            <v>43830</v>
          </cell>
        </row>
        <row r="617">
          <cell r="S617">
            <v>836.94</v>
          </cell>
        </row>
        <row r="617">
          <cell r="AA617">
            <v>43647</v>
          </cell>
          <cell r="AB617">
            <v>2019</v>
          </cell>
        </row>
        <row r="617">
          <cell r="AF617" t="str">
            <v>住宅物业费</v>
          </cell>
        </row>
        <row r="618">
          <cell r="C618" t="str">
            <v>中华东波苑</v>
          </cell>
        </row>
        <row r="618">
          <cell r="K618" t="str">
            <v>代收</v>
          </cell>
        </row>
        <row r="618">
          <cell r="M618">
            <v>43524</v>
          </cell>
        </row>
        <row r="618">
          <cell r="S618">
            <v>285</v>
          </cell>
        </row>
        <row r="618">
          <cell r="AA618">
            <v>43647</v>
          </cell>
          <cell r="AB618">
            <v>2019</v>
          </cell>
        </row>
        <row r="618">
          <cell r="AF618" t="str">
            <v>住宅物业费</v>
          </cell>
        </row>
        <row r="619">
          <cell r="C619" t="str">
            <v>中华东波苑</v>
          </cell>
        </row>
        <row r="619">
          <cell r="K619" t="str">
            <v>2019年</v>
          </cell>
        </row>
        <row r="619">
          <cell r="M619">
            <v>43830</v>
          </cell>
        </row>
        <row r="619">
          <cell r="S619">
            <v>1424.88</v>
          </cell>
        </row>
        <row r="619">
          <cell r="AA619">
            <v>43647</v>
          </cell>
          <cell r="AB619">
            <v>2019</v>
          </cell>
        </row>
        <row r="619">
          <cell r="AF619" t="str">
            <v>住宅物业费</v>
          </cell>
        </row>
        <row r="620">
          <cell r="C620" t="str">
            <v>中华东波苑</v>
          </cell>
        </row>
        <row r="620">
          <cell r="K620" t="str">
            <v>代收</v>
          </cell>
        </row>
        <row r="620">
          <cell r="M620">
            <v>43524</v>
          </cell>
        </row>
        <row r="620">
          <cell r="S620">
            <v>2090</v>
          </cell>
        </row>
        <row r="620">
          <cell r="AA620">
            <v>43647</v>
          </cell>
          <cell r="AB620">
            <v>2019</v>
          </cell>
        </row>
        <row r="620">
          <cell r="AF620" t="str">
            <v>商铺物业费</v>
          </cell>
        </row>
        <row r="621">
          <cell r="C621" t="str">
            <v>中华东波苑</v>
          </cell>
        </row>
        <row r="621">
          <cell r="K621" t="str">
            <v>2019年</v>
          </cell>
        </row>
        <row r="621">
          <cell r="M621">
            <v>43646</v>
          </cell>
        </row>
        <row r="621">
          <cell r="S621">
            <v>4180</v>
          </cell>
        </row>
        <row r="621">
          <cell r="AA621">
            <v>43647</v>
          </cell>
          <cell r="AB621">
            <v>2019</v>
          </cell>
        </row>
        <row r="621">
          <cell r="AF621" t="str">
            <v>商铺物业费</v>
          </cell>
        </row>
        <row r="622">
          <cell r="C622" t="str">
            <v>中华东波苑</v>
          </cell>
        </row>
        <row r="622">
          <cell r="K622" t="str">
            <v>2019年</v>
          </cell>
        </row>
        <row r="622">
          <cell r="M622">
            <v>43616</v>
          </cell>
        </row>
        <row r="622">
          <cell r="S622">
            <v>922.46</v>
          </cell>
        </row>
        <row r="622">
          <cell r="AA622">
            <v>43647</v>
          </cell>
          <cell r="AB622">
            <v>2019</v>
          </cell>
        </row>
        <row r="622">
          <cell r="AF622" t="str">
            <v>电费及管理费</v>
          </cell>
        </row>
        <row r="623">
          <cell r="C623" t="str">
            <v>中华东波苑</v>
          </cell>
        </row>
        <row r="623">
          <cell r="K623" t="str">
            <v>2019年</v>
          </cell>
        </row>
        <row r="623">
          <cell r="M623">
            <v>43616</v>
          </cell>
        </row>
        <row r="623">
          <cell r="S623">
            <v>930.16</v>
          </cell>
        </row>
        <row r="623">
          <cell r="AA623">
            <v>43647</v>
          </cell>
          <cell r="AB623">
            <v>2019</v>
          </cell>
        </row>
        <row r="623">
          <cell r="AF623" t="str">
            <v>电费及管理费</v>
          </cell>
        </row>
        <row r="624">
          <cell r="C624" t="str">
            <v>中华东波苑</v>
          </cell>
        </row>
        <row r="624">
          <cell r="K624" t="str">
            <v>2019年</v>
          </cell>
        </row>
        <row r="624">
          <cell r="M624">
            <v>43616</v>
          </cell>
        </row>
        <row r="624">
          <cell r="S624">
            <v>68.4</v>
          </cell>
        </row>
        <row r="624">
          <cell r="AA624">
            <v>43647</v>
          </cell>
          <cell r="AB624">
            <v>2019</v>
          </cell>
        </row>
        <row r="624">
          <cell r="AF624" t="str">
            <v>代收水费</v>
          </cell>
        </row>
        <row r="625">
          <cell r="C625" t="str">
            <v>中华东波苑</v>
          </cell>
        </row>
        <row r="625">
          <cell r="K625" t="str">
            <v>2019年</v>
          </cell>
        </row>
        <row r="625">
          <cell r="M625">
            <v>43616</v>
          </cell>
        </row>
        <row r="625">
          <cell r="S625">
            <v>51.3</v>
          </cell>
        </row>
        <row r="625">
          <cell r="AA625">
            <v>43647</v>
          </cell>
          <cell r="AB625">
            <v>2019</v>
          </cell>
        </row>
        <row r="625">
          <cell r="AF625" t="str">
            <v>代收水费</v>
          </cell>
        </row>
        <row r="626">
          <cell r="C626" t="str">
            <v>中华东波苑</v>
          </cell>
        </row>
        <row r="626">
          <cell r="K626" t="str">
            <v>2019年</v>
          </cell>
        </row>
        <row r="626">
          <cell r="M626">
            <v>43830</v>
          </cell>
        </row>
        <row r="626">
          <cell r="S626">
            <v>899.58</v>
          </cell>
        </row>
        <row r="626">
          <cell r="AA626">
            <v>43647</v>
          </cell>
          <cell r="AB626">
            <v>2019</v>
          </cell>
        </row>
        <row r="626">
          <cell r="AF626" t="str">
            <v>住宅物业费</v>
          </cell>
        </row>
        <row r="627">
          <cell r="C627" t="str">
            <v>中华东波苑</v>
          </cell>
        </row>
        <row r="627">
          <cell r="K627" t="str">
            <v>代收</v>
          </cell>
        </row>
        <row r="627">
          <cell r="M627">
            <v>43524</v>
          </cell>
        </row>
        <row r="627">
          <cell r="S627">
            <v>349.06</v>
          </cell>
        </row>
        <row r="627">
          <cell r="AA627">
            <v>43647</v>
          </cell>
          <cell r="AB627">
            <v>2019</v>
          </cell>
        </row>
        <row r="627">
          <cell r="AF627" t="str">
            <v>住宅物业费</v>
          </cell>
        </row>
        <row r="628">
          <cell r="C628" t="str">
            <v>中华东波苑</v>
          </cell>
        </row>
        <row r="628">
          <cell r="K628" t="str">
            <v>2019年</v>
          </cell>
        </row>
        <row r="628">
          <cell r="M628">
            <v>43830</v>
          </cell>
        </row>
        <row r="628">
          <cell r="S628">
            <v>1745.3</v>
          </cell>
        </row>
        <row r="628">
          <cell r="AA628">
            <v>43647</v>
          </cell>
          <cell r="AB628">
            <v>2019</v>
          </cell>
        </row>
        <row r="628">
          <cell r="AF628" t="str">
            <v>住宅物业费</v>
          </cell>
        </row>
        <row r="629">
          <cell r="C629" t="str">
            <v>中华东波苑</v>
          </cell>
        </row>
        <row r="629">
          <cell r="K629" t="str">
            <v>2019年</v>
          </cell>
        </row>
        <row r="629">
          <cell r="M629">
            <v>43616</v>
          </cell>
        </row>
        <row r="629">
          <cell r="S629">
            <v>5418.24</v>
          </cell>
        </row>
        <row r="629">
          <cell r="AA629">
            <v>43647</v>
          </cell>
          <cell r="AB629">
            <v>2019</v>
          </cell>
        </row>
        <row r="629">
          <cell r="AF629" t="str">
            <v>电费及管理费</v>
          </cell>
        </row>
        <row r="630">
          <cell r="C630" t="str">
            <v>中华东波苑</v>
          </cell>
        </row>
        <row r="630">
          <cell r="K630" t="str">
            <v>2019年</v>
          </cell>
        </row>
        <row r="630">
          <cell r="M630">
            <v>43616</v>
          </cell>
        </row>
        <row r="630">
          <cell r="S630">
            <v>2317.44</v>
          </cell>
        </row>
        <row r="630">
          <cell r="AA630">
            <v>43647</v>
          </cell>
          <cell r="AB630">
            <v>2019</v>
          </cell>
        </row>
        <row r="630">
          <cell r="AF630" t="str">
            <v>电费及管理费</v>
          </cell>
        </row>
        <row r="631">
          <cell r="C631" t="str">
            <v>中华东波苑</v>
          </cell>
        </row>
        <row r="631">
          <cell r="K631" t="str">
            <v>2019年</v>
          </cell>
        </row>
        <row r="631">
          <cell r="M631">
            <v>43616</v>
          </cell>
        </row>
        <row r="631">
          <cell r="S631">
            <v>136.8</v>
          </cell>
        </row>
        <row r="631">
          <cell r="AA631">
            <v>43647</v>
          </cell>
          <cell r="AB631">
            <v>2019</v>
          </cell>
        </row>
        <row r="631">
          <cell r="AF631" t="str">
            <v>代收水费</v>
          </cell>
        </row>
        <row r="632">
          <cell r="C632" t="str">
            <v>中华东波苑</v>
          </cell>
        </row>
        <row r="632">
          <cell r="K632" t="str">
            <v>2019年</v>
          </cell>
        </row>
        <row r="632">
          <cell r="M632">
            <v>43616</v>
          </cell>
        </row>
        <row r="632">
          <cell r="S632">
            <v>570</v>
          </cell>
        </row>
        <row r="632">
          <cell r="AA632">
            <v>43647</v>
          </cell>
          <cell r="AB632">
            <v>2019</v>
          </cell>
        </row>
        <row r="632">
          <cell r="AF632" t="str">
            <v>代收水费</v>
          </cell>
        </row>
        <row r="633">
          <cell r="C633" t="str">
            <v>中华东波苑</v>
          </cell>
        </row>
        <row r="633">
          <cell r="K633" t="str">
            <v>2019年</v>
          </cell>
        </row>
        <row r="633">
          <cell r="M633">
            <v>43708</v>
          </cell>
        </row>
        <row r="633">
          <cell r="S633">
            <v>750</v>
          </cell>
        </row>
        <row r="633">
          <cell r="AA633">
            <v>43647</v>
          </cell>
          <cell r="AB633">
            <v>2019</v>
          </cell>
        </row>
        <row r="633">
          <cell r="AF633" t="str">
            <v>临时停车费</v>
          </cell>
        </row>
        <row r="634">
          <cell r="C634" t="str">
            <v>中华东波苑</v>
          </cell>
        </row>
        <row r="634">
          <cell r="K634" t="str">
            <v>2019年</v>
          </cell>
        </row>
        <row r="634">
          <cell r="M634">
            <v>43657</v>
          </cell>
        </row>
        <row r="634">
          <cell r="S634">
            <v>1200</v>
          </cell>
        </row>
        <row r="634">
          <cell r="AA634">
            <v>43647</v>
          </cell>
          <cell r="AB634">
            <v>2019</v>
          </cell>
        </row>
        <row r="634">
          <cell r="AF634" t="str">
            <v>电梯广告（业委会）</v>
          </cell>
        </row>
        <row r="635">
          <cell r="C635" t="str">
            <v>中华东波苑</v>
          </cell>
        </row>
        <row r="635">
          <cell r="K635" t="str">
            <v>2019年</v>
          </cell>
        </row>
        <row r="635">
          <cell r="M635">
            <v>43616</v>
          </cell>
        </row>
        <row r="635">
          <cell r="S635">
            <v>57</v>
          </cell>
        </row>
        <row r="635">
          <cell r="AA635">
            <v>43647</v>
          </cell>
          <cell r="AB635">
            <v>2019</v>
          </cell>
        </row>
        <row r="635">
          <cell r="AF635" t="str">
            <v>代收水费</v>
          </cell>
        </row>
        <row r="636">
          <cell r="C636" t="str">
            <v>中华东波苑</v>
          </cell>
        </row>
        <row r="636">
          <cell r="K636" t="str">
            <v>2019年</v>
          </cell>
        </row>
        <row r="636">
          <cell r="M636">
            <v>43616</v>
          </cell>
        </row>
        <row r="636">
          <cell r="S636">
            <v>57</v>
          </cell>
        </row>
        <row r="636">
          <cell r="AA636">
            <v>43647</v>
          </cell>
          <cell r="AB636">
            <v>2019</v>
          </cell>
        </row>
        <row r="636">
          <cell r="AF636" t="str">
            <v>代收水费</v>
          </cell>
        </row>
        <row r="637">
          <cell r="C637" t="str">
            <v>中华东波苑</v>
          </cell>
        </row>
        <row r="637">
          <cell r="K637" t="str">
            <v>2019年</v>
          </cell>
        </row>
        <row r="637">
          <cell r="M637">
            <v>43616</v>
          </cell>
        </row>
        <row r="637">
          <cell r="S637">
            <v>122.4</v>
          </cell>
        </row>
        <row r="637">
          <cell r="AA637">
            <v>43647</v>
          </cell>
          <cell r="AB637">
            <v>2019</v>
          </cell>
        </row>
        <row r="637">
          <cell r="AF637" t="str">
            <v>电费及管理费</v>
          </cell>
        </row>
        <row r="638">
          <cell r="C638" t="str">
            <v>中华东波苑</v>
          </cell>
        </row>
        <row r="638">
          <cell r="K638" t="str">
            <v>2019年</v>
          </cell>
        </row>
        <row r="638">
          <cell r="M638">
            <v>43616</v>
          </cell>
        </row>
        <row r="638">
          <cell r="S638">
            <v>403</v>
          </cell>
        </row>
        <row r="638">
          <cell r="AA638">
            <v>43647</v>
          </cell>
          <cell r="AB638">
            <v>2019</v>
          </cell>
        </row>
        <row r="638">
          <cell r="AF638" t="str">
            <v>电费及管理费</v>
          </cell>
        </row>
        <row r="639">
          <cell r="C639" t="str">
            <v>中华东波苑</v>
          </cell>
        </row>
        <row r="639">
          <cell r="K639" t="str">
            <v>2019年</v>
          </cell>
        </row>
        <row r="639">
          <cell r="M639">
            <v>43616</v>
          </cell>
        </row>
        <row r="639">
          <cell r="S639">
            <v>450.3</v>
          </cell>
        </row>
        <row r="639">
          <cell r="AA639">
            <v>43647</v>
          </cell>
          <cell r="AB639">
            <v>2019</v>
          </cell>
        </row>
        <row r="639">
          <cell r="AF639" t="str">
            <v>代收水费</v>
          </cell>
        </row>
        <row r="640">
          <cell r="C640" t="str">
            <v>中华东波苑</v>
          </cell>
        </row>
        <row r="640">
          <cell r="K640" t="str">
            <v>2019年</v>
          </cell>
        </row>
        <row r="640">
          <cell r="M640">
            <v>43677</v>
          </cell>
        </row>
        <row r="640">
          <cell r="S640">
            <v>250</v>
          </cell>
        </row>
        <row r="640">
          <cell r="AA640">
            <v>43647</v>
          </cell>
          <cell r="AB640">
            <v>2019</v>
          </cell>
        </row>
        <row r="640">
          <cell r="AF640" t="str">
            <v>临时停车费</v>
          </cell>
        </row>
        <row r="641">
          <cell r="C641" t="str">
            <v>中华东波苑</v>
          </cell>
        </row>
        <row r="641">
          <cell r="K641" t="str">
            <v>2019年</v>
          </cell>
        </row>
        <row r="641">
          <cell r="M641">
            <v>43677</v>
          </cell>
        </row>
        <row r="641">
          <cell r="S641">
            <v>250</v>
          </cell>
        </row>
        <row r="641">
          <cell r="AA641">
            <v>43647</v>
          </cell>
          <cell r="AB641">
            <v>2019</v>
          </cell>
        </row>
        <row r="641">
          <cell r="AF641" t="str">
            <v>临时停车费</v>
          </cell>
        </row>
        <row r="642">
          <cell r="C642" t="str">
            <v>中华东波苑</v>
          </cell>
        </row>
        <row r="642">
          <cell r="K642" t="str">
            <v>2019年</v>
          </cell>
        </row>
        <row r="642">
          <cell r="M642">
            <v>43677</v>
          </cell>
        </row>
        <row r="642">
          <cell r="S642">
            <v>500</v>
          </cell>
        </row>
        <row r="642">
          <cell r="AA642">
            <v>43647</v>
          </cell>
          <cell r="AB642">
            <v>2019</v>
          </cell>
        </row>
        <row r="642">
          <cell r="AF642" t="str">
            <v>临时停车费</v>
          </cell>
        </row>
        <row r="643">
          <cell r="C643" t="str">
            <v>中华东波苑</v>
          </cell>
        </row>
        <row r="643">
          <cell r="K643" t="str">
            <v>2019年</v>
          </cell>
        </row>
        <row r="643">
          <cell r="M643">
            <v>43677</v>
          </cell>
        </row>
        <row r="643">
          <cell r="S643">
            <v>500</v>
          </cell>
        </row>
        <row r="643">
          <cell r="AA643">
            <v>43647</v>
          </cell>
          <cell r="AB643">
            <v>2019</v>
          </cell>
        </row>
        <row r="643">
          <cell r="AF643" t="str">
            <v>临时停车费</v>
          </cell>
        </row>
        <row r="644">
          <cell r="C644" t="str">
            <v>中华东波苑</v>
          </cell>
        </row>
        <row r="644">
          <cell r="K644" t="str">
            <v>2019年</v>
          </cell>
        </row>
        <row r="644">
          <cell r="M644">
            <v>43616</v>
          </cell>
        </row>
        <row r="644">
          <cell r="S644">
            <v>621.52</v>
          </cell>
        </row>
        <row r="644">
          <cell r="AA644">
            <v>43647</v>
          </cell>
          <cell r="AB644">
            <v>2019</v>
          </cell>
        </row>
        <row r="644">
          <cell r="AF644" t="str">
            <v>电费及管理费</v>
          </cell>
        </row>
        <row r="645">
          <cell r="C645" t="str">
            <v>中华东波苑</v>
          </cell>
        </row>
        <row r="645">
          <cell r="K645" t="str">
            <v>2019年</v>
          </cell>
        </row>
        <row r="645">
          <cell r="M645">
            <v>43616</v>
          </cell>
        </row>
        <row r="645">
          <cell r="S645">
            <v>57</v>
          </cell>
        </row>
        <row r="645">
          <cell r="AA645">
            <v>43647</v>
          </cell>
          <cell r="AB645">
            <v>2019</v>
          </cell>
        </row>
        <row r="645">
          <cell r="AF645" t="str">
            <v>代收水费</v>
          </cell>
        </row>
        <row r="646">
          <cell r="C646" t="str">
            <v>中华东波苑</v>
          </cell>
        </row>
        <row r="646">
          <cell r="K646" t="str">
            <v>2019年</v>
          </cell>
        </row>
        <row r="646">
          <cell r="M646">
            <v>43616</v>
          </cell>
        </row>
        <row r="646">
          <cell r="S646">
            <v>91.2</v>
          </cell>
        </row>
        <row r="646">
          <cell r="AA646">
            <v>43647</v>
          </cell>
          <cell r="AB646">
            <v>2019</v>
          </cell>
        </row>
        <row r="646">
          <cell r="AF646" t="str">
            <v>代收水费</v>
          </cell>
        </row>
        <row r="647">
          <cell r="C647" t="str">
            <v>中华东波苑</v>
          </cell>
        </row>
        <row r="647">
          <cell r="K647" t="str">
            <v>2019年</v>
          </cell>
        </row>
        <row r="647">
          <cell r="M647">
            <v>43616</v>
          </cell>
        </row>
        <row r="647">
          <cell r="S647">
            <v>1986.6</v>
          </cell>
        </row>
        <row r="647">
          <cell r="AA647">
            <v>43647</v>
          </cell>
          <cell r="AB647">
            <v>2019</v>
          </cell>
        </row>
        <row r="647">
          <cell r="AF647" t="str">
            <v>电费及管理费</v>
          </cell>
        </row>
        <row r="648">
          <cell r="C648" t="str">
            <v>中华东波苑</v>
          </cell>
        </row>
        <row r="648">
          <cell r="K648" t="str">
            <v>2019年</v>
          </cell>
        </row>
        <row r="648">
          <cell r="M648">
            <v>43555</v>
          </cell>
        </row>
        <row r="648">
          <cell r="S648">
            <v>28.5</v>
          </cell>
        </row>
        <row r="648">
          <cell r="AA648">
            <v>43647</v>
          </cell>
          <cell r="AB648">
            <v>2019</v>
          </cell>
        </row>
        <row r="648">
          <cell r="AF648" t="str">
            <v>代收水费</v>
          </cell>
        </row>
        <row r="649">
          <cell r="C649" t="str">
            <v>中华东波苑</v>
          </cell>
        </row>
        <row r="649">
          <cell r="K649" t="str">
            <v>2019年</v>
          </cell>
        </row>
        <row r="649">
          <cell r="M649">
            <v>43555</v>
          </cell>
        </row>
        <row r="649">
          <cell r="S649">
            <v>309.54</v>
          </cell>
        </row>
        <row r="649">
          <cell r="AA649">
            <v>43647</v>
          </cell>
          <cell r="AB649">
            <v>2019</v>
          </cell>
        </row>
        <row r="649">
          <cell r="AF649" t="str">
            <v>电费及管理费</v>
          </cell>
        </row>
        <row r="650">
          <cell r="C650" t="str">
            <v>中华东波苑</v>
          </cell>
        </row>
        <row r="650">
          <cell r="K650" t="str">
            <v>2019年</v>
          </cell>
        </row>
        <row r="650">
          <cell r="M650">
            <v>43585</v>
          </cell>
        </row>
        <row r="650">
          <cell r="S650">
            <v>275.09</v>
          </cell>
        </row>
        <row r="650">
          <cell r="AA650">
            <v>43647</v>
          </cell>
          <cell r="AB650">
            <v>2019</v>
          </cell>
        </row>
        <row r="650">
          <cell r="AF650" t="str">
            <v>电费及管理费</v>
          </cell>
        </row>
        <row r="651">
          <cell r="C651" t="str">
            <v>中华东波苑</v>
          </cell>
        </row>
        <row r="651">
          <cell r="K651" t="str">
            <v>2019年</v>
          </cell>
        </row>
        <row r="651">
          <cell r="M651">
            <v>43616</v>
          </cell>
        </row>
        <row r="651">
          <cell r="S651">
            <v>285</v>
          </cell>
        </row>
        <row r="651">
          <cell r="AA651">
            <v>43647</v>
          </cell>
          <cell r="AB651">
            <v>2019</v>
          </cell>
        </row>
        <row r="651">
          <cell r="AF651" t="str">
            <v>代收水费</v>
          </cell>
        </row>
        <row r="652">
          <cell r="C652" t="str">
            <v>中华东波苑</v>
          </cell>
        </row>
        <row r="652">
          <cell r="K652" t="str">
            <v>2019年</v>
          </cell>
        </row>
        <row r="652">
          <cell r="M652">
            <v>43830</v>
          </cell>
        </row>
        <row r="652">
          <cell r="S652">
            <v>7482.3</v>
          </cell>
        </row>
        <row r="652">
          <cell r="AA652">
            <v>43647</v>
          </cell>
          <cell r="AB652">
            <v>2019</v>
          </cell>
        </row>
        <row r="652">
          <cell r="AF652" t="str">
            <v>商铺物业费</v>
          </cell>
        </row>
        <row r="653">
          <cell r="C653" t="str">
            <v>中华东波苑</v>
          </cell>
        </row>
        <row r="653">
          <cell r="K653" t="str">
            <v>2019年</v>
          </cell>
        </row>
        <row r="653">
          <cell r="M653">
            <v>43616</v>
          </cell>
        </row>
        <row r="653">
          <cell r="S653">
            <v>2359.28</v>
          </cell>
        </row>
        <row r="653">
          <cell r="AA653">
            <v>43647</v>
          </cell>
          <cell r="AB653">
            <v>2019</v>
          </cell>
        </row>
        <row r="653">
          <cell r="AF653" t="str">
            <v>电费及管理费</v>
          </cell>
        </row>
        <row r="654">
          <cell r="C654" t="str">
            <v>中华东波苑</v>
          </cell>
        </row>
        <row r="654">
          <cell r="K654" t="str">
            <v>2019年</v>
          </cell>
        </row>
        <row r="654">
          <cell r="M654">
            <v>43616</v>
          </cell>
        </row>
        <row r="654">
          <cell r="S654">
            <v>10363.2</v>
          </cell>
        </row>
        <row r="654">
          <cell r="AA654">
            <v>43678</v>
          </cell>
          <cell r="AB654">
            <v>2019</v>
          </cell>
        </row>
        <row r="654">
          <cell r="AF654" t="str">
            <v>电费及管理费</v>
          </cell>
        </row>
        <row r="655">
          <cell r="C655" t="str">
            <v>中华东波苑</v>
          </cell>
        </row>
        <row r="655">
          <cell r="K655" t="str">
            <v>2019年</v>
          </cell>
        </row>
        <row r="655">
          <cell r="M655">
            <v>43616</v>
          </cell>
        </row>
        <row r="655">
          <cell r="S655">
            <v>4930.5</v>
          </cell>
        </row>
        <row r="655">
          <cell r="AA655">
            <v>43678</v>
          </cell>
          <cell r="AB655">
            <v>2019</v>
          </cell>
        </row>
        <row r="655">
          <cell r="AF655" t="str">
            <v>代收水费</v>
          </cell>
        </row>
        <row r="656">
          <cell r="C656" t="str">
            <v>中华东波苑</v>
          </cell>
        </row>
        <row r="656">
          <cell r="K656" t="str">
            <v>2019年</v>
          </cell>
        </row>
        <row r="656">
          <cell r="M656">
            <v>43616</v>
          </cell>
        </row>
        <row r="656">
          <cell r="S656">
            <v>9057.6</v>
          </cell>
        </row>
        <row r="656">
          <cell r="AA656">
            <v>43678</v>
          </cell>
          <cell r="AB656">
            <v>2019</v>
          </cell>
        </row>
        <row r="656">
          <cell r="AF656" t="str">
            <v>电费及管理费</v>
          </cell>
        </row>
        <row r="657">
          <cell r="C657" t="str">
            <v>中华东波苑</v>
          </cell>
        </row>
        <row r="657">
          <cell r="K657" t="str">
            <v>2019年</v>
          </cell>
        </row>
        <row r="657">
          <cell r="M657">
            <v>43616</v>
          </cell>
        </row>
        <row r="657">
          <cell r="S657">
            <v>2850</v>
          </cell>
        </row>
        <row r="657">
          <cell r="AA657">
            <v>43678</v>
          </cell>
          <cell r="AB657">
            <v>2019</v>
          </cell>
        </row>
        <row r="657">
          <cell r="AF657" t="str">
            <v>代收水费</v>
          </cell>
        </row>
        <row r="658">
          <cell r="C658" t="str">
            <v>中华东波苑</v>
          </cell>
        </row>
        <row r="658">
          <cell r="K658" t="str">
            <v>2019年</v>
          </cell>
        </row>
        <row r="658">
          <cell r="M658">
            <v>43830</v>
          </cell>
        </row>
        <row r="658">
          <cell r="S658">
            <v>6000</v>
          </cell>
        </row>
        <row r="658">
          <cell r="AA658">
            <v>43678</v>
          </cell>
          <cell r="AB658">
            <v>2019</v>
          </cell>
        </row>
        <row r="658">
          <cell r="AF658" t="str">
            <v>租金收入</v>
          </cell>
        </row>
        <row r="659">
          <cell r="C659" t="str">
            <v>中华东波苑</v>
          </cell>
        </row>
        <row r="659">
          <cell r="K659" t="str">
            <v>2019年</v>
          </cell>
        </row>
        <row r="659">
          <cell r="M659">
            <v>43616</v>
          </cell>
        </row>
        <row r="659">
          <cell r="S659">
            <v>1801.8</v>
          </cell>
        </row>
        <row r="659">
          <cell r="AA659">
            <v>43678</v>
          </cell>
          <cell r="AB659">
            <v>2019</v>
          </cell>
        </row>
        <row r="659">
          <cell r="AF659" t="str">
            <v>电费及管理费</v>
          </cell>
        </row>
        <row r="660">
          <cell r="C660" t="str">
            <v>中华东波苑</v>
          </cell>
        </row>
        <row r="660">
          <cell r="K660" t="str">
            <v>2019年</v>
          </cell>
        </row>
        <row r="660">
          <cell r="M660">
            <v>43616</v>
          </cell>
        </row>
        <row r="660">
          <cell r="S660">
            <v>159.6</v>
          </cell>
        </row>
        <row r="660">
          <cell r="AA660">
            <v>43678</v>
          </cell>
          <cell r="AB660">
            <v>2019</v>
          </cell>
        </row>
        <row r="660">
          <cell r="AF660" t="str">
            <v>代收水费</v>
          </cell>
        </row>
        <row r="661">
          <cell r="C661" t="str">
            <v>中华东波苑</v>
          </cell>
        </row>
        <row r="661">
          <cell r="K661" t="str">
            <v>2019年</v>
          </cell>
        </row>
        <row r="661">
          <cell r="M661">
            <v>43616</v>
          </cell>
        </row>
        <row r="661">
          <cell r="S661">
            <v>57</v>
          </cell>
        </row>
        <row r="661">
          <cell r="AA661">
            <v>43678</v>
          </cell>
          <cell r="AB661">
            <v>2019</v>
          </cell>
        </row>
        <row r="661">
          <cell r="AF661" t="str">
            <v>代收水费</v>
          </cell>
        </row>
        <row r="662">
          <cell r="C662" t="str">
            <v>中华东波苑</v>
          </cell>
        </row>
        <row r="662">
          <cell r="K662" t="str">
            <v>2019年</v>
          </cell>
        </row>
        <row r="662">
          <cell r="M662">
            <v>43616</v>
          </cell>
        </row>
        <row r="662">
          <cell r="S662">
            <v>258.72</v>
          </cell>
        </row>
        <row r="662">
          <cell r="AA662">
            <v>43678</v>
          </cell>
          <cell r="AB662">
            <v>2019</v>
          </cell>
        </row>
        <row r="662">
          <cell r="AF662" t="str">
            <v>电费及管理费</v>
          </cell>
        </row>
        <row r="663">
          <cell r="C663" t="str">
            <v>中华东波苑</v>
          </cell>
        </row>
        <row r="663">
          <cell r="K663" t="str">
            <v>2019年</v>
          </cell>
        </row>
        <row r="663">
          <cell r="M663">
            <v>43830</v>
          </cell>
        </row>
        <row r="663">
          <cell r="S663">
            <v>4248.3</v>
          </cell>
        </row>
        <row r="663">
          <cell r="AA663">
            <v>43678</v>
          </cell>
          <cell r="AB663">
            <v>2019</v>
          </cell>
        </row>
        <row r="663">
          <cell r="AF663" t="str">
            <v>商铺物业费</v>
          </cell>
        </row>
        <row r="664">
          <cell r="C664" t="str">
            <v>中华东波苑</v>
          </cell>
        </row>
        <row r="664">
          <cell r="K664" t="str">
            <v>2019年</v>
          </cell>
        </row>
        <row r="664">
          <cell r="M664">
            <v>43616</v>
          </cell>
        </row>
        <row r="664">
          <cell r="S664">
            <v>11.4</v>
          </cell>
        </row>
        <row r="664">
          <cell r="AA664">
            <v>43678</v>
          </cell>
          <cell r="AB664">
            <v>2019</v>
          </cell>
        </row>
        <row r="664">
          <cell r="AF664" t="str">
            <v>代收水费</v>
          </cell>
        </row>
        <row r="665">
          <cell r="C665" t="str">
            <v>中华东波苑</v>
          </cell>
        </row>
        <row r="665">
          <cell r="K665" t="str">
            <v>2019年</v>
          </cell>
        </row>
        <row r="665">
          <cell r="M665">
            <v>43616</v>
          </cell>
        </row>
        <row r="665">
          <cell r="S665">
            <v>646.8</v>
          </cell>
        </row>
        <row r="665">
          <cell r="AA665">
            <v>43678</v>
          </cell>
          <cell r="AB665">
            <v>2019</v>
          </cell>
        </row>
        <row r="665">
          <cell r="AF665" t="str">
            <v>电费及管理费</v>
          </cell>
        </row>
        <row r="666">
          <cell r="C666" t="str">
            <v>中华东波苑</v>
          </cell>
        </row>
        <row r="666">
          <cell r="K666" t="str">
            <v>代收</v>
          </cell>
        </row>
        <row r="666">
          <cell r="M666">
            <v>43524</v>
          </cell>
        </row>
        <row r="666">
          <cell r="S666">
            <v>278.95</v>
          </cell>
        </row>
        <row r="666">
          <cell r="AA666">
            <v>43678</v>
          </cell>
          <cell r="AB666">
            <v>2019</v>
          </cell>
        </row>
        <row r="666">
          <cell r="AF666" t="str">
            <v>住宅物业费</v>
          </cell>
        </row>
        <row r="667">
          <cell r="C667" t="str">
            <v>中华东波苑</v>
          </cell>
        </row>
        <row r="667">
          <cell r="K667" t="str">
            <v>2019年</v>
          </cell>
        </row>
        <row r="667">
          <cell r="M667">
            <v>43646</v>
          </cell>
        </row>
        <row r="667">
          <cell r="S667">
            <v>557.95</v>
          </cell>
        </row>
        <row r="667">
          <cell r="AA667">
            <v>43678</v>
          </cell>
          <cell r="AB667">
            <v>2019</v>
          </cell>
        </row>
        <row r="667">
          <cell r="AF667" t="str">
            <v>住宅物业费</v>
          </cell>
        </row>
        <row r="668">
          <cell r="C668" t="str">
            <v>中华东波苑</v>
          </cell>
        </row>
        <row r="668">
          <cell r="K668" t="str">
            <v>2019年</v>
          </cell>
        </row>
        <row r="668">
          <cell r="M668">
            <v>43738</v>
          </cell>
        </row>
        <row r="668">
          <cell r="S668">
            <v>7500</v>
          </cell>
        </row>
        <row r="668">
          <cell r="AA668">
            <v>43678</v>
          </cell>
          <cell r="AB668">
            <v>2019</v>
          </cell>
        </row>
        <row r="668">
          <cell r="AF668" t="str">
            <v>租金收入</v>
          </cell>
        </row>
        <row r="669">
          <cell r="C669" t="str">
            <v>中华东波苑</v>
          </cell>
        </row>
        <row r="669">
          <cell r="K669" t="str">
            <v>2019年</v>
          </cell>
        </row>
        <row r="669">
          <cell r="M669">
            <v>43738</v>
          </cell>
        </row>
        <row r="669">
          <cell r="S669">
            <v>12900</v>
          </cell>
        </row>
        <row r="669">
          <cell r="AA669">
            <v>43678</v>
          </cell>
          <cell r="AB669">
            <v>2019</v>
          </cell>
        </row>
        <row r="669">
          <cell r="AF669" t="str">
            <v>租金收入</v>
          </cell>
        </row>
        <row r="670">
          <cell r="C670" t="str">
            <v>中华东波苑</v>
          </cell>
        </row>
        <row r="670">
          <cell r="K670" t="str">
            <v>2019年</v>
          </cell>
        </row>
        <row r="670">
          <cell r="M670">
            <v>43616</v>
          </cell>
        </row>
        <row r="670">
          <cell r="S670">
            <v>4541.46</v>
          </cell>
        </row>
        <row r="670">
          <cell r="AA670">
            <v>43678</v>
          </cell>
          <cell r="AB670">
            <v>2019</v>
          </cell>
        </row>
        <row r="670">
          <cell r="AF670" t="str">
            <v>电费及管理费</v>
          </cell>
        </row>
        <row r="671">
          <cell r="C671" t="str">
            <v>中华东波苑</v>
          </cell>
        </row>
        <row r="671">
          <cell r="K671" t="str">
            <v>2019年</v>
          </cell>
        </row>
        <row r="671">
          <cell r="M671">
            <v>43616</v>
          </cell>
        </row>
        <row r="671">
          <cell r="S671">
            <v>393.3</v>
          </cell>
        </row>
        <row r="671">
          <cell r="AA671">
            <v>43678</v>
          </cell>
          <cell r="AB671">
            <v>2019</v>
          </cell>
        </row>
        <row r="671">
          <cell r="AF671" t="str">
            <v>代收水费</v>
          </cell>
        </row>
        <row r="672">
          <cell r="C672" t="str">
            <v>中华东波苑</v>
          </cell>
        </row>
        <row r="672">
          <cell r="K672" t="str">
            <v>代收</v>
          </cell>
        </row>
        <row r="672">
          <cell r="M672">
            <v>43524</v>
          </cell>
        </row>
        <row r="672">
          <cell r="S672">
            <v>2494.1</v>
          </cell>
        </row>
        <row r="672">
          <cell r="AA672">
            <v>43678</v>
          </cell>
          <cell r="AB672">
            <v>2019</v>
          </cell>
        </row>
        <row r="672">
          <cell r="AF672" t="str">
            <v>商铺物业费</v>
          </cell>
        </row>
        <row r="673">
          <cell r="C673" t="str">
            <v>中华东波苑</v>
          </cell>
        </row>
        <row r="673">
          <cell r="K673" t="str">
            <v>2019年</v>
          </cell>
        </row>
        <row r="673">
          <cell r="M673">
            <v>43646</v>
          </cell>
        </row>
        <row r="673">
          <cell r="S673">
            <v>4988.2</v>
          </cell>
        </row>
        <row r="673">
          <cell r="AA673">
            <v>43678</v>
          </cell>
          <cell r="AB673">
            <v>2019</v>
          </cell>
        </row>
        <row r="673">
          <cell r="AF673" t="str">
            <v>商铺物业费</v>
          </cell>
        </row>
        <row r="674">
          <cell r="C674" t="str">
            <v>中华东波苑</v>
          </cell>
        </row>
        <row r="674">
          <cell r="K674" t="str">
            <v>代收</v>
          </cell>
        </row>
        <row r="674">
          <cell r="M674">
            <v>43524</v>
          </cell>
        </row>
        <row r="674">
          <cell r="S674">
            <v>541.86</v>
          </cell>
        </row>
        <row r="674">
          <cell r="AA674">
            <v>43678</v>
          </cell>
          <cell r="AB674">
            <v>2019</v>
          </cell>
        </row>
        <row r="674">
          <cell r="AF674" t="str">
            <v>商铺物业费</v>
          </cell>
        </row>
        <row r="675">
          <cell r="C675" t="str">
            <v>中华东波苑</v>
          </cell>
        </row>
        <row r="675">
          <cell r="K675" t="str">
            <v>2019年</v>
          </cell>
        </row>
        <row r="675">
          <cell r="M675">
            <v>43646</v>
          </cell>
        </row>
        <row r="675">
          <cell r="S675">
            <v>1083.78</v>
          </cell>
        </row>
        <row r="675">
          <cell r="AA675">
            <v>43678</v>
          </cell>
          <cell r="AB675">
            <v>2019</v>
          </cell>
        </row>
        <row r="675">
          <cell r="AF675" t="str">
            <v>商铺物业费</v>
          </cell>
        </row>
        <row r="676">
          <cell r="C676" t="str">
            <v>中华东波苑</v>
          </cell>
        </row>
        <row r="676">
          <cell r="K676" t="str">
            <v>2019年</v>
          </cell>
        </row>
        <row r="676">
          <cell r="M676">
            <v>43585</v>
          </cell>
        </row>
        <row r="676">
          <cell r="S676">
            <v>995.85</v>
          </cell>
        </row>
        <row r="676">
          <cell r="AA676">
            <v>43678</v>
          </cell>
          <cell r="AB676">
            <v>2019</v>
          </cell>
        </row>
        <row r="676">
          <cell r="AF676" t="str">
            <v>电费及管理费</v>
          </cell>
        </row>
        <row r="677">
          <cell r="C677" t="str">
            <v>中华东波苑</v>
          </cell>
        </row>
        <row r="677">
          <cell r="K677" t="str">
            <v>2019年</v>
          </cell>
        </row>
        <row r="677">
          <cell r="M677">
            <v>43616</v>
          </cell>
        </row>
        <row r="677">
          <cell r="S677">
            <v>993.85</v>
          </cell>
        </row>
        <row r="677">
          <cell r="AA677">
            <v>43678</v>
          </cell>
          <cell r="AB677">
            <v>2019</v>
          </cell>
        </row>
        <row r="677">
          <cell r="AF677" t="str">
            <v>电费及管理费</v>
          </cell>
        </row>
        <row r="678">
          <cell r="C678" t="str">
            <v>中华东波苑</v>
          </cell>
        </row>
        <row r="678">
          <cell r="K678" t="str">
            <v>2019年</v>
          </cell>
        </row>
        <row r="678">
          <cell r="M678">
            <v>43616</v>
          </cell>
        </row>
        <row r="678">
          <cell r="S678">
            <v>4161.6</v>
          </cell>
        </row>
        <row r="678">
          <cell r="AA678">
            <v>43678</v>
          </cell>
          <cell r="AB678">
            <v>2019</v>
          </cell>
        </row>
        <row r="678">
          <cell r="AF678" t="str">
            <v>电费及管理费</v>
          </cell>
        </row>
        <row r="679">
          <cell r="C679" t="str">
            <v>中华东波苑</v>
          </cell>
        </row>
        <row r="679">
          <cell r="K679" t="str">
            <v>2019年</v>
          </cell>
        </row>
        <row r="679">
          <cell r="M679">
            <v>43616</v>
          </cell>
        </row>
        <row r="679">
          <cell r="S679">
            <v>359.1</v>
          </cell>
        </row>
        <row r="679">
          <cell r="AA679">
            <v>43678</v>
          </cell>
          <cell r="AB679">
            <v>2019</v>
          </cell>
        </row>
        <row r="679">
          <cell r="AF679" t="str">
            <v>代收水费</v>
          </cell>
        </row>
        <row r="680">
          <cell r="C680" t="str">
            <v>中华东波苑</v>
          </cell>
        </row>
        <row r="680">
          <cell r="K680" t="str">
            <v>2019年</v>
          </cell>
        </row>
        <row r="680">
          <cell r="M680">
            <v>43616</v>
          </cell>
        </row>
        <row r="680">
          <cell r="S680">
            <v>7303.2</v>
          </cell>
        </row>
        <row r="680">
          <cell r="AA680">
            <v>43678</v>
          </cell>
          <cell r="AB680">
            <v>2019</v>
          </cell>
        </row>
        <row r="680">
          <cell r="AF680" t="str">
            <v>电费及管理费</v>
          </cell>
        </row>
        <row r="681">
          <cell r="C681" t="str">
            <v>中华东波苑</v>
          </cell>
        </row>
        <row r="681">
          <cell r="K681" t="str">
            <v>2019年</v>
          </cell>
        </row>
        <row r="681">
          <cell r="M681">
            <v>43616</v>
          </cell>
        </row>
        <row r="681">
          <cell r="S681">
            <v>2274.3</v>
          </cell>
        </row>
        <row r="681">
          <cell r="AA681">
            <v>43678</v>
          </cell>
          <cell r="AB681">
            <v>2019</v>
          </cell>
        </row>
        <row r="681">
          <cell r="AF681" t="str">
            <v>代收水费</v>
          </cell>
        </row>
        <row r="682">
          <cell r="C682" t="str">
            <v>中华东波苑</v>
          </cell>
        </row>
        <row r="682">
          <cell r="K682" t="str">
            <v>2019年</v>
          </cell>
        </row>
        <row r="682">
          <cell r="M682">
            <v>43616</v>
          </cell>
        </row>
        <row r="682">
          <cell r="S682">
            <v>7548</v>
          </cell>
        </row>
        <row r="682">
          <cell r="AA682">
            <v>43678</v>
          </cell>
          <cell r="AB682">
            <v>2019</v>
          </cell>
        </row>
        <row r="682">
          <cell r="AF682" t="str">
            <v>电费及管理费</v>
          </cell>
        </row>
        <row r="683">
          <cell r="C683" t="str">
            <v>中华东波苑</v>
          </cell>
        </row>
        <row r="683">
          <cell r="K683" t="str">
            <v>2019年</v>
          </cell>
        </row>
        <row r="683">
          <cell r="M683">
            <v>43616</v>
          </cell>
        </row>
        <row r="683">
          <cell r="S683">
            <v>1299.6</v>
          </cell>
        </row>
        <row r="683">
          <cell r="AA683">
            <v>43678</v>
          </cell>
          <cell r="AB683">
            <v>2019</v>
          </cell>
        </row>
        <row r="683">
          <cell r="AF683" t="str">
            <v>代收水费</v>
          </cell>
        </row>
        <row r="684">
          <cell r="C684" t="str">
            <v>中华东波苑</v>
          </cell>
        </row>
        <row r="684">
          <cell r="K684" t="str">
            <v>2019年</v>
          </cell>
        </row>
        <row r="684">
          <cell r="M684">
            <v>43646</v>
          </cell>
        </row>
        <row r="684">
          <cell r="S684">
            <v>4180.44</v>
          </cell>
        </row>
        <row r="684">
          <cell r="AA684">
            <v>43678</v>
          </cell>
          <cell r="AB684">
            <v>2019</v>
          </cell>
        </row>
        <row r="684">
          <cell r="AF684" t="str">
            <v>商铺物业费</v>
          </cell>
        </row>
        <row r="685">
          <cell r="C685" t="str">
            <v>中华东波苑</v>
          </cell>
        </row>
        <row r="685">
          <cell r="K685" t="str">
            <v>2019年</v>
          </cell>
        </row>
        <row r="685">
          <cell r="M685">
            <v>43646</v>
          </cell>
        </row>
        <row r="685">
          <cell r="S685">
            <v>957.6</v>
          </cell>
        </row>
        <row r="685">
          <cell r="AA685">
            <v>43678</v>
          </cell>
          <cell r="AB685">
            <v>2019</v>
          </cell>
        </row>
        <row r="685">
          <cell r="AF685" t="str">
            <v>商铺物业费</v>
          </cell>
        </row>
        <row r="686">
          <cell r="C686" t="str">
            <v>中华东波苑</v>
          </cell>
        </row>
        <row r="686">
          <cell r="K686" t="str">
            <v>2019年</v>
          </cell>
        </row>
        <row r="686">
          <cell r="M686">
            <v>43646</v>
          </cell>
        </row>
        <row r="686">
          <cell r="S686">
            <v>684</v>
          </cell>
        </row>
        <row r="686">
          <cell r="AA686">
            <v>43678</v>
          </cell>
          <cell r="AB686">
            <v>2019</v>
          </cell>
        </row>
        <row r="686">
          <cell r="AF686" t="str">
            <v>商铺物业费</v>
          </cell>
        </row>
        <row r="687">
          <cell r="C687" t="str">
            <v>中华东波苑</v>
          </cell>
        </row>
        <row r="687">
          <cell r="K687" t="str">
            <v>2019年</v>
          </cell>
        </row>
        <row r="687">
          <cell r="M687">
            <v>43646</v>
          </cell>
        </row>
        <row r="687">
          <cell r="S687">
            <v>2080.5</v>
          </cell>
        </row>
        <row r="687">
          <cell r="AA687">
            <v>43678</v>
          </cell>
          <cell r="AB687">
            <v>2019</v>
          </cell>
        </row>
        <row r="687">
          <cell r="AF687" t="str">
            <v>商铺物业费</v>
          </cell>
        </row>
        <row r="688">
          <cell r="C688" t="str">
            <v>中华东波苑</v>
          </cell>
        </row>
        <row r="688">
          <cell r="K688" t="str">
            <v>2019年</v>
          </cell>
        </row>
        <row r="688">
          <cell r="M688">
            <v>43646</v>
          </cell>
        </row>
        <row r="688">
          <cell r="S688">
            <v>9327.54</v>
          </cell>
        </row>
        <row r="688">
          <cell r="AA688">
            <v>43678</v>
          </cell>
          <cell r="AB688">
            <v>2019</v>
          </cell>
        </row>
        <row r="688">
          <cell r="AF688" t="str">
            <v>商铺物业费</v>
          </cell>
        </row>
        <row r="689">
          <cell r="C689" t="str">
            <v>中华东波苑</v>
          </cell>
        </row>
        <row r="689">
          <cell r="K689" t="str">
            <v>代收</v>
          </cell>
        </row>
        <row r="689">
          <cell r="M689">
            <v>43524</v>
          </cell>
        </row>
        <row r="689">
          <cell r="S689">
            <v>349.12</v>
          </cell>
        </row>
        <row r="689">
          <cell r="AA689">
            <v>43678</v>
          </cell>
          <cell r="AB689">
            <v>2019</v>
          </cell>
        </row>
        <row r="689">
          <cell r="AF689" t="str">
            <v>住宅物业费</v>
          </cell>
        </row>
        <row r="690">
          <cell r="C690" t="str">
            <v>中华东波苑</v>
          </cell>
        </row>
        <row r="690">
          <cell r="K690" t="str">
            <v>2019年</v>
          </cell>
        </row>
        <row r="690">
          <cell r="M690">
            <v>43830</v>
          </cell>
        </row>
        <row r="690">
          <cell r="S690">
            <v>1745.28</v>
          </cell>
        </row>
        <row r="690">
          <cell r="AA690">
            <v>43678</v>
          </cell>
          <cell r="AB690">
            <v>2019</v>
          </cell>
        </row>
        <row r="690">
          <cell r="AF690" t="str">
            <v>住宅物业费</v>
          </cell>
        </row>
        <row r="691">
          <cell r="C691" t="str">
            <v>中华东波苑</v>
          </cell>
        </row>
        <row r="691">
          <cell r="K691" t="str">
            <v>代收</v>
          </cell>
        </row>
        <row r="691">
          <cell r="M691">
            <v>43524</v>
          </cell>
        </row>
        <row r="691">
          <cell r="S691">
            <v>245.62</v>
          </cell>
        </row>
        <row r="691">
          <cell r="AA691">
            <v>43678</v>
          </cell>
          <cell r="AB691">
            <v>2019</v>
          </cell>
        </row>
        <row r="691">
          <cell r="AF691" t="str">
            <v>住宅物业费</v>
          </cell>
        </row>
        <row r="692">
          <cell r="C692" t="str">
            <v>中华东波苑</v>
          </cell>
        </row>
        <row r="692">
          <cell r="K692" t="str">
            <v>2019年</v>
          </cell>
        </row>
        <row r="692">
          <cell r="M692">
            <v>43646</v>
          </cell>
        </row>
        <row r="692">
          <cell r="S692">
            <v>491.18</v>
          </cell>
        </row>
        <row r="692">
          <cell r="AA692">
            <v>43678</v>
          </cell>
          <cell r="AB692">
            <v>2019</v>
          </cell>
        </row>
        <row r="692">
          <cell r="AF692" t="str">
            <v>住宅物业费</v>
          </cell>
        </row>
        <row r="693">
          <cell r="C693" t="str">
            <v>中华东波苑</v>
          </cell>
        </row>
        <row r="693">
          <cell r="K693" t="str">
            <v>代收</v>
          </cell>
        </row>
        <row r="693">
          <cell r="M693">
            <v>43524</v>
          </cell>
        </row>
        <row r="693">
          <cell r="S693">
            <v>500</v>
          </cell>
        </row>
        <row r="693">
          <cell r="AA693">
            <v>43678</v>
          </cell>
          <cell r="AB693">
            <v>2019</v>
          </cell>
        </row>
        <row r="693">
          <cell r="AF693" t="str">
            <v>地面停车费</v>
          </cell>
        </row>
        <row r="694">
          <cell r="C694" t="str">
            <v>中华东波苑</v>
          </cell>
        </row>
        <row r="694">
          <cell r="K694" t="str">
            <v>2019年</v>
          </cell>
        </row>
        <row r="694">
          <cell r="M694">
            <v>43646</v>
          </cell>
        </row>
        <row r="694">
          <cell r="S694">
            <v>1000</v>
          </cell>
        </row>
        <row r="694">
          <cell r="AA694">
            <v>43678</v>
          </cell>
          <cell r="AB694">
            <v>2019</v>
          </cell>
        </row>
        <row r="694">
          <cell r="AF694" t="str">
            <v>地面停车费</v>
          </cell>
        </row>
        <row r="695">
          <cell r="C695" t="str">
            <v>中华东波苑</v>
          </cell>
        </row>
        <row r="695">
          <cell r="K695" t="str">
            <v>2019年</v>
          </cell>
        </row>
        <row r="695">
          <cell r="M695">
            <v>43738</v>
          </cell>
        </row>
        <row r="695">
          <cell r="S695">
            <v>375</v>
          </cell>
        </row>
        <row r="695">
          <cell r="AA695">
            <v>43678</v>
          </cell>
          <cell r="AB695">
            <v>2019</v>
          </cell>
        </row>
        <row r="695">
          <cell r="AF695" t="str">
            <v>小业主产权车辆管理费</v>
          </cell>
        </row>
        <row r="696">
          <cell r="C696" t="str">
            <v>中华东波苑</v>
          </cell>
        </row>
        <row r="696">
          <cell r="K696" t="str">
            <v>2019年</v>
          </cell>
        </row>
        <row r="696">
          <cell r="M696">
            <v>43738</v>
          </cell>
        </row>
        <row r="696">
          <cell r="S696">
            <v>449.8</v>
          </cell>
        </row>
        <row r="696">
          <cell r="AA696">
            <v>43678</v>
          </cell>
          <cell r="AB696">
            <v>2019</v>
          </cell>
        </row>
        <row r="696">
          <cell r="AF696" t="str">
            <v>住宅物业费</v>
          </cell>
        </row>
        <row r="697">
          <cell r="C697" t="str">
            <v>中华东波苑</v>
          </cell>
        </row>
        <row r="697">
          <cell r="K697" t="str">
            <v>2019年</v>
          </cell>
        </row>
        <row r="697">
          <cell r="M697">
            <v>43830</v>
          </cell>
        </row>
        <row r="697">
          <cell r="S697">
            <v>3146.58</v>
          </cell>
        </row>
        <row r="697">
          <cell r="AA697">
            <v>43678</v>
          </cell>
          <cell r="AB697">
            <v>2019</v>
          </cell>
        </row>
        <row r="697">
          <cell r="AF697" t="str">
            <v>商铺物业费</v>
          </cell>
        </row>
        <row r="698">
          <cell r="C698" t="str">
            <v>中华东波苑</v>
          </cell>
        </row>
        <row r="698">
          <cell r="K698" t="str">
            <v>2019年</v>
          </cell>
        </row>
        <row r="698">
          <cell r="M698">
            <v>43616</v>
          </cell>
        </row>
        <row r="698">
          <cell r="S698">
            <v>258.72</v>
          </cell>
        </row>
        <row r="698">
          <cell r="AA698">
            <v>43678</v>
          </cell>
          <cell r="AB698">
            <v>2019</v>
          </cell>
        </row>
        <row r="698">
          <cell r="AF698" t="str">
            <v>电费及管理费</v>
          </cell>
        </row>
        <row r="699">
          <cell r="C699" t="str">
            <v>中华东波苑</v>
          </cell>
        </row>
        <row r="699">
          <cell r="K699" t="str">
            <v>2019年</v>
          </cell>
        </row>
        <row r="699">
          <cell r="M699">
            <v>43830</v>
          </cell>
        </row>
        <row r="699">
          <cell r="S699">
            <v>1705.2</v>
          </cell>
        </row>
        <row r="699">
          <cell r="AA699">
            <v>43678</v>
          </cell>
          <cell r="AB699">
            <v>2019</v>
          </cell>
        </row>
        <row r="699">
          <cell r="AF699" t="str">
            <v>商铺物业费</v>
          </cell>
        </row>
        <row r="700">
          <cell r="C700" t="str">
            <v>中华东波苑</v>
          </cell>
        </row>
        <row r="700">
          <cell r="K700" t="str">
            <v>2019年</v>
          </cell>
        </row>
        <row r="700">
          <cell r="M700">
            <v>43708</v>
          </cell>
        </row>
        <row r="700">
          <cell r="S700">
            <v>10</v>
          </cell>
        </row>
        <row r="700">
          <cell r="AA700">
            <v>43678</v>
          </cell>
          <cell r="AB700">
            <v>2019</v>
          </cell>
        </row>
        <row r="700">
          <cell r="AF700" t="str">
            <v>临时停车费</v>
          </cell>
        </row>
        <row r="701">
          <cell r="C701" t="str">
            <v>中华东波苑</v>
          </cell>
        </row>
        <row r="701">
          <cell r="K701" t="str">
            <v>2019年</v>
          </cell>
        </row>
        <row r="701">
          <cell r="M701">
            <v>43830</v>
          </cell>
        </row>
        <row r="701">
          <cell r="S701">
            <v>2500</v>
          </cell>
        </row>
        <row r="701">
          <cell r="AA701">
            <v>43678</v>
          </cell>
          <cell r="AB701">
            <v>2019</v>
          </cell>
        </row>
        <row r="701">
          <cell r="AF701" t="str">
            <v>场地使用费</v>
          </cell>
        </row>
        <row r="702">
          <cell r="C702" t="str">
            <v>中华东波苑</v>
          </cell>
        </row>
        <row r="702">
          <cell r="K702" t="str">
            <v>2020年</v>
          </cell>
        </row>
        <row r="702">
          <cell r="M702">
            <v>43890</v>
          </cell>
        </row>
        <row r="702">
          <cell r="S702">
            <v>500</v>
          </cell>
        </row>
        <row r="702">
          <cell r="AA702">
            <v>43678</v>
          </cell>
          <cell r="AB702">
            <v>2019</v>
          </cell>
        </row>
        <row r="702">
          <cell r="AF702" t="str">
            <v>场地使用费</v>
          </cell>
        </row>
        <row r="703">
          <cell r="C703" t="str">
            <v>中华东波苑</v>
          </cell>
        </row>
        <row r="703">
          <cell r="K703" t="str">
            <v>2019年</v>
          </cell>
        </row>
        <row r="703">
          <cell r="M703">
            <v>43646</v>
          </cell>
        </row>
        <row r="703">
          <cell r="S703">
            <v>12</v>
          </cell>
        </row>
        <row r="703">
          <cell r="AA703">
            <v>43678</v>
          </cell>
          <cell r="AB703">
            <v>2019</v>
          </cell>
        </row>
        <row r="703">
          <cell r="AF703" t="str">
            <v>电费及管理费</v>
          </cell>
        </row>
        <row r="704">
          <cell r="C704" t="str">
            <v>中华东波苑</v>
          </cell>
        </row>
        <row r="704">
          <cell r="K704" t="str">
            <v>2019年</v>
          </cell>
        </row>
        <row r="704">
          <cell r="M704">
            <v>43677</v>
          </cell>
        </row>
        <row r="704">
          <cell r="S704">
            <v>18</v>
          </cell>
        </row>
        <row r="704">
          <cell r="AA704">
            <v>43678</v>
          </cell>
          <cell r="AB704">
            <v>2019</v>
          </cell>
        </row>
        <row r="704">
          <cell r="AF704" t="str">
            <v>电费及管理费</v>
          </cell>
        </row>
        <row r="705">
          <cell r="C705" t="str">
            <v>中华东波苑</v>
          </cell>
        </row>
        <row r="705">
          <cell r="K705" t="str">
            <v>2019年</v>
          </cell>
        </row>
        <row r="705">
          <cell r="M705">
            <v>43738</v>
          </cell>
        </row>
        <row r="705">
          <cell r="S705">
            <v>427.5</v>
          </cell>
        </row>
        <row r="705">
          <cell r="AA705">
            <v>43678</v>
          </cell>
          <cell r="AB705">
            <v>2019</v>
          </cell>
        </row>
        <row r="705">
          <cell r="AF705" t="str">
            <v>住宅物业费</v>
          </cell>
        </row>
        <row r="706">
          <cell r="C706" t="str">
            <v>中华东波苑</v>
          </cell>
        </row>
        <row r="706">
          <cell r="K706" t="str">
            <v>2019年</v>
          </cell>
        </row>
        <row r="706">
          <cell r="M706">
            <v>43738</v>
          </cell>
        </row>
        <row r="706">
          <cell r="S706">
            <v>1050</v>
          </cell>
        </row>
        <row r="706">
          <cell r="AA706">
            <v>43678</v>
          </cell>
          <cell r="AB706">
            <v>2019</v>
          </cell>
        </row>
        <row r="706">
          <cell r="AF706" t="str">
            <v>地下停车费</v>
          </cell>
        </row>
        <row r="707">
          <cell r="C707" t="str">
            <v>中华东波苑</v>
          </cell>
        </row>
        <row r="707">
          <cell r="K707" t="str">
            <v>代收</v>
          </cell>
        </row>
        <row r="707">
          <cell r="M707">
            <v>43524</v>
          </cell>
        </row>
        <row r="707">
          <cell r="S707">
            <v>299.92</v>
          </cell>
        </row>
        <row r="707">
          <cell r="AA707">
            <v>43678</v>
          </cell>
          <cell r="AB707">
            <v>2019</v>
          </cell>
        </row>
        <row r="707">
          <cell r="AF707" t="str">
            <v>住宅物业费</v>
          </cell>
        </row>
        <row r="708">
          <cell r="C708" t="str">
            <v>中华东波苑</v>
          </cell>
        </row>
        <row r="708">
          <cell r="K708" t="str">
            <v>2019年</v>
          </cell>
        </row>
        <row r="708">
          <cell r="M708">
            <v>43830</v>
          </cell>
        </row>
        <row r="708">
          <cell r="S708">
            <v>1499.28</v>
          </cell>
        </row>
        <row r="708">
          <cell r="AA708">
            <v>43678</v>
          </cell>
          <cell r="AB708">
            <v>2019</v>
          </cell>
        </row>
        <row r="708">
          <cell r="AF708" t="str">
            <v>住宅物业费</v>
          </cell>
        </row>
        <row r="709">
          <cell r="C709" t="str">
            <v>中华东波苑</v>
          </cell>
        </row>
        <row r="709">
          <cell r="K709" t="str">
            <v>代收</v>
          </cell>
        </row>
        <row r="709">
          <cell r="M709">
            <v>43524</v>
          </cell>
        </row>
        <row r="709">
          <cell r="S709">
            <v>250</v>
          </cell>
        </row>
        <row r="709">
          <cell r="AA709">
            <v>43678</v>
          </cell>
          <cell r="AB709">
            <v>2019</v>
          </cell>
        </row>
        <row r="709">
          <cell r="AF709" t="str">
            <v>小业主产权车辆管理费</v>
          </cell>
        </row>
        <row r="710">
          <cell r="C710" t="str">
            <v>中华东波苑</v>
          </cell>
        </row>
        <row r="710">
          <cell r="K710" t="str">
            <v>2019年</v>
          </cell>
        </row>
        <row r="710">
          <cell r="M710">
            <v>43830</v>
          </cell>
        </row>
        <row r="710">
          <cell r="S710">
            <v>1250</v>
          </cell>
        </row>
        <row r="710">
          <cell r="AA710">
            <v>43678</v>
          </cell>
          <cell r="AB710">
            <v>2019</v>
          </cell>
        </row>
        <row r="710">
          <cell r="AF710" t="str">
            <v>小业主产权车辆管理费</v>
          </cell>
        </row>
        <row r="711">
          <cell r="C711" t="str">
            <v>中华东波苑</v>
          </cell>
        </row>
        <row r="711">
          <cell r="K711" t="str">
            <v>2019年</v>
          </cell>
        </row>
        <row r="711">
          <cell r="M711">
            <v>43708</v>
          </cell>
        </row>
        <row r="711">
          <cell r="S711">
            <v>250</v>
          </cell>
        </row>
        <row r="711">
          <cell r="AA711">
            <v>43678</v>
          </cell>
          <cell r="AB711">
            <v>2019</v>
          </cell>
        </row>
        <row r="711">
          <cell r="AF711" t="str">
            <v>临时停车费</v>
          </cell>
        </row>
        <row r="712">
          <cell r="C712" t="str">
            <v>中华东波苑</v>
          </cell>
        </row>
        <row r="712">
          <cell r="K712" t="str">
            <v>2019年</v>
          </cell>
        </row>
        <row r="712">
          <cell r="M712">
            <v>43708</v>
          </cell>
        </row>
        <row r="712">
          <cell r="S712">
            <v>500</v>
          </cell>
        </row>
        <row r="712">
          <cell r="AA712">
            <v>43678</v>
          </cell>
          <cell r="AB712">
            <v>2019</v>
          </cell>
        </row>
        <row r="712">
          <cell r="AF712" t="str">
            <v>临时停车费</v>
          </cell>
        </row>
        <row r="713">
          <cell r="C713" t="str">
            <v>中华东波苑</v>
          </cell>
        </row>
        <row r="713">
          <cell r="K713" t="str">
            <v>2019年</v>
          </cell>
        </row>
        <row r="713">
          <cell r="M713">
            <v>43708</v>
          </cell>
        </row>
        <row r="713">
          <cell r="S713">
            <v>500</v>
          </cell>
        </row>
        <row r="713">
          <cell r="AA713">
            <v>43678</v>
          </cell>
          <cell r="AB713">
            <v>2019</v>
          </cell>
        </row>
        <row r="713">
          <cell r="AF713" t="str">
            <v>临时停车费</v>
          </cell>
        </row>
        <row r="714">
          <cell r="C714" t="str">
            <v>中华东波苑</v>
          </cell>
        </row>
        <row r="714">
          <cell r="K714" t="str">
            <v>2019年</v>
          </cell>
        </row>
        <row r="714">
          <cell r="M714">
            <v>43677</v>
          </cell>
        </row>
        <row r="714">
          <cell r="S714">
            <v>354.96</v>
          </cell>
        </row>
        <row r="714">
          <cell r="AA714">
            <v>43678</v>
          </cell>
          <cell r="AB714">
            <v>2019</v>
          </cell>
        </row>
        <row r="714">
          <cell r="AF714" t="str">
            <v>电费及管理费</v>
          </cell>
        </row>
        <row r="715">
          <cell r="C715" t="str">
            <v>中华东波苑</v>
          </cell>
        </row>
        <row r="715">
          <cell r="K715" t="str">
            <v>2019年</v>
          </cell>
        </row>
        <row r="715">
          <cell r="M715">
            <v>43677</v>
          </cell>
        </row>
        <row r="715">
          <cell r="S715">
            <v>188.1</v>
          </cell>
        </row>
        <row r="715">
          <cell r="AA715">
            <v>43678</v>
          </cell>
          <cell r="AB715">
            <v>2019</v>
          </cell>
        </row>
        <row r="715">
          <cell r="AF715" t="str">
            <v>代收水费</v>
          </cell>
        </row>
        <row r="716">
          <cell r="C716" t="str">
            <v>中华东波苑</v>
          </cell>
        </row>
        <row r="716">
          <cell r="K716" t="str">
            <v>2019年</v>
          </cell>
        </row>
        <row r="716">
          <cell r="M716">
            <v>43677</v>
          </cell>
        </row>
        <row r="716">
          <cell r="S716">
            <v>571.2</v>
          </cell>
        </row>
        <row r="716">
          <cell r="AA716">
            <v>43678</v>
          </cell>
          <cell r="AB716">
            <v>2019</v>
          </cell>
        </row>
        <row r="716">
          <cell r="AF716" t="str">
            <v>电费及管理费</v>
          </cell>
        </row>
        <row r="717">
          <cell r="C717" t="str">
            <v>中华东波苑</v>
          </cell>
        </row>
        <row r="717">
          <cell r="K717" t="str">
            <v>2019年</v>
          </cell>
        </row>
        <row r="717">
          <cell r="M717">
            <v>43677</v>
          </cell>
        </row>
        <row r="717">
          <cell r="S717">
            <v>131.1</v>
          </cell>
        </row>
        <row r="717">
          <cell r="AA717">
            <v>43678</v>
          </cell>
          <cell r="AB717">
            <v>2019</v>
          </cell>
        </row>
        <row r="717">
          <cell r="AF717" t="str">
            <v>代收水费</v>
          </cell>
        </row>
        <row r="718">
          <cell r="C718" t="str">
            <v>中华东波苑</v>
          </cell>
        </row>
        <row r="718">
          <cell r="K718" t="str">
            <v>代收</v>
          </cell>
        </row>
        <row r="718">
          <cell r="M718">
            <v>43524</v>
          </cell>
        </row>
        <row r="718">
          <cell r="S718">
            <v>3600</v>
          </cell>
        </row>
        <row r="718">
          <cell r="AA718">
            <v>43678</v>
          </cell>
          <cell r="AB718">
            <v>2019</v>
          </cell>
        </row>
        <row r="718">
          <cell r="AF718" t="str">
            <v>租金收入</v>
          </cell>
        </row>
        <row r="719">
          <cell r="C719" t="str">
            <v>中华东波苑</v>
          </cell>
        </row>
        <row r="719">
          <cell r="K719" t="str">
            <v>2019年</v>
          </cell>
        </row>
        <row r="719">
          <cell r="M719">
            <v>43646</v>
          </cell>
        </row>
        <row r="719">
          <cell r="S719">
            <v>7200</v>
          </cell>
        </row>
        <row r="719">
          <cell r="AA719">
            <v>43678</v>
          </cell>
          <cell r="AB719">
            <v>2019</v>
          </cell>
        </row>
        <row r="719">
          <cell r="AF719" t="str">
            <v>租金收入</v>
          </cell>
        </row>
        <row r="720">
          <cell r="C720" t="str">
            <v>中华东波苑</v>
          </cell>
        </row>
        <row r="720">
          <cell r="K720" t="str">
            <v>代收</v>
          </cell>
        </row>
        <row r="720">
          <cell r="M720">
            <v>43524</v>
          </cell>
        </row>
        <row r="720">
          <cell r="S720">
            <v>1600</v>
          </cell>
        </row>
        <row r="720">
          <cell r="AA720">
            <v>43678</v>
          </cell>
          <cell r="AB720">
            <v>2019</v>
          </cell>
        </row>
        <row r="720">
          <cell r="AF720" t="str">
            <v>租金收入</v>
          </cell>
        </row>
        <row r="721">
          <cell r="C721" t="str">
            <v>中华东波苑</v>
          </cell>
        </row>
        <row r="721">
          <cell r="K721" t="str">
            <v>2019年</v>
          </cell>
        </row>
        <row r="721">
          <cell r="M721">
            <v>43646</v>
          </cell>
        </row>
        <row r="721">
          <cell r="S721">
            <v>3200</v>
          </cell>
        </row>
        <row r="721">
          <cell r="AA721">
            <v>43678</v>
          </cell>
          <cell r="AB721">
            <v>2019</v>
          </cell>
        </row>
        <row r="721">
          <cell r="AF721" t="str">
            <v>租金收入</v>
          </cell>
        </row>
        <row r="722">
          <cell r="C722" t="str">
            <v>中华东波苑</v>
          </cell>
        </row>
        <row r="722">
          <cell r="K722" t="str">
            <v>2019年</v>
          </cell>
        </row>
        <row r="722">
          <cell r="M722">
            <v>43677</v>
          </cell>
        </row>
        <row r="722">
          <cell r="S722">
            <v>980.4</v>
          </cell>
        </row>
        <row r="722">
          <cell r="AA722">
            <v>43678</v>
          </cell>
          <cell r="AB722">
            <v>2019</v>
          </cell>
        </row>
        <row r="722">
          <cell r="AF722" t="str">
            <v>代收水费</v>
          </cell>
        </row>
        <row r="723">
          <cell r="C723" t="str">
            <v>中华东波苑</v>
          </cell>
        </row>
        <row r="723">
          <cell r="K723" t="str">
            <v>2019年</v>
          </cell>
        </row>
        <row r="723">
          <cell r="M723">
            <v>43677</v>
          </cell>
        </row>
        <row r="723">
          <cell r="S723">
            <v>250.2</v>
          </cell>
        </row>
        <row r="723">
          <cell r="AA723">
            <v>43709</v>
          </cell>
          <cell r="AB723">
            <v>2019</v>
          </cell>
        </row>
        <row r="723">
          <cell r="AF723" t="str">
            <v>电费及管理费</v>
          </cell>
        </row>
        <row r="724">
          <cell r="C724" t="str">
            <v>中华东波苑</v>
          </cell>
        </row>
        <row r="724">
          <cell r="K724" t="str">
            <v>2019年</v>
          </cell>
        </row>
        <row r="724">
          <cell r="M724">
            <v>43677</v>
          </cell>
        </row>
        <row r="724">
          <cell r="S724">
            <v>57</v>
          </cell>
        </row>
        <row r="724">
          <cell r="AA724">
            <v>43709</v>
          </cell>
          <cell r="AB724">
            <v>2019</v>
          </cell>
        </row>
        <row r="724">
          <cell r="AF724" t="str">
            <v>代收水费</v>
          </cell>
        </row>
        <row r="725">
          <cell r="C725" t="str">
            <v>中华东波苑</v>
          </cell>
        </row>
        <row r="725">
          <cell r="K725" t="str">
            <v>2019年</v>
          </cell>
        </row>
        <row r="725">
          <cell r="M725">
            <v>43830</v>
          </cell>
        </row>
        <row r="725">
          <cell r="S725">
            <v>828.06</v>
          </cell>
        </row>
        <row r="725">
          <cell r="AA725">
            <v>43709</v>
          </cell>
          <cell r="AB725">
            <v>2019</v>
          </cell>
        </row>
        <row r="725">
          <cell r="AF725" t="str">
            <v>住宅物业费</v>
          </cell>
        </row>
        <row r="726">
          <cell r="C726" t="str">
            <v>中华东波苑</v>
          </cell>
        </row>
        <row r="726">
          <cell r="K726" t="str">
            <v>2019年</v>
          </cell>
        </row>
        <row r="726">
          <cell r="M726">
            <v>43830</v>
          </cell>
        </row>
        <row r="726">
          <cell r="S726">
            <v>9000</v>
          </cell>
        </row>
        <row r="726">
          <cell r="AA726">
            <v>43709</v>
          </cell>
          <cell r="AB726">
            <v>2019</v>
          </cell>
        </row>
        <row r="726">
          <cell r="AF726" t="str">
            <v>电梯广告（业委会）</v>
          </cell>
        </row>
        <row r="727">
          <cell r="C727" t="str">
            <v>中华东波苑</v>
          </cell>
        </row>
        <row r="727">
          <cell r="K727" t="str">
            <v>2019年</v>
          </cell>
        </row>
        <row r="727">
          <cell r="M727">
            <v>43677</v>
          </cell>
        </row>
        <row r="727">
          <cell r="S727">
            <v>4633.04</v>
          </cell>
        </row>
        <row r="727">
          <cell r="AA727">
            <v>43709</v>
          </cell>
          <cell r="AB727">
            <v>2019</v>
          </cell>
        </row>
        <row r="727">
          <cell r="AF727" t="str">
            <v>电费及管理费</v>
          </cell>
        </row>
        <row r="728">
          <cell r="C728" t="str">
            <v>中华东波苑</v>
          </cell>
        </row>
        <row r="728">
          <cell r="K728" t="str">
            <v>2019年</v>
          </cell>
        </row>
        <row r="728">
          <cell r="M728">
            <v>43677</v>
          </cell>
        </row>
        <row r="728">
          <cell r="S728">
            <v>1048.8</v>
          </cell>
        </row>
        <row r="728">
          <cell r="AA728">
            <v>43709</v>
          </cell>
          <cell r="AB728">
            <v>2019</v>
          </cell>
        </row>
        <row r="728">
          <cell r="AF728" t="str">
            <v>代收水费</v>
          </cell>
        </row>
        <row r="729">
          <cell r="C729" t="str">
            <v>中华东波苑</v>
          </cell>
        </row>
        <row r="729">
          <cell r="K729" t="str">
            <v>2019年</v>
          </cell>
        </row>
        <row r="729">
          <cell r="M729">
            <v>43708</v>
          </cell>
        </row>
        <row r="729">
          <cell r="S729">
            <v>9060.7</v>
          </cell>
        </row>
        <row r="729">
          <cell r="AA729">
            <v>43709</v>
          </cell>
          <cell r="AB729">
            <v>2019</v>
          </cell>
        </row>
        <row r="729">
          <cell r="AF729" t="str">
            <v>电费及管理费</v>
          </cell>
        </row>
        <row r="730">
          <cell r="C730" t="str">
            <v>中华东波苑</v>
          </cell>
        </row>
        <row r="730">
          <cell r="K730" t="str">
            <v>代收</v>
          </cell>
        </row>
        <row r="730">
          <cell r="M730">
            <v>43524</v>
          </cell>
        </row>
        <row r="730">
          <cell r="S730">
            <v>278.9</v>
          </cell>
        </row>
        <row r="730">
          <cell r="AA730">
            <v>43709</v>
          </cell>
          <cell r="AB730">
            <v>2019</v>
          </cell>
        </row>
        <row r="730">
          <cell r="AF730" t="str">
            <v>住宅物业费</v>
          </cell>
        </row>
        <row r="731">
          <cell r="C731" t="str">
            <v>中华东波苑</v>
          </cell>
        </row>
        <row r="731">
          <cell r="K731" t="str">
            <v>2019年</v>
          </cell>
        </row>
        <row r="731">
          <cell r="M731">
            <v>43830</v>
          </cell>
        </row>
        <row r="731">
          <cell r="S731">
            <v>1394.5</v>
          </cell>
        </row>
        <row r="731">
          <cell r="AA731">
            <v>43709</v>
          </cell>
          <cell r="AB731">
            <v>2019</v>
          </cell>
        </row>
        <row r="731">
          <cell r="AF731" t="str">
            <v>住宅物业费</v>
          </cell>
        </row>
        <row r="732">
          <cell r="C732" t="str">
            <v>中华东波苑</v>
          </cell>
        </row>
        <row r="732">
          <cell r="K732" t="str">
            <v>2019年</v>
          </cell>
        </row>
        <row r="732">
          <cell r="M732">
            <v>43830</v>
          </cell>
        </row>
        <row r="732">
          <cell r="S732">
            <v>828.06</v>
          </cell>
        </row>
        <row r="732">
          <cell r="AA732">
            <v>43709</v>
          </cell>
          <cell r="AB732">
            <v>2019</v>
          </cell>
        </row>
        <row r="732">
          <cell r="AF732" t="str">
            <v>住宅物业费</v>
          </cell>
        </row>
        <row r="733">
          <cell r="C733" t="str">
            <v>中华东波苑</v>
          </cell>
        </row>
        <row r="733">
          <cell r="K733" t="str">
            <v>2019年</v>
          </cell>
        </row>
        <row r="733">
          <cell r="M733">
            <v>43677</v>
          </cell>
        </row>
        <row r="733">
          <cell r="S733">
            <v>8745.8</v>
          </cell>
        </row>
        <row r="733">
          <cell r="AA733">
            <v>43709</v>
          </cell>
          <cell r="AB733">
            <v>2019</v>
          </cell>
        </row>
        <row r="733">
          <cell r="AF733" t="str">
            <v>电费及管理费</v>
          </cell>
        </row>
        <row r="734">
          <cell r="C734" t="str">
            <v>中华东波苑</v>
          </cell>
        </row>
        <row r="734">
          <cell r="K734" t="str">
            <v>2019年</v>
          </cell>
        </row>
        <row r="734">
          <cell r="M734">
            <v>43677</v>
          </cell>
        </row>
        <row r="734">
          <cell r="S734">
            <v>285</v>
          </cell>
        </row>
        <row r="734">
          <cell r="AA734">
            <v>43709</v>
          </cell>
          <cell r="AB734">
            <v>2019</v>
          </cell>
        </row>
        <row r="734">
          <cell r="AF734" t="str">
            <v>代收水费</v>
          </cell>
        </row>
        <row r="735">
          <cell r="C735" t="str">
            <v>中华东波苑</v>
          </cell>
        </row>
        <row r="735">
          <cell r="K735" t="str">
            <v>2019年</v>
          </cell>
        </row>
        <row r="735">
          <cell r="M735">
            <v>43677</v>
          </cell>
        </row>
        <row r="735">
          <cell r="S735">
            <v>2480.7</v>
          </cell>
        </row>
        <row r="735">
          <cell r="AA735">
            <v>43709</v>
          </cell>
          <cell r="AB735">
            <v>2019</v>
          </cell>
        </row>
        <row r="735">
          <cell r="AF735" t="str">
            <v>电费及管理费</v>
          </cell>
        </row>
        <row r="736">
          <cell r="C736" t="str">
            <v>中华东波苑</v>
          </cell>
        </row>
        <row r="736">
          <cell r="K736" t="str">
            <v>2019年</v>
          </cell>
        </row>
        <row r="736">
          <cell r="M736">
            <v>43677</v>
          </cell>
        </row>
        <row r="736">
          <cell r="S736">
            <v>114</v>
          </cell>
        </row>
        <row r="736">
          <cell r="AA736">
            <v>43709</v>
          </cell>
          <cell r="AB736">
            <v>2019</v>
          </cell>
        </row>
        <row r="736">
          <cell r="AF736" t="str">
            <v>代收水费</v>
          </cell>
        </row>
        <row r="737">
          <cell r="C737" t="str">
            <v>中华东波苑</v>
          </cell>
        </row>
        <row r="737">
          <cell r="K737" t="str">
            <v>2019年</v>
          </cell>
        </row>
        <row r="737">
          <cell r="M737">
            <v>43677</v>
          </cell>
        </row>
        <row r="737">
          <cell r="S737">
            <v>615.6</v>
          </cell>
        </row>
        <row r="737">
          <cell r="AA737">
            <v>43709</v>
          </cell>
          <cell r="AB737">
            <v>2019</v>
          </cell>
        </row>
        <row r="737">
          <cell r="AF737" t="str">
            <v>代收水费</v>
          </cell>
        </row>
        <row r="738">
          <cell r="C738" t="str">
            <v>中华东波苑</v>
          </cell>
        </row>
        <row r="738">
          <cell r="K738" t="str">
            <v>2019年</v>
          </cell>
        </row>
        <row r="738">
          <cell r="M738">
            <v>43677</v>
          </cell>
        </row>
        <row r="738">
          <cell r="S738">
            <v>701.1</v>
          </cell>
        </row>
        <row r="738">
          <cell r="AA738">
            <v>43709</v>
          </cell>
          <cell r="AB738">
            <v>2019</v>
          </cell>
        </row>
        <row r="738">
          <cell r="AF738" t="str">
            <v>代收水费</v>
          </cell>
        </row>
        <row r="739">
          <cell r="C739" t="str">
            <v>中华东波苑</v>
          </cell>
        </row>
        <row r="739">
          <cell r="K739" t="str">
            <v>2019年</v>
          </cell>
        </row>
        <row r="739">
          <cell r="M739">
            <v>43616</v>
          </cell>
        </row>
        <row r="739">
          <cell r="S739">
            <v>393.3</v>
          </cell>
        </row>
        <row r="739">
          <cell r="AA739">
            <v>43709</v>
          </cell>
          <cell r="AB739">
            <v>2019</v>
          </cell>
        </row>
        <row r="739">
          <cell r="AF739" t="str">
            <v>代收水费</v>
          </cell>
        </row>
        <row r="740">
          <cell r="C740" t="str">
            <v>中华东波苑</v>
          </cell>
        </row>
        <row r="740">
          <cell r="K740" t="str">
            <v>2019年</v>
          </cell>
        </row>
        <row r="740">
          <cell r="M740">
            <v>43830</v>
          </cell>
        </row>
        <row r="740">
          <cell r="S740">
            <v>1566.54</v>
          </cell>
        </row>
        <row r="740">
          <cell r="AA740">
            <v>43709</v>
          </cell>
          <cell r="AB740">
            <v>2019</v>
          </cell>
        </row>
        <row r="740">
          <cell r="AF740" t="str">
            <v>商铺物业费</v>
          </cell>
        </row>
        <row r="741">
          <cell r="C741" t="str">
            <v>中华东波苑</v>
          </cell>
        </row>
        <row r="741">
          <cell r="K741" t="str">
            <v>代收</v>
          </cell>
        </row>
        <row r="741">
          <cell r="M741">
            <v>43524</v>
          </cell>
        </row>
        <row r="741">
          <cell r="S741">
            <v>299.92</v>
          </cell>
        </row>
        <row r="741">
          <cell r="AA741">
            <v>43709</v>
          </cell>
          <cell r="AB741">
            <v>2019</v>
          </cell>
        </row>
        <row r="741">
          <cell r="AF741" t="str">
            <v>住宅物业费</v>
          </cell>
        </row>
        <row r="742">
          <cell r="C742" t="str">
            <v>中华东波苑</v>
          </cell>
        </row>
        <row r="742">
          <cell r="K742" t="str">
            <v>2019年</v>
          </cell>
        </row>
        <row r="742">
          <cell r="M742">
            <v>43830</v>
          </cell>
        </row>
        <row r="742">
          <cell r="S742">
            <v>1499.28</v>
          </cell>
        </row>
        <row r="742">
          <cell r="AA742">
            <v>43709</v>
          </cell>
          <cell r="AB742">
            <v>2019</v>
          </cell>
        </row>
        <row r="742">
          <cell r="AF742" t="str">
            <v>住宅物业费</v>
          </cell>
        </row>
        <row r="743">
          <cell r="C743" t="str">
            <v>中华东波苑</v>
          </cell>
        </row>
        <row r="743">
          <cell r="K743" t="str">
            <v>代收</v>
          </cell>
        </row>
        <row r="743">
          <cell r="M743">
            <v>43524</v>
          </cell>
        </row>
        <row r="743">
          <cell r="S743">
            <v>276.1</v>
          </cell>
        </row>
        <row r="743">
          <cell r="AA743">
            <v>43709</v>
          </cell>
          <cell r="AB743">
            <v>2019</v>
          </cell>
        </row>
        <row r="743">
          <cell r="AF743" t="str">
            <v>住宅物业费</v>
          </cell>
        </row>
        <row r="744">
          <cell r="C744" t="str">
            <v>中华东波苑</v>
          </cell>
        </row>
        <row r="744">
          <cell r="K744" t="str">
            <v>2019年</v>
          </cell>
        </row>
        <row r="744">
          <cell r="M744">
            <v>43830</v>
          </cell>
        </row>
        <row r="744">
          <cell r="S744">
            <v>1380</v>
          </cell>
        </row>
        <row r="744">
          <cell r="AA744">
            <v>43709</v>
          </cell>
          <cell r="AB744">
            <v>2019</v>
          </cell>
        </row>
        <row r="744">
          <cell r="AF744" t="str">
            <v>住宅物业费</v>
          </cell>
        </row>
        <row r="745">
          <cell r="C745" t="str">
            <v>中华东波苑</v>
          </cell>
        </row>
        <row r="745">
          <cell r="K745" t="str">
            <v>代收</v>
          </cell>
        </row>
        <row r="745">
          <cell r="M745">
            <v>43524</v>
          </cell>
        </row>
        <row r="745">
          <cell r="S745">
            <v>500</v>
          </cell>
        </row>
        <row r="745">
          <cell r="AA745">
            <v>43709</v>
          </cell>
          <cell r="AB745">
            <v>2019</v>
          </cell>
        </row>
        <row r="745">
          <cell r="AF745" t="str">
            <v>地面停车费</v>
          </cell>
        </row>
        <row r="746">
          <cell r="C746" t="str">
            <v>中华东波苑</v>
          </cell>
        </row>
        <row r="746">
          <cell r="K746" t="str">
            <v>2019年</v>
          </cell>
        </row>
        <row r="746">
          <cell r="M746">
            <v>43830</v>
          </cell>
        </row>
        <row r="746">
          <cell r="S746">
            <v>2500</v>
          </cell>
        </row>
        <row r="746">
          <cell r="AA746">
            <v>43709</v>
          </cell>
          <cell r="AB746">
            <v>2019</v>
          </cell>
        </row>
        <row r="746">
          <cell r="AF746" t="str">
            <v>地面停车费</v>
          </cell>
        </row>
        <row r="747">
          <cell r="C747" t="str">
            <v>中华东波苑</v>
          </cell>
        </row>
        <row r="747">
          <cell r="K747" t="str">
            <v>2019年</v>
          </cell>
        </row>
        <row r="747">
          <cell r="M747">
            <v>43830</v>
          </cell>
        </row>
        <row r="747">
          <cell r="S747">
            <v>8650.98</v>
          </cell>
        </row>
        <row r="747">
          <cell r="AA747">
            <v>43709</v>
          </cell>
          <cell r="AB747">
            <v>2019</v>
          </cell>
        </row>
        <row r="747">
          <cell r="AF747" t="str">
            <v>商铺物业费</v>
          </cell>
        </row>
        <row r="748">
          <cell r="C748" t="str">
            <v>中华东波苑</v>
          </cell>
        </row>
        <row r="748">
          <cell r="K748" t="str">
            <v>2019年</v>
          </cell>
        </row>
        <row r="748">
          <cell r="M748">
            <v>43830</v>
          </cell>
        </row>
        <row r="748">
          <cell r="S748">
            <v>7085.4</v>
          </cell>
        </row>
        <row r="748">
          <cell r="AA748">
            <v>43709</v>
          </cell>
          <cell r="AB748">
            <v>2019</v>
          </cell>
        </row>
        <row r="748">
          <cell r="AF748" t="str">
            <v>商铺物业费</v>
          </cell>
        </row>
        <row r="749">
          <cell r="C749" t="str">
            <v>中华东波苑</v>
          </cell>
        </row>
        <row r="749">
          <cell r="K749" t="str">
            <v>2019年</v>
          </cell>
        </row>
        <row r="749">
          <cell r="M749">
            <v>43738</v>
          </cell>
        </row>
        <row r="749">
          <cell r="S749">
            <v>418.5</v>
          </cell>
        </row>
        <row r="749">
          <cell r="AA749">
            <v>43709</v>
          </cell>
          <cell r="AB749">
            <v>2019</v>
          </cell>
        </row>
        <row r="749">
          <cell r="AF749" t="str">
            <v>住宅物业费</v>
          </cell>
        </row>
        <row r="750">
          <cell r="C750" t="str">
            <v>中华东波苑</v>
          </cell>
        </row>
        <row r="750">
          <cell r="K750" t="str">
            <v>2019年</v>
          </cell>
        </row>
        <row r="750">
          <cell r="M750">
            <v>43646</v>
          </cell>
        </row>
        <row r="750">
          <cell r="S750">
            <v>669.6</v>
          </cell>
        </row>
        <row r="750">
          <cell r="AA750">
            <v>43709</v>
          </cell>
          <cell r="AB750">
            <v>2019</v>
          </cell>
        </row>
        <row r="750">
          <cell r="AF750" t="str">
            <v>电费及管理费</v>
          </cell>
        </row>
        <row r="751">
          <cell r="C751" t="str">
            <v>中华东波苑</v>
          </cell>
        </row>
        <row r="751">
          <cell r="K751" t="str">
            <v>2019年</v>
          </cell>
        </row>
        <row r="751">
          <cell r="M751">
            <v>43677</v>
          </cell>
        </row>
        <row r="751">
          <cell r="S751">
            <v>6936</v>
          </cell>
        </row>
        <row r="751">
          <cell r="AA751">
            <v>43709</v>
          </cell>
          <cell r="AB751">
            <v>2019</v>
          </cell>
        </row>
        <row r="751">
          <cell r="AF751" t="str">
            <v>电费及管理费</v>
          </cell>
        </row>
        <row r="752">
          <cell r="C752" t="str">
            <v>中华东波苑</v>
          </cell>
        </row>
        <row r="752">
          <cell r="K752" t="str">
            <v>2019年</v>
          </cell>
        </row>
        <row r="752">
          <cell r="M752">
            <v>43677</v>
          </cell>
        </row>
        <row r="752">
          <cell r="S752">
            <v>1772.7</v>
          </cell>
        </row>
        <row r="752">
          <cell r="AA752">
            <v>43709</v>
          </cell>
          <cell r="AB752">
            <v>2019</v>
          </cell>
        </row>
        <row r="752">
          <cell r="AF752" t="str">
            <v>代收水费</v>
          </cell>
        </row>
        <row r="753">
          <cell r="C753" t="str">
            <v>中华东波苑</v>
          </cell>
        </row>
        <row r="753">
          <cell r="K753" t="str">
            <v>2019年</v>
          </cell>
        </row>
        <row r="753">
          <cell r="M753">
            <v>43677</v>
          </cell>
        </row>
        <row r="753">
          <cell r="S753">
            <v>7344</v>
          </cell>
        </row>
        <row r="753">
          <cell r="AA753">
            <v>43709</v>
          </cell>
          <cell r="AB753">
            <v>2019</v>
          </cell>
        </row>
        <row r="753">
          <cell r="AF753" t="str">
            <v>电费及管理费</v>
          </cell>
        </row>
        <row r="754">
          <cell r="C754" t="str">
            <v>中华东波苑</v>
          </cell>
        </row>
        <row r="754">
          <cell r="K754" t="str">
            <v>2019年</v>
          </cell>
        </row>
        <row r="754">
          <cell r="M754">
            <v>43677</v>
          </cell>
        </row>
        <row r="754">
          <cell r="S754">
            <v>3072.3</v>
          </cell>
        </row>
        <row r="754">
          <cell r="AA754">
            <v>43709</v>
          </cell>
          <cell r="AB754">
            <v>2019</v>
          </cell>
        </row>
        <row r="754">
          <cell r="AF754" t="str">
            <v>代收水费</v>
          </cell>
        </row>
        <row r="755">
          <cell r="C755" t="str">
            <v>中华东波苑</v>
          </cell>
        </row>
        <row r="755">
          <cell r="K755" t="str">
            <v>2019年</v>
          </cell>
        </row>
        <row r="755">
          <cell r="M755">
            <v>43646</v>
          </cell>
        </row>
        <row r="755">
          <cell r="S755">
            <v>5742</v>
          </cell>
        </row>
        <row r="755">
          <cell r="AA755">
            <v>43709</v>
          </cell>
          <cell r="AB755">
            <v>2019</v>
          </cell>
        </row>
        <row r="755">
          <cell r="AF755" t="str">
            <v>电费及管理费</v>
          </cell>
        </row>
        <row r="756">
          <cell r="C756" t="str">
            <v>中华东波苑</v>
          </cell>
        </row>
        <row r="756">
          <cell r="K756" t="str">
            <v>2019年</v>
          </cell>
        </row>
        <row r="756">
          <cell r="M756">
            <v>43646</v>
          </cell>
        </row>
        <row r="756">
          <cell r="S756">
            <v>2736</v>
          </cell>
        </row>
        <row r="756">
          <cell r="AA756">
            <v>43709</v>
          </cell>
          <cell r="AB756">
            <v>2019</v>
          </cell>
        </row>
        <row r="756">
          <cell r="AF756" t="str">
            <v>代收水费</v>
          </cell>
        </row>
        <row r="757">
          <cell r="C757" t="str">
            <v>中华东波苑</v>
          </cell>
        </row>
        <row r="757">
          <cell r="K757" t="str">
            <v>2019年</v>
          </cell>
        </row>
        <row r="757">
          <cell r="M757">
            <v>43646</v>
          </cell>
        </row>
        <row r="757">
          <cell r="S757">
            <v>3663</v>
          </cell>
        </row>
        <row r="757">
          <cell r="AA757">
            <v>43709</v>
          </cell>
          <cell r="AB757">
            <v>2019</v>
          </cell>
        </row>
        <row r="757">
          <cell r="AF757" t="str">
            <v>电费及管理费</v>
          </cell>
        </row>
        <row r="758">
          <cell r="C758" t="str">
            <v>中华东波苑</v>
          </cell>
        </row>
        <row r="758">
          <cell r="K758" t="str">
            <v>2019年</v>
          </cell>
        </row>
        <row r="758">
          <cell r="M758">
            <v>43646</v>
          </cell>
        </row>
        <row r="758">
          <cell r="S758">
            <v>1202.7</v>
          </cell>
        </row>
        <row r="758">
          <cell r="AA758">
            <v>43709</v>
          </cell>
          <cell r="AB758">
            <v>2019</v>
          </cell>
        </row>
        <row r="758">
          <cell r="AF758" t="str">
            <v>代收水费</v>
          </cell>
        </row>
        <row r="759">
          <cell r="C759" t="str">
            <v>中华东波苑</v>
          </cell>
        </row>
        <row r="759">
          <cell r="K759" t="str">
            <v>2019年</v>
          </cell>
        </row>
        <row r="759">
          <cell r="M759">
            <v>43738</v>
          </cell>
        </row>
        <row r="759">
          <cell r="S759">
            <v>2365.5</v>
          </cell>
        </row>
        <row r="759">
          <cell r="AA759">
            <v>43709</v>
          </cell>
          <cell r="AB759">
            <v>2019</v>
          </cell>
        </row>
        <row r="759">
          <cell r="AF759" t="str">
            <v>商铺物业费</v>
          </cell>
        </row>
        <row r="760">
          <cell r="C760" t="str">
            <v>中华东波苑</v>
          </cell>
        </row>
        <row r="760">
          <cell r="K760" t="str">
            <v>2019年</v>
          </cell>
        </row>
        <row r="760">
          <cell r="M760">
            <v>43830</v>
          </cell>
        </row>
        <row r="760">
          <cell r="S760">
            <v>2677.74</v>
          </cell>
        </row>
        <row r="760">
          <cell r="AA760">
            <v>43709</v>
          </cell>
          <cell r="AB760">
            <v>2019</v>
          </cell>
        </row>
        <row r="760">
          <cell r="AF760" t="str">
            <v>商铺物业费</v>
          </cell>
        </row>
        <row r="761">
          <cell r="C761" t="str">
            <v>中华东波苑</v>
          </cell>
        </row>
        <row r="761">
          <cell r="K761" t="str">
            <v>2019年</v>
          </cell>
        </row>
        <row r="761">
          <cell r="M761">
            <v>43830</v>
          </cell>
        </row>
        <row r="761">
          <cell r="S761">
            <v>1151.85</v>
          </cell>
        </row>
        <row r="761">
          <cell r="AA761">
            <v>43709</v>
          </cell>
          <cell r="AB761">
            <v>2019</v>
          </cell>
        </row>
        <row r="761">
          <cell r="AF761" t="str">
            <v>商铺物业费</v>
          </cell>
        </row>
        <row r="762">
          <cell r="C762" t="str">
            <v>中华东波苑</v>
          </cell>
        </row>
        <row r="762">
          <cell r="K762" t="str">
            <v>2019年</v>
          </cell>
        </row>
        <row r="762">
          <cell r="M762">
            <v>43830</v>
          </cell>
        </row>
        <row r="762">
          <cell r="S762">
            <v>2084.31</v>
          </cell>
        </row>
        <row r="762">
          <cell r="AA762">
            <v>43709</v>
          </cell>
          <cell r="AB762">
            <v>2019</v>
          </cell>
        </row>
        <row r="762">
          <cell r="AF762" t="str">
            <v>商铺物业费</v>
          </cell>
        </row>
        <row r="763">
          <cell r="C763" t="str">
            <v>中华东波苑</v>
          </cell>
        </row>
        <row r="763">
          <cell r="K763" t="str">
            <v>2019年</v>
          </cell>
        </row>
        <row r="763">
          <cell r="M763">
            <v>43708</v>
          </cell>
        </row>
        <row r="763">
          <cell r="S763">
            <v>1048.8</v>
          </cell>
        </row>
        <row r="763">
          <cell r="AA763">
            <v>43709</v>
          </cell>
          <cell r="AB763">
            <v>2019</v>
          </cell>
        </row>
        <row r="763">
          <cell r="AF763" t="str">
            <v>代收水费</v>
          </cell>
        </row>
        <row r="764">
          <cell r="C764" t="str">
            <v>中华东波苑</v>
          </cell>
        </row>
        <row r="764">
          <cell r="K764" t="str">
            <v>2019年</v>
          </cell>
        </row>
        <row r="764">
          <cell r="M764">
            <v>43738</v>
          </cell>
        </row>
        <row r="764">
          <cell r="S764">
            <v>375</v>
          </cell>
        </row>
        <row r="764">
          <cell r="AA764">
            <v>43709</v>
          </cell>
          <cell r="AB764">
            <v>2019</v>
          </cell>
        </row>
        <row r="764">
          <cell r="AF764" t="str">
            <v>小业主产权车辆管理费</v>
          </cell>
        </row>
        <row r="765">
          <cell r="C765" t="str">
            <v>中华东波苑</v>
          </cell>
        </row>
        <row r="765">
          <cell r="K765" t="str">
            <v>2019年</v>
          </cell>
        </row>
        <row r="765">
          <cell r="M765">
            <v>43738</v>
          </cell>
        </row>
        <row r="765">
          <cell r="S765">
            <v>523.59</v>
          </cell>
        </row>
        <row r="765">
          <cell r="AA765">
            <v>43709</v>
          </cell>
          <cell r="AB765">
            <v>2019</v>
          </cell>
        </row>
        <row r="765">
          <cell r="AF765" t="str">
            <v>住宅物业费</v>
          </cell>
        </row>
        <row r="766">
          <cell r="C766" t="str">
            <v>中华东波苑</v>
          </cell>
        </row>
        <row r="766">
          <cell r="K766" t="str">
            <v>2019年</v>
          </cell>
        </row>
        <row r="766">
          <cell r="M766">
            <v>43646</v>
          </cell>
        </row>
        <row r="766">
          <cell r="S766">
            <v>10094.7</v>
          </cell>
        </row>
        <row r="766">
          <cell r="AA766">
            <v>43709</v>
          </cell>
          <cell r="AB766">
            <v>2019</v>
          </cell>
        </row>
        <row r="766">
          <cell r="AF766" t="str">
            <v>电费及管理费</v>
          </cell>
        </row>
        <row r="767">
          <cell r="C767" t="str">
            <v>中华东波苑</v>
          </cell>
        </row>
        <row r="767">
          <cell r="K767" t="str">
            <v>2019年</v>
          </cell>
        </row>
        <row r="767">
          <cell r="M767">
            <v>43646</v>
          </cell>
        </row>
        <row r="767">
          <cell r="S767">
            <v>2878.5</v>
          </cell>
        </row>
        <row r="767">
          <cell r="AA767">
            <v>43709</v>
          </cell>
          <cell r="AB767">
            <v>2019</v>
          </cell>
        </row>
        <row r="767">
          <cell r="AF767" t="str">
            <v>代收水费</v>
          </cell>
        </row>
        <row r="768">
          <cell r="C768" t="str">
            <v>中华东波苑</v>
          </cell>
        </row>
        <row r="768">
          <cell r="K768" t="str">
            <v>2019年</v>
          </cell>
        </row>
        <row r="768">
          <cell r="M768">
            <v>43646</v>
          </cell>
        </row>
        <row r="768">
          <cell r="S768">
            <v>11012.4</v>
          </cell>
        </row>
        <row r="768">
          <cell r="AA768">
            <v>43709</v>
          </cell>
          <cell r="AB768">
            <v>2019</v>
          </cell>
        </row>
        <row r="768">
          <cell r="AF768" t="str">
            <v>电费及管理费</v>
          </cell>
        </row>
        <row r="769">
          <cell r="C769" t="str">
            <v>中华东波苑</v>
          </cell>
        </row>
        <row r="769">
          <cell r="K769" t="str">
            <v>2019年</v>
          </cell>
        </row>
        <row r="769">
          <cell r="M769">
            <v>43646</v>
          </cell>
        </row>
        <row r="769">
          <cell r="S769">
            <v>4850.7</v>
          </cell>
        </row>
        <row r="769">
          <cell r="AA769">
            <v>43709</v>
          </cell>
          <cell r="AB769">
            <v>2019</v>
          </cell>
        </row>
        <row r="769">
          <cell r="AF769" t="str">
            <v>代收水费</v>
          </cell>
        </row>
        <row r="770">
          <cell r="C770" t="str">
            <v>中华东波苑</v>
          </cell>
        </row>
        <row r="770">
          <cell r="K770" t="str">
            <v>2019年</v>
          </cell>
        </row>
        <row r="770">
          <cell r="M770">
            <v>43677</v>
          </cell>
        </row>
        <row r="770">
          <cell r="S770">
            <v>8546.7</v>
          </cell>
        </row>
        <row r="770">
          <cell r="AA770">
            <v>43709</v>
          </cell>
          <cell r="AB770">
            <v>2019</v>
          </cell>
        </row>
        <row r="770">
          <cell r="AF770" t="str">
            <v>电费及管理费</v>
          </cell>
        </row>
        <row r="771">
          <cell r="C771" t="str">
            <v>中华东波苑</v>
          </cell>
        </row>
        <row r="771">
          <cell r="K771" t="str">
            <v>2019年</v>
          </cell>
        </row>
        <row r="771">
          <cell r="M771">
            <v>43677</v>
          </cell>
        </row>
        <row r="771">
          <cell r="S771">
            <v>672.6</v>
          </cell>
        </row>
        <row r="771">
          <cell r="AA771">
            <v>43709</v>
          </cell>
          <cell r="AB771">
            <v>2019</v>
          </cell>
        </row>
        <row r="771">
          <cell r="AF771" t="str">
            <v>代收水费</v>
          </cell>
        </row>
        <row r="772">
          <cell r="C772" t="str">
            <v>中华东波苑</v>
          </cell>
        </row>
        <row r="772">
          <cell r="K772" t="str">
            <v>2019年</v>
          </cell>
        </row>
        <row r="772">
          <cell r="M772">
            <v>43708</v>
          </cell>
        </row>
        <row r="772">
          <cell r="S772">
            <v>144.45</v>
          </cell>
        </row>
        <row r="772">
          <cell r="AA772">
            <v>43709</v>
          </cell>
          <cell r="AB772">
            <v>2019</v>
          </cell>
        </row>
        <row r="772">
          <cell r="AF772" t="str">
            <v>电费及管理费</v>
          </cell>
        </row>
        <row r="773">
          <cell r="C773" t="str">
            <v>中华东波苑</v>
          </cell>
        </row>
        <row r="773">
          <cell r="K773" t="str">
            <v>2019年</v>
          </cell>
        </row>
        <row r="773">
          <cell r="M773">
            <v>43830</v>
          </cell>
        </row>
        <row r="773">
          <cell r="S773">
            <v>736.7</v>
          </cell>
        </row>
        <row r="773">
          <cell r="AA773">
            <v>43709</v>
          </cell>
          <cell r="AB773">
            <v>2019</v>
          </cell>
        </row>
        <row r="773">
          <cell r="AF773" t="str">
            <v>住宅物业费</v>
          </cell>
        </row>
        <row r="774">
          <cell r="C774" t="str">
            <v>中华东波苑</v>
          </cell>
        </row>
        <row r="774">
          <cell r="K774" t="str">
            <v>2019年</v>
          </cell>
        </row>
        <row r="774">
          <cell r="M774">
            <v>43830</v>
          </cell>
        </row>
        <row r="774">
          <cell r="S774">
            <v>1500</v>
          </cell>
        </row>
        <row r="774">
          <cell r="AA774">
            <v>43709</v>
          </cell>
          <cell r="AB774">
            <v>2019</v>
          </cell>
        </row>
        <row r="774">
          <cell r="AF774" t="str">
            <v>地面停车费</v>
          </cell>
        </row>
        <row r="775">
          <cell r="C775" t="str">
            <v>中华东波苑</v>
          </cell>
        </row>
        <row r="775">
          <cell r="K775" t="str">
            <v>代收</v>
          </cell>
        </row>
        <row r="775">
          <cell r="M775">
            <v>43524</v>
          </cell>
        </row>
        <row r="775">
          <cell r="S775">
            <v>300.12</v>
          </cell>
        </row>
        <row r="775">
          <cell r="AA775">
            <v>43709</v>
          </cell>
          <cell r="AB775">
            <v>2019</v>
          </cell>
        </row>
        <row r="775">
          <cell r="AF775" t="str">
            <v>住宅物业费</v>
          </cell>
        </row>
        <row r="776">
          <cell r="C776" t="str">
            <v>中华东波苑</v>
          </cell>
        </row>
        <row r="776">
          <cell r="K776" t="str">
            <v>2019年</v>
          </cell>
        </row>
        <row r="776">
          <cell r="M776">
            <v>43830</v>
          </cell>
        </row>
        <row r="776">
          <cell r="S776">
            <v>1500.72</v>
          </cell>
        </row>
        <row r="776">
          <cell r="AA776">
            <v>43709</v>
          </cell>
          <cell r="AB776">
            <v>2019</v>
          </cell>
        </row>
        <row r="776">
          <cell r="AF776" t="str">
            <v>住宅物业费</v>
          </cell>
        </row>
        <row r="777">
          <cell r="C777" t="str">
            <v>中华东波苑</v>
          </cell>
        </row>
        <row r="777">
          <cell r="K777" t="str">
            <v>2019年</v>
          </cell>
        </row>
        <row r="777">
          <cell r="M777">
            <v>43708</v>
          </cell>
        </row>
        <row r="777">
          <cell r="S777">
            <v>450.3</v>
          </cell>
        </row>
        <row r="777">
          <cell r="AA777">
            <v>43709</v>
          </cell>
          <cell r="AB777">
            <v>2019</v>
          </cell>
        </row>
        <row r="777">
          <cell r="AF777" t="str">
            <v>代收水费</v>
          </cell>
        </row>
        <row r="778">
          <cell r="C778" t="str">
            <v>中华东波苑</v>
          </cell>
        </row>
        <row r="778">
          <cell r="K778" t="str">
            <v>2019年</v>
          </cell>
        </row>
        <row r="778">
          <cell r="M778">
            <v>43677</v>
          </cell>
        </row>
        <row r="778">
          <cell r="S778">
            <v>114</v>
          </cell>
        </row>
        <row r="778">
          <cell r="AA778">
            <v>43709</v>
          </cell>
          <cell r="AB778">
            <v>2019</v>
          </cell>
        </row>
        <row r="778">
          <cell r="AF778" t="str">
            <v>代收水费</v>
          </cell>
        </row>
        <row r="779">
          <cell r="C779" t="str">
            <v>中华东波苑</v>
          </cell>
        </row>
        <row r="779">
          <cell r="K779" t="str">
            <v>2019年</v>
          </cell>
        </row>
        <row r="779">
          <cell r="M779">
            <v>43708</v>
          </cell>
        </row>
        <row r="779">
          <cell r="S779">
            <v>1856.25</v>
          </cell>
        </row>
        <row r="779">
          <cell r="AA779">
            <v>43709</v>
          </cell>
          <cell r="AB779">
            <v>2019</v>
          </cell>
        </row>
        <row r="779">
          <cell r="AF779" t="str">
            <v>电费及管理费</v>
          </cell>
        </row>
        <row r="780">
          <cell r="C780" t="str">
            <v>中华东波苑</v>
          </cell>
        </row>
        <row r="780">
          <cell r="K780" t="str">
            <v>2019年</v>
          </cell>
        </row>
        <row r="780">
          <cell r="M780">
            <v>43677</v>
          </cell>
        </row>
        <row r="780">
          <cell r="S780">
            <v>654.7</v>
          </cell>
        </row>
        <row r="780">
          <cell r="AA780">
            <v>43709</v>
          </cell>
          <cell r="AB780">
            <v>2019</v>
          </cell>
        </row>
        <row r="780">
          <cell r="AF780" t="str">
            <v>电费及管理费</v>
          </cell>
        </row>
        <row r="781">
          <cell r="C781" t="str">
            <v>中华东波苑</v>
          </cell>
        </row>
        <row r="781">
          <cell r="K781" t="str">
            <v>2019年</v>
          </cell>
        </row>
        <row r="781">
          <cell r="M781">
            <v>43677</v>
          </cell>
        </row>
        <row r="781">
          <cell r="S781">
            <v>6515.4</v>
          </cell>
        </row>
        <row r="781">
          <cell r="AA781">
            <v>43709</v>
          </cell>
          <cell r="AB781">
            <v>2019</v>
          </cell>
        </row>
        <row r="781">
          <cell r="AF781" t="str">
            <v>电费及管理费</v>
          </cell>
        </row>
        <row r="782">
          <cell r="C782" t="str">
            <v>中华东波苑</v>
          </cell>
        </row>
        <row r="782">
          <cell r="K782" t="str">
            <v>2019年</v>
          </cell>
        </row>
        <row r="782">
          <cell r="M782">
            <v>43677</v>
          </cell>
        </row>
        <row r="782">
          <cell r="S782">
            <v>193.8</v>
          </cell>
        </row>
        <row r="782">
          <cell r="AA782">
            <v>43709</v>
          </cell>
          <cell r="AB782">
            <v>2019</v>
          </cell>
        </row>
        <row r="782">
          <cell r="AF782" t="str">
            <v>代收水费</v>
          </cell>
        </row>
        <row r="783">
          <cell r="C783" t="str">
            <v>中华东波苑</v>
          </cell>
        </row>
        <row r="783">
          <cell r="K783" t="str">
            <v>代收</v>
          </cell>
        </row>
        <row r="783">
          <cell r="M783">
            <v>43465</v>
          </cell>
        </row>
        <row r="783">
          <cell r="S783">
            <v>312.33</v>
          </cell>
        </row>
        <row r="783">
          <cell r="AA783">
            <v>43709</v>
          </cell>
          <cell r="AB783">
            <v>2019</v>
          </cell>
        </row>
        <row r="783">
          <cell r="AF783" t="str">
            <v>电费及管理费</v>
          </cell>
        </row>
        <row r="784">
          <cell r="C784" t="str">
            <v>中华东波苑</v>
          </cell>
        </row>
        <row r="784">
          <cell r="K784" t="str">
            <v>代收</v>
          </cell>
        </row>
        <row r="784">
          <cell r="M784">
            <v>43524</v>
          </cell>
        </row>
        <row r="784">
          <cell r="S784">
            <v>624.66</v>
          </cell>
        </row>
        <row r="784">
          <cell r="AA784">
            <v>43709</v>
          </cell>
          <cell r="AB784">
            <v>2019</v>
          </cell>
        </row>
        <row r="784">
          <cell r="AF784" t="str">
            <v>电费及管理费</v>
          </cell>
        </row>
        <row r="785">
          <cell r="C785" t="str">
            <v>中华东波苑</v>
          </cell>
        </row>
        <row r="785">
          <cell r="K785" t="str">
            <v>2019年</v>
          </cell>
        </row>
        <row r="785">
          <cell r="M785">
            <v>43708</v>
          </cell>
        </row>
        <row r="785">
          <cell r="S785">
            <v>1874.01</v>
          </cell>
        </row>
        <row r="785">
          <cell r="AA785">
            <v>43709</v>
          </cell>
          <cell r="AB785">
            <v>2019</v>
          </cell>
        </row>
        <row r="785">
          <cell r="AF785" t="str">
            <v>电费及管理费</v>
          </cell>
        </row>
        <row r="786">
          <cell r="C786" t="str">
            <v>中华东波苑</v>
          </cell>
        </row>
        <row r="786">
          <cell r="K786" t="str">
            <v>2019年</v>
          </cell>
        </row>
        <row r="786">
          <cell r="M786">
            <v>43677</v>
          </cell>
        </row>
        <row r="786">
          <cell r="S786">
            <v>3147.84</v>
          </cell>
        </row>
        <row r="786">
          <cell r="AA786">
            <v>43709</v>
          </cell>
          <cell r="AB786">
            <v>2019</v>
          </cell>
        </row>
        <row r="786">
          <cell r="AF786" t="str">
            <v>电费及管理费</v>
          </cell>
        </row>
        <row r="787">
          <cell r="C787" t="str">
            <v>中华东波苑</v>
          </cell>
        </row>
        <row r="787">
          <cell r="K787" t="str">
            <v>2019年</v>
          </cell>
        </row>
        <row r="787">
          <cell r="M787">
            <v>43677</v>
          </cell>
        </row>
        <row r="787">
          <cell r="S787">
            <v>142.5</v>
          </cell>
        </row>
        <row r="787">
          <cell r="AA787">
            <v>43709</v>
          </cell>
          <cell r="AB787">
            <v>2019</v>
          </cell>
        </row>
        <row r="787">
          <cell r="AF787" t="str">
            <v>代收水费</v>
          </cell>
        </row>
        <row r="788">
          <cell r="C788" t="str">
            <v>中华东波苑</v>
          </cell>
        </row>
        <row r="788">
          <cell r="K788" t="str">
            <v>2019年</v>
          </cell>
        </row>
        <row r="788">
          <cell r="M788">
            <v>43677</v>
          </cell>
        </row>
        <row r="788">
          <cell r="S788">
            <v>1421.76</v>
          </cell>
        </row>
        <row r="788">
          <cell r="AA788">
            <v>43709</v>
          </cell>
          <cell r="AB788">
            <v>2019</v>
          </cell>
        </row>
        <row r="788">
          <cell r="AF788" t="str">
            <v>电费及管理费</v>
          </cell>
        </row>
        <row r="789">
          <cell r="C789" t="str">
            <v>中华东波苑</v>
          </cell>
        </row>
        <row r="789">
          <cell r="K789" t="str">
            <v>2019年</v>
          </cell>
        </row>
        <row r="789">
          <cell r="M789">
            <v>43677</v>
          </cell>
        </row>
        <row r="789">
          <cell r="S789">
            <v>131.1</v>
          </cell>
        </row>
        <row r="789">
          <cell r="AA789">
            <v>43709</v>
          </cell>
          <cell r="AB789">
            <v>2019</v>
          </cell>
        </row>
        <row r="789">
          <cell r="AF789" t="str">
            <v>代收水费</v>
          </cell>
        </row>
        <row r="790">
          <cell r="C790" t="str">
            <v>中华东波苑</v>
          </cell>
        </row>
        <row r="790">
          <cell r="K790" t="str">
            <v>2019年</v>
          </cell>
        </row>
        <row r="790">
          <cell r="M790">
            <v>43830</v>
          </cell>
        </row>
        <row r="790">
          <cell r="S790">
            <v>828.06</v>
          </cell>
        </row>
        <row r="790">
          <cell r="AA790">
            <v>43709</v>
          </cell>
          <cell r="AB790">
            <v>2019</v>
          </cell>
        </row>
        <row r="790">
          <cell r="AF790" t="str">
            <v>住宅物业费</v>
          </cell>
        </row>
        <row r="791">
          <cell r="C791" t="str">
            <v>中华东波苑</v>
          </cell>
        </row>
        <row r="791">
          <cell r="K791" t="str">
            <v>2019年</v>
          </cell>
        </row>
        <row r="791">
          <cell r="M791">
            <v>43830</v>
          </cell>
        </row>
        <row r="791">
          <cell r="S791">
            <v>1500</v>
          </cell>
        </row>
        <row r="791">
          <cell r="AA791">
            <v>43709</v>
          </cell>
          <cell r="AB791">
            <v>2019</v>
          </cell>
        </row>
        <row r="791">
          <cell r="AF791" t="str">
            <v>地面停车费</v>
          </cell>
        </row>
        <row r="792">
          <cell r="C792" t="str">
            <v>中华东波苑</v>
          </cell>
        </row>
        <row r="792">
          <cell r="K792" t="str">
            <v>2019年</v>
          </cell>
        </row>
        <row r="792">
          <cell r="M792">
            <v>43830</v>
          </cell>
        </row>
        <row r="792">
          <cell r="S792">
            <v>736.8</v>
          </cell>
        </row>
        <row r="792">
          <cell r="AA792">
            <v>43709</v>
          </cell>
          <cell r="AB792">
            <v>2019</v>
          </cell>
        </row>
        <row r="792">
          <cell r="AF792" t="str">
            <v>住宅物业费</v>
          </cell>
        </row>
        <row r="793">
          <cell r="C793" t="str">
            <v>中华东波苑</v>
          </cell>
        </row>
        <row r="793">
          <cell r="K793" t="str">
            <v>2019年</v>
          </cell>
        </row>
        <row r="793">
          <cell r="M793">
            <v>43738</v>
          </cell>
        </row>
        <row r="793">
          <cell r="S793">
            <v>414</v>
          </cell>
        </row>
        <row r="793">
          <cell r="AA793">
            <v>43709</v>
          </cell>
          <cell r="AB793">
            <v>2019</v>
          </cell>
        </row>
        <row r="793">
          <cell r="AF793" t="str">
            <v>住宅物业费</v>
          </cell>
        </row>
        <row r="794">
          <cell r="C794" t="str">
            <v>中华东波苑</v>
          </cell>
        </row>
        <row r="794">
          <cell r="K794" t="str">
            <v>2019年</v>
          </cell>
        </row>
        <row r="794">
          <cell r="M794">
            <v>43738</v>
          </cell>
        </row>
        <row r="794">
          <cell r="S794">
            <v>750</v>
          </cell>
        </row>
        <row r="794">
          <cell r="AA794">
            <v>43709</v>
          </cell>
          <cell r="AB794">
            <v>2019</v>
          </cell>
        </row>
        <row r="794">
          <cell r="AF794" t="str">
            <v>地面停车费</v>
          </cell>
        </row>
        <row r="795">
          <cell r="C795" t="str">
            <v>中华东波苑</v>
          </cell>
        </row>
        <row r="795">
          <cell r="K795" t="str">
            <v>2019年</v>
          </cell>
        </row>
        <row r="795">
          <cell r="M795">
            <v>43677</v>
          </cell>
        </row>
        <row r="795">
          <cell r="S795">
            <v>675</v>
          </cell>
        </row>
        <row r="795">
          <cell r="AA795">
            <v>43709</v>
          </cell>
          <cell r="AB795">
            <v>2019</v>
          </cell>
        </row>
        <row r="795">
          <cell r="AF795" t="str">
            <v>电费及管理费</v>
          </cell>
        </row>
        <row r="796">
          <cell r="C796" t="str">
            <v>中华东波苑</v>
          </cell>
        </row>
        <row r="796">
          <cell r="K796" t="str">
            <v>2019年</v>
          </cell>
        </row>
        <row r="796">
          <cell r="M796">
            <v>43677</v>
          </cell>
        </row>
        <row r="796">
          <cell r="S796">
            <v>114</v>
          </cell>
        </row>
        <row r="796">
          <cell r="AA796">
            <v>43709</v>
          </cell>
          <cell r="AB796">
            <v>2019</v>
          </cell>
        </row>
        <row r="796">
          <cell r="AF796" t="str">
            <v>代收水费</v>
          </cell>
        </row>
        <row r="797">
          <cell r="C797" t="str">
            <v>中华东波苑</v>
          </cell>
        </row>
        <row r="797">
          <cell r="K797" t="str">
            <v>2019年</v>
          </cell>
        </row>
        <row r="797">
          <cell r="M797">
            <v>43677</v>
          </cell>
        </row>
        <row r="797">
          <cell r="S797">
            <v>4912.8</v>
          </cell>
        </row>
        <row r="797">
          <cell r="AA797">
            <v>43709</v>
          </cell>
          <cell r="AB797">
            <v>2019</v>
          </cell>
        </row>
        <row r="797">
          <cell r="AF797" t="str">
            <v>电费及管理费</v>
          </cell>
        </row>
        <row r="798">
          <cell r="C798" t="str">
            <v>中华东波苑</v>
          </cell>
        </row>
        <row r="798">
          <cell r="K798" t="str">
            <v>2019年</v>
          </cell>
        </row>
        <row r="798">
          <cell r="M798">
            <v>43677</v>
          </cell>
        </row>
        <row r="798">
          <cell r="S798">
            <v>467.4</v>
          </cell>
        </row>
        <row r="798">
          <cell r="AA798">
            <v>43709</v>
          </cell>
          <cell r="AB798">
            <v>2019</v>
          </cell>
        </row>
        <row r="798">
          <cell r="AF798" t="str">
            <v>代收水费</v>
          </cell>
        </row>
        <row r="799">
          <cell r="C799" t="str">
            <v>中华东波苑</v>
          </cell>
        </row>
        <row r="799">
          <cell r="K799" t="str">
            <v>2019年</v>
          </cell>
        </row>
        <row r="799">
          <cell r="M799">
            <v>43677</v>
          </cell>
        </row>
        <row r="799">
          <cell r="S799">
            <v>1930.8</v>
          </cell>
        </row>
        <row r="799">
          <cell r="AA799">
            <v>43709</v>
          </cell>
          <cell r="AB799">
            <v>2019</v>
          </cell>
        </row>
        <row r="799">
          <cell r="AF799" t="str">
            <v>电费及管理费</v>
          </cell>
        </row>
        <row r="800">
          <cell r="C800" t="str">
            <v>中华东波苑</v>
          </cell>
        </row>
        <row r="800">
          <cell r="K800" t="str">
            <v>2019年</v>
          </cell>
        </row>
        <row r="800">
          <cell r="M800">
            <v>43677</v>
          </cell>
        </row>
        <row r="800">
          <cell r="S800">
            <v>11.4</v>
          </cell>
        </row>
        <row r="800">
          <cell r="AA800">
            <v>43709</v>
          </cell>
          <cell r="AB800">
            <v>2019</v>
          </cell>
        </row>
        <row r="800">
          <cell r="AF800" t="str">
            <v>代收水费</v>
          </cell>
        </row>
        <row r="801">
          <cell r="C801" t="str">
            <v>中华东波苑</v>
          </cell>
        </row>
        <row r="801">
          <cell r="K801" t="str">
            <v>2019年</v>
          </cell>
        </row>
        <row r="801">
          <cell r="M801">
            <v>43738</v>
          </cell>
        </row>
        <row r="801">
          <cell r="S801">
            <v>1674.34</v>
          </cell>
        </row>
        <row r="801">
          <cell r="AA801">
            <v>43709</v>
          </cell>
          <cell r="AB801">
            <v>2019</v>
          </cell>
        </row>
        <row r="801">
          <cell r="AF801" t="str">
            <v>商铺物业费</v>
          </cell>
        </row>
        <row r="802">
          <cell r="C802" t="str">
            <v>中华东波苑</v>
          </cell>
        </row>
        <row r="802">
          <cell r="K802" t="str">
            <v>2019年</v>
          </cell>
        </row>
        <row r="802">
          <cell r="M802">
            <v>43738</v>
          </cell>
        </row>
        <row r="802">
          <cell r="S802">
            <v>1282.94</v>
          </cell>
        </row>
        <row r="802">
          <cell r="AA802">
            <v>43709</v>
          </cell>
          <cell r="AB802">
            <v>2019</v>
          </cell>
        </row>
        <row r="802">
          <cell r="AF802" t="str">
            <v>商铺物业费</v>
          </cell>
        </row>
        <row r="803">
          <cell r="C803" t="str">
            <v>中华东波苑</v>
          </cell>
        </row>
        <row r="803">
          <cell r="K803" t="str">
            <v>2019年</v>
          </cell>
        </row>
        <row r="803">
          <cell r="M803">
            <v>43738</v>
          </cell>
        </row>
        <row r="803">
          <cell r="S803">
            <v>3553.8</v>
          </cell>
        </row>
        <row r="803">
          <cell r="AA803">
            <v>43709</v>
          </cell>
          <cell r="AB803">
            <v>2019</v>
          </cell>
        </row>
        <row r="803">
          <cell r="AF803" t="str">
            <v>商铺物业费</v>
          </cell>
        </row>
        <row r="804">
          <cell r="C804" t="str">
            <v>中华东波苑</v>
          </cell>
        </row>
        <row r="804">
          <cell r="K804" t="str">
            <v>2019年</v>
          </cell>
        </row>
        <row r="804">
          <cell r="M804">
            <v>43738</v>
          </cell>
        </row>
        <row r="804">
          <cell r="S804">
            <v>587.799999999999</v>
          </cell>
        </row>
        <row r="804">
          <cell r="AA804">
            <v>43709</v>
          </cell>
          <cell r="AB804">
            <v>2019</v>
          </cell>
        </row>
        <row r="804">
          <cell r="AF804" t="str">
            <v>商铺物业费</v>
          </cell>
        </row>
        <row r="805">
          <cell r="C805" t="str">
            <v>中华东波苑</v>
          </cell>
        </row>
        <row r="805">
          <cell r="K805" t="str">
            <v>2019年</v>
          </cell>
        </row>
        <row r="805">
          <cell r="M805">
            <v>43738</v>
          </cell>
        </row>
        <row r="805">
          <cell r="S805">
            <v>1063.47</v>
          </cell>
        </row>
        <row r="805">
          <cell r="AA805">
            <v>43709</v>
          </cell>
          <cell r="AB805">
            <v>2019</v>
          </cell>
        </row>
        <row r="805">
          <cell r="AF805" t="str">
            <v>商铺物业费</v>
          </cell>
        </row>
        <row r="806">
          <cell r="C806" t="str">
            <v>中华东波苑</v>
          </cell>
        </row>
        <row r="806">
          <cell r="K806" t="str">
            <v>2019年</v>
          </cell>
        </row>
        <row r="806">
          <cell r="M806">
            <v>43738</v>
          </cell>
        </row>
        <row r="806">
          <cell r="S806">
            <v>3189.09</v>
          </cell>
        </row>
        <row r="806">
          <cell r="AA806">
            <v>43709</v>
          </cell>
          <cell r="AB806">
            <v>2019</v>
          </cell>
        </row>
        <row r="806">
          <cell r="AF806" t="str">
            <v>商铺物业费</v>
          </cell>
        </row>
        <row r="807">
          <cell r="C807" t="str">
            <v>中华东波苑</v>
          </cell>
        </row>
        <row r="807">
          <cell r="K807" t="str">
            <v>2019年</v>
          </cell>
        </row>
        <row r="807">
          <cell r="M807">
            <v>43738</v>
          </cell>
        </row>
        <row r="807">
          <cell r="S807">
            <v>3195.34</v>
          </cell>
        </row>
        <row r="807">
          <cell r="AA807">
            <v>43709</v>
          </cell>
          <cell r="AB807">
            <v>2019</v>
          </cell>
        </row>
        <row r="807">
          <cell r="AF807" t="str">
            <v>商铺物业费</v>
          </cell>
        </row>
        <row r="808">
          <cell r="C808" t="str">
            <v>中华东波苑</v>
          </cell>
        </row>
        <row r="808">
          <cell r="K808" t="str">
            <v>2019年</v>
          </cell>
        </row>
        <row r="808">
          <cell r="M808">
            <v>43738</v>
          </cell>
        </row>
        <row r="808">
          <cell r="S808">
            <v>4927.51</v>
          </cell>
        </row>
        <row r="808">
          <cell r="AA808">
            <v>43709</v>
          </cell>
          <cell r="AB808">
            <v>2019</v>
          </cell>
        </row>
        <row r="808">
          <cell r="AF808" t="str">
            <v>商铺物业费</v>
          </cell>
        </row>
        <row r="809">
          <cell r="C809" t="str">
            <v>中华东波苑</v>
          </cell>
        </row>
        <row r="809">
          <cell r="K809" t="str">
            <v>2019年</v>
          </cell>
        </row>
        <row r="809">
          <cell r="M809">
            <v>43677</v>
          </cell>
        </row>
        <row r="809">
          <cell r="S809">
            <v>1972.32</v>
          </cell>
        </row>
        <row r="809">
          <cell r="AA809">
            <v>43709</v>
          </cell>
          <cell r="AB809">
            <v>2019</v>
          </cell>
        </row>
        <row r="809">
          <cell r="AF809" t="str">
            <v>电费及管理费</v>
          </cell>
        </row>
        <row r="810">
          <cell r="C810" t="str">
            <v>中华东波苑</v>
          </cell>
        </row>
        <row r="810">
          <cell r="K810" t="str">
            <v>2019年</v>
          </cell>
        </row>
        <row r="810">
          <cell r="M810">
            <v>43830</v>
          </cell>
        </row>
        <row r="810">
          <cell r="S810">
            <v>736.8</v>
          </cell>
        </row>
        <row r="810">
          <cell r="AA810">
            <v>43709</v>
          </cell>
          <cell r="AB810">
            <v>2019</v>
          </cell>
        </row>
        <row r="810">
          <cell r="AF810" t="str">
            <v>住宅物业费</v>
          </cell>
        </row>
        <row r="811">
          <cell r="C811" t="str">
            <v>中华东波苑</v>
          </cell>
        </row>
        <row r="811">
          <cell r="K811" t="str">
            <v>2019年</v>
          </cell>
        </row>
        <row r="811">
          <cell r="M811">
            <v>43830</v>
          </cell>
        </row>
        <row r="811">
          <cell r="S811">
            <v>750</v>
          </cell>
        </row>
        <row r="811">
          <cell r="AA811">
            <v>43709</v>
          </cell>
          <cell r="AB811">
            <v>2019</v>
          </cell>
        </row>
        <row r="811">
          <cell r="AF811" t="str">
            <v>小业主产权车辆管理费</v>
          </cell>
        </row>
        <row r="812">
          <cell r="C812" t="str">
            <v>中华东波苑</v>
          </cell>
        </row>
        <row r="812">
          <cell r="K812" t="str">
            <v>2019年</v>
          </cell>
        </row>
        <row r="812">
          <cell r="M812">
            <v>43830</v>
          </cell>
        </row>
        <row r="812">
          <cell r="S812">
            <v>899.6</v>
          </cell>
        </row>
        <row r="812">
          <cell r="AA812">
            <v>43709</v>
          </cell>
          <cell r="AB812">
            <v>2019</v>
          </cell>
        </row>
        <row r="812">
          <cell r="AF812" t="str">
            <v>住宅物业费</v>
          </cell>
        </row>
        <row r="813">
          <cell r="C813" t="str">
            <v>中华东波苑</v>
          </cell>
        </row>
        <row r="813">
          <cell r="K813" t="str">
            <v>2019年</v>
          </cell>
        </row>
        <row r="813">
          <cell r="M813">
            <v>43830</v>
          </cell>
        </row>
        <row r="813">
          <cell r="S813">
            <v>750</v>
          </cell>
        </row>
        <row r="813">
          <cell r="AA813">
            <v>43709</v>
          </cell>
          <cell r="AB813">
            <v>2019</v>
          </cell>
        </row>
        <row r="813">
          <cell r="AF813" t="str">
            <v>小业主产权车辆管理费</v>
          </cell>
        </row>
        <row r="814">
          <cell r="C814" t="str">
            <v>中华东波苑</v>
          </cell>
        </row>
        <row r="814">
          <cell r="K814" t="str">
            <v>2019年</v>
          </cell>
        </row>
        <row r="814">
          <cell r="M814">
            <v>43830</v>
          </cell>
        </row>
        <row r="814">
          <cell r="S814">
            <v>1500</v>
          </cell>
        </row>
        <row r="814">
          <cell r="AA814">
            <v>43709</v>
          </cell>
          <cell r="AB814">
            <v>2019</v>
          </cell>
        </row>
        <row r="814">
          <cell r="AF814" t="str">
            <v>地面停车费</v>
          </cell>
        </row>
        <row r="815">
          <cell r="C815" t="str">
            <v>中华东波苑</v>
          </cell>
        </row>
        <row r="815">
          <cell r="K815" t="str">
            <v>2019年</v>
          </cell>
        </row>
        <row r="815">
          <cell r="M815">
            <v>43677</v>
          </cell>
        </row>
        <row r="815">
          <cell r="S815">
            <v>18540.04</v>
          </cell>
        </row>
        <row r="815">
          <cell r="AA815">
            <v>43709</v>
          </cell>
          <cell r="AB815">
            <v>2019</v>
          </cell>
        </row>
        <row r="815">
          <cell r="AF815" t="str">
            <v>电费及管理费</v>
          </cell>
        </row>
        <row r="816">
          <cell r="C816" t="str">
            <v>中华东波苑</v>
          </cell>
        </row>
        <row r="816">
          <cell r="K816" t="str">
            <v>2019年</v>
          </cell>
        </row>
        <row r="816">
          <cell r="M816">
            <v>43677</v>
          </cell>
        </row>
        <row r="816">
          <cell r="S816">
            <v>4434.6</v>
          </cell>
        </row>
        <row r="816">
          <cell r="AA816">
            <v>43709</v>
          </cell>
          <cell r="AB816">
            <v>2019</v>
          </cell>
        </row>
        <row r="816">
          <cell r="AF816" t="str">
            <v>代收水费</v>
          </cell>
        </row>
        <row r="817">
          <cell r="C817" t="str">
            <v>中华东波苑</v>
          </cell>
        </row>
        <row r="817">
          <cell r="K817" t="str">
            <v>2019年</v>
          </cell>
        </row>
        <row r="817">
          <cell r="M817">
            <v>43677</v>
          </cell>
        </row>
        <row r="817">
          <cell r="S817">
            <v>18892.07</v>
          </cell>
        </row>
        <row r="817">
          <cell r="AA817">
            <v>43709</v>
          </cell>
          <cell r="AB817">
            <v>2019</v>
          </cell>
        </row>
        <row r="817">
          <cell r="AF817" t="str">
            <v>电费及管理费</v>
          </cell>
        </row>
        <row r="818">
          <cell r="C818" t="str">
            <v>中华东波苑</v>
          </cell>
        </row>
        <row r="818">
          <cell r="K818" t="str">
            <v>2019年</v>
          </cell>
        </row>
        <row r="818">
          <cell r="M818">
            <v>43677</v>
          </cell>
        </row>
        <row r="818">
          <cell r="S818">
            <v>6395.4</v>
          </cell>
        </row>
        <row r="818">
          <cell r="AA818">
            <v>43709</v>
          </cell>
          <cell r="AB818">
            <v>2019</v>
          </cell>
        </row>
        <row r="818">
          <cell r="AF818" t="str">
            <v>代收水费</v>
          </cell>
        </row>
        <row r="819">
          <cell r="C819" t="str">
            <v>中华东波苑</v>
          </cell>
        </row>
        <row r="819">
          <cell r="K819" t="str">
            <v>2019年</v>
          </cell>
        </row>
        <row r="819">
          <cell r="M819">
            <v>43677</v>
          </cell>
        </row>
        <row r="819">
          <cell r="S819">
            <v>1635.58</v>
          </cell>
        </row>
        <row r="819">
          <cell r="AA819">
            <v>43709</v>
          </cell>
          <cell r="AB819">
            <v>2019</v>
          </cell>
        </row>
        <row r="819">
          <cell r="AF819" t="str">
            <v>电费及管理费</v>
          </cell>
        </row>
        <row r="820">
          <cell r="C820" t="str">
            <v>中华东波苑</v>
          </cell>
        </row>
        <row r="820">
          <cell r="K820" t="str">
            <v>2019年</v>
          </cell>
        </row>
        <row r="820">
          <cell r="M820">
            <v>43646</v>
          </cell>
        </row>
        <row r="820">
          <cell r="S820">
            <v>1445.4</v>
          </cell>
        </row>
        <row r="820">
          <cell r="AA820">
            <v>43709</v>
          </cell>
          <cell r="AB820">
            <v>2019</v>
          </cell>
        </row>
        <row r="820">
          <cell r="AF820" t="str">
            <v>电费及管理费</v>
          </cell>
        </row>
        <row r="821">
          <cell r="C821" t="str">
            <v>中华东波苑</v>
          </cell>
        </row>
        <row r="821">
          <cell r="K821" t="str">
            <v>2019年</v>
          </cell>
        </row>
        <row r="821">
          <cell r="M821">
            <v>43677</v>
          </cell>
        </row>
        <row r="821">
          <cell r="S821">
            <v>2351</v>
          </cell>
        </row>
        <row r="821">
          <cell r="AA821">
            <v>43709</v>
          </cell>
          <cell r="AB821">
            <v>2019</v>
          </cell>
        </row>
        <row r="821">
          <cell r="AF821" t="str">
            <v>电费及管理费</v>
          </cell>
        </row>
        <row r="822">
          <cell r="C822" t="str">
            <v>中华东波苑</v>
          </cell>
        </row>
        <row r="822">
          <cell r="K822" t="str">
            <v>2019年</v>
          </cell>
        </row>
        <row r="822">
          <cell r="M822">
            <v>43677</v>
          </cell>
        </row>
        <row r="822">
          <cell r="S822">
            <v>570</v>
          </cell>
        </row>
        <row r="822">
          <cell r="AA822">
            <v>43709</v>
          </cell>
          <cell r="AB822">
            <v>2019</v>
          </cell>
        </row>
        <row r="822">
          <cell r="AF822" t="str">
            <v>代收水费</v>
          </cell>
        </row>
        <row r="823">
          <cell r="C823" t="str">
            <v>中华东波苑</v>
          </cell>
        </row>
        <row r="823">
          <cell r="K823" t="str">
            <v>2019年</v>
          </cell>
        </row>
        <row r="823">
          <cell r="M823">
            <v>43738</v>
          </cell>
        </row>
        <row r="823">
          <cell r="S823">
            <v>500</v>
          </cell>
        </row>
        <row r="823">
          <cell r="AA823">
            <v>43709</v>
          </cell>
          <cell r="AB823">
            <v>2019</v>
          </cell>
        </row>
        <row r="823">
          <cell r="AF823" t="str">
            <v>临时停车费</v>
          </cell>
        </row>
        <row r="824">
          <cell r="C824" t="str">
            <v>中华东波苑</v>
          </cell>
        </row>
        <row r="824">
          <cell r="K824" t="str">
            <v>2019年</v>
          </cell>
        </row>
        <row r="824">
          <cell r="M824">
            <v>43738</v>
          </cell>
        </row>
        <row r="824">
          <cell r="S824">
            <v>500</v>
          </cell>
        </row>
        <row r="824">
          <cell r="AA824">
            <v>43709</v>
          </cell>
          <cell r="AB824">
            <v>2019</v>
          </cell>
        </row>
        <row r="824">
          <cell r="AF824" t="str">
            <v>临时停车费</v>
          </cell>
        </row>
        <row r="825">
          <cell r="C825" t="str">
            <v>中华东波苑</v>
          </cell>
        </row>
        <row r="825">
          <cell r="K825" t="str">
            <v>2019年</v>
          </cell>
        </row>
        <row r="825">
          <cell r="M825">
            <v>43738</v>
          </cell>
        </row>
        <row r="825">
          <cell r="S825">
            <v>500</v>
          </cell>
        </row>
        <row r="825">
          <cell r="AA825">
            <v>43709</v>
          </cell>
          <cell r="AB825">
            <v>2019</v>
          </cell>
        </row>
        <row r="825">
          <cell r="AF825" t="str">
            <v>临时停车费</v>
          </cell>
        </row>
        <row r="826">
          <cell r="C826" t="str">
            <v>中华东波苑</v>
          </cell>
        </row>
        <row r="826">
          <cell r="K826" t="str">
            <v>2019年</v>
          </cell>
        </row>
        <row r="826">
          <cell r="M826">
            <v>43708</v>
          </cell>
        </row>
        <row r="826">
          <cell r="S826">
            <v>1342.9</v>
          </cell>
        </row>
        <row r="826">
          <cell r="AA826">
            <v>43709</v>
          </cell>
          <cell r="AB826">
            <v>2019</v>
          </cell>
        </row>
        <row r="826">
          <cell r="AF826" t="str">
            <v>电费及管理费</v>
          </cell>
        </row>
        <row r="827">
          <cell r="C827" t="str">
            <v>中华东波苑</v>
          </cell>
        </row>
        <row r="827">
          <cell r="K827" t="str">
            <v>2019年</v>
          </cell>
        </row>
        <row r="827">
          <cell r="M827">
            <v>43708</v>
          </cell>
        </row>
        <row r="827">
          <cell r="S827">
            <v>57</v>
          </cell>
        </row>
        <row r="827">
          <cell r="AA827">
            <v>43709</v>
          </cell>
          <cell r="AB827">
            <v>2019</v>
          </cell>
        </row>
        <row r="827">
          <cell r="AF827" t="str">
            <v>代收水费</v>
          </cell>
        </row>
        <row r="828">
          <cell r="C828" t="str">
            <v>中华东波苑</v>
          </cell>
        </row>
        <row r="828">
          <cell r="K828" t="str">
            <v>2019年</v>
          </cell>
        </row>
        <row r="828">
          <cell r="M828">
            <v>43677</v>
          </cell>
        </row>
        <row r="828">
          <cell r="S828">
            <v>10632.3</v>
          </cell>
        </row>
        <row r="828">
          <cell r="AA828">
            <v>43709</v>
          </cell>
          <cell r="AB828">
            <v>2019</v>
          </cell>
        </row>
        <row r="828">
          <cell r="AF828" t="str">
            <v>电费及管理费</v>
          </cell>
        </row>
        <row r="829">
          <cell r="C829" t="str">
            <v>中华东波苑</v>
          </cell>
        </row>
        <row r="829">
          <cell r="K829" t="str">
            <v>2019年</v>
          </cell>
        </row>
        <row r="829">
          <cell r="M829">
            <v>43677</v>
          </cell>
        </row>
        <row r="829">
          <cell r="S829">
            <v>718.2</v>
          </cell>
        </row>
        <row r="829">
          <cell r="AA829">
            <v>43709</v>
          </cell>
          <cell r="AB829">
            <v>2019</v>
          </cell>
        </row>
        <row r="829">
          <cell r="AF829" t="str">
            <v>代收水费</v>
          </cell>
        </row>
        <row r="830">
          <cell r="C830" t="str">
            <v>中华东波苑</v>
          </cell>
        </row>
        <row r="830">
          <cell r="K830" t="str">
            <v>2019年</v>
          </cell>
        </row>
        <row r="830">
          <cell r="M830">
            <v>43830</v>
          </cell>
        </row>
        <row r="830">
          <cell r="S830">
            <v>1050</v>
          </cell>
        </row>
        <row r="830">
          <cell r="AA830">
            <v>43709</v>
          </cell>
          <cell r="AB830">
            <v>2019</v>
          </cell>
        </row>
        <row r="830">
          <cell r="AF830" t="str">
            <v>地下停车费</v>
          </cell>
        </row>
        <row r="831">
          <cell r="C831" t="str">
            <v>中华东波苑</v>
          </cell>
        </row>
        <row r="831">
          <cell r="K831" t="str">
            <v>2019年</v>
          </cell>
        </row>
        <row r="831">
          <cell r="M831">
            <v>43738</v>
          </cell>
        </row>
        <row r="831">
          <cell r="S831">
            <v>239</v>
          </cell>
        </row>
        <row r="831">
          <cell r="AA831">
            <v>43739</v>
          </cell>
          <cell r="AB831">
            <v>2019</v>
          </cell>
        </row>
        <row r="831">
          <cell r="AF831" t="str">
            <v>电费及管理费</v>
          </cell>
        </row>
        <row r="832">
          <cell r="C832" t="str">
            <v>中华东波苑</v>
          </cell>
        </row>
        <row r="832">
          <cell r="K832" t="str">
            <v>2019年</v>
          </cell>
        </row>
        <row r="832">
          <cell r="M832">
            <v>43738</v>
          </cell>
        </row>
        <row r="832">
          <cell r="S832">
            <v>51.3</v>
          </cell>
        </row>
        <row r="832">
          <cell r="AA832">
            <v>43739</v>
          </cell>
          <cell r="AB832">
            <v>2019</v>
          </cell>
        </row>
        <row r="832">
          <cell r="AF832" t="str">
            <v>代收水费</v>
          </cell>
        </row>
        <row r="833">
          <cell r="C833" t="str">
            <v>中华东波苑</v>
          </cell>
        </row>
        <row r="833">
          <cell r="K833" t="str">
            <v>2019年</v>
          </cell>
        </row>
        <row r="833">
          <cell r="M833">
            <v>43830</v>
          </cell>
        </row>
        <row r="833">
          <cell r="S833">
            <v>1047.18</v>
          </cell>
        </row>
        <row r="833">
          <cell r="AA833">
            <v>43739</v>
          </cell>
          <cell r="AB833">
            <v>2019</v>
          </cell>
        </row>
        <row r="833">
          <cell r="AF833" t="str">
            <v>住宅物业费</v>
          </cell>
        </row>
        <row r="834">
          <cell r="C834" t="str">
            <v>中华东波苑</v>
          </cell>
        </row>
        <row r="834">
          <cell r="K834" t="str">
            <v>2019年</v>
          </cell>
        </row>
        <row r="834">
          <cell r="M834">
            <v>43830</v>
          </cell>
        </row>
        <row r="834">
          <cell r="S834">
            <v>1500</v>
          </cell>
        </row>
        <row r="834">
          <cell r="AA834">
            <v>43739</v>
          </cell>
          <cell r="AB834">
            <v>2019</v>
          </cell>
        </row>
        <row r="834">
          <cell r="AF834" t="str">
            <v>地面停车费</v>
          </cell>
        </row>
        <row r="835">
          <cell r="C835" t="str">
            <v>中华东波苑</v>
          </cell>
        </row>
        <row r="835">
          <cell r="K835" t="str">
            <v>2019年</v>
          </cell>
        </row>
        <row r="835">
          <cell r="M835">
            <v>43830</v>
          </cell>
        </row>
        <row r="835">
          <cell r="S835">
            <v>828</v>
          </cell>
        </row>
        <row r="835">
          <cell r="AA835">
            <v>43739</v>
          </cell>
          <cell r="AB835">
            <v>2019</v>
          </cell>
        </row>
        <row r="835">
          <cell r="AF835" t="str">
            <v>住宅物业费</v>
          </cell>
        </row>
        <row r="836">
          <cell r="C836" t="str">
            <v>中华东波苑</v>
          </cell>
        </row>
        <row r="836">
          <cell r="K836" t="str">
            <v>2019年</v>
          </cell>
        </row>
        <row r="836">
          <cell r="M836">
            <v>43830</v>
          </cell>
        </row>
        <row r="836">
          <cell r="S836">
            <v>828</v>
          </cell>
        </row>
        <row r="836">
          <cell r="AA836">
            <v>43739</v>
          </cell>
          <cell r="AB836">
            <v>2019</v>
          </cell>
        </row>
        <row r="836">
          <cell r="AF836" t="str">
            <v>住宅物业费</v>
          </cell>
        </row>
        <row r="837">
          <cell r="C837" t="str">
            <v>中华东波苑</v>
          </cell>
        </row>
        <row r="837">
          <cell r="K837" t="str">
            <v>2019年</v>
          </cell>
        </row>
        <row r="837">
          <cell r="M837">
            <v>43830</v>
          </cell>
        </row>
        <row r="837">
          <cell r="S837">
            <v>868.9</v>
          </cell>
        </row>
        <row r="837">
          <cell r="AA837">
            <v>43739</v>
          </cell>
          <cell r="AB837">
            <v>2019</v>
          </cell>
        </row>
        <row r="837">
          <cell r="AF837" t="str">
            <v>住宅物业费</v>
          </cell>
        </row>
        <row r="838">
          <cell r="C838" t="str">
            <v>中华东波苑</v>
          </cell>
        </row>
        <row r="838">
          <cell r="K838" t="str">
            <v>代收</v>
          </cell>
        </row>
        <row r="838">
          <cell r="M838">
            <v>43524</v>
          </cell>
        </row>
        <row r="838">
          <cell r="S838">
            <v>245.64</v>
          </cell>
        </row>
        <row r="838">
          <cell r="AA838">
            <v>43739</v>
          </cell>
          <cell r="AB838">
            <v>2019</v>
          </cell>
        </row>
        <row r="838">
          <cell r="AF838" t="str">
            <v>住宅物业费</v>
          </cell>
        </row>
        <row r="839">
          <cell r="C839" t="str">
            <v>中华东波苑</v>
          </cell>
        </row>
        <row r="839">
          <cell r="K839" t="str">
            <v>2019年</v>
          </cell>
        </row>
        <row r="839">
          <cell r="M839">
            <v>43830</v>
          </cell>
        </row>
        <row r="839">
          <cell r="S839">
            <v>1227.96</v>
          </cell>
        </row>
        <row r="839">
          <cell r="AA839">
            <v>43739</v>
          </cell>
          <cell r="AB839">
            <v>2019</v>
          </cell>
        </row>
        <row r="839">
          <cell r="AF839" t="str">
            <v>住宅物业费</v>
          </cell>
        </row>
        <row r="840">
          <cell r="C840" t="str">
            <v>中华东波苑</v>
          </cell>
        </row>
        <row r="840">
          <cell r="K840" t="str">
            <v>2019年</v>
          </cell>
        </row>
        <row r="840">
          <cell r="M840">
            <v>43738</v>
          </cell>
        </row>
        <row r="840">
          <cell r="S840">
            <v>3276</v>
          </cell>
        </row>
        <row r="840">
          <cell r="AA840">
            <v>43739</v>
          </cell>
          <cell r="AB840">
            <v>2019</v>
          </cell>
        </row>
        <row r="840">
          <cell r="AF840" t="str">
            <v>电费及管理费</v>
          </cell>
        </row>
        <row r="841">
          <cell r="C841" t="str">
            <v>中华东波苑</v>
          </cell>
        </row>
        <row r="841">
          <cell r="K841" t="str">
            <v>2019年</v>
          </cell>
        </row>
        <row r="841">
          <cell r="M841">
            <v>43830</v>
          </cell>
        </row>
        <row r="841">
          <cell r="S841">
            <v>899.6</v>
          </cell>
        </row>
        <row r="841">
          <cell r="AA841">
            <v>43739</v>
          </cell>
          <cell r="AB841">
            <v>2019</v>
          </cell>
        </row>
        <row r="841">
          <cell r="AF841" t="str">
            <v>住宅物业费</v>
          </cell>
        </row>
        <row r="842">
          <cell r="C842" t="str">
            <v>中华东波苑</v>
          </cell>
        </row>
        <row r="842">
          <cell r="K842" t="str">
            <v>2019年</v>
          </cell>
        </row>
        <row r="842">
          <cell r="M842">
            <v>43738</v>
          </cell>
        </row>
        <row r="842">
          <cell r="S842">
            <v>604.2</v>
          </cell>
        </row>
        <row r="842">
          <cell r="AA842">
            <v>43739</v>
          </cell>
          <cell r="AB842">
            <v>2019</v>
          </cell>
        </row>
        <row r="842">
          <cell r="AF842" t="str">
            <v>代收水费</v>
          </cell>
        </row>
        <row r="843">
          <cell r="C843" t="str">
            <v>中华东波苑</v>
          </cell>
        </row>
        <row r="843">
          <cell r="K843" t="str">
            <v>2019年</v>
          </cell>
        </row>
        <row r="843">
          <cell r="M843">
            <v>43830</v>
          </cell>
        </row>
        <row r="843">
          <cell r="S843">
            <v>7500</v>
          </cell>
        </row>
        <row r="843">
          <cell r="AA843">
            <v>43739</v>
          </cell>
          <cell r="AB843">
            <v>2019</v>
          </cell>
        </row>
        <row r="843">
          <cell r="AF843" t="str">
            <v>租金收入</v>
          </cell>
        </row>
        <row r="844">
          <cell r="C844" t="str">
            <v>中华东波苑</v>
          </cell>
        </row>
        <row r="844">
          <cell r="K844" t="str">
            <v>2019年</v>
          </cell>
        </row>
        <row r="844">
          <cell r="M844">
            <v>43830</v>
          </cell>
        </row>
        <row r="844">
          <cell r="S844">
            <v>12900</v>
          </cell>
        </row>
        <row r="844">
          <cell r="AA844">
            <v>43739</v>
          </cell>
          <cell r="AB844">
            <v>2019</v>
          </cell>
        </row>
        <row r="844">
          <cell r="AF844" t="str">
            <v>租金收入</v>
          </cell>
        </row>
        <row r="845">
          <cell r="C845" t="str">
            <v>中华东波苑</v>
          </cell>
        </row>
        <row r="845">
          <cell r="K845" t="str">
            <v>2019年</v>
          </cell>
        </row>
        <row r="845">
          <cell r="M845">
            <v>43830</v>
          </cell>
        </row>
        <row r="845">
          <cell r="S845">
            <v>1800</v>
          </cell>
        </row>
        <row r="845">
          <cell r="AA845">
            <v>43739</v>
          </cell>
          <cell r="AB845">
            <v>2019</v>
          </cell>
        </row>
        <row r="845">
          <cell r="AF845" t="str">
            <v>租金收入</v>
          </cell>
        </row>
        <row r="846">
          <cell r="C846" t="str">
            <v>中华东波苑</v>
          </cell>
        </row>
        <row r="846">
          <cell r="K846" t="str">
            <v>2020年</v>
          </cell>
        </row>
        <row r="846">
          <cell r="M846">
            <v>44104</v>
          </cell>
        </row>
        <row r="846">
          <cell r="S846">
            <v>5400</v>
          </cell>
        </row>
        <row r="846">
          <cell r="AA846">
            <v>43739</v>
          </cell>
          <cell r="AB846">
            <v>2019</v>
          </cell>
        </row>
        <row r="846">
          <cell r="AF846" t="str">
            <v>租金收入</v>
          </cell>
        </row>
        <row r="847">
          <cell r="C847" t="str">
            <v>中华东波苑</v>
          </cell>
        </row>
        <row r="847">
          <cell r="K847" t="str">
            <v>代收</v>
          </cell>
        </row>
        <row r="847">
          <cell r="M847">
            <v>43524</v>
          </cell>
        </row>
        <row r="847">
          <cell r="S847">
            <v>279.02</v>
          </cell>
        </row>
        <row r="847">
          <cell r="AA847">
            <v>43739</v>
          </cell>
          <cell r="AB847">
            <v>2019</v>
          </cell>
        </row>
        <row r="847">
          <cell r="AF847" t="str">
            <v>住宅物业费</v>
          </cell>
        </row>
        <row r="848">
          <cell r="C848" t="str">
            <v>中华东波苑</v>
          </cell>
        </row>
        <row r="848">
          <cell r="K848" t="str">
            <v>2019年</v>
          </cell>
        </row>
        <row r="848">
          <cell r="M848">
            <v>43830</v>
          </cell>
        </row>
        <row r="848">
          <cell r="S848">
            <v>1394.88</v>
          </cell>
        </row>
        <row r="848">
          <cell r="AA848">
            <v>43739</v>
          </cell>
          <cell r="AB848">
            <v>2019</v>
          </cell>
        </row>
        <row r="848">
          <cell r="AF848" t="str">
            <v>住宅物业费</v>
          </cell>
        </row>
        <row r="849">
          <cell r="C849" t="str">
            <v>中华东波苑</v>
          </cell>
        </row>
        <row r="849">
          <cell r="K849" t="str">
            <v>2019年</v>
          </cell>
        </row>
        <row r="849">
          <cell r="M849">
            <v>43769</v>
          </cell>
        </row>
        <row r="849">
          <cell r="S849">
            <v>60</v>
          </cell>
        </row>
        <row r="849">
          <cell r="AA849">
            <v>43739</v>
          </cell>
          <cell r="AB849">
            <v>2019</v>
          </cell>
        </row>
        <row r="849">
          <cell r="AF849" t="str">
            <v>临时停车费</v>
          </cell>
        </row>
        <row r="850">
          <cell r="C850" t="str">
            <v>中华东波苑</v>
          </cell>
        </row>
        <row r="850">
          <cell r="K850" t="str">
            <v>代收</v>
          </cell>
        </row>
        <row r="850">
          <cell r="M850">
            <v>43465</v>
          </cell>
        </row>
        <row r="850">
          <cell r="S850">
            <v>21521.79</v>
          </cell>
        </row>
        <row r="850">
          <cell r="AA850">
            <v>43739</v>
          </cell>
          <cell r="AB850">
            <v>2019</v>
          </cell>
        </row>
        <row r="850">
          <cell r="AF850" t="str">
            <v>电费及管理费</v>
          </cell>
        </row>
        <row r="851">
          <cell r="C851" t="str">
            <v>中华东波苑</v>
          </cell>
        </row>
        <row r="851">
          <cell r="K851" t="str">
            <v>代收</v>
          </cell>
        </row>
        <row r="851">
          <cell r="M851">
            <v>43524</v>
          </cell>
        </row>
        <row r="851">
          <cell r="S851">
            <v>16141.34</v>
          </cell>
        </row>
        <row r="851">
          <cell r="AA851">
            <v>43739</v>
          </cell>
          <cell r="AB851">
            <v>2019</v>
          </cell>
        </row>
        <row r="851">
          <cell r="AF851" t="str">
            <v>电费及管理费</v>
          </cell>
        </row>
        <row r="852">
          <cell r="C852" t="str">
            <v>中华东波苑</v>
          </cell>
        </row>
        <row r="852">
          <cell r="K852" t="str">
            <v>2019年</v>
          </cell>
        </row>
        <row r="852">
          <cell r="M852">
            <v>43708</v>
          </cell>
        </row>
        <row r="852">
          <cell r="S852">
            <v>48424.03</v>
          </cell>
        </row>
        <row r="852">
          <cell r="AA852">
            <v>43739</v>
          </cell>
          <cell r="AB852">
            <v>2019</v>
          </cell>
        </row>
        <row r="852">
          <cell r="AF852" t="str">
            <v>电费及管理费</v>
          </cell>
        </row>
        <row r="853">
          <cell r="C853" t="str">
            <v>中华东波苑</v>
          </cell>
        </row>
        <row r="853">
          <cell r="K853" t="str">
            <v>2019年</v>
          </cell>
        </row>
        <row r="853">
          <cell r="M853">
            <v>43738</v>
          </cell>
        </row>
        <row r="853">
          <cell r="S853">
            <v>9436.5</v>
          </cell>
        </row>
        <row r="853">
          <cell r="AA853">
            <v>43739</v>
          </cell>
          <cell r="AB853">
            <v>2019</v>
          </cell>
        </row>
        <row r="853">
          <cell r="AF853" t="str">
            <v>电费及管理费</v>
          </cell>
        </row>
        <row r="854">
          <cell r="C854" t="str">
            <v>中华东波苑</v>
          </cell>
        </row>
        <row r="854">
          <cell r="K854" t="str">
            <v>2019年</v>
          </cell>
        </row>
        <row r="854">
          <cell r="M854">
            <v>43738</v>
          </cell>
        </row>
        <row r="854">
          <cell r="S854">
            <v>210.9</v>
          </cell>
        </row>
        <row r="854">
          <cell r="AA854">
            <v>43739</v>
          </cell>
          <cell r="AB854">
            <v>2019</v>
          </cell>
        </row>
        <row r="854">
          <cell r="AF854" t="str">
            <v>代收水费</v>
          </cell>
        </row>
        <row r="855">
          <cell r="C855" t="str">
            <v>中华东波苑</v>
          </cell>
        </row>
        <row r="855">
          <cell r="K855" t="str">
            <v>2019年</v>
          </cell>
        </row>
        <row r="855">
          <cell r="M855">
            <v>43738</v>
          </cell>
        </row>
        <row r="855">
          <cell r="S855">
            <v>14805</v>
          </cell>
        </row>
        <row r="855">
          <cell r="AA855">
            <v>43739</v>
          </cell>
          <cell r="AB855">
            <v>2019</v>
          </cell>
        </row>
        <row r="855">
          <cell r="AF855" t="str">
            <v>电费及管理费</v>
          </cell>
        </row>
        <row r="856">
          <cell r="C856" t="str">
            <v>中华东波苑</v>
          </cell>
        </row>
        <row r="856">
          <cell r="K856" t="str">
            <v>2019年</v>
          </cell>
        </row>
        <row r="856">
          <cell r="M856">
            <v>43738</v>
          </cell>
        </row>
        <row r="856">
          <cell r="S856">
            <v>3117.9</v>
          </cell>
        </row>
        <row r="856">
          <cell r="AA856">
            <v>43739</v>
          </cell>
          <cell r="AB856">
            <v>2019</v>
          </cell>
        </row>
        <row r="856">
          <cell r="AF856" t="str">
            <v>代收水费</v>
          </cell>
        </row>
        <row r="857">
          <cell r="C857" t="str">
            <v>中华东波苑</v>
          </cell>
        </row>
        <row r="857">
          <cell r="K857" t="str">
            <v>2019年</v>
          </cell>
        </row>
        <row r="857">
          <cell r="M857">
            <v>43738</v>
          </cell>
        </row>
        <row r="857">
          <cell r="S857">
            <v>775.2</v>
          </cell>
        </row>
        <row r="857">
          <cell r="AA857">
            <v>43739</v>
          </cell>
          <cell r="AB857">
            <v>2019</v>
          </cell>
        </row>
        <row r="857">
          <cell r="AF857" t="str">
            <v>代收水费</v>
          </cell>
        </row>
        <row r="858">
          <cell r="C858" t="str">
            <v>中华东波苑</v>
          </cell>
        </row>
        <row r="858">
          <cell r="K858" t="str">
            <v>2019年</v>
          </cell>
        </row>
        <row r="858">
          <cell r="M858">
            <v>43738</v>
          </cell>
        </row>
        <row r="858">
          <cell r="S858">
            <v>16663.5</v>
          </cell>
        </row>
        <row r="858">
          <cell r="AA858">
            <v>43739</v>
          </cell>
          <cell r="AB858">
            <v>2019</v>
          </cell>
        </row>
        <row r="858">
          <cell r="AF858" t="str">
            <v>电费及管理费</v>
          </cell>
        </row>
        <row r="859">
          <cell r="C859" t="str">
            <v>中华东波苑</v>
          </cell>
        </row>
        <row r="859">
          <cell r="K859" t="str">
            <v>2019年</v>
          </cell>
        </row>
        <row r="859">
          <cell r="M859">
            <v>43738</v>
          </cell>
        </row>
        <row r="859">
          <cell r="S859">
            <v>5255.4</v>
          </cell>
        </row>
        <row r="859">
          <cell r="AA859">
            <v>43739</v>
          </cell>
          <cell r="AB859">
            <v>2019</v>
          </cell>
        </row>
        <row r="859">
          <cell r="AF859" t="str">
            <v>代收水费</v>
          </cell>
        </row>
        <row r="860">
          <cell r="C860" t="str">
            <v>中华东波苑</v>
          </cell>
        </row>
        <row r="860">
          <cell r="K860" t="str">
            <v>2019年</v>
          </cell>
        </row>
        <row r="860">
          <cell r="M860">
            <v>43830</v>
          </cell>
        </row>
        <row r="860">
          <cell r="S860">
            <v>1500</v>
          </cell>
        </row>
        <row r="860">
          <cell r="AA860">
            <v>43739</v>
          </cell>
          <cell r="AB860">
            <v>2019</v>
          </cell>
        </row>
        <row r="860">
          <cell r="AF860" t="str">
            <v>地面停车费</v>
          </cell>
        </row>
        <row r="861">
          <cell r="C861" t="str">
            <v>中华东波苑</v>
          </cell>
        </row>
        <row r="861">
          <cell r="K861" t="str">
            <v>2019年</v>
          </cell>
        </row>
        <row r="861">
          <cell r="M861">
            <v>43830</v>
          </cell>
        </row>
        <row r="861">
          <cell r="S861">
            <v>899.6</v>
          </cell>
        </row>
        <row r="861">
          <cell r="AA861">
            <v>43739</v>
          </cell>
          <cell r="AB861">
            <v>2019</v>
          </cell>
        </row>
        <row r="861">
          <cell r="AF861" t="str">
            <v>住宅物业费</v>
          </cell>
        </row>
        <row r="862">
          <cell r="C862" t="str">
            <v>中华东波苑</v>
          </cell>
        </row>
        <row r="862">
          <cell r="K862" t="str">
            <v>代收</v>
          </cell>
        </row>
        <row r="862">
          <cell r="M862">
            <v>43524</v>
          </cell>
        </row>
        <row r="862">
          <cell r="S862">
            <v>245.64</v>
          </cell>
        </row>
        <row r="862">
          <cell r="AA862">
            <v>43739</v>
          </cell>
          <cell r="AB862">
            <v>2019</v>
          </cell>
        </row>
        <row r="862">
          <cell r="AF862" t="str">
            <v>住宅物业费</v>
          </cell>
        </row>
        <row r="863">
          <cell r="C863" t="str">
            <v>中华东波苑</v>
          </cell>
        </row>
        <row r="863">
          <cell r="K863" t="str">
            <v>2019年</v>
          </cell>
        </row>
        <row r="863">
          <cell r="M863">
            <v>43830</v>
          </cell>
        </row>
        <row r="863">
          <cell r="S863">
            <v>1227.96</v>
          </cell>
        </row>
        <row r="863">
          <cell r="AA863">
            <v>43739</v>
          </cell>
          <cell r="AB863">
            <v>2019</v>
          </cell>
        </row>
        <row r="863">
          <cell r="AF863" t="str">
            <v>住宅物业费</v>
          </cell>
        </row>
        <row r="864">
          <cell r="C864" t="str">
            <v>中华东波苑</v>
          </cell>
        </row>
        <row r="864">
          <cell r="K864" t="str">
            <v>代收</v>
          </cell>
        </row>
        <row r="864">
          <cell r="M864">
            <v>43524</v>
          </cell>
        </row>
        <row r="864">
          <cell r="S864">
            <v>284.12</v>
          </cell>
        </row>
        <row r="864">
          <cell r="AA864">
            <v>43739</v>
          </cell>
          <cell r="AB864">
            <v>2019</v>
          </cell>
        </row>
        <row r="864">
          <cell r="AF864" t="str">
            <v>住宅物业费</v>
          </cell>
        </row>
        <row r="865">
          <cell r="C865" t="str">
            <v>中华东波苑</v>
          </cell>
        </row>
        <row r="865">
          <cell r="K865" t="str">
            <v>2019年</v>
          </cell>
        </row>
        <row r="865">
          <cell r="M865">
            <v>43830</v>
          </cell>
        </row>
        <row r="865">
          <cell r="S865">
            <v>1424.88</v>
          </cell>
        </row>
        <row r="865">
          <cell r="AA865">
            <v>43739</v>
          </cell>
          <cell r="AB865">
            <v>2019</v>
          </cell>
        </row>
        <row r="865">
          <cell r="AF865" t="str">
            <v>住宅物业费</v>
          </cell>
        </row>
        <row r="866">
          <cell r="C866" t="str">
            <v>中华东波苑</v>
          </cell>
        </row>
        <row r="866">
          <cell r="K866" t="str">
            <v>代收</v>
          </cell>
        </row>
        <row r="866">
          <cell r="M866">
            <v>43524</v>
          </cell>
        </row>
        <row r="866">
          <cell r="S866">
            <v>299.88</v>
          </cell>
        </row>
        <row r="866">
          <cell r="AA866">
            <v>43739</v>
          </cell>
          <cell r="AB866">
            <v>2019</v>
          </cell>
        </row>
        <row r="866">
          <cell r="AF866" t="str">
            <v>住宅物业费</v>
          </cell>
        </row>
        <row r="867">
          <cell r="C867" t="str">
            <v>中华东波苑</v>
          </cell>
        </row>
        <row r="867">
          <cell r="K867" t="str">
            <v>2019年</v>
          </cell>
        </row>
        <row r="867">
          <cell r="M867">
            <v>43830</v>
          </cell>
        </row>
        <row r="867">
          <cell r="S867">
            <v>1499.28</v>
          </cell>
        </row>
        <row r="867">
          <cell r="AA867">
            <v>43739</v>
          </cell>
          <cell r="AB867">
            <v>2019</v>
          </cell>
        </row>
        <row r="867">
          <cell r="AF867" t="str">
            <v>住宅物业费</v>
          </cell>
        </row>
        <row r="868">
          <cell r="C868" t="str">
            <v>中华东波苑</v>
          </cell>
        </row>
        <row r="868">
          <cell r="K868" t="str">
            <v>2019年</v>
          </cell>
        </row>
        <row r="868">
          <cell r="M868">
            <v>43830</v>
          </cell>
        </row>
        <row r="868">
          <cell r="S868">
            <v>736.8</v>
          </cell>
        </row>
        <row r="868">
          <cell r="AA868">
            <v>43739</v>
          </cell>
          <cell r="AB868">
            <v>2019</v>
          </cell>
        </row>
        <row r="868">
          <cell r="AF868" t="str">
            <v>住宅物业费</v>
          </cell>
        </row>
        <row r="869">
          <cell r="C869" t="str">
            <v>中华东波苑</v>
          </cell>
        </row>
        <row r="869">
          <cell r="K869" t="str">
            <v>代收</v>
          </cell>
        </row>
        <row r="869">
          <cell r="M869">
            <v>43524</v>
          </cell>
        </row>
        <row r="869">
          <cell r="S869">
            <v>278.99</v>
          </cell>
        </row>
        <row r="869">
          <cell r="AA869">
            <v>43739</v>
          </cell>
          <cell r="AB869">
            <v>2019</v>
          </cell>
        </row>
        <row r="869">
          <cell r="AF869" t="str">
            <v>住宅物业费</v>
          </cell>
        </row>
        <row r="870">
          <cell r="C870" t="str">
            <v>中华东波苑</v>
          </cell>
        </row>
        <row r="870">
          <cell r="K870" t="str">
            <v>2019年</v>
          </cell>
        </row>
        <row r="870">
          <cell r="M870">
            <v>43646</v>
          </cell>
        </row>
        <row r="870">
          <cell r="S870">
            <v>557.95</v>
          </cell>
        </row>
        <row r="870">
          <cell r="AA870">
            <v>43739</v>
          </cell>
          <cell r="AB870">
            <v>2019</v>
          </cell>
        </row>
        <row r="870">
          <cell r="AF870" t="str">
            <v>住宅物业费</v>
          </cell>
        </row>
        <row r="871">
          <cell r="C871" t="str">
            <v>中华东波苑</v>
          </cell>
        </row>
        <row r="871">
          <cell r="K871" t="str">
            <v>代收</v>
          </cell>
        </row>
        <row r="871">
          <cell r="M871">
            <v>43524</v>
          </cell>
        </row>
        <row r="871">
          <cell r="S871">
            <v>700</v>
          </cell>
        </row>
        <row r="871">
          <cell r="AA871">
            <v>43739</v>
          </cell>
          <cell r="AB871">
            <v>2019</v>
          </cell>
        </row>
        <row r="871">
          <cell r="AF871" t="str">
            <v>地下停车费</v>
          </cell>
        </row>
        <row r="872">
          <cell r="C872" t="str">
            <v>中华东波苑</v>
          </cell>
        </row>
        <row r="872">
          <cell r="K872" t="str">
            <v>2019年</v>
          </cell>
        </row>
        <row r="872">
          <cell r="M872">
            <v>43830</v>
          </cell>
        </row>
        <row r="872">
          <cell r="S872">
            <v>3500</v>
          </cell>
        </row>
        <row r="872">
          <cell r="AA872">
            <v>43739</v>
          </cell>
          <cell r="AB872">
            <v>2019</v>
          </cell>
        </row>
        <row r="872">
          <cell r="AF872" t="str">
            <v>地下停车费</v>
          </cell>
        </row>
        <row r="873">
          <cell r="C873" t="str">
            <v>中华东波苑</v>
          </cell>
        </row>
        <row r="873">
          <cell r="K873" t="str">
            <v>代收</v>
          </cell>
        </row>
        <row r="873">
          <cell r="M873">
            <v>43524</v>
          </cell>
        </row>
        <row r="873">
          <cell r="S873">
            <v>245.6</v>
          </cell>
        </row>
        <row r="873">
          <cell r="AA873">
            <v>43739</v>
          </cell>
          <cell r="AB873">
            <v>2019</v>
          </cell>
        </row>
        <row r="873">
          <cell r="AF873" t="str">
            <v>住宅物业费</v>
          </cell>
        </row>
        <row r="874">
          <cell r="C874" t="str">
            <v>中华东波苑</v>
          </cell>
        </row>
        <row r="874">
          <cell r="K874" t="str">
            <v>2019年</v>
          </cell>
        </row>
        <row r="874">
          <cell r="M874">
            <v>43830</v>
          </cell>
        </row>
        <row r="874">
          <cell r="S874">
            <v>1228</v>
          </cell>
        </row>
        <row r="874">
          <cell r="AA874">
            <v>43739</v>
          </cell>
          <cell r="AB874">
            <v>2019</v>
          </cell>
        </row>
        <row r="874">
          <cell r="AF874" t="str">
            <v>住宅物业费</v>
          </cell>
        </row>
        <row r="875">
          <cell r="C875" t="str">
            <v>中华东波苑</v>
          </cell>
        </row>
        <row r="875">
          <cell r="K875" t="str">
            <v>代收</v>
          </cell>
        </row>
        <row r="875">
          <cell r="M875">
            <v>43524</v>
          </cell>
        </row>
        <row r="875">
          <cell r="S875">
            <v>300.08</v>
          </cell>
        </row>
        <row r="875">
          <cell r="AA875">
            <v>43739</v>
          </cell>
          <cell r="AB875">
            <v>2019</v>
          </cell>
        </row>
        <row r="875">
          <cell r="AF875" t="str">
            <v>住宅物业费</v>
          </cell>
        </row>
        <row r="876">
          <cell r="C876" t="str">
            <v>中华东波苑</v>
          </cell>
        </row>
        <row r="876">
          <cell r="K876" t="str">
            <v>2019年</v>
          </cell>
        </row>
        <row r="876">
          <cell r="M876">
            <v>43830</v>
          </cell>
        </row>
        <row r="876">
          <cell r="S876">
            <v>1500.72</v>
          </cell>
        </row>
        <row r="876">
          <cell r="AA876">
            <v>43739</v>
          </cell>
          <cell r="AB876">
            <v>2019</v>
          </cell>
        </row>
        <row r="876">
          <cell r="AF876" t="str">
            <v>住宅物业费</v>
          </cell>
        </row>
        <row r="877">
          <cell r="C877" t="str">
            <v>中华东波苑</v>
          </cell>
        </row>
        <row r="877">
          <cell r="K877" t="str">
            <v>2019年</v>
          </cell>
        </row>
        <row r="877">
          <cell r="M877">
            <v>43738</v>
          </cell>
        </row>
        <row r="877">
          <cell r="S877">
            <v>3409.9</v>
          </cell>
        </row>
        <row r="877">
          <cell r="AA877">
            <v>43739</v>
          </cell>
          <cell r="AB877">
            <v>2019</v>
          </cell>
        </row>
        <row r="877">
          <cell r="AF877" t="str">
            <v>电费及管理费</v>
          </cell>
        </row>
        <row r="878">
          <cell r="C878" t="str">
            <v>中华东波苑</v>
          </cell>
        </row>
        <row r="878">
          <cell r="K878" t="str">
            <v>2019年</v>
          </cell>
        </row>
        <row r="878">
          <cell r="M878">
            <v>43738</v>
          </cell>
        </row>
        <row r="878">
          <cell r="S878">
            <v>3196.7</v>
          </cell>
        </row>
        <row r="878">
          <cell r="AA878">
            <v>43739</v>
          </cell>
          <cell r="AB878">
            <v>2019</v>
          </cell>
        </row>
        <row r="878">
          <cell r="AF878" t="str">
            <v>电费及管理费</v>
          </cell>
        </row>
        <row r="879">
          <cell r="C879" t="str">
            <v>中华东波苑</v>
          </cell>
        </row>
        <row r="879">
          <cell r="K879" t="str">
            <v>2019年</v>
          </cell>
        </row>
        <row r="879">
          <cell r="M879">
            <v>43738</v>
          </cell>
        </row>
        <row r="879">
          <cell r="S879">
            <v>136.8</v>
          </cell>
        </row>
        <row r="879">
          <cell r="AA879">
            <v>43739</v>
          </cell>
          <cell r="AB879">
            <v>2019</v>
          </cell>
        </row>
        <row r="879">
          <cell r="AF879" t="str">
            <v>代收水费</v>
          </cell>
        </row>
        <row r="880">
          <cell r="C880" t="str">
            <v>中华东波苑</v>
          </cell>
        </row>
        <row r="880">
          <cell r="K880" t="str">
            <v>2019年</v>
          </cell>
        </row>
        <row r="880">
          <cell r="M880">
            <v>43830</v>
          </cell>
        </row>
        <row r="880">
          <cell r="S880">
            <v>1047.2</v>
          </cell>
        </row>
        <row r="880">
          <cell r="AA880">
            <v>43739</v>
          </cell>
          <cell r="AB880">
            <v>2019</v>
          </cell>
        </row>
        <row r="880">
          <cell r="AF880" t="str">
            <v>住宅物业费</v>
          </cell>
        </row>
        <row r="881">
          <cell r="C881" t="str">
            <v>中华东波苑</v>
          </cell>
        </row>
        <row r="881">
          <cell r="K881" t="str">
            <v>2019年</v>
          </cell>
        </row>
        <row r="881">
          <cell r="M881">
            <v>43830</v>
          </cell>
        </row>
        <row r="881">
          <cell r="S881">
            <v>736.8</v>
          </cell>
        </row>
        <row r="881">
          <cell r="AA881">
            <v>43739</v>
          </cell>
          <cell r="AB881">
            <v>2019</v>
          </cell>
        </row>
        <row r="881">
          <cell r="AF881" t="str">
            <v>住宅物业费</v>
          </cell>
        </row>
        <row r="882">
          <cell r="C882" t="str">
            <v>中华东波苑</v>
          </cell>
        </row>
        <row r="882">
          <cell r="K882" t="str">
            <v>2019年</v>
          </cell>
        </row>
        <row r="882">
          <cell r="M882">
            <v>43830</v>
          </cell>
        </row>
        <row r="882">
          <cell r="S882">
            <v>736.8</v>
          </cell>
        </row>
        <row r="882">
          <cell r="AA882">
            <v>43739</v>
          </cell>
          <cell r="AB882">
            <v>2019</v>
          </cell>
        </row>
        <row r="882">
          <cell r="AF882" t="str">
            <v>住宅物业费</v>
          </cell>
        </row>
        <row r="883">
          <cell r="C883" t="str">
            <v>中华东波苑</v>
          </cell>
        </row>
        <row r="883">
          <cell r="K883" t="str">
            <v>2019年</v>
          </cell>
        </row>
        <row r="883">
          <cell r="M883">
            <v>43830</v>
          </cell>
        </row>
        <row r="883">
          <cell r="S883">
            <v>736.8</v>
          </cell>
        </row>
        <row r="883">
          <cell r="AA883">
            <v>43739</v>
          </cell>
          <cell r="AB883">
            <v>2019</v>
          </cell>
        </row>
        <row r="883">
          <cell r="AF883" t="str">
            <v>住宅物业费</v>
          </cell>
        </row>
        <row r="884">
          <cell r="C884" t="str">
            <v>中华东波苑</v>
          </cell>
        </row>
        <row r="884">
          <cell r="K884" t="str">
            <v>2019年</v>
          </cell>
        </row>
        <row r="884">
          <cell r="M884">
            <v>43830</v>
          </cell>
        </row>
        <row r="884">
          <cell r="S884">
            <v>712.45</v>
          </cell>
        </row>
        <row r="884">
          <cell r="AA884">
            <v>43739</v>
          </cell>
          <cell r="AB884">
            <v>2019</v>
          </cell>
        </row>
        <row r="884">
          <cell r="AF884" t="str">
            <v>住宅物业费</v>
          </cell>
        </row>
        <row r="885">
          <cell r="C885" t="str">
            <v>中华东波苑</v>
          </cell>
        </row>
        <row r="885">
          <cell r="K885" t="str">
            <v>2019年</v>
          </cell>
        </row>
        <row r="885">
          <cell r="M885">
            <v>43738</v>
          </cell>
        </row>
        <row r="885">
          <cell r="S885">
            <v>262.2</v>
          </cell>
        </row>
        <row r="885">
          <cell r="AA885">
            <v>43739</v>
          </cell>
          <cell r="AB885">
            <v>2019</v>
          </cell>
        </row>
        <row r="885">
          <cell r="AF885" t="str">
            <v>代收水费</v>
          </cell>
        </row>
        <row r="886">
          <cell r="C886" t="str">
            <v>中华东波苑</v>
          </cell>
        </row>
        <row r="886">
          <cell r="K886" t="str">
            <v>2019年</v>
          </cell>
        </row>
        <row r="886">
          <cell r="M886">
            <v>43738</v>
          </cell>
        </row>
        <row r="886">
          <cell r="S886">
            <v>1014.6</v>
          </cell>
        </row>
        <row r="886">
          <cell r="AA886">
            <v>43739</v>
          </cell>
          <cell r="AB886">
            <v>2019</v>
          </cell>
        </row>
        <row r="886">
          <cell r="AF886" t="str">
            <v>代收水费</v>
          </cell>
        </row>
        <row r="887">
          <cell r="C887" t="str">
            <v>中华东波苑</v>
          </cell>
        </row>
        <row r="887">
          <cell r="K887" t="str">
            <v>2019年</v>
          </cell>
        </row>
        <row r="887">
          <cell r="M887">
            <v>43738</v>
          </cell>
        </row>
        <row r="887">
          <cell r="S887">
            <v>10318.35</v>
          </cell>
        </row>
        <row r="887">
          <cell r="AA887">
            <v>43739</v>
          </cell>
          <cell r="AB887">
            <v>2019</v>
          </cell>
        </row>
        <row r="887">
          <cell r="AF887" t="str">
            <v>电费及管理费</v>
          </cell>
        </row>
        <row r="888">
          <cell r="C888" t="str">
            <v>中华东波苑</v>
          </cell>
        </row>
        <row r="888">
          <cell r="K888" t="str">
            <v>2019年</v>
          </cell>
        </row>
        <row r="888">
          <cell r="M888">
            <v>43830</v>
          </cell>
        </row>
        <row r="888">
          <cell r="S888">
            <v>1750</v>
          </cell>
        </row>
        <row r="888">
          <cell r="AA888">
            <v>43739</v>
          </cell>
          <cell r="AB888">
            <v>2019</v>
          </cell>
        </row>
        <row r="888">
          <cell r="AF888" t="str">
            <v>地下停车费</v>
          </cell>
        </row>
        <row r="889">
          <cell r="C889" t="str">
            <v>中华东波苑</v>
          </cell>
        </row>
        <row r="889">
          <cell r="K889" t="str">
            <v>代收</v>
          </cell>
        </row>
        <row r="889">
          <cell r="M889">
            <v>43524</v>
          </cell>
        </row>
        <row r="889">
          <cell r="S889">
            <v>276.1</v>
          </cell>
        </row>
        <row r="889">
          <cell r="AA889">
            <v>43739</v>
          </cell>
          <cell r="AB889">
            <v>2019</v>
          </cell>
        </row>
        <row r="889">
          <cell r="AF889" t="str">
            <v>住宅物业费</v>
          </cell>
        </row>
        <row r="890">
          <cell r="C890" t="str">
            <v>中华东波苑</v>
          </cell>
        </row>
        <row r="890">
          <cell r="K890" t="str">
            <v>2019年</v>
          </cell>
        </row>
        <row r="890">
          <cell r="M890">
            <v>43830</v>
          </cell>
        </row>
        <row r="890">
          <cell r="S890">
            <v>1380</v>
          </cell>
        </row>
        <row r="890">
          <cell r="AA890">
            <v>43739</v>
          </cell>
          <cell r="AB890">
            <v>2019</v>
          </cell>
        </row>
        <row r="890">
          <cell r="AF890" t="str">
            <v>住宅物业费</v>
          </cell>
        </row>
        <row r="891">
          <cell r="C891" t="str">
            <v>中华东波苑</v>
          </cell>
        </row>
        <row r="891">
          <cell r="K891" t="str">
            <v>2019年</v>
          </cell>
        </row>
        <row r="891">
          <cell r="M891">
            <v>43830</v>
          </cell>
        </row>
        <row r="891">
          <cell r="S891">
            <v>856</v>
          </cell>
        </row>
        <row r="891">
          <cell r="AA891">
            <v>43739</v>
          </cell>
          <cell r="AB891">
            <v>2019</v>
          </cell>
        </row>
        <row r="891">
          <cell r="AF891" t="str">
            <v>住宅物业费</v>
          </cell>
        </row>
        <row r="892">
          <cell r="C892" t="str">
            <v>中华东波苑</v>
          </cell>
        </row>
        <row r="892">
          <cell r="K892" t="str">
            <v>2019年</v>
          </cell>
        </row>
        <row r="892">
          <cell r="M892">
            <v>43830</v>
          </cell>
        </row>
        <row r="892">
          <cell r="S892">
            <v>1500</v>
          </cell>
        </row>
        <row r="892">
          <cell r="AA892">
            <v>43739</v>
          </cell>
          <cell r="AB892">
            <v>2019</v>
          </cell>
        </row>
        <row r="892">
          <cell r="AF892" t="str">
            <v>地面停车费</v>
          </cell>
        </row>
        <row r="893">
          <cell r="C893" t="str">
            <v>中华东波苑</v>
          </cell>
        </row>
        <row r="893">
          <cell r="K893" t="str">
            <v>2019年</v>
          </cell>
        </row>
        <row r="893">
          <cell r="M893">
            <v>43830</v>
          </cell>
        </row>
        <row r="893">
          <cell r="S893">
            <v>1955.6</v>
          </cell>
        </row>
        <row r="893">
          <cell r="AA893">
            <v>43739</v>
          </cell>
          <cell r="AB893">
            <v>2019</v>
          </cell>
        </row>
        <row r="893">
          <cell r="AF893" t="str">
            <v>住宅物业费</v>
          </cell>
        </row>
        <row r="894">
          <cell r="C894" t="str">
            <v>中华东波苑</v>
          </cell>
        </row>
        <row r="894">
          <cell r="K894" t="str">
            <v>2019年</v>
          </cell>
        </row>
        <row r="894">
          <cell r="M894">
            <v>43830</v>
          </cell>
        </row>
        <row r="894">
          <cell r="S894">
            <v>750</v>
          </cell>
        </row>
        <row r="894">
          <cell r="AA894">
            <v>43739</v>
          </cell>
          <cell r="AB894">
            <v>2019</v>
          </cell>
        </row>
        <row r="894">
          <cell r="AF894" t="str">
            <v>小业主产权车辆管理费</v>
          </cell>
        </row>
        <row r="895">
          <cell r="C895" t="str">
            <v>中华东波苑</v>
          </cell>
        </row>
        <row r="895">
          <cell r="K895" t="str">
            <v>代收</v>
          </cell>
        </row>
        <row r="895">
          <cell r="M895">
            <v>43524</v>
          </cell>
        </row>
        <row r="895">
          <cell r="S895">
            <v>250</v>
          </cell>
        </row>
        <row r="895">
          <cell r="AA895">
            <v>43739</v>
          </cell>
          <cell r="AB895">
            <v>2019</v>
          </cell>
        </row>
        <row r="895">
          <cell r="AF895" t="str">
            <v>小业主产权车辆管理费</v>
          </cell>
        </row>
        <row r="896">
          <cell r="C896" t="str">
            <v>中华东波苑</v>
          </cell>
        </row>
        <row r="896">
          <cell r="K896" t="str">
            <v>2019年</v>
          </cell>
        </row>
        <row r="896">
          <cell r="M896">
            <v>43830</v>
          </cell>
        </row>
        <row r="896">
          <cell r="S896">
            <v>1250</v>
          </cell>
        </row>
        <row r="896">
          <cell r="AA896">
            <v>43739</v>
          </cell>
          <cell r="AB896">
            <v>2019</v>
          </cell>
        </row>
        <row r="896">
          <cell r="AF896" t="str">
            <v>小业主产权车辆管理费</v>
          </cell>
        </row>
        <row r="897">
          <cell r="C897" t="str">
            <v>中华东波苑</v>
          </cell>
        </row>
        <row r="897">
          <cell r="K897" t="str">
            <v>2019年</v>
          </cell>
        </row>
        <row r="897">
          <cell r="M897">
            <v>43738</v>
          </cell>
        </row>
        <row r="897">
          <cell r="S897">
            <v>37960.4</v>
          </cell>
        </row>
        <row r="897">
          <cell r="AA897">
            <v>43739</v>
          </cell>
          <cell r="AB897">
            <v>2019</v>
          </cell>
        </row>
        <row r="897">
          <cell r="AF897" t="str">
            <v>电费及管理费</v>
          </cell>
        </row>
        <row r="898">
          <cell r="C898" t="str">
            <v>中华东波苑</v>
          </cell>
        </row>
        <row r="898">
          <cell r="K898" t="str">
            <v>2019年</v>
          </cell>
        </row>
        <row r="898">
          <cell r="M898">
            <v>43830</v>
          </cell>
        </row>
        <row r="898">
          <cell r="S898">
            <v>587.8</v>
          </cell>
        </row>
        <row r="898">
          <cell r="AA898">
            <v>43739</v>
          </cell>
          <cell r="AB898">
            <v>2019</v>
          </cell>
        </row>
        <row r="898">
          <cell r="AF898" t="str">
            <v>商铺物业费</v>
          </cell>
        </row>
        <row r="899">
          <cell r="C899" t="str">
            <v>中华东波苑</v>
          </cell>
        </row>
        <row r="899">
          <cell r="K899" t="str">
            <v>2019年</v>
          </cell>
        </row>
        <row r="899">
          <cell r="M899">
            <v>43830</v>
          </cell>
        </row>
        <row r="899">
          <cell r="S899">
            <v>1063.47</v>
          </cell>
        </row>
        <row r="899">
          <cell r="AA899">
            <v>43739</v>
          </cell>
          <cell r="AB899">
            <v>2019</v>
          </cell>
        </row>
        <row r="899">
          <cell r="AF899" t="str">
            <v>商铺物业费</v>
          </cell>
        </row>
        <row r="900">
          <cell r="C900" t="str">
            <v>中华东波苑</v>
          </cell>
        </row>
        <row r="900">
          <cell r="K900" t="str">
            <v>2019年</v>
          </cell>
        </row>
        <row r="900">
          <cell r="M900">
            <v>43830</v>
          </cell>
        </row>
        <row r="900">
          <cell r="S900">
            <v>3189.09</v>
          </cell>
        </row>
        <row r="900">
          <cell r="AA900">
            <v>43739</v>
          </cell>
          <cell r="AB900">
            <v>2019</v>
          </cell>
        </row>
        <row r="900">
          <cell r="AF900" t="str">
            <v>商铺物业费</v>
          </cell>
        </row>
        <row r="901">
          <cell r="C901" t="str">
            <v>中华东波苑</v>
          </cell>
        </row>
        <row r="901">
          <cell r="K901" t="str">
            <v>2019年</v>
          </cell>
        </row>
        <row r="901">
          <cell r="M901">
            <v>43830</v>
          </cell>
        </row>
        <row r="901">
          <cell r="S901">
            <v>3195.34</v>
          </cell>
        </row>
        <row r="901">
          <cell r="AA901">
            <v>43739</v>
          </cell>
          <cell r="AB901">
            <v>2019</v>
          </cell>
        </row>
        <row r="901">
          <cell r="AF901" t="str">
            <v>商铺物业费</v>
          </cell>
        </row>
        <row r="902">
          <cell r="C902" t="str">
            <v>中华东波苑</v>
          </cell>
        </row>
        <row r="902">
          <cell r="K902" t="str">
            <v>2019年</v>
          </cell>
        </row>
        <row r="902">
          <cell r="M902">
            <v>43830</v>
          </cell>
        </row>
        <row r="902">
          <cell r="S902">
            <v>4927.51</v>
          </cell>
        </row>
        <row r="902">
          <cell r="AA902">
            <v>43739</v>
          </cell>
          <cell r="AB902">
            <v>2019</v>
          </cell>
        </row>
        <row r="902">
          <cell r="AF902" t="str">
            <v>商铺物业费</v>
          </cell>
        </row>
        <row r="903">
          <cell r="C903" t="str">
            <v>中华东波苑</v>
          </cell>
        </row>
        <row r="903">
          <cell r="K903" t="str">
            <v>2019年</v>
          </cell>
        </row>
        <row r="903">
          <cell r="M903">
            <v>43830</v>
          </cell>
        </row>
        <row r="903">
          <cell r="S903">
            <v>1674.48</v>
          </cell>
        </row>
        <row r="903">
          <cell r="AA903">
            <v>43739</v>
          </cell>
          <cell r="AB903">
            <v>2019</v>
          </cell>
        </row>
        <row r="903">
          <cell r="AF903" t="str">
            <v>商铺物业费</v>
          </cell>
        </row>
        <row r="904">
          <cell r="C904" t="str">
            <v>中华东波苑</v>
          </cell>
        </row>
        <row r="904">
          <cell r="K904" t="str">
            <v>2019年</v>
          </cell>
        </row>
        <row r="904">
          <cell r="M904">
            <v>43830</v>
          </cell>
        </row>
        <row r="904">
          <cell r="S904">
            <v>1282.8</v>
          </cell>
        </row>
        <row r="904">
          <cell r="AA904">
            <v>43739</v>
          </cell>
          <cell r="AB904">
            <v>2019</v>
          </cell>
        </row>
        <row r="904">
          <cell r="AF904" t="str">
            <v>商铺物业费</v>
          </cell>
        </row>
        <row r="905">
          <cell r="C905" t="str">
            <v>中华东波苑</v>
          </cell>
        </row>
        <row r="905">
          <cell r="K905" t="str">
            <v>2019年</v>
          </cell>
        </row>
        <row r="905">
          <cell r="M905">
            <v>43830</v>
          </cell>
        </row>
        <row r="905">
          <cell r="S905">
            <v>3553.8</v>
          </cell>
        </row>
        <row r="905">
          <cell r="AA905">
            <v>43739</v>
          </cell>
          <cell r="AB905">
            <v>2019</v>
          </cell>
        </row>
        <row r="905">
          <cell r="AF905" t="str">
            <v>商铺物业费</v>
          </cell>
        </row>
        <row r="906">
          <cell r="C906" t="str">
            <v>中华东波苑</v>
          </cell>
        </row>
        <row r="906">
          <cell r="K906" t="str">
            <v>2019年</v>
          </cell>
        </row>
        <row r="906">
          <cell r="M906">
            <v>43738</v>
          </cell>
        </row>
        <row r="906">
          <cell r="S906">
            <v>5518.8</v>
          </cell>
        </row>
        <row r="906">
          <cell r="AA906">
            <v>43739</v>
          </cell>
          <cell r="AB906">
            <v>2019</v>
          </cell>
        </row>
        <row r="906">
          <cell r="AF906" t="str">
            <v>电费及管理费</v>
          </cell>
        </row>
        <row r="907">
          <cell r="C907" t="str">
            <v>中华东波苑</v>
          </cell>
        </row>
        <row r="907">
          <cell r="K907" t="str">
            <v>2019年</v>
          </cell>
        </row>
        <row r="907">
          <cell r="M907">
            <v>43738</v>
          </cell>
        </row>
        <row r="907">
          <cell r="S907">
            <v>632.7</v>
          </cell>
        </row>
        <row r="907">
          <cell r="AA907">
            <v>43739</v>
          </cell>
          <cell r="AB907">
            <v>2019</v>
          </cell>
        </row>
        <row r="907">
          <cell r="AF907" t="str">
            <v>代收水费</v>
          </cell>
        </row>
        <row r="908">
          <cell r="C908" t="str">
            <v>中华东波苑</v>
          </cell>
        </row>
        <row r="908">
          <cell r="K908" t="str">
            <v>2019年</v>
          </cell>
        </row>
        <row r="908">
          <cell r="M908">
            <v>43738</v>
          </cell>
        </row>
        <row r="908">
          <cell r="S908">
            <v>2931.9</v>
          </cell>
        </row>
        <row r="908">
          <cell r="AA908">
            <v>43739</v>
          </cell>
          <cell r="AB908">
            <v>2019</v>
          </cell>
        </row>
        <row r="908">
          <cell r="AF908" t="str">
            <v>电费及管理费</v>
          </cell>
        </row>
        <row r="909">
          <cell r="C909" t="str">
            <v>中华东波苑</v>
          </cell>
        </row>
        <row r="909">
          <cell r="K909" t="str">
            <v>2019年</v>
          </cell>
        </row>
        <row r="909">
          <cell r="M909">
            <v>43738</v>
          </cell>
        </row>
        <row r="909">
          <cell r="S909">
            <v>148.2</v>
          </cell>
        </row>
        <row r="909">
          <cell r="AA909">
            <v>43739</v>
          </cell>
          <cell r="AB909">
            <v>2019</v>
          </cell>
        </row>
        <row r="909">
          <cell r="AF909" t="str">
            <v>代收水费</v>
          </cell>
        </row>
        <row r="910">
          <cell r="C910" t="str">
            <v>中华东波苑</v>
          </cell>
        </row>
        <row r="910">
          <cell r="K910" t="str">
            <v>2019年</v>
          </cell>
        </row>
        <row r="910">
          <cell r="M910">
            <v>43685</v>
          </cell>
        </row>
        <row r="910">
          <cell r="S910">
            <v>1160</v>
          </cell>
        </row>
        <row r="910">
          <cell r="AA910">
            <v>43739</v>
          </cell>
          <cell r="AB910">
            <v>2019</v>
          </cell>
        </row>
        <row r="910">
          <cell r="AF910" t="str">
            <v>快递柜</v>
          </cell>
        </row>
        <row r="911">
          <cell r="C911" t="str">
            <v>中华东波苑</v>
          </cell>
        </row>
        <row r="911">
          <cell r="K911" t="str">
            <v>2019年</v>
          </cell>
        </row>
        <row r="911">
          <cell r="M911">
            <v>43838</v>
          </cell>
        </row>
        <row r="911">
          <cell r="S911">
            <v>3750</v>
          </cell>
        </row>
        <row r="911">
          <cell r="AA911">
            <v>43739</v>
          </cell>
          <cell r="AB911">
            <v>2019</v>
          </cell>
        </row>
        <row r="911">
          <cell r="AF911" t="str">
            <v>快递柜</v>
          </cell>
        </row>
        <row r="912">
          <cell r="C912" t="str">
            <v>中华东波苑</v>
          </cell>
        </row>
        <row r="912">
          <cell r="K912" t="str">
            <v>2020年</v>
          </cell>
        </row>
        <row r="912">
          <cell r="M912">
            <v>44051</v>
          </cell>
        </row>
        <row r="912">
          <cell r="S912">
            <v>5250</v>
          </cell>
        </row>
        <row r="912">
          <cell r="AA912">
            <v>43739</v>
          </cell>
          <cell r="AB912">
            <v>2019</v>
          </cell>
        </row>
        <row r="912">
          <cell r="AF912" t="str">
            <v>快递柜</v>
          </cell>
        </row>
        <row r="913">
          <cell r="C913" t="str">
            <v>中华东波苑</v>
          </cell>
        </row>
        <row r="913">
          <cell r="K913" t="str">
            <v>2019年</v>
          </cell>
        </row>
        <row r="913">
          <cell r="M913">
            <v>44051</v>
          </cell>
        </row>
        <row r="913">
          <cell r="S913">
            <v>2000</v>
          </cell>
        </row>
        <row r="913">
          <cell r="AA913">
            <v>43739</v>
          </cell>
          <cell r="AB913">
            <v>2019</v>
          </cell>
        </row>
        <row r="913">
          <cell r="AF913" t="str">
            <v>电费及管理费</v>
          </cell>
        </row>
        <row r="914">
          <cell r="C914" t="str">
            <v>中华东波苑</v>
          </cell>
        </row>
        <row r="914">
          <cell r="K914" t="str">
            <v>2019年</v>
          </cell>
        </row>
        <row r="914">
          <cell r="M914">
            <v>43738</v>
          </cell>
        </row>
        <row r="914">
          <cell r="S914">
            <v>9194.7</v>
          </cell>
        </row>
        <row r="914">
          <cell r="AA914">
            <v>43739</v>
          </cell>
          <cell r="AB914">
            <v>2019</v>
          </cell>
        </row>
        <row r="914">
          <cell r="AF914" t="str">
            <v>电费及管理费</v>
          </cell>
        </row>
        <row r="915">
          <cell r="C915" t="str">
            <v>中华东波苑</v>
          </cell>
        </row>
        <row r="915">
          <cell r="K915" t="str">
            <v>2019年</v>
          </cell>
        </row>
        <row r="915">
          <cell r="M915">
            <v>43738</v>
          </cell>
        </row>
        <row r="915">
          <cell r="S915">
            <v>706.8</v>
          </cell>
        </row>
        <row r="915">
          <cell r="AA915">
            <v>43739</v>
          </cell>
          <cell r="AB915">
            <v>2019</v>
          </cell>
        </row>
        <row r="915">
          <cell r="AF915" t="str">
            <v>代收水费</v>
          </cell>
        </row>
        <row r="916">
          <cell r="C916" t="str">
            <v>中华东波苑</v>
          </cell>
        </row>
        <row r="916">
          <cell r="K916" t="str">
            <v>2019年</v>
          </cell>
        </row>
        <row r="916">
          <cell r="M916">
            <v>43738</v>
          </cell>
        </row>
        <row r="916">
          <cell r="S916">
            <v>1016.6</v>
          </cell>
        </row>
        <row r="916">
          <cell r="AA916">
            <v>43739</v>
          </cell>
          <cell r="AB916">
            <v>2019</v>
          </cell>
        </row>
        <row r="916">
          <cell r="AF916" t="str">
            <v>电费及管理费</v>
          </cell>
        </row>
        <row r="917">
          <cell r="C917" t="str">
            <v>中华东波苑</v>
          </cell>
        </row>
        <row r="917">
          <cell r="K917" t="str">
            <v>2019年</v>
          </cell>
        </row>
        <row r="917">
          <cell r="M917">
            <v>43738</v>
          </cell>
        </row>
        <row r="917">
          <cell r="S917">
            <v>57</v>
          </cell>
        </row>
        <row r="917">
          <cell r="AA917">
            <v>43739</v>
          </cell>
          <cell r="AB917">
            <v>2019</v>
          </cell>
        </row>
        <row r="917">
          <cell r="AF917" t="str">
            <v>代收水费</v>
          </cell>
        </row>
        <row r="918">
          <cell r="C918" t="str">
            <v>中华东波苑</v>
          </cell>
        </row>
        <row r="918">
          <cell r="K918" t="str">
            <v>2019年</v>
          </cell>
        </row>
        <row r="918">
          <cell r="M918">
            <v>43738</v>
          </cell>
        </row>
        <row r="918">
          <cell r="S918">
            <v>1842.1</v>
          </cell>
        </row>
        <row r="918">
          <cell r="AA918">
            <v>43739</v>
          </cell>
          <cell r="AB918">
            <v>2019</v>
          </cell>
        </row>
        <row r="918">
          <cell r="AF918" t="str">
            <v>电费及管理费</v>
          </cell>
        </row>
        <row r="919">
          <cell r="C919" t="str">
            <v>中华东波苑</v>
          </cell>
        </row>
        <row r="919">
          <cell r="K919" t="str">
            <v>2019年</v>
          </cell>
        </row>
        <row r="919">
          <cell r="M919">
            <v>43738</v>
          </cell>
        </row>
        <row r="919">
          <cell r="S919">
            <v>290.7</v>
          </cell>
        </row>
        <row r="919">
          <cell r="AA919">
            <v>43739</v>
          </cell>
          <cell r="AB919">
            <v>2019</v>
          </cell>
        </row>
        <row r="919">
          <cell r="AF919" t="str">
            <v>代收水费</v>
          </cell>
        </row>
        <row r="920">
          <cell r="C920" t="str">
            <v>中华东波苑</v>
          </cell>
        </row>
        <row r="920">
          <cell r="K920" t="str">
            <v>2019年</v>
          </cell>
        </row>
        <row r="920">
          <cell r="M920">
            <v>43769</v>
          </cell>
        </row>
        <row r="920">
          <cell r="S920">
            <v>500</v>
          </cell>
        </row>
        <row r="920">
          <cell r="AA920">
            <v>43739</v>
          </cell>
          <cell r="AB920">
            <v>2019</v>
          </cell>
        </row>
        <row r="920">
          <cell r="AF920" t="str">
            <v>临时停车费</v>
          </cell>
        </row>
        <row r="921">
          <cell r="C921" t="str">
            <v>中华东波苑</v>
          </cell>
        </row>
        <row r="921">
          <cell r="K921" t="str">
            <v>2019年</v>
          </cell>
        </row>
        <row r="921">
          <cell r="M921">
            <v>43769</v>
          </cell>
        </row>
        <row r="921">
          <cell r="S921">
            <v>500</v>
          </cell>
        </row>
        <row r="921">
          <cell r="AA921">
            <v>43739</v>
          </cell>
          <cell r="AB921">
            <v>2019</v>
          </cell>
        </row>
        <row r="921">
          <cell r="AF921" t="str">
            <v>临时停车费</v>
          </cell>
        </row>
        <row r="922">
          <cell r="C922" t="str">
            <v>中华东波苑</v>
          </cell>
        </row>
        <row r="922">
          <cell r="K922" t="str">
            <v>2019年</v>
          </cell>
        </row>
        <row r="922">
          <cell r="M922">
            <v>43769</v>
          </cell>
        </row>
        <row r="922">
          <cell r="S922">
            <v>190</v>
          </cell>
        </row>
        <row r="922">
          <cell r="AA922">
            <v>43739</v>
          </cell>
          <cell r="AB922">
            <v>2019</v>
          </cell>
        </row>
        <row r="922">
          <cell r="AF922" t="str">
            <v>临时停车费</v>
          </cell>
        </row>
        <row r="923">
          <cell r="C923" t="str">
            <v>中华东波苑</v>
          </cell>
        </row>
        <row r="923">
          <cell r="K923" t="str">
            <v>2019年</v>
          </cell>
        </row>
        <row r="923">
          <cell r="M923">
            <v>43830</v>
          </cell>
        </row>
        <row r="923">
          <cell r="S923">
            <v>414</v>
          </cell>
        </row>
        <row r="923">
          <cell r="AA923">
            <v>43739</v>
          </cell>
          <cell r="AB923">
            <v>2019</v>
          </cell>
        </row>
        <row r="923">
          <cell r="AF923" t="str">
            <v>住宅物业费</v>
          </cell>
        </row>
        <row r="924">
          <cell r="C924" t="str">
            <v>中华东波苑</v>
          </cell>
        </row>
        <row r="924">
          <cell r="K924" t="str">
            <v>代收</v>
          </cell>
        </row>
        <row r="924">
          <cell r="M924">
            <v>43524</v>
          </cell>
        </row>
        <row r="924">
          <cell r="S924">
            <v>245.64</v>
          </cell>
        </row>
        <row r="924">
          <cell r="AA924">
            <v>43739</v>
          </cell>
          <cell r="AB924">
            <v>2019</v>
          </cell>
        </row>
        <row r="924">
          <cell r="AF924" t="str">
            <v>住宅物业费</v>
          </cell>
        </row>
        <row r="925">
          <cell r="C925" t="str">
            <v>中华东波苑</v>
          </cell>
        </row>
        <row r="925">
          <cell r="K925" t="str">
            <v>2019年</v>
          </cell>
        </row>
        <row r="925">
          <cell r="M925">
            <v>43830</v>
          </cell>
        </row>
        <row r="925">
          <cell r="S925">
            <v>1227.96</v>
          </cell>
        </row>
        <row r="925">
          <cell r="AA925">
            <v>43739</v>
          </cell>
          <cell r="AB925">
            <v>2019</v>
          </cell>
        </row>
        <row r="925">
          <cell r="AF925" t="str">
            <v>住宅物业费</v>
          </cell>
        </row>
        <row r="926">
          <cell r="C926" t="str">
            <v>中华东波苑</v>
          </cell>
        </row>
        <row r="926">
          <cell r="K926" t="str">
            <v>代收</v>
          </cell>
        </row>
        <row r="926">
          <cell r="M926">
            <v>43524</v>
          </cell>
        </row>
        <row r="926">
          <cell r="S926">
            <v>250</v>
          </cell>
        </row>
        <row r="926">
          <cell r="AA926">
            <v>43739</v>
          </cell>
          <cell r="AB926">
            <v>2019</v>
          </cell>
        </row>
        <row r="926">
          <cell r="AF926" t="str">
            <v>小业主产权车辆管理费</v>
          </cell>
        </row>
        <row r="927">
          <cell r="C927" t="str">
            <v>中华东波苑</v>
          </cell>
        </row>
        <row r="927">
          <cell r="K927" t="str">
            <v>2019年</v>
          </cell>
        </row>
        <row r="927">
          <cell r="M927">
            <v>43830</v>
          </cell>
        </row>
        <row r="927">
          <cell r="S927">
            <v>1250</v>
          </cell>
        </row>
        <row r="927">
          <cell r="AA927">
            <v>43739</v>
          </cell>
          <cell r="AB927">
            <v>2019</v>
          </cell>
        </row>
        <row r="927">
          <cell r="AF927" t="str">
            <v>小业主产权车辆管理费</v>
          </cell>
        </row>
        <row r="928">
          <cell r="C928" t="str">
            <v>中华东波苑</v>
          </cell>
        </row>
        <row r="928">
          <cell r="K928" t="str">
            <v>2019年</v>
          </cell>
        </row>
        <row r="928">
          <cell r="M928">
            <v>43738</v>
          </cell>
        </row>
        <row r="928">
          <cell r="S928">
            <v>1573.17</v>
          </cell>
        </row>
        <row r="928">
          <cell r="AA928">
            <v>43739</v>
          </cell>
          <cell r="AB928">
            <v>2019</v>
          </cell>
        </row>
        <row r="928">
          <cell r="AF928" t="str">
            <v>电费及管理费</v>
          </cell>
        </row>
        <row r="929">
          <cell r="C929" t="str">
            <v>中华东波苑</v>
          </cell>
        </row>
        <row r="929">
          <cell r="K929" t="str">
            <v>2019年</v>
          </cell>
        </row>
        <row r="929">
          <cell r="M929">
            <v>43738</v>
          </cell>
        </row>
        <row r="929">
          <cell r="S929">
            <v>513</v>
          </cell>
        </row>
        <row r="929">
          <cell r="AA929">
            <v>43739</v>
          </cell>
          <cell r="AB929">
            <v>2019</v>
          </cell>
        </row>
        <row r="929">
          <cell r="AF929" t="str">
            <v>代收水费</v>
          </cell>
        </row>
        <row r="930">
          <cell r="C930" t="str">
            <v>中华东波苑</v>
          </cell>
        </row>
        <row r="930">
          <cell r="K930" t="str">
            <v>代收</v>
          </cell>
        </row>
        <row r="930">
          <cell r="M930">
            <v>43524</v>
          </cell>
        </row>
        <row r="930">
          <cell r="S930">
            <v>245.64</v>
          </cell>
        </row>
        <row r="930">
          <cell r="AA930">
            <v>43739</v>
          </cell>
          <cell r="AB930">
            <v>2019</v>
          </cell>
        </row>
        <row r="930">
          <cell r="AF930" t="str">
            <v>住宅物业费</v>
          </cell>
        </row>
        <row r="931">
          <cell r="C931" t="str">
            <v>中华东波苑</v>
          </cell>
        </row>
        <row r="931">
          <cell r="K931" t="str">
            <v>2019年</v>
          </cell>
        </row>
        <row r="931">
          <cell r="M931">
            <v>43830</v>
          </cell>
        </row>
        <row r="931">
          <cell r="S931">
            <v>1227.96</v>
          </cell>
        </row>
        <row r="931">
          <cell r="AA931">
            <v>43739</v>
          </cell>
          <cell r="AB931">
            <v>2019</v>
          </cell>
        </row>
        <row r="931">
          <cell r="AF931" t="str">
            <v>住宅物业费</v>
          </cell>
        </row>
        <row r="932">
          <cell r="C932" t="str">
            <v>中华东波苑</v>
          </cell>
        </row>
        <row r="932">
          <cell r="K932" t="str">
            <v>2019年</v>
          </cell>
        </row>
        <row r="932">
          <cell r="M932">
            <v>43738</v>
          </cell>
        </row>
        <row r="932">
          <cell r="S932">
            <v>10840.84</v>
          </cell>
        </row>
        <row r="932">
          <cell r="AA932">
            <v>43739</v>
          </cell>
          <cell r="AB932">
            <v>2019</v>
          </cell>
        </row>
        <row r="932">
          <cell r="AF932" t="str">
            <v>电费及管理费</v>
          </cell>
        </row>
        <row r="933">
          <cell r="C933" t="str">
            <v>中华东波苑</v>
          </cell>
        </row>
        <row r="933">
          <cell r="K933" t="str">
            <v>2019年</v>
          </cell>
        </row>
        <row r="933">
          <cell r="M933">
            <v>43738</v>
          </cell>
        </row>
        <row r="933">
          <cell r="S933">
            <v>735.3</v>
          </cell>
        </row>
        <row r="933">
          <cell r="AA933">
            <v>43739</v>
          </cell>
          <cell r="AB933">
            <v>2019</v>
          </cell>
        </row>
        <row r="933">
          <cell r="AF933" t="str">
            <v>代收水费</v>
          </cell>
        </row>
        <row r="934">
          <cell r="C934" t="str">
            <v>中华东波苑</v>
          </cell>
        </row>
        <row r="934">
          <cell r="K934" t="str">
            <v>2019年</v>
          </cell>
        </row>
        <row r="934">
          <cell r="M934">
            <v>43738</v>
          </cell>
        </row>
        <row r="934">
          <cell r="S934">
            <v>2550.59</v>
          </cell>
        </row>
        <row r="934">
          <cell r="AA934">
            <v>43739</v>
          </cell>
          <cell r="AB934">
            <v>2019</v>
          </cell>
        </row>
        <row r="934">
          <cell r="AF934" t="str">
            <v>电费及管理费</v>
          </cell>
        </row>
        <row r="935">
          <cell r="C935" t="str">
            <v>中华东波苑</v>
          </cell>
        </row>
        <row r="935">
          <cell r="K935" t="str">
            <v>2019年</v>
          </cell>
        </row>
        <row r="935">
          <cell r="M935">
            <v>43738</v>
          </cell>
        </row>
        <row r="935">
          <cell r="S935">
            <v>570</v>
          </cell>
        </row>
        <row r="935">
          <cell r="AA935">
            <v>43739</v>
          </cell>
          <cell r="AB935">
            <v>2019</v>
          </cell>
        </row>
        <row r="935">
          <cell r="AF935" t="str">
            <v>代收水费</v>
          </cell>
        </row>
        <row r="936">
          <cell r="C936" t="str">
            <v>中华东波苑</v>
          </cell>
        </row>
        <row r="936">
          <cell r="K936" t="str">
            <v>2019年</v>
          </cell>
        </row>
        <row r="936">
          <cell r="M936">
            <v>43738</v>
          </cell>
        </row>
        <row r="936">
          <cell r="S936">
            <v>3839.92</v>
          </cell>
        </row>
        <row r="936">
          <cell r="AA936">
            <v>43739</v>
          </cell>
          <cell r="AB936">
            <v>2019</v>
          </cell>
        </row>
        <row r="936">
          <cell r="AF936" t="str">
            <v>电费及管理费</v>
          </cell>
        </row>
        <row r="937">
          <cell r="C937" t="str">
            <v>中华东波苑</v>
          </cell>
        </row>
        <row r="937">
          <cell r="K937" t="str">
            <v>2019年</v>
          </cell>
        </row>
        <row r="937">
          <cell r="M937">
            <v>43830</v>
          </cell>
        </row>
        <row r="937">
          <cell r="S937">
            <v>736.8</v>
          </cell>
        </row>
        <row r="937">
          <cell r="AA937">
            <v>43739</v>
          </cell>
          <cell r="AB937">
            <v>2019</v>
          </cell>
        </row>
        <row r="937">
          <cell r="AF937" t="str">
            <v>住宅物业费</v>
          </cell>
        </row>
        <row r="938">
          <cell r="C938" t="str">
            <v>中华东波苑</v>
          </cell>
        </row>
        <row r="938">
          <cell r="K938" t="str">
            <v>2019年</v>
          </cell>
        </row>
        <row r="938">
          <cell r="M938">
            <v>43830</v>
          </cell>
        </row>
        <row r="938">
          <cell r="S938">
            <v>899.58</v>
          </cell>
        </row>
        <row r="938">
          <cell r="AA938">
            <v>43739</v>
          </cell>
          <cell r="AB938">
            <v>2019</v>
          </cell>
        </row>
        <row r="938">
          <cell r="AF938" t="str">
            <v>住宅物业费</v>
          </cell>
        </row>
        <row r="939">
          <cell r="C939" t="str">
            <v>中华东波苑</v>
          </cell>
        </row>
        <row r="939">
          <cell r="K939" t="str">
            <v>2019年</v>
          </cell>
        </row>
        <row r="939">
          <cell r="M939">
            <v>43738</v>
          </cell>
        </row>
        <row r="939">
          <cell r="S939">
            <v>23431.5</v>
          </cell>
        </row>
        <row r="939">
          <cell r="AA939">
            <v>43770</v>
          </cell>
          <cell r="AB939">
            <v>2019</v>
          </cell>
        </row>
        <row r="939">
          <cell r="AF939" t="str">
            <v>电费及管理费</v>
          </cell>
        </row>
        <row r="940">
          <cell r="C940" t="str">
            <v>中华东波苑</v>
          </cell>
        </row>
        <row r="940">
          <cell r="K940" t="str">
            <v>2019年</v>
          </cell>
        </row>
        <row r="940">
          <cell r="M940">
            <v>43738</v>
          </cell>
        </row>
        <row r="940">
          <cell r="S940">
            <v>8555.7</v>
          </cell>
        </row>
        <row r="940">
          <cell r="AA940">
            <v>43770</v>
          </cell>
          <cell r="AB940">
            <v>2019</v>
          </cell>
        </row>
        <row r="940">
          <cell r="AF940" t="str">
            <v>代收水费</v>
          </cell>
        </row>
        <row r="941">
          <cell r="C941" t="str">
            <v>中华东波苑</v>
          </cell>
        </row>
        <row r="941">
          <cell r="K941" t="str">
            <v>代收</v>
          </cell>
        </row>
        <row r="941">
          <cell r="M941">
            <v>43524</v>
          </cell>
        </row>
        <row r="941">
          <cell r="S941">
            <v>299.88</v>
          </cell>
        </row>
        <row r="941">
          <cell r="AA941">
            <v>43770</v>
          </cell>
          <cell r="AB941">
            <v>2019</v>
          </cell>
        </row>
        <row r="941">
          <cell r="AF941" t="str">
            <v>住宅物业费</v>
          </cell>
        </row>
        <row r="942">
          <cell r="C942" t="str">
            <v>中华东波苑</v>
          </cell>
        </row>
        <row r="942">
          <cell r="K942" t="str">
            <v>2019年</v>
          </cell>
        </row>
        <row r="942">
          <cell r="M942">
            <v>43830</v>
          </cell>
        </row>
        <row r="942">
          <cell r="S942">
            <v>1499.28</v>
          </cell>
        </row>
        <row r="942">
          <cell r="AA942">
            <v>43770</v>
          </cell>
          <cell r="AB942">
            <v>2019</v>
          </cell>
        </row>
        <row r="942">
          <cell r="AF942" t="str">
            <v>住宅物业费</v>
          </cell>
        </row>
        <row r="943">
          <cell r="C943" t="str">
            <v>中华东波苑</v>
          </cell>
        </row>
        <row r="943">
          <cell r="K943" t="str">
            <v>代收</v>
          </cell>
        </row>
        <row r="943">
          <cell r="M943">
            <v>43524</v>
          </cell>
        </row>
        <row r="943">
          <cell r="S943">
            <v>245.72</v>
          </cell>
        </row>
        <row r="943">
          <cell r="AA943">
            <v>43770</v>
          </cell>
          <cell r="AB943">
            <v>2019</v>
          </cell>
        </row>
        <row r="943">
          <cell r="AF943" t="str">
            <v>住宅物业费</v>
          </cell>
        </row>
        <row r="944">
          <cell r="C944" t="str">
            <v>中华东波苑</v>
          </cell>
        </row>
        <row r="944">
          <cell r="K944" t="str">
            <v>2019年</v>
          </cell>
        </row>
        <row r="944">
          <cell r="M944">
            <v>43830</v>
          </cell>
        </row>
        <row r="944">
          <cell r="S944">
            <v>1228.68</v>
          </cell>
        </row>
        <row r="944">
          <cell r="AA944">
            <v>43770</v>
          </cell>
          <cell r="AB944">
            <v>2019</v>
          </cell>
        </row>
        <row r="944">
          <cell r="AF944" t="str">
            <v>住宅物业费</v>
          </cell>
        </row>
        <row r="945">
          <cell r="C945" t="str">
            <v>中华东波苑</v>
          </cell>
        </row>
        <row r="945">
          <cell r="K945" t="str">
            <v>2019年</v>
          </cell>
        </row>
        <row r="945">
          <cell r="M945">
            <v>43823</v>
          </cell>
        </row>
        <row r="945">
          <cell r="S945">
            <v>500</v>
          </cell>
        </row>
        <row r="945">
          <cell r="AA945">
            <v>43770</v>
          </cell>
          <cell r="AB945">
            <v>2019</v>
          </cell>
        </row>
        <row r="945">
          <cell r="AF945" t="str">
            <v>场地使用费</v>
          </cell>
        </row>
        <row r="946">
          <cell r="C946" t="str">
            <v>中华东波苑</v>
          </cell>
        </row>
        <row r="946">
          <cell r="K946" t="str">
            <v>2020年</v>
          </cell>
        </row>
        <row r="946">
          <cell r="M946">
            <v>44098</v>
          </cell>
        </row>
        <row r="946">
          <cell r="S946">
            <v>1500</v>
          </cell>
        </row>
        <row r="946">
          <cell r="AA946">
            <v>43770</v>
          </cell>
          <cell r="AB946">
            <v>2019</v>
          </cell>
        </row>
        <row r="946">
          <cell r="AF946" t="str">
            <v>场地使用费</v>
          </cell>
        </row>
        <row r="947">
          <cell r="C947" t="str">
            <v>中华东波苑</v>
          </cell>
        </row>
        <row r="947">
          <cell r="K947" t="str">
            <v>2019年</v>
          </cell>
        </row>
        <row r="947">
          <cell r="M947">
            <v>43708</v>
          </cell>
        </row>
        <row r="947">
          <cell r="S947">
            <v>2070.9</v>
          </cell>
        </row>
        <row r="947">
          <cell r="AA947">
            <v>43770</v>
          </cell>
          <cell r="AB947">
            <v>2019</v>
          </cell>
        </row>
        <row r="947">
          <cell r="AF947" t="str">
            <v>电费及管理费</v>
          </cell>
        </row>
        <row r="948">
          <cell r="C948" t="str">
            <v>中华东波苑</v>
          </cell>
        </row>
        <row r="948">
          <cell r="K948" t="str">
            <v>2019年</v>
          </cell>
        </row>
        <row r="948">
          <cell r="M948">
            <v>43738</v>
          </cell>
        </row>
        <row r="948">
          <cell r="S948">
            <v>1876.2</v>
          </cell>
        </row>
        <row r="948">
          <cell r="AA948">
            <v>43770</v>
          </cell>
          <cell r="AB948">
            <v>2019</v>
          </cell>
        </row>
        <row r="948">
          <cell r="AF948" t="str">
            <v>电费及管理费</v>
          </cell>
        </row>
        <row r="949">
          <cell r="C949" t="str">
            <v>中华东波苑</v>
          </cell>
        </row>
        <row r="949">
          <cell r="K949" t="str">
            <v>代收</v>
          </cell>
        </row>
        <row r="949">
          <cell r="M949">
            <v>43524</v>
          </cell>
        </row>
        <row r="949">
          <cell r="S949">
            <v>383.92</v>
          </cell>
        </row>
        <row r="949">
          <cell r="AA949">
            <v>43770</v>
          </cell>
          <cell r="AB949">
            <v>2019</v>
          </cell>
        </row>
        <row r="949">
          <cell r="AF949" t="str">
            <v>商铺物业费</v>
          </cell>
        </row>
        <row r="950">
          <cell r="C950" t="str">
            <v>中华东波苑</v>
          </cell>
        </row>
        <row r="950">
          <cell r="K950" t="str">
            <v>代收</v>
          </cell>
        </row>
        <row r="950">
          <cell r="M950">
            <v>43524</v>
          </cell>
        </row>
        <row r="950">
          <cell r="S950">
            <v>694.77</v>
          </cell>
        </row>
        <row r="950">
          <cell r="AA950">
            <v>43770</v>
          </cell>
          <cell r="AB950">
            <v>2019</v>
          </cell>
        </row>
        <row r="950">
          <cell r="AF950" t="str">
            <v>商铺物业费</v>
          </cell>
        </row>
        <row r="951">
          <cell r="C951" t="str">
            <v>中华东波苑</v>
          </cell>
        </row>
        <row r="951">
          <cell r="K951" t="str">
            <v>2019年</v>
          </cell>
        </row>
        <row r="951">
          <cell r="M951">
            <v>43646</v>
          </cell>
        </row>
        <row r="951">
          <cell r="S951">
            <v>767.93</v>
          </cell>
        </row>
        <row r="951">
          <cell r="AA951">
            <v>43770</v>
          </cell>
          <cell r="AB951">
            <v>2019</v>
          </cell>
        </row>
        <row r="951">
          <cell r="AF951" t="str">
            <v>商铺物业费</v>
          </cell>
        </row>
        <row r="952">
          <cell r="C952" t="str">
            <v>中华东波苑</v>
          </cell>
        </row>
        <row r="952">
          <cell r="K952" t="str">
            <v>2019年</v>
          </cell>
        </row>
        <row r="952">
          <cell r="M952">
            <v>43646</v>
          </cell>
        </row>
        <row r="952">
          <cell r="S952">
            <v>1389.54</v>
          </cell>
        </row>
        <row r="952">
          <cell r="AA952">
            <v>43770</v>
          </cell>
          <cell r="AB952">
            <v>2019</v>
          </cell>
        </row>
        <row r="952">
          <cell r="AF952" t="str">
            <v>商铺物业费</v>
          </cell>
        </row>
        <row r="953">
          <cell r="C953" t="str">
            <v>中华东波苑</v>
          </cell>
        </row>
        <row r="953">
          <cell r="K953" t="str">
            <v>2019年</v>
          </cell>
        </row>
        <row r="953">
          <cell r="M953">
            <v>43708</v>
          </cell>
        </row>
        <row r="953">
          <cell r="S953">
            <v>3575</v>
          </cell>
        </row>
        <row r="953">
          <cell r="AA953">
            <v>43770</v>
          </cell>
          <cell r="AB953">
            <v>2019</v>
          </cell>
        </row>
        <row r="953">
          <cell r="AF953" t="str">
            <v>电费及管理费</v>
          </cell>
        </row>
        <row r="954">
          <cell r="C954" t="str">
            <v>中华东波苑</v>
          </cell>
        </row>
        <row r="954">
          <cell r="K954" t="str">
            <v>2019年</v>
          </cell>
        </row>
        <row r="954">
          <cell r="M954">
            <v>43708</v>
          </cell>
        </row>
        <row r="954">
          <cell r="S954">
            <v>1100.1</v>
          </cell>
        </row>
        <row r="954">
          <cell r="AA954">
            <v>43770</v>
          </cell>
          <cell r="AB954">
            <v>2019</v>
          </cell>
        </row>
        <row r="954">
          <cell r="AF954" t="str">
            <v>代收水费</v>
          </cell>
        </row>
        <row r="955">
          <cell r="C955" t="str">
            <v>中华东波苑</v>
          </cell>
        </row>
        <row r="955">
          <cell r="K955" t="str">
            <v>2019年</v>
          </cell>
        </row>
        <row r="955">
          <cell r="M955">
            <v>43738</v>
          </cell>
        </row>
        <row r="955">
          <cell r="S955">
            <v>1444.02</v>
          </cell>
        </row>
        <row r="955">
          <cell r="AA955">
            <v>43770</v>
          </cell>
          <cell r="AB955">
            <v>2019</v>
          </cell>
        </row>
        <row r="955">
          <cell r="AF955" t="str">
            <v>电费及管理费</v>
          </cell>
        </row>
        <row r="956">
          <cell r="C956" t="str">
            <v>中华东波苑</v>
          </cell>
        </row>
        <row r="956">
          <cell r="K956" t="str">
            <v>2019年</v>
          </cell>
        </row>
        <row r="956">
          <cell r="M956">
            <v>43738</v>
          </cell>
        </row>
        <row r="956">
          <cell r="S956">
            <v>1231.2</v>
          </cell>
        </row>
        <row r="956">
          <cell r="AA956">
            <v>43770</v>
          </cell>
          <cell r="AB956">
            <v>2019</v>
          </cell>
        </row>
        <row r="956">
          <cell r="AF956" t="str">
            <v>代收水费</v>
          </cell>
        </row>
        <row r="957">
          <cell r="C957" t="str">
            <v>中华东波苑</v>
          </cell>
        </row>
        <row r="957">
          <cell r="K957" t="str">
            <v>2019年</v>
          </cell>
        </row>
        <row r="957">
          <cell r="M957">
            <v>43769</v>
          </cell>
        </row>
        <row r="957">
          <cell r="S957">
            <v>226.6</v>
          </cell>
        </row>
        <row r="957">
          <cell r="AA957">
            <v>43770</v>
          </cell>
          <cell r="AB957">
            <v>2019</v>
          </cell>
        </row>
        <row r="957">
          <cell r="AF957" t="str">
            <v>电费及管理费</v>
          </cell>
        </row>
        <row r="958">
          <cell r="C958" t="str">
            <v>中华东波苑</v>
          </cell>
        </row>
        <row r="958">
          <cell r="K958" t="str">
            <v>2019年</v>
          </cell>
        </row>
        <row r="958">
          <cell r="M958">
            <v>43769</v>
          </cell>
        </row>
        <row r="958">
          <cell r="S958">
            <v>32.5</v>
          </cell>
        </row>
        <row r="958">
          <cell r="AA958">
            <v>43770</v>
          </cell>
          <cell r="AB958">
            <v>2019</v>
          </cell>
        </row>
        <row r="958">
          <cell r="AF958" t="str">
            <v>代收水费</v>
          </cell>
        </row>
        <row r="959">
          <cell r="C959" t="str">
            <v>中华东波苑</v>
          </cell>
        </row>
        <row r="959">
          <cell r="K959" t="str">
            <v>2019年</v>
          </cell>
        </row>
        <row r="959">
          <cell r="M959">
            <v>43738</v>
          </cell>
        </row>
        <row r="959">
          <cell r="S959">
            <v>114</v>
          </cell>
        </row>
        <row r="959">
          <cell r="AA959">
            <v>43770</v>
          </cell>
          <cell r="AB959">
            <v>2019</v>
          </cell>
        </row>
        <row r="959">
          <cell r="AF959" t="str">
            <v>代收水费</v>
          </cell>
        </row>
        <row r="960">
          <cell r="C960" t="str">
            <v>中华东波苑</v>
          </cell>
        </row>
        <row r="960">
          <cell r="K960" t="str">
            <v>2019年</v>
          </cell>
        </row>
        <row r="960">
          <cell r="M960">
            <v>43738</v>
          </cell>
        </row>
        <row r="960">
          <cell r="S960">
            <v>664.06</v>
          </cell>
        </row>
        <row r="960">
          <cell r="AA960">
            <v>43770</v>
          </cell>
          <cell r="AB960">
            <v>2019</v>
          </cell>
        </row>
        <row r="960">
          <cell r="AF960" t="str">
            <v>电费及管理费</v>
          </cell>
        </row>
        <row r="961">
          <cell r="C961" t="str">
            <v>中华东波苑</v>
          </cell>
        </row>
        <row r="961">
          <cell r="K961" t="str">
            <v>2019年</v>
          </cell>
        </row>
        <row r="961">
          <cell r="M961">
            <v>43738</v>
          </cell>
        </row>
        <row r="961">
          <cell r="S961">
            <v>114</v>
          </cell>
        </row>
        <row r="961">
          <cell r="AA961">
            <v>43770</v>
          </cell>
          <cell r="AB961">
            <v>2019</v>
          </cell>
        </row>
        <row r="961">
          <cell r="AF961" t="str">
            <v>代收水费</v>
          </cell>
        </row>
        <row r="962">
          <cell r="C962" t="str">
            <v>中华东波苑</v>
          </cell>
        </row>
        <row r="962">
          <cell r="K962" t="str">
            <v>2019年</v>
          </cell>
        </row>
        <row r="962">
          <cell r="M962">
            <v>43738</v>
          </cell>
        </row>
        <row r="962">
          <cell r="S962">
            <v>681.61</v>
          </cell>
        </row>
        <row r="962">
          <cell r="AA962">
            <v>43770</v>
          </cell>
          <cell r="AB962">
            <v>2019</v>
          </cell>
        </row>
        <row r="962">
          <cell r="AF962" t="str">
            <v>电费及管理费</v>
          </cell>
        </row>
        <row r="963">
          <cell r="C963" t="str">
            <v>中华东波苑</v>
          </cell>
        </row>
        <row r="963">
          <cell r="K963" t="str">
            <v>2019年</v>
          </cell>
        </row>
        <row r="963">
          <cell r="M963">
            <v>43738</v>
          </cell>
        </row>
        <row r="963">
          <cell r="S963">
            <v>755.88</v>
          </cell>
        </row>
        <row r="963">
          <cell r="AA963">
            <v>43770</v>
          </cell>
          <cell r="AB963">
            <v>2019</v>
          </cell>
        </row>
        <row r="963">
          <cell r="AF963" t="str">
            <v>电费及管理费</v>
          </cell>
        </row>
        <row r="964">
          <cell r="C964" t="str">
            <v>中华东波苑</v>
          </cell>
        </row>
        <row r="964">
          <cell r="K964" t="str">
            <v>2019年</v>
          </cell>
        </row>
        <row r="964">
          <cell r="M964">
            <v>43738</v>
          </cell>
        </row>
        <row r="964">
          <cell r="S964">
            <v>85.5</v>
          </cell>
        </row>
        <row r="964">
          <cell r="AA964">
            <v>43770</v>
          </cell>
          <cell r="AB964">
            <v>2019</v>
          </cell>
        </row>
        <row r="964">
          <cell r="AF964" t="str">
            <v>代收水费</v>
          </cell>
        </row>
        <row r="965">
          <cell r="C965" t="str">
            <v>中华东波苑</v>
          </cell>
        </row>
        <row r="965">
          <cell r="K965" t="str">
            <v>2019年</v>
          </cell>
        </row>
        <row r="965">
          <cell r="M965">
            <v>43830</v>
          </cell>
        </row>
        <row r="965">
          <cell r="S965">
            <v>1500</v>
          </cell>
        </row>
        <row r="965">
          <cell r="AA965">
            <v>43770</v>
          </cell>
          <cell r="AB965">
            <v>2019</v>
          </cell>
        </row>
        <row r="965">
          <cell r="AF965" t="str">
            <v>地面停车费</v>
          </cell>
        </row>
        <row r="966">
          <cell r="C966" t="str">
            <v>中华东波苑</v>
          </cell>
        </row>
        <row r="966">
          <cell r="K966" t="str">
            <v>2019年</v>
          </cell>
        </row>
        <row r="966">
          <cell r="M966">
            <v>43830</v>
          </cell>
        </row>
        <row r="966">
          <cell r="S966">
            <v>375</v>
          </cell>
        </row>
        <row r="966">
          <cell r="AA966">
            <v>43770</v>
          </cell>
          <cell r="AB966">
            <v>2019</v>
          </cell>
        </row>
        <row r="966">
          <cell r="AF966" t="str">
            <v>小业主产权车辆管理费</v>
          </cell>
        </row>
        <row r="967">
          <cell r="C967" t="str">
            <v>中华东波苑</v>
          </cell>
        </row>
        <row r="967">
          <cell r="K967" t="str">
            <v>2019年</v>
          </cell>
        </row>
        <row r="967">
          <cell r="M967">
            <v>43830</v>
          </cell>
        </row>
        <row r="967">
          <cell r="S967">
            <v>899.6</v>
          </cell>
        </row>
        <row r="967">
          <cell r="AA967">
            <v>43770</v>
          </cell>
          <cell r="AB967">
            <v>2019</v>
          </cell>
        </row>
        <row r="967">
          <cell r="AF967" t="str">
            <v>住宅物业费</v>
          </cell>
        </row>
        <row r="968">
          <cell r="C968" t="str">
            <v>中华东波苑</v>
          </cell>
        </row>
        <row r="968">
          <cell r="K968" t="str">
            <v>2019年</v>
          </cell>
        </row>
        <row r="968">
          <cell r="M968">
            <v>43830</v>
          </cell>
        </row>
        <row r="968">
          <cell r="S968">
            <v>523.6</v>
          </cell>
        </row>
        <row r="968">
          <cell r="AA968">
            <v>43770</v>
          </cell>
          <cell r="AB968">
            <v>2019</v>
          </cell>
        </row>
        <row r="968">
          <cell r="AF968" t="str">
            <v>住宅物业费</v>
          </cell>
        </row>
        <row r="969">
          <cell r="C969" t="str">
            <v>中华东波苑</v>
          </cell>
        </row>
        <row r="969">
          <cell r="K969" t="str">
            <v>2019年</v>
          </cell>
        </row>
        <row r="969">
          <cell r="M969">
            <v>43830</v>
          </cell>
        </row>
        <row r="969">
          <cell r="S969">
            <v>736.8</v>
          </cell>
        </row>
        <row r="969">
          <cell r="AA969">
            <v>43770</v>
          </cell>
          <cell r="AB969">
            <v>2019</v>
          </cell>
        </row>
        <row r="969">
          <cell r="AF969" t="str">
            <v>住宅物业费</v>
          </cell>
        </row>
        <row r="970">
          <cell r="C970" t="str">
            <v>中华东波苑</v>
          </cell>
        </row>
        <row r="970">
          <cell r="K970" t="str">
            <v>2019年</v>
          </cell>
        </row>
        <row r="970">
          <cell r="M970">
            <v>43738</v>
          </cell>
        </row>
        <row r="970">
          <cell r="S970">
            <v>553.07</v>
          </cell>
        </row>
        <row r="970">
          <cell r="AA970">
            <v>43770</v>
          </cell>
          <cell r="AB970">
            <v>2019</v>
          </cell>
        </row>
        <row r="970">
          <cell r="AF970" t="str">
            <v>电费及管理费</v>
          </cell>
        </row>
        <row r="971">
          <cell r="C971" t="str">
            <v>中华东波苑</v>
          </cell>
        </row>
        <row r="971">
          <cell r="K971" t="str">
            <v>2019年</v>
          </cell>
        </row>
        <row r="971">
          <cell r="M971">
            <v>43830</v>
          </cell>
        </row>
        <row r="971">
          <cell r="S971">
            <v>10000</v>
          </cell>
        </row>
        <row r="971">
          <cell r="AA971">
            <v>43770</v>
          </cell>
          <cell r="AB971">
            <v>2019</v>
          </cell>
        </row>
        <row r="971">
          <cell r="AF971" t="str">
            <v>租金收入</v>
          </cell>
        </row>
        <row r="972">
          <cell r="C972" t="str">
            <v>中华东波苑</v>
          </cell>
        </row>
        <row r="972">
          <cell r="K972" t="str">
            <v>2020年</v>
          </cell>
        </row>
        <row r="972">
          <cell r="M972">
            <v>44135</v>
          </cell>
        </row>
        <row r="972">
          <cell r="S972">
            <v>50000</v>
          </cell>
        </row>
        <row r="972">
          <cell r="AA972">
            <v>43770</v>
          </cell>
          <cell r="AB972">
            <v>2019</v>
          </cell>
        </row>
        <row r="972">
          <cell r="AF972" t="str">
            <v>租金收入</v>
          </cell>
        </row>
        <row r="973">
          <cell r="C973" t="str">
            <v>中华东波苑</v>
          </cell>
        </row>
        <row r="973">
          <cell r="K973" t="str">
            <v>2019年</v>
          </cell>
        </row>
        <row r="973">
          <cell r="M973">
            <v>43830</v>
          </cell>
        </row>
        <row r="973">
          <cell r="S973">
            <v>899.6</v>
          </cell>
        </row>
        <row r="973">
          <cell r="AA973">
            <v>43770</v>
          </cell>
          <cell r="AB973">
            <v>2019</v>
          </cell>
        </row>
        <row r="973">
          <cell r="AF973" t="str">
            <v>住宅物业费</v>
          </cell>
        </row>
        <row r="974">
          <cell r="C974" t="str">
            <v>中华东波苑</v>
          </cell>
        </row>
        <row r="974">
          <cell r="K974" t="str">
            <v>代收</v>
          </cell>
        </row>
        <row r="974">
          <cell r="M974">
            <v>43524</v>
          </cell>
        </row>
        <row r="974">
          <cell r="S974">
            <v>299.88</v>
          </cell>
        </row>
        <row r="974">
          <cell r="AA974">
            <v>43770</v>
          </cell>
          <cell r="AB974">
            <v>2019</v>
          </cell>
        </row>
        <row r="974">
          <cell r="AF974" t="str">
            <v>住宅物业费</v>
          </cell>
        </row>
        <row r="975">
          <cell r="C975" t="str">
            <v>中华东波苑</v>
          </cell>
        </row>
        <row r="975">
          <cell r="K975" t="str">
            <v>2019年</v>
          </cell>
        </row>
        <row r="975">
          <cell r="M975">
            <v>43830</v>
          </cell>
        </row>
        <row r="975">
          <cell r="S975">
            <v>1499.28</v>
          </cell>
        </row>
        <row r="975">
          <cell r="AA975">
            <v>43770</v>
          </cell>
          <cell r="AB975">
            <v>2019</v>
          </cell>
        </row>
        <row r="975">
          <cell r="AF975" t="str">
            <v>住宅物业费</v>
          </cell>
        </row>
        <row r="976">
          <cell r="C976" t="str">
            <v>中华东波苑</v>
          </cell>
        </row>
        <row r="976">
          <cell r="K976" t="str">
            <v>2019年</v>
          </cell>
        </row>
        <row r="976">
          <cell r="M976">
            <v>43830</v>
          </cell>
        </row>
        <row r="976">
          <cell r="S976">
            <v>427.47</v>
          </cell>
        </row>
        <row r="976">
          <cell r="AA976">
            <v>43770</v>
          </cell>
          <cell r="AB976">
            <v>2019</v>
          </cell>
        </row>
        <row r="976">
          <cell r="AF976" t="str">
            <v>住宅物业费</v>
          </cell>
        </row>
        <row r="977">
          <cell r="C977" t="str">
            <v>中华东波苑</v>
          </cell>
        </row>
        <row r="977">
          <cell r="K977" t="str">
            <v>2019年</v>
          </cell>
        </row>
        <row r="977">
          <cell r="M977">
            <v>43830</v>
          </cell>
        </row>
        <row r="977">
          <cell r="S977">
            <v>1050</v>
          </cell>
        </row>
        <row r="977">
          <cell r="AA977">
            <v>43770</v>
          </cell>
          <cell r="AB977">
            <v>2019</v>
          </cell>
        </row>
        <row r="977">
          <cell r="AF977" t="str">
            <v>地下停车费</v>
          </cell>
        </row>
        <row r="978">
          <cell r="C978" t="str">
            <v>中华东波苑</v>
          </cell>
        </row>
        <row r="978">
          <cell r="K978" t="str">
            <v>代收</v>
          </cell>
        </row>
        <row r="978">
          <cell r="M978">
            <v>43524</v>
          </cell>
        </row>
        <row r="978">
          <cell r="S978">
            <v>188.7</v>
          </cell>
        </row>
        <row r="978">
          <cell r="AA978">
            <v>43770</v>
          </cell>
          <cell r="AB978">
            <v>2019</v>
          </cell>
        </row>
        <row r="978">
          <cell r="AF978" t="str">
            <v>住宅物业费</v>
          </cell>
        </row>
        <row r="979">
          <cell r="C979" t="str">
            <v>中华东波苑</v>
          </cell>
        </row>
        <row r="979">
          <cell r="K979" t="str">
            <v>2019年</v>
          </cell>
        </row>
        <row r="979">
          <cell r="M979">
            <v>43830</v>
          </cell>
        </row>
        <row r="979">
          <cell r="S979">
            <v>943.5</v>
          </cell>
        </row>
        <row r="979">
          <cell r="AA979">
            <v>43770</v>
          </cell>
          <cell r="AB979">
            <v>2019</v>
          </cell>
        </row>
        <row r="979">
          <cell r="AF979" t="str">
            <v>住宅物业费</v>
          </cell>
        </row>
        <row r="980">
          <cell r="C980" t="str">
            <v>中华东波苑</v>
          </cell>
        </row>
        <row r="980">
          <cell r="K980" t="str">
            <v>2019年</v>
          </cell>
        </row>
        <row r="980">
          <cell r="M980">
            <v>43830</v>
          </cell>
        </row>
        <row r="980">
          <cell r="S980">
            <v>375</v>
          </cell>
        </row>
        <row r="980">
          <cell r="AA980">
            <v>43770</v>
          </cell>
          <cell r="AB980">
            <v>2019</v>
          </cell>
        </row>
        <row r="980">
          <cell r="AF980" t="str">
            <v>小业主产权车辆管理费</v>
          </cell>
        </row>
        <row r="981">
          <cell r="C981" t="str">
            <v>中华东波苑</v>
          </cell>
        </row>
        <row r="981">
          <cell r="K981" t="str">
            <v>2019年</v>
          </cell>
        </row>
        <row r="981">
          <cell r="M981">
            <v>43830</v>
          </cell>
        </row>
        <row r="981">
          <cell r="S981">
            <v>900.4</v>
          </cell>
        </row>
        <row r="981">
          <cell r="AA981">
            <v>43770</v>
          </cell>
          <cell r="AB981">
            <v>2019</v>
          </cell>
        </row>
        <row r="981">
          <cell r="AF981" t="str">
            <v>住宅物业费</v>
          </cell>
        </row>
        <row r="982">
          <cell r="C982" t="str">
            <v>中华东波苑</v>
          </cell>
        </row>
        <row r="982">
          <cell r="K982" t="str">
            <v>2019年</v>
          </cell>
        </row>
        <row r="982">
          <cell r="M982">
            <v>43830</v>
          </cell>
        </row>
        <row r="982">
          <cell r="S982">
            <v>736.8</v>
          </cell>
        </row>
        <row r="982">
          <cell r="AA982">
            <v>43770</v>
          </cell>
          <cell r="AB982">
            <v>2019</v>
          </cell>
        </row>
        <row r="982">
          <cell r="AF982" t="str">
            <v>住宅物业费</v>
          </cell>
        </row>
        <row r="983">
          <cell r="C983" t="str">
            <v>中华东波苑</v>
          </cell>
        </row>
        <row r="983">
          <cell r="K983" t="str">
            <v>2019年</v>
          </cell>
        </row>
        <row r="983">
          <cell r="M983">
            <v>43830</v>
          </cell>
        </row>
        <row r="983">
          <cell r="S983">
            <v>449.8</v>
          </cell>
        </row>
        <row r="983">
          <cell r="AA983">
            <v>43770</v>
          </cell>
          <cell r="AB983">
            <v>2019</v>
          </cell>
        </row>
        <row r="983">
          <cell r="AF983" t="str">
            <v>住宅物业费</v>
          </cell>
        </row>
        <row r="984">
          <cell r="C984" t="str">
            <v>中华东波苑</v>
          </cell>
        </row>
        <row r="984">
          <cell r="K984" t="str">
            <v>代收</v>
          </cell>
        </row>
        <row r="984">
          <cell r="M984">
            <v>43524</v>
          </cell>
        </row>
        <row r="984">
          <cell r="S984">
            <v>100</v>
          </cell>
        </row>
        <row r="984">
          <cell r="AA984">
            <v>43770</v>
          </cell>
          <cell r="AB984">
            <v>2019</v>
          </cell>
        </row>
        <row r="984">
          <cell r="AF984" t="str">
            <v>住宅物业费</v>
          </cell>
        </row>
        <row r="985">
          <cell r="C985" t="str">
            <v>中华东波苑</v>
          </cell>
        </row>
        <row r="985">
          <cell r="K985" t="str">
            <v>2019年</v>
          </cell>
        </row>
        <row r="985">
          <cell r="M985">
            <v>43830</v>
          </cell>
        </row>
        <row r="985">
          <cell r="S985">
            <v>500</v>
          </cell>
        </row>
        <row r="985">
          <cell r="AA985">
            <v>43770</v>
          </cell>
          <cell r="AB985">
            <v>2019</v>
          </cell>
        </row>
        <row r="985">
          <cell r="AF985" t="str">
            <v>住宅物业费</v>
          </cell>
        </row>
        <row r="986">
          <cell r="C986" t="str">
            <v>中华东波苑</v>
          </cell>
        </row>
        <row r="986">
          <cell r="K986" t="str">
            <v>2019年</v>
          </cell>
        </row>
        <row r="986">
          <cell r="M986">
            <v>43830</v>
          </cell>
        </row>
        <row r="986">
          <cell r="S986">
            <v>1333.33</v>
          </cell>
        </row>
        <row r="986">
          <cell r="AA986">
            <v>43770</v>
          </cell>
          <cell r="AB986">
            <v>2019</v>
          </cell>
        </row>
        <row r="986">
          <cell r="AF986" t="str">
            <v>电梯广告（业委会）</v>
          </cell>
        </row>
        <row r="987">
          <cell r="C987" t="str">
            <v>中华东波苑</v>
          </cell>
        </row>
        <row r="987">
          <cell r="K987" t="str">
            <v>2020年</v>
          </cell>
        </row>
        <row r="987">
          <cell r="M987">
            <v>43951</v>
          </cell>
        </row>
        <row r="987">
          <cell r="S987">
            <v>666.67</v>
          </cell>
        </row>
        <row r="987">
          <cell r="AA987">
            <v>43770</v>
          </cell>
          <cell r="AB987">
            <v>2019</v>
          </cell>
        </row>
        <row r="987">
          <cell r="AF987" t="str">
            <v>电梯广告（业委会）</v>
          </cell>
        </row>
        <row r="988">
          <cell r="C988" t="str">
            <v>中华东波苑</v>
          </cell>
        </row>
        <row r="988">
          <cell r="K988" t="str">
            <v>2019年</v>
          </cell>
        </row>
        <row r="988">
          <cell r="M988">
            <v>43769</v>
          </cell>
        </row>
        <row r="988">
          <cell r="S988">
            <v>3531</v>
          </cell>
        </row>
        <row r="988">
          <cell r="AA988">
            <v>43770</v>
          </cell>
          <cell r="AB988">
            <v>2019</v>
          </cell>
        </row>
        <row r="988">
          <cell r="AF988" t="str">
            <v>电费及管理费</v>
          </cell>
        </row>
        <row r="989">
          <cell r="C989" t="str">
            <v>中华东波苑</v>
          </cell>
        </row>
        <row r="989">
          <cell r="K989" t="str">
            <v>2019年</v>
          </cell>
        </row>
        <row r="989">
          <cell r="M989">
            <v>43769</v>
          </cell>
        </row>
        <row r="989">
          <cell r="S989">
            <v>342</v>
          </cell>
        </row>
        <row r="989">
          <cell r="AA989">
            <v>43770</v>
          </cell>
          <cell r="AB989">
            <v>2019</v>
          </cell>
        </row>
        <row r="989">
          <cell r="AF989" t="str">
            <v>代收水费</v>
          </cell>
        </row>
        <row r="990">
          <cell r="C990" t="str">
            <v>中华东波苑</v>
          </cell>
        </row>
        <row r="990">
          <cell r="K990" t="str">
            <v>2019年</v>
          </cell>
        </row>
        <row r="990">
          <cell r="M990">
            <v>43769</v>
          </cell>
        </row>
        <row r="990">
          <cell r="S990">
            <v>207.9</v>
          </cell>
        </row>
        <row r="990">
          <cell r="AA990">
            <v>43770</v>
          </cell>
          <cell r="AB990">
            <v>2019</v>
          </cell>
        </row>
        <row r="990">
          <cell r="AF990" t="str">
            <v>电费及管理费</v>
          </cell>
        </row>
        <row r="991">
          <cell r="C991" t="str">
            <v>中华东波苑</v>
          </cell>
        </row>
        <row r="991">
          <cell r="K991" t="str">
            <v>2019年</v>
          </cell>
        </row>
        <row r="991">
          <cell r="M991">
            <v>43769</v>
          </cell>
        </row>
        <row r="991">
          <cell r="S991">
            <v>285</v>
          </cell>
        </row>
        <row r="991">
          <cell r="AA991">
            <v>43770</v>
          </cell>
          <cell r="AB991">
            <v>2019</v>
          </cell>
        </row>
        <row r="991">
          <cell r="AF991" t="str">
            <v>代收水费</v>
          </cell>
        </row>
        <row r="992">
          <cell r="C992" t="str">
            <v>中华东波苑</v>
          </cell>
        </row>
        <row r="992">
          <cell r="K992" t="str">
            <v>2019年</v>
          </cell>
        </row>
        <row r="992">
          <cell r="M992">
            <v>43769</v>
          </cell>
        </row>
        <row r="992">
          <cell r="S992">
            <v>4873.5</v>
          </cell>
        </row>
        <row r="992">
          <cell r="AA992">
            <v>43770</v>
          </cell>
          <cell r="AB992">
            <v>2019</v>
          </cell>
        </row>
        <row r="992">
          <cell r="AF992" t="str">
            <v>电费及管理费</v>
          </cell>
        </row>
        <row r="993">
          <cell r="C993" t="str">
            <v>中华东波苑</v>
          </cell>
        </row>
        <row r="993">
          <cell r="K993" t="str">
            <v>2019年</v>
          </cell>
        </row>
        <row r="993">
          <cell r="M993">
            <v>43769</v>
          </cell>
        </row>
        <row r="993">
          <cell r="S993">
            <v>2428.2</v>
          </cell>
        </row>
        <row r="993">
          <cell r="AA993">
            <v>43770</v>
          </cell>
          <cell r="AB993">
            <v>2019</v>
          </cell>
        </row>
        <row r="993">
          <cell r="AF993" t="str">
            <v>代收水费</v>
          </cell>
        </row>
        <row r="994">
          <cell r="C994" t="str">
            <v>中华东波苑</v>
          </cell>
        </row>
        <row r="994">
          <cell r="K994" t="str">
            <v>2019年</v>
          </cell>
        </row>
        <row r="994">
          <cell r="M994">
            <v>43769</v>
          </cell>
        </row>
        <row r="994">
          <cell r="S994">
            <v>4360.5</v>
          </cell>
        </row>
        <row r="994">
          <cell r="AA994">
            <v>43770</v>
          </cell>
          <cell r="AB994">
            <v>2019</v>
          </cell>
        </row>
        <row r="994">
          <cell r="AF994" t="str">
            <v>电费及管理费</v>
          </cell>
        </row>
        <row r="995">
          <cell r="C995" t="str">
            <v>中华东波苑</v>
          </cell>
        </row>
        <row r="995">
          <cell r="K995" t="str">
            <v>2019年</v>
          </cell>
        </row>
        <row r="995">
          <cell r="M995">
            <v>43769</v>
          </cell>
        </row>
        <row r="995">
          <cell r="S995">
            <v>1846.8</v>
          </cell>
        </row>
        <row r="995">
          <cell r="AA995">
            <v>43770</v>
          </cell>
          <cell r="AB995">
            <v>2019</v>
          </cell>
        </row>
        <row r="995">
          <cell r="AF995" t="str">
            <v>代收水费</v>
          </cell>
        </row>
        <row r="996">
          <cell r="C996" t="str">
            <v>中华东波苑</v>
          </cell>
        </row>
        <row r="996">
          <cell r="K996" t="str">
            <v>2019年</v>
          </cell>
        </row>
        <row r="996">
          <cell r="M996">
            <v>43830</v>
          </cell>
        </row>
        <row r="996">
          <cell r="S996">
            <v>2341.32</v>
          </cell>
        </row>
        <row r="996">
          <cell r="AA996">
            <v>43770</v>
          </cell>
          <cell r="AB996">
            <v>2019</v>
          </cell>
        </row>
        <row r="996">
          <cell r="AF996" t="str">
            <v>商铺物业费</v>
          </cell>
        </row>
        <row r="997">
          <cell r="C997" t="str">
            <v>中华东波苑</v>
          </cell>
        </row>
        <row r="997">
          <cell r="K997" t="str">
            <v>2019年</v>
          </cell>
        </row>
        <row r="997">
          <cell r="M997">
            <v>43830</v>
          </cell>
        </row>
        <row r="997">
          <cell r="S997">
            <v>1812.36</v>
          </cell>
        </row>
        <row r="997">
          <cell r="AA997">
            <v>43770</v>
          </cell>
          <cell r="AB997">
            <v>2019</v>
          </cell>
        </row>
        <row r="997">
          <cell r="AF997" t="str">
            <v>商铺物业费</v>
          </cell>
        </row>
        <row r="998">
          <cell r="C998" t="str">
            <v>中华东波苑</v>
          </cell>
        </row>
        <row r="998">
          <cell r="K998" t="str">
            <v>代收</v>
          </cell>
        </row>
        <row r="998">
          <cell r="M998">
            <v>43524</v>
          </cell>
        </row>
        <row r="998">
          <cell r="S998">
            <v>279</v>
          </cell>
        </row>
        <row r="998">
          <cell r="AA998">
            <v>43770</v>
          </cell>
          <cell r="AB998">
            <v>2019</v>
          </cell>
        </row>
        <row r="998">
          <cell r="AF998" t="str">
            <v>住宅物业费</v>
          </cell>
        </row>
        <row r="999">
          <cell r="C999" t="str">
            <v>中华东波苑</v>
          </cell>
        </row>
        <row r="999">
          <cell r="K999" t="str">
            <v>2019年</v>
          </cell>
        </row>
        <row r="999">
          <cell r="M999">
            <v>43830</v>
          </cell>
        </row>
        <row r="999">
          <cell r="S999">
            <v>1394.88</v>
          </cell>
        </row>
        <row r="999">
          <cell r="AA999">
            <v>43770</v>
          </cell>
          <cell r="AB999">
            <v>2019</v>
          </cell>
        </row>
        <row r="999">
          <cell r="AF999" t="str">
            <v>住宅物业费</v>
          </cell>
        </row>
        <row r="1000">
          <cell r="C1000" t="str">
            <v>中华东波苑</v>
          </cell>
        </row>
        <row r="1000">
          <cell r="K1000" t="str">
            <v>代收</v>
          </cell>
        </row>
        <row r="1000">
          <cell r="M1000">
            <v>43524</v>
          </cell>
        </row>
        <row r="1000">
          <cell r="S1000">
            <v>299.88</v>
          </cell>
        </row>
        <row r="1000">
          <cell r="AA1000">
            <v>43770</v>
          </cell>
          <cell r="AB1000">
            <v>2019</v>
          </cell>
        </row>
        <row r="1000">
          <cell r="AF1000" t="str">
            <v>住宅物业费</v>
          </cell>
        </row>
        <row r="1001">
          <cell r="C1001" t="str">
            <v>中华东波苑</v>
          </cell>
        </row>
        <row r="1001">
          <cell r="K1001" t="str">
            <v>2019年</v>
          </cell>
        </row>
        <row r="1001">
          <cell r="M1001">
            <v>43830</v>
          </cell>
        </row>
        <row r="1001">
          <cell r="S1001">
            <v>1499.28</v>
          </cell>
        </row>
        <row r="1001">
          <cell r="AA1001">
            <v>43770</v>
          </cell>
          <cell r="AB1001">
            <v>2019</v>
          </cell>
        </row>
        <row r="1001">
          <cell r="AF1001" t="str">
            <v>住宅物业费</v>
          </cell>
        </row>
        <row r="1002">
          <cell r="C1002" t="str">
            <v>中华东波苑</v>
          </cell>
        </row>
        <row r="1002">
          <cell r="K1002" t="str">
            <v>2019年</v>
          </cell>
        </row>
        <row r="1002">
          <cell r="M1002">
            <v>43830</v>
          </cell>
        </row>
        <row r="1002">
          <cell r="S1002">
            <v>1800</v>
          </cell>
        </row>
        <row r="1002">
          <cell r="AA1002">
            <v>43770</v>
          </cell>
          <cell r="AB1002">
            <v>2019</v>
          </cell>
        </row>
        <row r="1002">
          <cell r="AF1002" t="str">
            <v>租金收入</v>
          </cell>
        </row>
        <row r="1003">
          <cell r="C1003" t="str">
            <v>中华东波苑</v>
          </cell>
        </row>
        <row r="1003">
          <cell r="K1003" t="str">
            <v>代收</v>
          </cell>
        </row>
        <row r="1003">
          <cell r="M1003">
            <v>43524</v>
          </cell>
        </row>
        <row r="1003">
          <cell r="S1003">
            <v>1200</v>
          </cell>
        </row>
        <row r="1003">
          <cell r="AA1003">
            <v>43770</v>
          </cell>
          <cell r="AB1003">
            <v>2019</v>
          </cell>
        </row>
        <row r="1003">
          <cell r="AF1003" t="str">
            <v>租金收入</v>
          </cell>
        </row>
        <row r="1004">
          <cell r="C1004" t="str">
            <v>中华东波苑</v>
          </cell>
        </row>
        <row r="1004">
          <cell r="K1004" t="str">
            <v>2019年</v>
          </cell>
        </row>
        <row r="1004">
          <cell r="M1004">
            <v>43555</v>
          </cell>
        </row>
        <row r="1004">
          <cell r="S1004">
            <v>600</v>
          </cell>
        </row>
        <row r="1004">
          <cell r="AA1004">
            <v>43770</v>
          </cell>
          <cell r="AB1004">
            <v>2019</v>
          </cell>
        </row>
        <row r="1004">
          <cell r="AF1004" t="str">
            <v>租金收入</v>
          </cell>
        </row>
        <row r="1005">
          <cell r="C1005" t="str">
            <v>中华东波苑</v>
          </cell>
        </row>
        <row r="1005">
          <cell r="K1005" t="str">
            <v>2019年</v>
          </cell>
        </row>
        <row r="1005">
          <cell r="M1005">
            <v>43769</v>
          </cell>
        </row>
        <row r="1005">
          <cell r="S1005">
            <v>3693.6</v>
          </cell>
        </row>
        <row r="1005">
          <cell r="AA1005">
            <v>43770</v>
          </cell>
          <cell r="AB1005">
            <v>2019</v>
          </cell>
        </row>
        <row r="1005">
          <cell r="AF1005" t="str">
            <v>电费及管理费</v>
          </cell>
        </row>
        <row r="1006">
          <cell r="C1006" t="str">
            <v>中华东波苑</v>
          </cell>
        </row>
        <row r="1006">
          <cell r="K1006" t="str">
            <v>2019年</v>
          </cell>
        </row>
        <row r="1006">
          <cell r="M1006">
            <v>43769</v>
          </cell>
        </row>
        <row r="1006">
          <cell r="S1006">
            <v>1086.75</v>
          </cell>
        </row>
        <row r="1006">
          <cell r="AA1006">
            <v>43770</v>
          </cell>
          <cell r="AB1006">
            <v>2019</v>
          </cell>
        </row>
        <row r="1006">
          <cell r="AF1006" t="str">
            <v>电费及管理费</v>
          </cell>
        </row>
        <row r="1007">
          <cell r="C1007" t="str">
            <v>中华东波苑</v>
          </cell>
        </row>
        <row r="1007">
          <cell r="K1007" t="str">
            <v>2019年</v>
          </cell>
        </row>
        <row r="1007">
          <cell r="M1007">
            <v>43769</v>
          </cell>
        </row>
        <row r="1007">
          <cell r="S1007">
            <v>530.1</v>
          </cell>
        </row>
        <row r="1007">
          <cell r="AA1007">
            <v>43770</v>
          </cell>
          <cell r="AB1007">
            <v>2019</v>
          </cell>
        </row>
        <row r="1007">
          <cell r="AF1007" t="str">
            <v>代收水费</v>
          </cell>
        </row>
        <row r="1008">
          <cell r="C1008" t="str">
            <v>中华东波苑</v>
          </cell>
        </row>
        <row r="1008">
          <cell r="K1008" t="str">
            <v>2019年</v>
          </cell>
        </row>
        <row r="1008">
          <cell r="M1008">
            <v>43769</v>
          </cell>
        </row>
        <row r="1008">
          <cell r="S1008">
            <v>74.1</v>
          </cell>
        </row>
        <row r="1008">
          <cell r="AA1008">
            <v>43770</v>
          </cell>
          <cell r="AB1008">
            <v>2019</v>
          </cell>
        </row>
        <row r="1008">
          <cell r="AF1008" t="str">
            <v>代收水费</v>
          </cell>
        </row>
        <row r="1009">
          <cell r="C1009" t="str">
            <v>中华东波苑</v>
          </cell>
        </row>
        <row r="1009">
          <cell r="K1009" t="str">
            <v>2019年</v>
          </cell>
        </row>
        <row r="1009">
          <cell r="M1009">
            <v>43769</v>
          </cell>
        </row>
        <row r="1009">
          <cell r="S1009">
            <v>427.5</v>
          </cell>
        </row>
        <row r="1009">
          <cell r="AA1009">
            <v>43770</v>
          </cell>
          <cell r="AB1009">
            <v>2019</v>
          </cell>
        </row>
        <row r="1009">
          <cell r="AF1009" t="str">
            <v>代收水费</v>
          </cell>
        </row>
        <row r="1010">
          <cell r="C1010" t="str">
            <v>中华东波苑</v>
          </cell>
        </row>
        <row r="1010">
          <cell r="K1010" t="str">
            <v>2019年</v>
          </cell>
        </row>
        <row r="1010">
          <cell r="M1010">
            <v>43830</v>
          </cell>
        </row>
        <row r="1010">
          <cell r="S1010">
            <v>414</v>
          </cell>
        </row>
        <row r="1010">
          <cell r="AA1010">
            <v>43770</v>
          </cell>
          <cell r="AB1010">
            <v>2019</v>
          </cell>
        </row>
        <row r="1010">
          <cell r="AF1010" t="str">
            <v>住宅物业费</v>
          </cell>
        </row>
        <row r="1011">
          <cell r="C1011" t="str">
            <v>中华东波苑</v>
          </cell>
        </row>
        <row r="1011">
          <cell r="K1011" t="str">
            <v>2019年</v>
          </cell>
        </row>
        <row r="1011">
          <cell r="M1011">
            <v>43799</v>
          </cell>
        </row>
        <row r="1011">
          <cell r="S1011">
            <v>500</v>
          </cell>
        </row>
        <row r="1011">
          <cell r="AA1011">
            <v>43770</v>
          </cell>
          <cell r="AB1011">
            <v>2019</v>
          </cell>
        </row>
        <row r="1011">
          <cell r="AF1011" t="str">
            <v>临时停车费</v>
          </cell>
        </row>
        <row r="1012">
          <cell r="C1012" t="str">
            <v>中华东波苑</v>
          </cell>
        </row>
        <row r="1012">
          <cell r="K1012" t="str">
            <v>2019年</v>
          </cell>
        </row>
        <row r="1012">
          <cell r="M1012">
            <v>43799</v>
          </cell>
        </row>
        <row r="1012">
          <cell r="S1012">
            <v>500</v>
          </cell>
        </row>
        <row r="1012">
          <cell r="AA1012">
            <v>43770</v>
          </cell>
          <cell r="AB1012">
            <v>2019</v>
          </cell>
        </row>
        <row r="1012">
          <cell r="AF1012" t="str">
            <v>临时停车费</v>
          </cell>
        </row>
        <row r="1013">
          <cell r="C1013" t="str">
            <v>中华东波苑</v>
          </cell>
        </row>
        <row r="1013">
          <cell r="K1013" t="str">
            <v>2019年</v>
          </cell>
        </row>
        <row r="1013">
          <cell r="M1013">
            <v>43799</v>
          </cell>
        </row>
        <row r="1013">
          <cell r="S1013">
            <v>500</v>
          </cell>
        </row>
        <row r="1013">
          <cell r="AA1013">
            <v>43770</v>
          </cell>
          <cell r="AB1013">
            <v>2019</v>
          </cell>
        </row>
        <row r="1013">
          <cell r="AF1013" t="str">
            <v>临时停车费</v>
          </cell>
        </row>
        <row r="1014">
          <cell r="C1014" t="str">
            <v>中华东波苑</v>
          </cell>
        </row>
        <row r="1014">
          <cell r="K1014" t="str">
            <v>2019年</v>
          </cell>
        </row>
        <row r="1014">
          <cell r="M1014">
            <v>43830</v>
          </cell>
        </row>
        <row r="1014">
          <cell r="S1014">
            <v>750</v>
          </cell>
        </row>
        <row r="1014">
          <cell r="AA1014">
            <v>43770</v>
          </cell>
          <cell r="AB1014">
            <v>2019</v>
          </cell>
        </row>
        <row r="1014">
          <cell r="AF1014" t="str">
            <v>地面停车费</v>
          </cell>
        </row>
        <row r="1015">
          <cell r="C1015" t="str">
            <v>中华东波苑</v>
          </cell>
        </row>
        <row r="1015">
          <cell r="K1015" t="str">
            <v>2019年</v>
          </cell>
        </row>
        <row r="1015">
          <cell r="M1015">
            <v>43769</v>
          </cell>
        </row>
        <row r="1015">
          <cell r="S1015">
            <v>458.7</v>
          </cell>
        </row>
        <row r="1015">
          <cell r="AA1015">
            <v>43770</v>
          </cell>
          <cell r="AB1015">
            <v>2019</v>
          </cell>
        </row>
        <row r="1015">
          <cell r="AF1015" t="str">
            <v>电费及管理费</v>
          </cell>
        </row>
        <row r="1016">
          <cell r="C1016" t="str">
            <v>中华东波苑</v>
          </cell>
        </row>
        <row r="1016">
          <cell r="K1016" t="str">
            <v>2019年</v>
          </cell>
        </row>
        <row r="1016">
          <cell r="M1016">
            <v>43769</v>
          </cell>
        </row>
        <row r="1016">
          <cell r="S1016">
            <v>285</v>
          </cell>
        </row>
        <row r="1016">
          <cell r="AA1016">
            <v>43770</v>
          </cell>
          <cell r="AB1016">
            <v>2019</v>
          </cell>
        </row>
        <row r="1016">
          <cell r="AF1016" t="str">
            <v>代收水费</v>
          </cell>
        </row>
        <row r="1017">
          <cell r="C1017" t="str">
            <v>中华东波苑</v>
          </cell>
        </row>
        <row r="1017">
          <cell r="K1017" t="str">
            <v>2019年</v>
          </cell>
        </row>
        <row r="1017">
          <cell r="M1017">
            <v>43769</v>
          </cell>
        </row>
        <row r="1017">
          <cell r="S1017">
            <v>1287</v>
          </cell>
        </row>
        <row r="1017">
          <cell r="AA1017">
            <v>43770</v>
          </cell>
          <cell r="AB1017">
            <v>2019</v>
          </cell>
        </row>
        <row r="1017">
          <cell r="AF1017" t="str">
            <v>电费及管理费</v>
          </cell>
        </row>
        <row r="1018">
          <cell r="C1018" t="str">
            <v>中华东波苑</v>
          </cell>
        </row>
        <row r="1018">
          <cell r="K1018" t="str">
            <v>2019年</v>
          </cell>
        </row>
        <row r="1018">
          <cell r="M1018">
            <v>43769</v>
          </cell>
        </row>
        <row r="1018">
          <cell r="S1018">
            <v>57</v>
          </cell>
        </row>
        <row r="1018">
          <cell r="AA1018">
            <v>43770</v>
          </cell>
          <cell r="AB1018">
            <v>2019</v>
          </cell>
        </row>
        <row r="1018">
          <cell r="AF1018" t="str">
            <v>代收水费</v>
          </cell>
        </row>
        <row r="1019">
          <cell r="C1019" t="str">
            <v>中华东波苑</v>
          </cell>
        </row>
        <row r="1019">
          <cell r="K1019" t="str">
            <v>2019年</v>
          </cell>
        </row>
        <row r="1019">
          <cell r="M1019">
            <v>43769</v>
          </cell>
        </row>
        <row r="1019">
          <cell r="S1019">
            <v>1485</v>
          </cell>
        </row>
        <row r="1019">
          <cell r="AA1019">
            <v>43770</v>
          </cell>
          <cell r="AB1019">
            <v>2019</v>
          </cell>
        </row>
        <row r="1019">
          <cell r="AF1019" t="str">
            <v>电费及管理费</v>
          </cell>
        </row>
        <row r="1020">
          <cell r="C1020" t="str">
            <v>中华东波苑</v>
          </cell>
        </row>
        <row r="1020">
          <cell r="K1020" t="str">
            <v>2019年</v>
          </cell>
        </row>
        <row r="1020">
          <cell r="M1020">
            <v>43769</v>
          </cell>
        </row>
        <row r="1020">
          <cell r="S1020">
            <v>336.3</v>
          </cell>
        </row>
        <row r="1020">
          <cell r="AA1020">
            <v>43770</v>
          </cell>
          <cell r="AB1020">
            <v>2019</v>
          </cell>
        </row>
        <row r="1020">
          <cell r="AF1020" t="str">
            <v>代收水费</v>
          </cell>
        </row>
        <row r="1021">
          <cell r="C1021" t="str">
            <v>中华东波苑</v>
          </cell>
        </row>
        <row r="1021">
          <cell r="K1021" t="str">
            <v>2019年</v>
          </cell>
        </row>
        <row r="1021">
          <cell r="M1021">
            <v>43830</v>
          </cell>
        </row>
        <row r="1021">
          <cell r="S1021">
            <v>836.94</v>
          </cell>
        </row>
        <row r="1021">
          <cell r="AA1021">
            <v>43770</v>
          </cell>
          <cell r="AB1021">
            <v>2019</v>
          </cell>
        </row>
        <row r="1021">
          <cell r="AF1021" t="str">
            <v>住宅物业费</v>
          </cell>
        </row>
        <row r="1022">
          <cell r="C1022" t="str">
            <v>中华东波苑</v>
          </cell>
        </row>
        <row r="1022">
          <cell r="K1022" t="str">
            <v>代收</v>
          </cell>
        </row>
        <row r="1022">
          <cell r="M1022">
            <v>43524</v>
          </cell>
        </row>
        <row r="1022">
          <cell r="S1022">
            <v>245.64</v>
          </cell>
        </row>
        <row r="1022">
          <cell r="AA1022">
            <v>43800</v>
          </cell>
          <cell r="AB1022">
            <v>2019</v>
          </cell>
        </row>
        <row r="1022">
          <cell r="AF1022" t="str">
            <v>住宅物业费</v>
          </cell>
        </row>
        <row r="1023">
          <cell r="C1023" t="str">
            <v>中华东波苑</v>
          </cell>
        </row>
        <row r="1023">
          <cell r="K1023" t="str">
            <v>2019年</v>
          </cell>
        </row>
        <row r="1023">
          <cell r="M1023">
            <v>43830</v>
          </cell>
        </row>
        <row r="1023">
          <cell r="S1023">
            <v>1227.96</v>
          </cell>
        </row>
        <row r="1023">
          <cell r="AA1023">
            <v>43800</v>
          </cell>
          <cell r="AB1023">
            <v>2019</v>
          </cell>
        </row>
        <row r="1023">
          <cell r="AF1023" t="str">
            <v>住宅物业费</v>
          </cell>
        </row>
        <row r="1024">
          <cell r="C1024" t="str">
            <v>中华东波苑</v>
          </cell>
        </row>
        <row r="1024">
          <cell r="K1024" t="str">
            <v>代收</v>
          </cell>
        </row>
        <row r="1024">
          <cell r="M1024">
            <v>43524</v>
          </cell>
        </row>
        <row r="1024">
          <cell r="S1024">
            <v>245.64</v>
          </cell>
        </row>
        <row r="1024">
          <cell r="AA1024">
            <v>43800</v>
          </cell>
          <cell r="AB1024">
            <v>2019</v>
          </cell>
        </row>
        <row r="1024">
          <cell r="AF1024" t="str">
            <v>住宅物业费</v>
          </cell>
        </row>
        <row r="1025">
          <cell r="C1025" t="str">
            <v>中华东波苑</v>
          </cell>
        </row>
        <row r="1025">
          <cell r="K1025" t="str">
            <v>2019年</v>
          </cell>
        </row>
        <row r="1025">
          <cell r="M1025">
            <v>43830</v>
          </cell>
        </row>
        <row r="1025">
          <cell r="S1025">
            <v>1227.96</v>
          </cell>
        </row>
        <row r="1025">
          <cell r="AA1025">
            <v>43800</v>
          </cell>
          <cell r="AB1025">
            <v>2019</v>
          </cell>
        </row>
        <row r="1025">
          <cell r="AF1025" t="str">
            <v>住宅物业费</v>
          </cell>
        </row>
        <row r="1026">
          <cell r="C1026" t="str">
            <v>中华东波苑</v>
          </cell>
        </row>
        <row r="1026">
          <cell r="K1026" t="str">
            <v>代收</v>
          </cell>
        </row>
        <row r="1026">
          <cell r="M1026">
            <v>43524</v>
          </cell>
        </row>
        <row r="1026">
          <cell r="S1026">
            <v>500</v>
          </cell>
        </row>
        <row r="1026">
          <cell r="AA1026">
            <v>43800</v>
          </cell>
          <cell r="AB1026">
            <v>2019</v>
          </cell>
        </row>
        <row r="1026">
          <cell r="AF1026" t="str">
            <v>地面停车费</v>
          </cell>
        </row>
        <row r="1027">
          <cell r="C1027" t="str">
            <v>中华东波苑</v>
          </cell>
        </row>
        <row r="1027">
          <cell r="K1027" t="str">
            <v>2019年</v>
          </cell>
        </row>
        <row r="1027">
          <cell r="M1027">
            <v>43830</v>
          </cell>
        </row>
        <row r="1027">
          <cell r="S1027">
            <v>2500</v>
          </cell>
        </row>
        <row r="1027">
          <cell r="AA1027">
            <v>43800</v>
          </cell>
          <cell r="AB1027">
            <v>2019</v>
          </cell>
        </row>
        <row r="1027">
          <cell r="AF1027" t="str">
            <v>地面停车费</v>
          </cell>
        </row>
        <row r="1028">
          <cell r="C1028" t="str">
            <v>中华东波苑</v>
          </cell>
        </row>
        <row r="1028">
          <cell r="K1028" t="str">
            <v>代收</v>
          </cell>
        </row>
        <row r="1028">
          <cell r="M1028">
            <v>43524</v>
          </cell>
        </row>
        <row r="1028">
          <cell r="S1028">
            <v>299.04</v>
          </cell>
        </row>
        <row r="1028">
          <cell r="AA1028">
            <v>43800</v>
          </cell>
          <cell r="AB1028">
            <v>2019</v>
          </cell>
        </row>
        <row r="1028">
          <cell r="AF1028" t="str">
            <v>住宅物业费</v>
          </cell>
        </row>
        <row r="1029">
          <cell r="C1029" t="str">
            <v>中华东波苑</v>
          </cell>
        </row>
        <row r="1029">
          <cell r="K1029" t="str">
            <v>2019年</v>
          </cell>
        </row>
        <row r="1029">
          <cell r="M1029">
            <v>43830</v>
          </cell>
        </row>
        <row r="1029">
          <cell r="S1029">
            <v>1495.32</v>
          </cell>
        </row>
        <row r="1029">
          <cell r="AA1029">
            <v>43800</v>
          </cell>
          <cell r="AB1029">
            <v>2019</v>
          </cell>
        </row>
        <row r="1029">
          <cell r="AF1029" t="str">
            <v>住宅物业费</v>
          </cell>
        </row>
        <row r="1030">
          <cell r="C1030" t="str">
            <v>中华东波苑</v>
          </cell>
        </row>
        <row r="1030">
          <cell r="K1030" t="str">
            <v>代收</v>
          </cell>
        </row>
        <row r="1030">
          <cell r="M1030">
            <v>43524</v>
          </cell>
        </row>
        <row r="1030">
          <cell r="S1030">
            <v>350.88</v>
          </cell>
        </row>
        <row r="1030">
          <cell r="AA1030">
            <v>43800</v>
          </cell>
          <cell r="AB1030">
            <v>2019</v>
          </cell>
        </row>
        <row r="1030">
          <cell r="AF1030" t="str">
            <v>住宅物业费</v>
          </cell>
        </row>
        <row r="1031">
          <cell r="C1031" t="str">
            <v>中华东波苑</v>
          </cell>
        </row>
        <row r="1031">
          <cell r="K1031" t="str">
            <v>2019年</v>
          </cell>
        </row>
        <row r="1031">
          <cell r="M1031">
            <v>43830</v>
          </cell>
        </row>
        <row r="1031">
          <cell r="S1031">
            <v>1443.48</v>
          </cell>
        </row>
        <row r="1031">
          <cell r="AA1031">
            <v>43800</v>
          </cell>
          <cell r="AB1031">
            <v>2019</v>
          </cell>
        </row>
        <row r="1031">
          <cell r="AF1031" t="str">
            <v>住宅物业费</v>
          </cell>
        </row>
        <row r="1032">
          <cell r="C1032" t="str">
            <v>中华东波苑</v>
          </cell>
        </row>
        <row r="1032">
          <cell r="K1032" t="str">
            <v>代收</v>
          </cell>
        </row>
        <row r="1032">
          <cell r="M1032">
            <v>43524</v>
          </cell>
        </row>
        <row r="1032">
          <cell r="S1032">
            <v>250</v>
          </cell>
        </row>
        <row r="1032">
          <cell r="AA1032">
            <v>43800</v>
          </cell>
          <cell r="AB1032">
            <v>2019</v>
          </cell>
        </row>
        <row r="1032">
          <cell r="AF1032" t="str">
            <v>小业主产权车辆管理费</v>
          </cell>
        </row>
        <row r="1033">
          <cell r="C1033" t="str">
            <v>中华东波苑</v>
          </cell>
        </row>
        <row r="1033">
          <cell r="K1033" t="str">
            <v>2019年</v>
          </cell>
        </row>
        <row r="1033">
          <cell r="M1033">
            <v>43830</v>
          </cell>
        </row>
        <row r="1033">
          <cell r="S1033">
            <v>1250</v>
          </cell>
        </row>
        <row r="1033">
          <cell r="AA1033">
            <v>43800</v>
          </cell>
          <cell r="AB1033">
            <v>2019</v>
          </cell>
        </row>
        <row r="1033">
          <cell r="AF1033" t="str">
            <v>小业主产权车辆管理费</v>
          </cell>
        </row>
        <row r="1034">
          <cell r="C1034" t="str">
            <v>中华东波苑</v>
          </cell>
        </row>
        <row r="1034">
          <cell r="K1034" t="str">
            <v>代收</v>
          </cell>
        </row>
        <row r="1034">
          <cell r="M1034">
            <v>43524</v>
          </cell>
        </row>
        <row r="1034">
          <cell r="S1034">
            <v>245.6</v>
          </cell>
        </row>
        <row r="1034">
          <cell r="AA1034">
            <v>43800</v>
          </cell>
          <cell r="AB1034">
            <v>2019</v>
          </cell>
        </row>
        <row r="1034">
          <cell r="AF1034" t="str">
            <v>住宅物业费</v>
          </cell>
        </row>
        <row r="1035">
          <cell r="C1035" t="str">
            <v>中华东波苑</v>
          </cell>
        </row>
        <row r="1035">
          <cell r="K1035" t="str">
            <v>2019年</v>
          </cell>
        </row>
        <row r="1035">
          <cell r="M1035">
            <v>43830</v>
          </cell>
        </row>
        <row r="1035">
          <cell r="S1035">
            <v>1228</v>
          </cell>
        </row>
        <row r="1035">
          <cell r="AA1035">
            <v>43800</v>
          </cell>
          <cell r="AB1035">
            <v>2019</v>
          </cell>
        </row>
        <row r="1035">
          <cell r="AF1035" t="str">
            <v>住宅物业费</v>
          </cell>
        </row>
        <row r="1036">
          <cell r="C1036" t="str">
            <v>中华东波苑</v>
          </cell>
        </row>
        <row r="1036">
          <cell r="K1036" t="str">
            <v>2019年</v>
          </cell>
        </row>
        <row r="1036">
          <cell r="M1036">
            <v>43769</v>
          </cell>
        </row>
        <row r="1036">
          <cell r="S1036">
            <v>7755</v>
          </cell>
        </row>
        <row r="1036">
          <cell r="AA1036">
            <v>43800</v>
          </cell>
          <cell r="AB1036">
            <v>2019</v>
          </cell>
        </row>
        <row r="1036">
          <cell r="AF1036" t="str">
            <v>电费及管理费</v>
          </cell>
        </row>
        <row r="1037">
          <cell r="C1037" t="str">
            <v>中华东波苑</v>
          </cell>
        </row>
        <row r="1037">
          <cell r="K1037" t="str">
            <v>2019年</v>
          </cell>
        </row>
        <row r="1037">
          <cell r="M1037">
            <v>43769</v>
          </cell>
        </row>
        <row r="1037">
          <cell r="S1037">
            <v>4731</v>
          </cell>
        </row>
        <row r="1037">
          <cell r="AA1037">
            <v>43800</v>
          </cell>
          <cell r="AB1037">
            <v>2019</v>
          </cell>
        </row>
        <row r="1037">
          <cell r="AF1037" t="str">
            <v>代收水费</v>
          </cell>
        </row>
        <row r="1038">
          <cell r="C1038" t="str">
            <v>中华东波苑</v>
          </cell>
        </row>
        <row r="1038">
          <cell r="K1038" t="str">
            <v>2019年</v>
          </cell>
        </row>
        <row r="1038">
          <cell r="M1038">
            <v>43769</v>
          </cell>
        </row>
        <row r="1038">
          <cell r="S1038">
            <v>6930</v>
          </cell>
        </row>
        <row r="1038">
          <cell r="AA1038">
            <v>43800</v>
          </cell>
          <cell r="AB1038">
            <v>2019</v>
          </cell>
        </row>
        <row r="1038">
          <cell r="AF1038" t="str">
            <v>电费及管理费</v>
          </cell>
        </row>
        <row r="1039">
          <cell r="C1039" t="str">
            <v>中华东波苑</v>
          </cell>
        </row>
        <row r="1039">
          <cell r="K1039" t="str">
            <v>2019年</v>
          </cell>
        </row>
        <row r="1039">
          <cell r="M1039">
            <v>43769</v>
          </cell>
        </row>
        <row r="1039">
          <cell r="S1039">
            <v>3591</v>
          </cell>
        </row>
        <row r="1039">
          <cell r="AA1039">
            <v>43800</v>
          </cell>
          <cell r="AB1039">
            <v>2019</v>
          </cell>
        </row>
        <row r="1039">
          <cell r="AF1039" t="str">
            <v>代收水费</v>
          </cell>
        </row>
        <row r="1040">
          <cell r="C1040" t="str">
            <v>中华东波苑</v>
          </cell>
        </row>
        <row r="1040">
          <cell r="K1040" t="str">
            <v>2019年</v>
          </cell>
        </row>
        <row r="1040">
          <cell r="M1040">
            <v>43769</v>
          </cell>
        </row>
        <row r="1040">
          <cell r="S1040">
            <v>1132.8</v>
          </cell>
        </row>
        <row r="1040">
          <cell r="AA1040">
            <v>43800</v>
          </cell>
          <cell r="AB1040">
            <v>2019</v>
          </cell>
        </row>
        <row r="1040">
          <cell r="AF1040" t="str">
            <v>电费及管理费</v>
          </cell>
        </row>
        <row r="1041">
          <cell r="C1041" t="str">
            <v>中华东波苑</v>
          </cell>
        </row>
        <row r="1041">
          <cell r="K1041" t="str">
            <v>2019年</v>
          </cell>
        </row>
        <row r="1041">
          <cell r="M1041">
            <v>43769</v>
          </cell>
        </row>
        <row r="1041">
          <cell r="S1041">
            <v>302.1</v>
          </cell>
        </row>
        <row r="1041">
          <cell r="AA1041">
            <v>43800</v>
          </cell>
          <cell r="AB1041">
            <v>2019</v>
          </cell>
        </row>
        <row r="1041">
          <cell r="AF1041" t="str">
            <v>代收水费</v>
          </cell>
        </row>
        <row r="1042">
          <cell r="C1042" t="str">
            <v>中华东波苑</v>
          </cell>
        </row>
        <row r="1042">
          <cell r="K1042" t="str">
            <v>2019年</v>
          </cell>
        </row>
        <row r="1042">
          <cell r="M1042">
            <v>43769</v>
          </cell>
        </row>
        <row r="1042">
          <cell r="S1042">
            <v>57</v>
          </cell>
        </row>
        <row r="1042">
          <cell r="AA1042">
            <v>43800</v>
          </cell>
          <cell r="AB1042">
            <v>2019</v>
          </cell>
        </row>
        <row r="1042">
          <cell r="AF1042" t="str">
            <v>代收水费</v>
          </cell>
        </row>
        <row r="1043">
          <cell r="C1043" t="str">
            <v>中华东波苑</v>
          </cell>
        </row>
        <row r="1043">
          <cell r="K1043" t="str">
            <v>代收</v>
          </cell>
        </row>
        <row r="1043">
          <cell r="M1043">
            <v>43524</v>
          </cell>
        </row>
        <row r="1043">
          <cell r="S1043">
            <v>700</v>
          </cell>
        </row>
        <row r="1043">
          <cell r="AA1043">
            <v>43800</v>
          </cell>
          <cell r="AB1043">
            <v>2019</v>
          </cell>
        </row>
        <row r="1043">
          <cell r="AF1043" t="str">
            <v>地下停车费</v>
          </cell>
        </row>
        <row r="1044">
          <cell r="C1044" t="str">
            <v>中华东波苑</v>
          </cell>
        </row>
        <row r="1044">
          <cell r="K1044" t="str">
            <v>2019年</v>
          </cell>
        </row>
        <row r="1044">
          <cell r="M1044">
            <v>43830</v>
          </cell>
        </row>
        <row r="1044">
          <cell r="S1044">
            <v>3500</v>
          </cell>
        </row>
        <row r="1044">
          <cell r="AA1044">
            <v>43800</v>
          </cell>
          <cell r="AB1044">
            <v>2019</v>
          </cell>
        </row>
        <row r="1044">
          <cell r="AF1044" t="str">
            <v>地下停车费</v>
          </cell>
        </row>
        <row r="1045">
          <cell r="C1045" t="str">
            <v>中华东波苑</v>
          </cell>
        </row>
        <row r="1045">
          <cell r="K1045" t="str">
            <v>代收</v>
          </cell>
        </row>
        <row r="1045">
          <cell r="M1045">
            <v>43524</v>
          </cell>
        </row>
        <row r="1045">
          <cell r="S1045">
            <v>285</v>
          </cell>
        </row>
        <row r="1045">
          <cell r="AA1045">
            <v>43800</v>
          </cell>
          <cell r="AB1045">
            <v>2019</v>
          </cell>
        </row>
        <row r="1045">
          <cell r="AF1045" t="str">
            <v>住宅物业费</v>
          </cell>
        </row>
        <row r="1046">
          <cell r="C1046" t="str">
            <v>中华东波苑</v>
          </cell>
        </row>
        <row r="1046">
          <cell r="K1046" t="str">
            <v>2019年</v>
          </cell>
        </row>
        <row r="1046">
          <cell r="M1046">
            <v>43830</v>
          </cell>
        </row>
        <row r="1046">
          <cell r="S1046">
            <v>1424.88</v>
          </cell>
        </row>
        <row r="1046">
          <cell r="AA1046">
            <v>43800</v>
          </cell>
          <cell r="AB1046">
            <v>2019</v>
          </cell>
        </row>
        <row r="1046">
          <cell r="AF1046" t="str">
            <v>住宅物业费</v>
          </cell>
        </row>
        <row r="1047">
          <cell r="C1047" t="str">
            <v>中华东波苑</v>
          </cell>
        </row>
        <row r="1047">
          <cell r="K1047" t="str">
            <v>2019年</v>
          </cell>
        </row>
        <row r="1047">
          <cell r="M1047">
            <v>43830</v>
          </cell>
        </row>
        <row r="1047">
          <cell r="S1047">
            <v>897.2</v>
          </cell>
        </row>
        <row r="1047">
          <cell r="AA1047">
            <v>43800</v>
          </cell>
          <cell r="AB1047">
            <v>2019</v>
          </cell>
        </row>
        <row r="1047">
          <cell r="AF1047" t="str">
            <v>住宅物业费</v>
          </cell>
        </row>
        <row r="1048">
          <cell r="C1048" t="str">
            <v>中华东波苑</v>
          </cell>
        </row>
        <row r="1048">
          <cell r="K1048" t="str">
            <v>2019年</v>
          </cell>
        </row>
        <row r="1048">
          <cell r="M1048">
            <v>43830</v>
          </cell>
        </row>
        <row r="1048">
          <cell r="S1048">
            <v>600</v>
          </cell>
        </row>
        <row r="1048">
          <cell r="AA1048">
            <v>43800</v>
          </cell>
          <cell r="AB1048">
            <v>2019</v>
          </cell>
        </row>
        <row r="1048">
          <cell r="AF1048" t="str">
            <v>租金收入</v>
          </cell>
        </row>
        <row r="1049">
          <cell r="C1049" t="str">
            <v>中华东波苑</v>
          </cell>
        </row>
        <row r="1049">
          <cell r="K1049" t="str">
            <v>2019年</v>
          </cell>
        </row>
        <row r="1049">
          <cell r="M1049">
            <v>43769</v>
          </cell>
        </row>
        <row r="1049">
          <cell r="S1049">
            <v>177.1</v>
          </cell>
        </row>
        <row r="1049">
          <cell r="AA1049">
            <v>43800</v>
          </cell>
          <cell r="AB1049">
            <v>2019</v>
          </cell>
        </row>
        <row r="1049">
          <cell r="AF1049" t="str">
            <v>电费及管理费</v>
          </cell>
        </row>
        <row r="1050">
          <cell r="C1050" t="str">
            <v>中华东波苑</v>
          </cell>
        </row>
        <row r="1050">
          <cell r="K1050" t="str">
            <v>2019年</v>
          </cell>
        </row>
        <row r="1050">
          <cell r="M1050">
            <v>43830</v>
          </cell>
        </row>
        <row r="1050">
          <cell r="S1050">
            <v>418.47</v>
          </cell>
        </row>
        <row r="1050">
          <cell r="AA1050">
            <v>43800</v>
          </cell>
          <cell r="AB1050">
            <v>2019</v>
          </cell>
        </row>
        <row r="1050">
          <cell r="AF1050" t="str">
            <v>住宅物业费</v>
          </cell>
        </row>
        <row r="1051">
          <cell r="C1051" t="str">
            <v>中华东波苑</v>
          </cell>
        </row>
        <row r="1051">
          <cell r="K1051" t="str">
            <v>代收</v>
          </cell>
        </row>
        <row r="1051">
          <cell r="M1051">
            <v>43524</v>
          </cell>
        </row>
        <row r="1051">
          <cell r="S1051">
            <v>250</v>
          </cell>
        </row>
        <row r="1051">
          <cell r="AA1051">
            <v>43800</v>
          </cell>
          <cell r="AB1051">
            <v>2019</v>
          </cell>
        </row>
        <row r="1051">
          <cell r="AF1051" t="str">
            <v>小业主产权车辆管理费</v>
          </cell>
        </row>
        <row r="1052">
          <cell r="C1052" t="str">
            <v>中华东波苑</v>
          </cell>
        </row>
        <row r="1052">
          <cell r="K1052" t="str">
            <v>2019年</v>
          </cell>
        </row>
        <row r="1052">
          <cell r="M1052">
            <v>43830</v>
          </cell>
        </row>
        <row r="1052">
          <cell r="S1052">
            <v>1250</v>
          </cell>
        </row>
        <row r="1052">
          <cell r="AA1052">
            <v>43800</v>
          </cell>
          <cell r="AB1052">
            <v>2019</v>
          </cell>
        </row>
        <row r="1052">
          <cell r="AF1052" t="str">
            <v>小业主产权车辆管理费</v>
          </cell>
        </row>
        <row r="1053">
          <cell r="C1053" t="str">
            <v>中华东波苑</v>
          </cell>
        </row>
        <row r="1053">
          <cell r="K1053" t="str">
            <v>2019年</v>
          </cell>
        </row>
        <row r="1053">
          <cell r="M1053">
            <v>43830</v>
          </cell>
        </row>
        <row r="1053">
          <cell r="S1053">
            <v>836.94</v>
          </cell>
        </row>
        <row r="1053">
          <cell r="AA1053">
            <v>43800</v>
          </cell>
          <cell r="AB1053">
            <v>2019</v>
          </cell>
        </row>
        <row r="1053">
          <cell r="AF1053" t="str">
            <v>住宅物业费</v>
          </cell>
        </row>
        <row r="1054">
          <cell r="C1054" t="str">
            <v>中华东波苑</v>
          </cell>
        </row>
        <row r="1054">
          <cell r="K1054" t="str">
            <v>2019年</v>
          </cell>
        </row>
        <row r="1054">
          <cell r="M1054">
            <v>43830</v>
          </cell>
        </row>
        <row r="1054">
          <cell r="S1054">
            <v>2100</v>
          </cell>
        </row>
        <row r="1054">
          <cell r="AA1054">
            <v>43800</v>
          </cell>
          <cell r="AB1054">
            <v>2019</v>
          </cell>
        </row>
        <row r="1054">
          <cell r="AF1054" t="str">
            <v>地下停车费</v>
          </cell>
        </row>
        <row r="1055">
          <cell r="C1055" t="str">
            <v>中华东波苑</v>
          </cell>
        </row>
        <row r="1055">
          <cell r="K1055" t="str">
            <v>2019年</v>
          </cell>
        </row>
        <row r="1055">
          <cell r="M1055">
            <v>43830</v>
          </cell>
        </row>
        <row r="1055">
          <cell r="S1055">
            <v>1500</v>
          </cell>
        </row>
        <row r="1055">
          <cell r="AA1055">
            <v>43800</v>
          </cell>
          <cell r="AB1055">
            <v>2019</v>
          </cell>
        </row>
        <row r="1055">
          <cell r="AF1055" t="str">
            <v>地面停车费</v>
          </cell>
        </row>
        <row r="1056">
          <cell r="C1056" t="str">
            <v>中华东波苑</v>
          </cell>
        </row>
        <row r="1056">
          <cell r="K1056" t="str">
            <v>代收</v>
          </cell>
        </row>
        <row r="1056">
          <cell r="M1056">
            <v>43524</v>
          </cell>
        </row>
        <row r="1056">
          <cell r="S1056">
            <v>279</v>
          </cell>
        </row>
        <row r="1056">
          <cell r="AA1056">
            <v>43800</v>
          </cell>
          <cell r="AB1056">
            <v>2019</v>
          </cell>
        </row>
        <row r="1056">
          <cell r="AF1056" t="str">
            <v>住宅物业费</v>
          </cell>
        </row>
        <row r="1057">
          <cell r="C1057" t="str">
            <v>中华东波苑</v>
          </cell>
        </row>
        <row r="1057">
          <cell r="K1057" t="str">
            <v>2019年</v>
          </cell>
        </row>
        <row r="1057">
          <cell r="M1057">
            <v>43830</v>
          </cell>
        </row>
        <row r="1057">
          <cell r="S1057">
            <v>1394.88</v>
          </cell>
        </row>
        <row r="1057">
          <cell r="AA1057">
            <v>43800</v>
          </cell>
          <cell r="AB1057">
            <v>2019</v>
          </cell>
        </row>
        <row r="1057">
          <cell r="AF1057" t="str">
            <v>住宅物业费</v>
          </cell>
        </row>
        <row r="1058">
          <cell r="C1058" t="str">
            <v>中华东波苑</v>
          </cell>
        </row>
        <row r="1058">
          <cell r="K1058" t="str">
            <v>代收</v>
          </cell>
        </row>
        <row r="1058">
          <cell r="M1058">
            <v>43524</v>
          </cell>
        </row>
        <row r="1058">
          <cell r="S1058">
            <v>353.76</v>
          </cell>
        </row>
        <row r="1058">
          <cell r="AA1058">
            <v>43800</v>
          </cell>
          <cell r="AB1058">
            <v>2019</v>
          </cell>
        </row>
        <row r="1058">
          <cell r="AF1058" t="str">
            <v>住宅物业费</v>
          </cell>
        </row>
        <row r="1059">
          <cell r="C1059" t="str">
            <v>中华东波苑</v>
          </cell>
        </row>
        <row r="1059">
          <cell r="K1059" t="str">
            <v>2019年</v>
          </cell>
        </row>
        <row r="1059">
          <cell r="M1059">
            <v>43830</v>
          </cell>
        </row>
        <row r="1059">
          <cell r="S1059">
            <v>1768.68</v>
          </cell>
        </row>
        <row r="1059">
          <cell r="AA1059">
            <v>43800</v>
          </cell>
          <cell r="AB1059">
            <v>2019</v>
          </cell>
        </row>
        <row r="1059">
          <cell r="AF1059" t="str">
            <v>住宅物业费</v>
          </cell>
        </row>
        <row r="1060">
          <cell r="C1060" t="str">
            <v>中华东波苑</v>
          </cell>
        </row>
        <row r="1060">
          <cell r="K1060" t="str">
            <v>2019年</v>
          </cell>
        </row>
        <row r="1060">
          <cell r="M1060">
            <v>43799</v>
          </cell>
        </row>
        <row r="1060">
          <cell r="S1060">
            <v>201.6</v>
          </cell>
        </row>
        <row r="1060">
          <cell r="AA1060">
            <v>43800</v>
          </cell>
          <cell r="AB1060">
            <v>2019</v>
          </cell>
        </row>
        <row r="1060">
          <cell r="AF1060" t="str">
            <v>电费及管理费</v>
          </cell>
        </row>
        <row r="1061">
          <cell r="C1061" t="str">
            <v>中华东波苑</v>
          </cell>
        </row>
        <row r="1061">
          <cell r="K1061" t="str">
            <v>2019年</v>
          </cell>
        </row>
        <row r="1061">
          <cell r="M1061">
            <v>43799</v>
          </cell>
        </row>
        <row r="1061">
          <cell r="S1061">
            <v>39</v>
          </cell>
        </row>
        <row r="1061">
          <cell r="AA1061">
            <v>43800</v>
          </cell>
          <cell r="AB1061">
            <v>2019</v>
          </cell>
        </row>
        <row r="1061">
          <cell r="AF1061" t="str">
            <v>代收水费</v>
          </cell>
        </row>
        <row r="1062">
          <cell r="C1062" t="str">
            <v>中华东波苑</v>
          </cell>
        </row>
        <row r="1062">
          <cell r="K1062" t="str">
            <v>2019年</v>
          </cell>
        </row>
        <row r="1062">
          <cell r="M1062">
            <v>43769</v>
          </cell>
        </row>
        <row r="1062">
          <cell r="S1062">
            <v>3848.9</v>
          </cell>
        </row>
        <row r="1062">
          <cell r="AA1062">
            <v>43800</v>
          </cell>
          <cell r="AB1062">
            <v>2019</v>
          </cell>
        </row>
        <row r="1062">
          <cell r="AF1062" t="str">
            <v>电费及管理费</v>
          </cell>
        </row>
        <row r="1063">
          <cell r="C1063" t="str">
            <v>中华东波苑</v>
          </cell>
        </row>
        <row r="1063">
          <cell r="K1063" t="str">
            <v>2019年</v>
          </cell>
        </row>
        <row r="1063">
          <cell r="M1063">
            <v>43769</v>
          </cell>
        </row>
        <row r="1063">
          <cell r="S1063">
            <v>632.7</v>
          </cell>
        </row>
        <row r="1063">
          <cell r="AA1063">
            <v>43800</v>
          </cell>
          <cell r="AB1063">
            <v>2019</v>
          </cell>
        </row>
        <row r="1063">
          <cell r="AF1063" t="str">
            <v>代收水费</v>
          </cell>
        </row>
        <row r="1064">
          <cell r="C1064" t="str">
            <v>中华东波苑</v>
          </cell>
        </row>
        <row r="1064">
          <cell r="K1064" t="str">
            <v>2019年</v>
          </cell>
        </row>
        <row r="1064">
          <cell r="M1064">
            <v>43830</v>
          </cell>
        </row>
        <row r="1064">
          <cell r="S1064">
            <v>2365.5</v>
          </cell>
        </row>
        <row r="1064">
          <cell r="AA1064">
            <v>43800</v>
          </cell>
          <cell r="AB1064">
            <v>2019</v>
          </cell>
        </row>
        <row r="1064">
          <cell r="AF1064" t="str">
            <v>商铺物业费</v>
          </cell>
        </row>
        <row r="1065">
          <cell r="C1065" t="str">
            <v>中华东波苑</v>
          </cell>
        </row>
        <row r="1065">
          <cell r="K1065" t="str">
            <v>2020年</v>
          </cell>
        </row>
        <row r="1065">
          <cell r="M1065">
            <v>43921</v>
          </cell>
        </row>
        <row r="1065">
          <cell r="S1065">
            <v>1050</v>
          </cell>
        </row>
        <row r="1065">
          <cell r="AA1065">
            <v>43800</v>
          </cell>
          <cell r="AB1065">
            <v>2019</v>
          </cell>
        </row>
        <row r="1065">
          <cell r="AF1065" t="str">
            <v>地下停车费</v>
          </cell>
        </row>
        <row r="1066">
          <cell r="C1066" t="str">
            <v>中华东波苑</v>
          </cell>
        </row>
        <row r="1066">
          <cell r="K1066" t="str">
            <v>代收</v>
          </cell>
        </row>
        <row r="1066">
          <cell r="M1066">
            <v>43524</v>
          </cell>
        </row>
        <row r="1066">
          <cell r="S1066">
            <v>245.64</v>
          </cell>
        </row>
        <row r="1066">
          <cell r="AA1066">
            <v>43800</v>
          </cell>
          <cell r="AB1066">
            <v>2019</v>
          </cell>
        </row>
        <row r="1066">
          <cell r="AF1066" t="str">
            <v>住宅物业费</v>
          </cell>
        </row>
        <row r="1067">
          <cell r="C1067" t="str">
            <v>中华东波苑</v>
          </cell>
        </row>
        <row r="1067">
          <cell r="K1067" t="str">
            <v>2019年</v>
          </cell>
        </row>
        <row r="1067">
          <cell r="M1067">
            <v>43830</v>
          </cell>
        </row>
        <row r="1067">
          <cell r="S1067">
            <v>1227.96</v>
          </cell>
        </row>
        <row r="1067">
          <cell r="AA1067">
            <v>43800</v>
          </cell>
          <cell r="AB1067">
            <v>2019</v>
          </cell>
        </row>
        <row r="1067">
          <cell r="AF1067" t="str">
            <v>住宅物业费</v>
          </cell>
        </row>
        <row r="1068">
          <cell r="C1068" t="str">
            <v>中华东波苑</v>
          </cell>
        </row>
        <row r="1068">
          <cell r="K1068" t="str">
            <v>代收</v>
          </cell>
        </row>
        <row r="1068">
          <cell r="M1068">
            <v>43524</v>
          </cell>
        </row>
        <row r="1068">
          <cell r="S1068">
            <v>279</v>
          </cell>
        </row>
        <row r="1068">
          <cell r="AA1068">
            <v>43800</v>
          </cell>
          <cell r="AB1068">
            <v>2019</v>
          </cell>
        </row>
        <row r="1068">
          <cell r="AF1068" t="str">
            <v>住宅物业费</v>
          </cell>
        </row>
        <row r="1069">
          <cell r="C1069" t="str">
            <v>中华东波苑</v>
          </cell>
        </row>
        <row r="1069">
          <cell r="K1069" t="str">
            <v>2019年</v>
          </cell>
        </row>
        <row r="1069">
          <cell r="M1069">
            <v>43830</v>
          </cell>
        </row>
        <row r="1069">
          <cell r="S1069">
            <v>1394.88</v>
          </cell>
        </row>
        <row r="1069">
          <cell r="AA1069">
            <v>43800</v>
          </cell>
          <cell r="AB1069">
            <v>2019</v>
          </cell>
        </row>
        <row r="1069">
          <cell r="AF1069" t="str">
            <v>住宅物业费</v>
          </cell>
        </row>
        <row r="1070">
          <cell r="C1070" t="str">
            <v>中华东波苑</v>
          </cell>
        </row>
        <row r="1070">
          <cell r="K1070" t="str">
            <v>代收</v>
          </cell>
        </row>
        <row r="1070">
          <cell r="M1070">
            <v>43524</v>
          </cell>
        </row>
        <row r="1070">
          <cell r="S1070">
            <v>245.76</v>
          </cell>
        </row>
        <row r="1070">
          <cell r="AA1070">
            <v>43800</v>
          </cell>
          <cell r="AB1070">
            <v>2019</v>
          </cell>
        </row>
        <row r="1070">
          <cell r="AF1070" t="str">
            <v>住宅物业费</v>
          </cell>
        </row>
        <row r="1071">
          <cell r="C1071" t="str">
            <v>中华东波苑</v>
          </cell>
        </row>
        <row r="1071">
          <cell r="K1071" t="str">
            <v>2019年</v>
          </cell>
        </row>
        <row r="1071">
          <cell r="M1071">
            <v>43830</v>
          </cell>
        </row>
        <row r="1071">
          <cell r="S1071">
            <v>1228.68</v>
          </cell>
        </row>
        <row r="1071">
          <cell r="AA1071">
            <v>43800</v>
          </cell>
          <cell r="AB1071">
            <v>2019</v>
          </cell>
        </row>
        <row r="1071">
          <cell r="AF1071" t="str">
            <v>住宅物业费</v>
          </cell>
        </row>
        <row r="1072">
          <cell r="C1072" t="str">
            <v>中华东波苑</v>
          </cell>
        </row>
        <row r="1072">
          <cell r="K1072" t="str">
            <v>2019年</v>
          </cell>
        </row>
        <row r="1072">
          <cell r="M1072">
            <v>43830</v>
          </cell>
        </row>
        <row r="1072">
          <cell r="S1072">
            <v>1047.18</v>
          </cell>
        </row>
        <row r="1072">
          <cell r="AA1072">
            <v>43800</v>
          </cell>
          <cell r="AB1072">
            <v>2019</v>
          </cell>
        </row>
        <row r="1072">
          <cell r="AF1072" t="str">
            <v>住宅物业费</v>
          </cell>
        </row>
        <row r="1073">
          <cell r="C1073" t="str">
            <v>中华东波苑</v>
          </cell>
        </row>
        <row r="1073">
          <cell r="K1073" t="str">
            <v>2019年</v>
          </cell>
        </row>
        <row r="1073">
          <cell r="M1073">
            <v>43830</v>
          </cell>
        </row>
        <row r="1073">
          <cell r="S1073">
            <v>750</v>
          </cell>
        </row>
        <row r="1073">
          <cell r="AA1073">
            <v>43800</v>
          </cell>
          <cell r="AB1073">
            <v>2019</v>
          </cell>
        </row>
        <row r="1073">
          <cell r="AF1073" t="str">
            <v>小业主产权车辆管理费</v>
          </cell>
        </row>
        <row r="1074">
          <cell r="C1074" t="str">
            <v>中华东波苑</v>
          </cell>
        </row>
        <row r="1074">
          <cell r="K1074" t="str">
            <v>2019年</v>
          </cell>
        </row>
        <row r="1074">
          <cell r="M1074">
            <v>43830</v>
          </cell>
        </row>
        <row r="1074">
          <cell r="S1074">
            <v>736.8</v>
          </cell>
        </row>
        <row r="1074">
          <cell r="AA1074">
            <v>43800</v>
          </cell>
          <cell r="AB1074">
            <v>2019</v>
          </cell>
        </row>
        <row r="1074">
          <cell r="AF1074" t="str">
            <v>住宅物业费</v>
          </cell>
        </row>
        <row r="1075">
          <cell r="C1075" t="str">
            <v>中华东波苑</v>
          </cell>
        </row>
        <row r="1075">
          <cell r="K1075" t="str">
            <v>代收</v>
          </cell>
        </row>
        <row r="1075">
          <cell r="M1075">
            <v>43524</v>
          </cell>
        </row>
        <row r="1075">
          <cell r="S1075">
            <v>245.64</v>
          </cell>
        </row>
        <row r="1075">
          <cell r="AA1075">
            <v>43800</v>
          </cell>
          <cell r="AB1075">
            <v>2019</v>
          </cell>
        </row>
        <row r="1075">
          <cell r="AF1075" t="str">
            <v>住宅物业费</v>
          </cell>
        </row>
        <row r="1076">
          <cell r="C1076" t="str">
            <v>中华东波苑</v>
          </cell>
        </row>
        <row r="1076">
          <cell r="K1076" t="str">
            <v>2019年</v>
          </cell>
        </row>
        <row r="1076">
          <cell r="M1076">
            <v>43830</v>
          </cell>
        </row>
        <row r="1076">
          <cell r="S1076">
            <v>1227.96</v>
          </cell>
        </row>
        <row r="1076">
          <cell r="AA1076">
            <v>43800</v>
          </cell>
          <cell r="AB1076">
            <v>2019</v>
          </cell>
        </row>
        <row r="1076">
          <cell r="AF1076" t="str">
            <v>住宅物业费</v>
          </cell>
        </row>
        <row r="1077">
          <cell r="C1077" t="str">
            <v>中华东波苑</v>
          </cell>
        </row>
        <row r="1077">
          <cell r="K1077" t="str">
            <v>2019年</v>
          </cell>
        </row>
        <row r="1077">
          <cell r="M1077">
            <v>43830</v>
          </cell>
        </row>
        <row r="1077">
          <cell r="S1077">
            <v>828.06</v>
          </cell>
        </row>
        <row r="1077">
          <cell r="AA1077">
            <v>43800</v>
          </cell>
          <cell r="AB1077">
            <v>2019</v>
          </cell>
        </row>
        <row r="1077">
          <cell r="AF1077" t="str">
            <v>住宅物业费</v>
          </cell>
        </row>
        <row r="1078">
          <cell r="C1078" t="str">
            <v>中华东波苑</v>
          </cell>
        </row>
        <row r="1078">
          <cell r="K1078" t="str">
            <v>代收</v>
          </cell>
        </row>
        <row r="1078">
          <cell r="M1078">
            <v>43524</v>
          </cell>
        </row>
        <row r="1078">
          <cell r="S1078">
            <v>250</v>
          </cell>
        </row>
        <row r="1078">
          <cell r="AA1078">
            <v>43800</v>
          </cell>
          <cell r="AB1078">
            <v>2019</v>
          </cell>
        </row>
        <row r="1078">
          <cell r="AF1078" t="str">
            <v>小业主产权车辆管理费</v>
          </cell>
        </row>
        <row r="1079">
          <cell r="C1079" t="str">
            <v>中华东波苑</v>
          </cell>
        </row>
        <row r="1079">
          <cell r="K1079" t="str">
            <v>2019年</v>
          </cell>
        </row>
        <row r="1079">
          <cell r="M1079">
            <v>43830</v>
          </cell>
        </row>
        <row r="1079">
          <cell r="S1079">
            <v>1250</v>
          </cell>
        </row>
        <row r="1079">
          <cell r="AA1079">
            <v>43800</v>
          </cell>
          <cell r="AB1079">
            <v>2019</v>
          </cell>
        </row>
        <row r="1079">
          <cell r="AF1079" t="str">
            <v>小业主产权车辆管理费</v>
          </cell>
        </row>
        <row r="1080">
          <cell r="C1080" t="str">
            <v>中华东波苑</v>
          </cell>
        </row>
        <row r="1080">
          <cell r="K1080" t="str">
            <v>代收</v>
          </cell>
        </row>
        <row r="1080">
          <cell r="M1080">
            <v>43524</v>
          </cell>
        </row>
        <row r="1080">
          <cell r="S1080">
            <v>299.88</v>
          </cell>
        </row>
        <row r="1080">
          <cell r="AA1080">
            <v>43800</v>
          </cell>
          <cell r="AB1080">
            <v>2019</v>
          </cell>
        </row>
        <row r="1080">
          <cell r="AF1080" t="str">
            <v>住宅物业费</v>
          </cell>
        </row>
        <row r="1081">
          <cell r="C1081" t="str">
            <v>中华东波苑</v>
          </cell>
        </row>
        <row r="1081">
          <cell r="K1081" t="str">
            <v>2019年</v>
          </cell>
        </row>
        <row r="1081">
          <cell r="M1081">
            <v>43830</v>
          </cell>
        </row>
        <row r="1081">
          <cell r="S1081">
            <v>1499.28</v>
          </cell>
        </row>
        <row r="1081">
          <cell r="AA1081">
            <v>43800</v>
          </cell>
          <cell r="AB1081">
            <v>2019</v>
          </cell>
        </row>
        <row r="1081">
          <cell r="AF1081" t="str">
            <v>住宅物业费</v>
          </cell>
        </row>
        <row r="1082">
          <cell r="C1082" t="str">
            <v>中华东波苑</v>
          </cell>
        </row>
        <row r="1082">
          <cell r="K1082" t="str">
            <v>代收</v>
          </cell>
        </row>
        <row r="1082">
          <cell r="M1082">
            <v>43524</v>
          </cell>
        </row>
        <row r="1082">
          <cell r="S1082">
            <v>250</v>
          </cell>
        </row>
        <row r="1082">
          <cell r="AA1082">
            <v>43800</v>
          </cell>
          <cell r="AB1082">
            <v>2019</v>
          </cell>
        </row>
        <row r="1082">
          <cell r="AF1082" t="str">
            <v>小业主产权车辆管理费</v>
          </cell>
        </row>
        <row r="1083">
          <cell r="C1083" t="str">
            <v>中华东波苑</v>
          </cell>
        </row>
        <row r="1083">
          <cell r="K1083" t="str">
            <v>2019年</v>
          </cell>
        </row>
        <row r="1083">
          <cell r="M1083">
            <v>43830</v>
          </cell>
        </row>
        <row r="1083">
          <cell r="S1083">
            <v>1250</v>
          </cell>
        </row>
        <row r="1083">
          <cell r="AA1083">
            <v>43800</v>
          </cell>
          <cell r="AB1083">
            <v>2019</v>
          </cell>
        </row>
        <row r="1083">
          <cell r="AF1083" t="str">
            <v>小业主产权车辆管理费</v>
          </cell>
        </row>
        <row r="1084">
          <cell r="C1084" t="str">
            <v>中华东波苑</v>
          </cell>
        </row>
        <row r="1084">
          <cell r="K1084" t="str">
            <v>代收</v>
          </cell>
        </row>
        <row r="1084">
          <cell r="M1084">
            <v>43524</v>
          </cell>
        </row>
        <row r="1084">
          <cell r="S1084">
            <v>299.88</v>
          </cell>
        </row>
        <row r="1084">
          <cell r="AA1084">
            <v>43800</v>
          </cell>
          <cell r="AB1084">
            <v>2019</v>
          </cell>
        </row>
        <row r="1084">
          <cell r="AF1084" t="str">
            <v>住宅物业费</v>
          </cell>
        </row>
        <row r="1085">
          <cell r="C1085" t="str">
            <v>中华东波苑</v>
          </cell>
        </row>
        <row r="1085">
          <cell r="K1085" t="str">
            <v>2019年</v>
          </cell>
        </row>
        <row r="1085">
          <cell r="M1085">
            <v>43830</v>
          </cell>
        </row>
        <row r="1085">
          <cell r="S1085">
            <v>1499.28</v>
          </cell>
        </row>
        <row r="1085">
          <cell r="AA1085">
            <v>43800</v>
          </cell>
          <cell r="AB1085">
            <v>2019</v>
          </cell>
        </row>
        <row r="1085">
          <cell r="AF1085" t="str">
            <v>住宅物业费</v>
          </cell>
        </row>
        <row r="1086">
          <cell r="C1086" t="str">
            <v>中华东波苑</v>
          </cell>
        </row>
        <row r="1086">
          <cell r="K1086" t="str">
            <v>代收</v>
          </cell>
        </row>
        <row r="1086">
          <cell r="M1086">
            <v>43524</v>
          </cell>
        </row>
        <row r="1086">
          <cell r="S1086">
            <v>250</v>
          </cell>
        </row>
        <row r="1086">
          <cell r="AA1086">
            <v>43800</v>
          </cell>
          <cell r="AB1086">
            <v>2019</v>
          </cell>
        </row>
        <row r="1086">
          <cell r="AF1086" t="str">
            <v>小业主产权车辆管理费</v>
          </cell>
        </row>
        <row r="1087">
          <cell r="C1087" t="str">
            <v>中华东波苑</v>
          </cell>
        </row>
        <row r="1087">
          <cell r="K1087" t="str">
            <v>2019年</v>
          </cell>
        </row>
        <row r="1087">
          <cell r="M1087">
            <v>43830</v>
          </cell>
        </row>
        <row r="1087">
          <cell r="S1087">
            <v>1250</v>
          </cell>
        </row>
        <row r="1087">
          <cell r="AA1087">
            <v>43800</v>
          </cell>
          <cell r="AB1087">
            <v>2019</v>
          </cell>
        </row>
        <row r="1087">
          <cell r="AF1087" t="str">
            <v>小业主产权车辆管理费</v>
          </cell>
        </row>
        <row r="1088">
          <cell r="C1088" t="str">
            <v>中华东波苑</v>
          </cell>
        </row>
        <row r="1088">
          <cell r="K1088" t="str">
            <v>2019年</v>
          </cell>
        </row>
        <row r="1088">
          <cell r="M1088">
            <v>43830</v>
          </cell>
        </row>
        <row r="1088">
          <cell r="S1088">
            <v>737.22</v>
          </cell>
        </row>
        <row r="1088">
          <cell r="AA1088">
            <v>43800</v>
          </cell>
          <cell r="AB1088">
            <v>2019</v>
          </cell>
        </row>
        <row r="1088">
          <cell r="AF1088" t="str">
            <v>住宅物业费</v>
          </cell>
        </row>
        <row r="1089">
          <cell r="C1089" t="str">
            <v>中华东波苑</v>
          </cell>
        </row>
        <row r="1089">
          <cell r="K1089" t="str">
            <v>2019年</v>
          </cell>
        </row>
        <row r="1089">
          <cell r="M1089">
            <v>43830</v>
          </cell>
        </row>
        <row r="1089">
          <cell r="S1089">
            <v>750</v>
          </cell>
        </row>
        <row r="1089">
          <cell r="AA1089">
            <v>43800</v>
          </cell>
          <cell r="AB1089">
            <v>2019</v>
          </cell>
        </row>
        <row r="1089">
          <cell r="AF1089" t="str">
            <v>地面停车费</v>
          </cell>
        </row>
        <row r="1090">
          <cell r="C1090" t="str">
            <v>中华东波苑</v>
          </cell>
        </row>
        <row r="1090">
          <cell r="K1090" t="str">
            <v>2019年</v>
          </cell>
        </row>
        <row r="1090">
          <cell r="M1090">
            <v>43769</v>
          </cell>
        </row>
        <row r="1090">
          <cell r="S1090">
            <v>807.3</v>
          </cell>
        </row>
        <row r="1090">
          <cell r="AA1090">
            <v>43800</v>
          </cell>
          <cell r="AB1090">
            <v>2019</v>
          </cell>
        </row>
        <row r="1090">
          <cell r="AF1090" t="str">
            <v>电费及管理费</v>
          </cell>
        </row>
        <row r="1091">
          <cell r="C1091" t="str">
            <v>中华东波苑</v>
          </cell>
        </row>
        <row r="1091">
          <cell r="K1091" t="str">
            <v>2019年</v>
          </cell>
        </row>
        <row r="1091">
          <cell r="M1091">
            <v>43769</v>
          </cell>
        </row>
        <row r="1091">
          <cell r="S1091">
            <v>78</v>
          </cell>
        </row>
        <row r="1091">
          <cell r="AA1091">
            <v>43800</v>
          </cell>
          <cell r="AB1091">
            <v>2019</v>
          </cell>
        </row>
        <row r="1091">
          <cell r="AF1091" t="str">
            <v>代收水费</v>
          </cell>
        </row>
        <row r="1092">
          <cell r="C1092" t="str">
            <v>中华东波苑</v>
          </cell>
        </row>
        <row r="1092">
          <cell r="K1092" t="str">
            <v>2019年</v>
          </cell>
        </row>
        <row r="1092">
          <cell r="M1092">
            <v>43769</v>
          </cell>
        </row>
        <row r="1092">
          <cell r="S1092">
            <v>802.1</v>
          </cell>
        </row>
        <row r="1092">
          <cell r="AA1092">
            <v>43800</v>
          </cell>
          <cell r="AB1092">
            <v>2019</v>
          </cell>
        </row>
        <row r="1092">
          <cell r="AF1092" t="str">
            <v>电费及管理费</v>
          </cell>
        </row>
        <row r="1093">
          <cell r="C1093" t="str">
            <v>中华东波苑</v>
          </cell>
        </row>
        <row r="1093">
          <cell r="K1093" t="str">
            <v>2019年</v>
          </cell>
        </row>
        <row r="1093">
          <cell r="M1093">
            <v>43769</v>
          </cell>
        </row>
        <row r="1093">
          <cell r="S1093">
            <v>58.5</v>
          </cell>
        </row>
        <row r="1093">
          <cell r="AA1093">
            <v>43800</v>
          </cell>
          <cell r="AB1093">
            <v>2019</v>
          </cell>
        </row>
        <row r="1093">
          <cell r="AF1093" t="str">
            <v>代收水费</v>
          </cell>
        </row>
        <row r="1094">
          <cell r="C1094" t="str">
            <v>中华东波苑</v>
          </cell>
        </row>
        <row r="1094">
          <cell r="K1094" t="str">
            <v>2019年</v>
          </cell>
        </row>
        <row r="1094">
          <cell r="M1094">
            <v>43769</v>
          </cell>
        </row>
        <row r="1094">
          <cell r="S1094">
            <v>130.9</v>
          </cell>
        </row>
        <row r="1094">
          <cell r="AA1094">
            <v>43800</v>
          </cell>
          <cell r="AB1094">
            <v>2019</v>
          </cell>
        </row>
        <row r="1094">
          <cell r="AF1094" t="str">
            <v>电费及管理费</v>
          </cell>
        </row>
        <row r="1095">
          <cell r="C1095" t="str">
            <v>中华东波苑</v>
          </cell>
        </row>
        <row r="1095">
          <cell r="K1095" t="str">
            <v>2019年</v>
          </cell>
        </row>
        <row r="1095">
          <cell r="M1095">
            <v>43769</v>
          </cell>
        </row>
        <row r="1095">
          <cell r="S1095">
            <v>57</v>
          </cell>
        </row>
        <row r="1095">
          <cell r="AA1095">
            <v>43800</v>
          </cell>
          <cell r="AB1095">
            <v>2019</v>
          </cell>
        </row>
        <row r="1095">
          <cell r="AF1095" t="str">
            <v>代收水费</v>
          </cell>
        </row>
        <row r="1096">
          <cell r="C1096" t="str">
            <v>中华东波苑</v>
          </cell>
        </row>
        <row r="1096">
          <cell r="K1096" t="str">
            <v>2019年</v>
          </cell>
        </row>
        <row r="1096">
          <cell r="M1096">
            <v>43769</v>
          </cell>
        </row>
        <row r="1096">
          <cell r="S1096">
            <v>957</v>
          </cell>
        </row>
        <row r="1096">
          <cell r="AA1096">
            <v>43800</v>
          </cell>
          <cell r="AB1096">
            <v>2019</v>
          </cell>
        </row>
        <row r="1096">
          <cell r="AF1096" t="str">
            <v>电费及管理费</v>
          </cell>
        </row>
        <row r="1097">
          <cell r="C1097" t="str">
            <v>中华东波苑</v>
          </cell>
        </row>
        <row r="1097">
          <cell r="K1097" t="str">
            <v>2019年</v>
          </cell>
        </row>
        <row r="1097">
          <cell r="M1097">
            <v>43769</v>
          </cell>
        </row>
        <row r="1097">
          <cell r="S1097">
            <v>74.1</v>
          </cell>
        </row>
        <row r="1097">
          <cell r="AA1097">
            <v>43800</v>
          </cell>
          <cell r="AB1097">
            <v>2019</v>
          </cell>
        </row>
        <row r="1097">
          <cell r="AF1097" t="str">
            <v>代收水费</v>
          </cell>
        </row>
        <row r="1098">
          <cell r="C1098" t="str">
            <v>中华东波苑</v>
          </cell>
        </row>
        <row r="1098">
          <cell r="K1098" t="str">
            <v>2019年</v>
          </cell>
        </row>
        <row r="1098">
          <cell r="M1098">
            <v>43769</v>
          </cell>
        </row>
        <row r="1098">
          <cell r="S1098">
            <v>706.8</v>
          </cell>
        </row>
        <row r="1098">
          <cell r="AA1098">
            <v>43800</v>
          </cell>
          <cell r="AB1098">
            <v>2019</v>
          </cell>
        </row>
        <row r="1098">
          <cell r="AF1098" t="str">
            <v>电费及管理费</v>
          </cell>
        </row>
        <row r="1099">
          <cell r="C1099" t="str">
            <v>中华东波苑</v>
          </cell>
        </row>
        <row r="1099">
          <cell r="K1099" t="str">
            <v>代收</v>
          </cell>
        </row>
        <row r="1099">
          <cell r="M1099">
            <v>43524</v>
          </cell>
        </row>
        <row r="1099">
          <cell r="S1099">
            <v>245.64</v>
          </cell>
        </row>
        <row r="1099">
          <cell r="AA1099">
            <v>43800</v>
          </cell>
          <cell r="AB1099">
            <v>2019</v>
          </cell>
        </row>
        <row r="1099">
          <cell r="AF1099" t="str">
            <v>住宅物业费</v>
          </cell>
        </row>
        <row r="1100">
          <cell r="C1100" t="str">
            <v>中华东波苑</v>
          </cell>
        </row>
        <row r="1100">
          <cell r="K1100" t="str">
            <v>2019年</v>
          </cell>
        </row>
        <row r="1100">
          <cell r="M1100">
            <v>43830</v>
          </cell>
        </row>
        <row r="1100">
          <cell r="S1100">
            <v>1227.96</v>
          </cell>
        </row>
        <row r="1100">
          <cell r="AA1100">
            <v>43800</v>
          </cell>
          <cell r="AB1100">
            <v>2019</v>
          </cell>
        </row>
        <row r="1100">
          <cell r="AF1100" t="str">
            <v>住宅物业费</v>
          </cell>
        </row>
        <row r="1101">
          <cell r="C1101" t="str">
            <v>中华东波苑</v>
          </cell>
        </row>
        <row r="1101">
          <cell r="K1101" t="str">
            <v>代收</v>
          </cell>
        </row>
        <row r="1101">
          <cell r="M1101">
            <v>43524</v>
          </cell>
        </row>
        <row r="1101">
          <cell r="S1101">
            <v>245.64</v>
          </cell>
        </row>
        <row r="1101">
          <cell r="AA1101">
            <v>43800</v>
          </cell>
          <cell r="AB1101">
            <v>2019</v>
          </cell>
        </row>
        <row r="1101">
          <cell r="AF1101" t="str">
            <v>住宅物业费</v>
          </cell>
        </row>
        <row r="1102">
          <cell r="C1102" t="str">
            <v>中华东波苑</v>
          </cell>
        </row>
        <row r="1102">
          <cell r="K1102" t="str">
            <v>2019年</v>
          </cell>
        </row>
        <row r="1102">
          <cell r="M1102">
            <v>43830</v>
          </cell>
        </row>
        <row r="1102">
          <cell r="S1102">
            <v>1227.96</v>
          </cell>
        </row>
        <row r="1102">
          <cell r="AA1102">
            <v>43800</v>
          </cell>
          <cell r="AB1102">
            <v>2019</v>
          </cell>
        </row>
        <row r="1102">
          <cell r="AF1102" t="str">
            <v>住宅物业费</v>
          </cell>
        </row>
        <row r="1103">
          <cell r="C1103" t="str">
            <v>中华东波苑</v>
          </cell>
        </row>
        <row r="1103">
          <cell r="K1103" t="str">
            <v>代收</v>
          </cell>
        </row>
        <row r="1103">
          <cell r="M1103">
            <v>43524</v>
          </cell>
        </row>
        <row r="1103">
          <cell r="S1103">
            <v>245.64</v>
          </cell>
        </row>
        <row r="1103">
          <cell r="AA1103">
            <v>43800</v>
          </cell>
          <cell r="AB1103">
            <v>2019</v>
          </cell>
        </row>
        <row r="1103">
          <cell r="AF1103" t="str">
            <v>住宅物业费</v>
          </cell>
        </row>
        <row r="1104">
          <cell r="C1104" t="str">
            <v>中华东波苑</v>
          </cell>
        </row>
        <row r="1104">
          <cell r="K1104" t="str">
            <v>2019年</v>
          </cell>
        </row>
        <row r="1104">
          <cell r="M1104">
            <v>43830</v>
          </cell>
        </row>
        <row r="1104">
          <cell r="S1104">
            <v>1227.96</v>
          </cell>
        </row>
        <row r="1104">
          <cell r="AA1104">
            <v>43800</v>
          </cell>
          <cell r="AB1104">
            <v>2019</v>
          </cell>
        </row>
        <row r="1104">
          <cell r="AF1104" t="str">
            <v>住宅物业费</v>
          </cell>
        </row>
        <row r="1105">
          <cell r="C1105" t="str">
            <v>中华东波苑</v>
          </cell>
        </row>
        <row r="1105">
          <cell r="K1105" t="str">
            <v>代收</v>
          </cell>
        </row>
        <row r="1105">
          <cell r="M1105">
            <v>43524</v>
          </cell>
        </row>
        <row r="1105">
          <cell r="S1105">
            <v>279</v>
          </cell>
        </row>
        <row r="1105">
          <cell r="AA1105">
            <v>43800</v>
          </cell>
          <cell r="AB1105">
            <v>2019</v>
          </cell>
        </row>
        <row r="1105">
          <cell r="AF1105" t="str">
            <v>住宅物业费</v>
          </cell>
        </row>
        <row r="1106">
          <cell r="C1106" t="str">
            <v>中华东波苑</v>
          </cell>
        </row>
        <row r="1106">
          <cell r="K1106" t="str">
            <v>2019年</v>
          </cell>
        </row>
        <row r="1106">
          <cell r="M1106">
            <v>43830</v>
          </cell>
        </row>
        <row r="1106">
          <cell r="S1106">
            <v>1394.88</v>
          </cell>
        </row>
        <row r="1106">
          <cell r="AA1106">
            <v>43800</v>
          </cell>
          <cell r="AB1106">
            <v>2019</v>
          </cell>
        </row>
        <row r="1106">
          <cell r="AF1106" t="str">
            <v>住宅物业费</v>
          </cell>
        </row>
        <row r="1107">
          <cell r="C1107" t="str">
            <v>中华东波苑</v>
          </cell>
        </row>
        <row r="1107">
          <cell r="K1107" t="str">
            <v>代收</v>
          </cell>
        </row>
        <row r="1107">
          <cell r="M1107">
            <v>43524</v>
          </cell>
        </row>
        <row r="1107">
          <cell r="S1107">
            <v>700</v>
          </cell>
        </row>
        <row r="1107">
          <cell r="AA1107">
            <v>43800</v>
          </cell>
          <cell r="AB1107">
            <v>2019</v>
          </cell>
        </row>
        <row r="1107">
          <cell r="AF1107" t="str">
            <v>地下停车费</v>
          </cell>
        </row>
        <row r="1108">
          <cell r="C1108" t="str">
            <v>中华东波苑</v>
          </cell>
        </row>
        <row r="1108">
          <cell r="K1108" t="str">
            <v>2019年</v>
          </cell>
        </row>
        <row r="1108">
          <cell r="M1108">
            <v>43830</v>
          </cell>
        </row>
        <row r="1108">
          <cell r="S1108">
            <v>3500</v>
          </cell>
        </row>
        <row r="1108">
          <cell r="AA1108">
            <v>43800</v>
          </cell>
          <cell r="AB1108">
            <v>2019</v>
          </cell>
        </row>
        <row r="1108">
          <cell r="AF1108" t="str">
            <v>地下停车费</v>
          </cell>
        </row>
        <row r="1109">
          <cell r="C1109" t="str">
            <v>中华东波苑</v>
          </cell>
        </row>
        <row r="1109">
          <cell r="K1109" t="str">
            <v>代收</v>
          </cell>
        </row>
        <row r="1109">
          <cell r="M1109">
            <v>43524</v>
          </cell>
        </row>
        <row r="1109">
          <cell r="S1109">
            <v>279</v>
          </cell>
        </row>
        <row r="1109">
          <cell r="AA1109">
            <v>43800</v>
          </cell>
          <cell r="AB1109">
            <v>2019</v>
          </cell>
        </row>
        <row r="1109">
          <cell r="AF1109" t="str">
            <v>住宅物业费</v>
          </cell>
        </row>
        <row r="1110">
          <cell r="C1110" t="str">
            <v>中华东波苑</v>
          </cell>
        </row>
        <row r="1110">
          <cell r="K1110" t="str">
            <v>2019年</v>
          </cell>
        </row>
        <row r="1110">
          <cell r="M1110">
            <v>43830</v>
          </cell>
        </row>
        <row r="1110">
          <cell r="S1110">
            <v>1394.88</v>
          </cell>
        </row>
        <row r="1110">
          <cell r="AA1110">
            <v>43800</v>
          </cell>
          <cell r="AB1110">
            <v>2019</v>
          </cell>
        </row>
        <row r="1110">
          <cell r="AF1110" t="str">
            <v>住宅物业费</v>
          </cell>
        </row>
        <row r="1111">
          <cell r="C1111" t="str">
            <v>中华东波苑</v>
          </cell>
        </row>
        <row r="1111">
          <cell r="K1111" t="str">
            <v>代收</v>
          </cell>
        </row>
        <row r="1111">
          <cell r="M1111">
            <v>43524</v>
          </cell>
        </row>
        <row r="1111">
          <cell r="S1111">
            <v>500</v>
          </cell>
        </row>
        <row r="1111">
          <cell r="AA1111">
            <v>43800</v>
          </cell>
          <cell r="AB1111">
            <v>2019</v>
          </cell>
        </row>
        <row r="1111">
          <cell r="AF1111" t="str">
            <v>地面停车费</v>
          </cell>
        </row>
        <row r="1112">
          <cell r="C1112" t="str">
            <v>中华东波苑</v>
          </cell>
        </row>
        <row r="1112">
          <cell r="K1112" t="str">
            <v>2019年</v>
          </cell>
        </row>
        <row r="1112">
          <cell r="M1112">
            <v>43830</v>
          </cell>
        </row>
        <row r="1112">
          <cell r="S1112">
            <v>2500</v>
          </cell>
        </row>
        <row r="1112">
          <cell r="AA1112">
            <v>43800</v>
          </cell>
          <cell r="AB1112">
            <v>2019</v>
          </cell>
        </row>
        <row r="1112">
          <cell r="AF1112" t="str">
            <v>地面停车费</v>
          </cell>
        </row>
        <row r="1113">
          <cell r="C1113" t="str">
            <v>中华东波苑</v>
          </cell>
        </row>
        <row r="1113">
          <cell r="K1113" t="str">
            <v>2019年</v>
          </cell>
        </row>
        <row r="1113">
          <cell r="M1113">
            <v>43830</v>
          </cell>
        </row>
        <row r="1113">
          <cell r="S1113">
            <v>828</v>
          </cell>
        </row>
        <row r="1113">
          <cell r="AA1113">
            <v>43800</v>
          </cell>
          <cell r="AB1113">
            <v>2019</v>
          </cell>
        </row>
        <row r="1113">
          <cell r="AF1113" t="str">
            <v>住宅物业费</v>
          </cell>
        </row>
        <row r="1114">
          <cell r="C1114" t="str">
            <v>中华东波苑</v>
          </cell>
        </row>
        <row r="1114">
          <cell r="K1114" t="str">
            <v>代收</v>
          </cell>
        </row>
        <row r="1114">
          <cell r="M1114">
            <v>43524</v>
          </cell>
        </row>
        <row r="1114">
          <cell r="S1114">
            <v>279</v>
          </cell>
        </row>
        <row r="1114">
          <cell r="AA1114">
            <v>43800</v>
          </cell>
          <cell r="AB1114">
            <v>2019</v>
          </cell>
        </row>
        <row r="1114">
          <cell r="AF1114" t="str">
            <v>住宅物业费</v>
          </cell>
        </row>
        <row r="1115">
          <cell r="C1115" t="str">
            <v>中华东波苑</v>
          </cell>
        </row>
        <row r="1115">
          <cell r="K1115" t="str">
            <v>2019年</v>
          </cell>
        </row>
        <row r="1115">
          <cell r="M1115">
            <v>43830</v>
          </cell>
        </row>
        <row r="1115">
          <cell r="S1115">
            <v>1394.88</v>
          </cell>
        </row>
        <row r="1115">
          <cell r="AA1115">
            <v>43800</v>
          </cell>
          <cell r="AB1115">
            <v>2019</v>
          </cell>
        </row>
        <row r="1115">
          <cell r="AF1115" t="str">
            <v>住宅物业费</v>
          </cell>
        </row>
        <row r="1116">
          <cell r="C1116" t="str">
            <v>中华东波苑</v>
          </cell>
        </row>
        <row r="1116">
          <cell r="K1116" t="str">
            <v>2019年</v>
          </cell>
        </row>
        <row r="1116">
          <cell r="M1116">
            <v>43830</v>
          </cell>
        </row>
        <row r="1116">
          <cell r="S1116">
            <v>736.8</v>
          </cell>
        </row>
        <row r="1116">
          <cell r="AA1116">
            <v>43800</v>
          </cell>
          <cell r="AB1116">
            <v>2019</v>
          </cell>
        </row>
        <row r="1116">
          <cell r="AF1116" t="str">
            <v>住宅物业费</v>
          </cell>
        </row>
        <row r="1117">
          <cell r="C1117" t="str">
            <v>中华东波苑</v>
          </cell>
        </row>
        <row r="1117">
          <cell r="K1117" t="str">
            <v>2019年</v>
          </cell>
        </row>
        <row r="1117">
          <cell r="M1117">
            <v>43830</v>
          </cell>
        </row>
        <row r="1117">
          <cell r="S1117">
            <v>1500</v>
          </cell>
        </row>
        <row r="1117">
          <cell r="AA1117">
            <v>43800</v>
          </cell>
          <cell r="AB1117">
            <v>2019</v>
          </cell>
        </row>
        <row r="1117">
          <cell r="AF1117" t="str">
            <v>地面停车费</v>
          </cell>
        </row>
        <row r="1118">
          <cell r="C1118" t="str">
            <v>中华东波苑</v>
          </cell>
        </row>
        <row r="1118">
          <cell r="K1118" t="str">
            <v>2019年</v>
          </cell>
        </row>
        <row r="1118">
          <cell r="M1118">
            <v>43830</v>
          </cell>
        </row>
        <row r="1118">
          <cell r="S1118">
            <v>2100</v>
          </cell>
        </row>
        <row r="1118">
          <cell r="AA1118">
            <v>43800</v>
          </cell>
          <cell r="AB1118">
            <v>2019</v>
          </cell>
        </row>
        <row r="1118">
          <cell r="AF1118" t="str">
            <v>地下停车费</v>
          </cell>
        </row>
        <row r="1119">
          <cell r="C1119" t="str">
            <v>中华东波苑</v>
          </cell>
        </row>
        <row r="1119">
          <cell r="K1119" t="str">
            <v>2019年</v>
          </cell>
        </row>
        <row r="1119">
          <cell r="M1119">
            <v>43799</v>
          </cell>
        </row>
        <row r="1119">
          <cell r="S1119">
            <v>1514.8</v>
          </cell>
        </row>
        <row r="1119">
          <cell r="AA1119">
            <v>43800</v>
          </cell>
          <cell r="AB1119">
            <v>2019</v>
          </cell>
        </row>
        <row r="1119">
          <cell r="AF1119" t="str">
            <v>电费及管理费</v>
          </cell>
        </row>
        <row r="1120">
          <cell r="C1120" t="str">
            <v>中华东波苑</v>
          </cell>
        </row>
        <row r="1120">
          <cell r="K1120" t="str">
            <v>2019年</v>
          </cell>
        </row>
        <row r="1120">
          <cell r="M1120">
            <v>43799</v>
          </cell>
        </row>
        <row r="1120">
          <cell r="S1120">
            <v>69.2</v>
          </cell>
        </row>
        <row r="1120">
          <cell r="AA1120">
            <v>43800</v>
          </cell>
          <cell r="AB1120">
            <v>2019</v>
          </cell>
        </row>
        <row r="1120">
          <cell r="AF1120" t="str">
            <v>电费及管理费</v>
          </cell>
        </row>
        <row r="1121">
          <cell r="C1121" t="str">
            <v>中华东波苑</v>
          </cell>
        </row>
        <row r="1121">
          <cell r="K1121" t="str">
            <v>2019年</v>
          </cell>
        </row>
        <row r="1121">
          <cell r="M1121">
            <v>43799</v>
          </cell>
        </row>
        <row r="1121">
          <cell r="S1121">
            <v>96.9</v>
          </cell>
        </row>
        <row r="1121">
          <cell r="AA1121">
            <v>43800</v>
          </cell>
          <cell r="AB1121">
            <v>2019</v>
          </cell>
        </row>
        <row r="1121">
          <cell r="AF1121" t="str">
            <v>代收水费</v>
          </cell>
        </row>
        <row r="1122">
          <cell r="C1122" t="str">
            <v>中华东波苑</v>
          </cell>
        </row>
        <row r="1122">
          <cell r="K1122" t="str">
            <v>2019年</v>
          </cell>
        </row>
        <row r="1122">
          <cell r="M1122">
            <v>43769</v>
          </cell>
        </row>
        <row r="1122">
          <cell r="S1122">
            <v>393.3</v>
          </cell>
        </row>
        <row r="1122">
          <cell r="AA1122">
            <v>43800</v>
          </cell>
          <cell r="AB1122">
            <v>2019</v>
          </cell>
        </row>
        <row r="1122">
          <cell r="AF1122" t="str">
            <v>代收水费</v>
          </cell>
        </row>
        <row r="1123">
          <cell r="C1123" t="str">
            <v>中华东波苑</v>
          </cell>
        </row>
        <row r="1123">
          <cell r="K1123" t="str">
            <v>2019年</v>
          </cell>
        </row>
        <row r="1123">
          <cell r="M1123">
            <v>43799</v>
          </cell>
        </row>
        <row r="1123">
          <cell r="S1123">
            <v>290.7</v>
          </cell>
        </row>
        <row r="1123">
          <cell r="AA1123">
            <v>43800</v>
          </cell>
          <cell r="AB1123">
            <v>2019</v>
          </cell>
        </row>
        <row r="1123">
          <cell r="AF1123" t="str">
            <v>代收水费</v>
          </cell>
        </row>
        <row r="1124">
          <cell r="C1124" t="str">
            <v>中华东波苑</v>
          </cell>
        </row>
        <row r="1124">
          <cell r="K1124" t="str">
            <v>2019年</v>
          </cell>
        </row>
        <row r="1124">
          <cell r="M1124">
            <v>43769</v>
          </cell>
        </row>
        <row r="1124">
          <cell r="S1124">
            <v>560.4</v>
          </cell>
        </row>
        <row r="1124">
          <cell r="AA1124">
            <v>43800</v>
          </cell>
          <cell r="AB1124">
            <v>2019</v>
          </cell>
        </row>
        <row r="1124">
          <cell r="AF1124" t="str">
            <v>电费及管理费</v>
          </cell>
        </row>
        <row r="1125">
          <cell r="C1125" t="str">
            <v>中华东波苑</v>
          </cell>
        </row>
        <row r="1125">
          <cell r="K1125" t="str">
            <v>2019年</v>
          </cell>
        </row>
        <row r="1125">
          <cell r="M1125">
            <v>43769</v>
          </cell>
        </row>
        <row r="1125">
          <cell r="S1125">
            <v>85.5</v>
          </cell>
        </row>
        <row r="1125">
          <cell r="AA1125">
            <v>43800</v>
          </cell>
          <cell r="AB1125">
            <v>2019</v>
          </cell>
        </row>
        <row r="1125">
          <cell r="AF1125" t="str">
            <v>代收水费</v>
          </cell>
        </row>
        <row r="1126">
          <cell r="C1126" t="str">
            <v>中华东波苑</v>
          </cell>
        </row>
        <row r="1126">
          <cell r="K1126" t="str">
            <v>代收</v>
          </cell>
        </row>
        <row r="1126">
          <cell r="M1126">
            <v>43517</v>
          </cell>
        </row>
        <row r="1126">
          <cell r="S1126">
            <v>133.33</v>
          </cell>
        </row>
        <row r="1126">
          <cell r="AA1126">
            <v>43800</v>
          </cell>
          <cell r="AB1126">
            <v>2019</v>
          </cell>
        </row>
        <row r="1126">
          <cell r="AF1126" t="str">
            <v>其他广告</v>
          </cell>
        </row>
        <row r="1127">
          <cell r="C1127" t="str">
            <v>中华东波苑</v>
          </cell>
        </row>
        <row r="1127">
          <cell r="K1127" t="str">
            <v>2019年</v>
          </cell>
        </row>
        <row r="1127">
          <cell r="M1127">
            <v>43820</v>
          </cell>
        </row>
        <row r="1127">
          <cell r="S1127">
            <v>1333.34</v>
          </cell>
        </row>
        <row r="1127">
          <cell r="AA1127">
            <v>43800</v>
          </cell>
          <cell r="AB1127">
            <v>2019</v>
          </cell>
        </row>
        <row r="1127">
          <cell r="AF1127" t="str">
            <v>其他广告</v>
          </cell>
        </row>
        <row r="1128">
          <cell r="C1128" t="str">
            <v>中华东波苑</v>
          </cell>
        </row>
        <row r="1128">
          <cell r="K1128" t="str">
            <v>2020年</v>
          </cell>
        </row>
        <row r="1128">
          <cell r="M1128">
            <v>43851</v>
          </cell>
        </row>
        <row r="1128">
          <cell r="S1128">
            <v>133.33</v>
          </cell>
        </row>
        <row r="1128">
          <cell r="AA1128">
            <v>43800</v>
          </cell>
          <cell r="AB1128">
            <v>2019</v>
          </cell>
        </row>
        <row r="1128">
          <cell r="AF1128" t="str">
            <v>其他广告</v>
          </cell>
        </row>
        <row r="1129">
          <cell r="C1129" t="str">
            <v>中华东波苑</v>
          </cell>
        </row>
        <row r="1129">
          <cell r="K1129" t="str">
            <v>2019年</v>
          </cell>
        </row>
        <row r="1129">
          <cell r="M1129">
            <v>43830</v>
          </cell>
        </row>
        <row r="1129">
          <cell r="S1129">
            <v>1089.36</v>
          </cell>
        </row>
        <row r="1129">
          <cell r="AA1129">
            <v>43800</v>
          </cell>
          <cell r="AB1129">
            <v>2019</v>
          </cell>
        </row>
        <row r="1129">
          <cell r="AF1129" t="str">
            <v>住宅物业费</v>
          </cell>
        </row>
        <row r="1130">
          <cell r="C1130" t="str">
            <v>中华东波苑</v>
          </cell>
        </row>
        <row r="1130">
          <cell r="K1130" t="str">
            <v>2019年</v>
          </cell>
        </row>
        <row r="1130">
          <cell r="M1130">
            <v>43830</v>
          </cell>
        </row>
        <row r="1130">
          <cell r="S1130">
            <v>6270</v>
          </cell>
        </row>
        <row r="1130">
          <cell r="AA1130">
            <v>43800</v>
          </cell>
          <cell r="AB1130">
            <v>2019</v>
          </cell>
        </row>
        <row r="1130">
          <cell r="AF1130" t="str">
            <v>商铺物业费</v>
          </cell>
        </row>
        <row r="1131">
          <cell r="C1131" t="str">
            <v>中华东波苑</v>
          </cell>
        </row>
        <row r="1131">
          <cell r="K1131" t="str">
            <v>2019年</v>
          </cell>
        </row>
        <row r="1131">
          <cell r="M1131">
            <v>43830</v>
          </cell>
        </row>
        <row r="1131">
          <cell r="S1131">
            <v>8360.89</v>
          </cell>
        </row>
        <row r="1131">
          <cell r="AA1131">
            <v>43800</v>
          </cell>
          <cell r="AB1131">
            <v>2019</v>
          </cell>
        </row>
        <row r="1131">
          <cell r="AF1131" t="str">
            <v>商铺物业费</v>
          </cell>
        </row>
        <row r="1132">
          <cell r="C1132" t="str">
            <v>中华东波苑</v>
          </cell>
        </row>
        <row r="1132">
          <cell r="K1132" t="str">
            <v>2019年</v>
          </cell>
        </row>
        <row r="1132">
          <cell r="M1132">
            <v>43830</v>
          </cell>
        </row>
        <row r="1132">
          <cell r="S1132">
            <v>1915.2</v>
          </cell>
        </row>
        <row r="1132">
          <cell r="AA1132">
            <v>43800</v>
          </cell>
          <cell r="AB1132">
            <v>2019</v>
          </cell>
        </row>
        <row r="1132">
          <cell r="AF1132" t="str">
            <v>商铺物业费</v>
          </cell>
        </row>
        <row r="1133">
          <cell r="C1133" t="str">
            <v>中华东波苑</v>
          </cell>
        </row>
        <row r="1133">
          <cell r="K1133" t="str">
            <v>2019年</v>
          </cell>
        </row>
        <row r="1133">
          <cell r="M1133">
            <v>43830</v>
          </cell>
        </row>
        <row r="1133">
          <cell r="S1133">
            <v>1368</v>
          </cell>
        </row>
        <row r="1133">
          <cell r="AA1133">
            <v>43800</v>
          </cell>
          <cell r="AB1133">
            <v>2019</v>
          </cell>
        </row>
        <row r="1133">
          <cell r="AF1133" t="str">
            <v>商铺物业费</v>
          </cell>
        </row>
        <row r="1134">
          <cell r="C1134" t="str">
            <v>中华东波苑</v>
          </cell>
        </row>
        <row r="1134">
          <cell r="K1134" t="str">
            <v>2019年</v>
          </cell>
        </row>
        <row r="1134">
          <cell r="M1134">
            <v>43830</v>
          </cell>
        </row>
        <row r="1134">
          <cell r="S1134">
            <v>4161</v>
          </cell>
        </row>
        <row r="1134">
          <cell r="AA1134">
            <v>43800</v>
          </cell>
          <cell r="AB1134">
            <v>2019</v>
          </cell>
        </row>
        <row r="1134">
          <cell r="AF1134" t="str">
            <v>商铺物业费</v>
          </cell>
        </row>
        <row r="1135">
          <cell r="C1135" t="str">
            <v>中华东波苑</v>
          </cell>
        </row>
        <row r="1135">
          <cell r="K1135" t="str">
            <v>2019年</v>
          </cell>
        </row>
        <row r="1135">
          <cell r="M1135">
            <v>43830</v>
          </cell>
        </row>
        <row r="1135">
          <cell r="S1135">
            <v>18655.07</v>
          </cell>
        </row>
        <row r="1135">
          <cell r="AA1135">
            <v>43800</v>
          </cell>
          <cell r="AB1135">
            <v>2019</v>
          </cell>
        </row>
        <row r="1135">
          <cell r="AF1135" t="str">
            <v>商铺物业费</v>
          </cell>
        </row>
        <row r="1136">
          <cell r="C1136" t="str">
            <v>中华东波苑</v>
          </cell>
        </row>
        <row r="1136">
          <cell r="K1136" t="str">
            <v>代收</v>
          </cell>
        </row>
        <row r="1136">
          <cell r="M1136">
            <v>43524</v>
          </cell>
        </row>
        <row r="1136">
          <cell r="S1136">
            <v>2128.1</v>
          </cell>
        </row>
        <row r="1136">
          <cell r="AA1136">
            <v>43800</v>
          </cell>
          <cell r="AB1136">
            <v>2019</v>
          </cell>
        </row>
        <row r="1136">
          <cell r="AF1136" t="str">
            <v>商铺物业费</v>
          </cell>
        </row>
        <row r="1137">
          <cell r="C1137" t="str">
            <v>中华东波苑</v>
          </cell>
        </row>
        <row r="1137">
          <cell r="K1137" t="str">
            <v>2019年</v>
          </cell>
        </row>
        <row r="1137">
          <cell r="M1137">
            <v>43555</v>
          </cell>
        </row>
        <row r="1137">
          <cell r="S1137">
            <v>319.2</v>
          </cell>
        </row>
        <row r="1137">
          <cell r="AA1137">
            <v>43800</v>
          </cell>
          <cell r="AB1137">
            <v>2019</v>
          </cell>
        </row>
        <row r="1137">
          <cell r="AF1137" t="str">
            <v>商铺物业费</v>
          </cell>
        </row>
        <row r="1138">
          <cell r="C1138" t="str">
            <v>中华东波苑</v>
          </cell>
        </row>
        <row r="1138">
          <cell r="K1138" t="str">
            <v>2019年</v>
          </cell>
        </row>
        <row r="1138">
          <cell r="M1138">
            <v>43555</v>
          </cell>
        </row>
        <row r="1138">
          <cell r="S1138">
            <v>228</v>
          </cell>
        </row>
        <row r="1138">
          <cell r="AA1138">
            <v>43800</v>
          </cell>
          <cell r="AB1138">
            <v>2019</v>
          </cell>
        </row>
        <row r="1138">
          <cell r="AF1138" t="str">
            <v>商铺物业费</v>
          </cell>
        </row>
        <row r="1139">
          <cell r="C1139" t="str">
            <v>中华东波苑</v>
          </cell>
        </row>
        <row r="1139">
          <cell r="K1139" t="str">
            <v>2019年</v>
          </cell>
        </row>
        <row r="1139">
          <cell r="M1139">
            <v>43555</v>
          </cell>
        </row>
        <row r="1139">
          <cell r="S1139">
            <v>693.5</v>
          </cell>
        </row>
        <row r="1139">
          <cell r="AA1139">
            <v>43800</v>
          </cell>
          <cell r="AB1139">
            <v>2019</v>
          </cell>
        </row>
        <row r="1139">
          <cell r="AF1139" t="str">
            <v>商铺物业费</v>
          </cell>
        </row>
        <row r="1140">
          <cell r="C1140" t="str">
            <v>中华东波苑</v>
          </cell>
        </row>
        <row r="1140">
          <cell r="K1140" t="str">
            <v>2019年</v>
          </cell>
        </row>
        <row r="1140">
          <cell r="M1140">
            <v>43555</v>
          </cell>
        </row>
        <row r="1140">
          <cell r="S1140">
            <v>3109.2</v>
          </cell>
        </row>
        <row r="1140">
          <cell r="AA1140">
            <v>43800</v>
          </cell>
          <cell r="AB1140">
            <v>2019</v>
          </cell>
        </row>
        <row r="1140">
          <cell r="AF1140" t="str">
            <v>商铺物业费</v>
          </cell>
        </row>
        <row r="1141">
          <cell r="C1141" t="str">
            <v>中华东波苑</v>
          </cell>
        </row>
        <row r="1141">
          <cell r="K1141" t="str">
            <v>2019年</v>
          </cell>
        </row>
        <row r="1141">
          <cell r="M1141">
            <v>43646</v>
          </cell>
        </row>
        <row r="1141">
          <cell r="S1141">
            <v>12956</v>
          </cell>
        </row>
        <row r="1141">
          <cell r="AA1141">
            <v>43800</v>
          </cell>
          <cell r="AB1141">
            <v>2019</v>
          </cell>
        </row>
        <row r="1141">
          <cell r="AF1141" t="str">
            <v>商铺物业费</v>
          </cell>
        </row>
        <row r="1142">
          <cell r="C1142" t="str">
            <v>中华东波苑</v>
          </cell>
        </row>
        <row r="1142">
          <cell r="K1142" t="str">
            <v>2019年</v>
          </cell>
        </row>
        <row r="1142">
          <cell r="M1142">
            <v>43738</v>
          </cell>
        </row>
        <row r="1142">
          <cell r="S1142">
            <v>9717</v>
          </cell>
        </row>
        <row r="1142">
          <cell r="AA1142">
            <v>43800</v>
          </cell>
          <cell r="AB1142">
            <v>2019</v>
          </cell>
        </row>
        <row r="1142">
          <cell r="AF1142" t="str">
            <v>商铺物业费</v>
          </cell>
        </row>
        <row r="1143">
          <cell r="C1143" t="str">
            <v>中华东波苑</v>
          </cell>
        </row>
        <row r="1143">
          <cell r="K1143" t="str">
            <v>2019年</v>
          </cell>
        </row>
        <row r="1143">
          <cell r="M1143">
            <v>43830</v>
          </cell>
        </row>
        <row r="1143">
          <cell r="S1143">
            <v>9717</v>
          </cell>
        </row>
        <row r="1143">
          <cell r="AA1143">
            <v>43800</v>
          </cell>
          <cell r="AB1143">
            <v>2019</v>
          </cell>
        </row>
        <row r="1143">
          <cell r="AF1143" t="str">
            <v>商铺物业费</v>
          </cell>
        </row>
        <row r="1144">
          <cell r="C1144" t="str">
            <v>中华东波苑</v>
          </cell>
        </row>
        <row r="1144">
          <cell r="K1144" t="str">
            <v>代收</v>
          </cell>
        </row>
        <row r="1144">
          <cell r="M1144">
            <v>43524</v>
          </cell>
        </row>
        <row r="1144">
          <cell r="S1144">
            <v>733.98</v>
          </cell>
        </row>
        <row r="1144">
          <cell r="AA1144">
            <v>43800</v>
          </cell>
          <cell r="AB1144">
            <v>2019</v>
          </cell>
        </row>
        <row r="1144">
          <cell r="AF1144" t="str">
            <v>商铺物业费</v>
          </cell>
        </row>
        <row r="1145">
          <cell r="C1145" t="str">
            <v>中华东波苑</v>
          </cell>
        </row>
        <row r="1145">
          <cell r="K1145" t="str">
            <v>2019年</v>
          </cell>
        </row>
        <row r="1145">
          <cell r="M1145">
            <v>43585</v>
          </cell>
        </row>
        <row r="1145">
          <cell r="S1145">
            <v>733.98</v>
          </cell>
        </row>
        <row r="1145">
          <cell r="AA1145">
            <v>43800</v>
          </cell>
          <cell r="AB1145">
            <v>2019</v>
          </cell>
        </row>
        <row r="1145">
          <cell r="AF1145" t="str">
            <v>商铺物业费</v>
          </cell>
        </row>
        <row r="1146">
          <cell r="C1146" t="str">
            <v>中华东波苑</v>
          </cell>
        </row>
        <row r="1146">
          <cell r="K1146" t="str">
            <v>2019年</v>
          </cell>
        </row>
        <row r="1146">
          <cell r="M1146">
            <v>43646</v>
          </cell>
        </row>
        <row r="1146">
          <cell r="S1146">
            <v>733.98</v>
          </cell>
        </row>
        <row r="1146">
          <cell r="AA1146">
            <v>43800</v>
          </cell>
          <cell r="AB1146">
            <v>2019</v>
          </cell>
        </row>
        <row r="1146">
          <cell r="AF1146" t="str">
            <v>商铺物业费</v>
          </cell>
        </row>
        <row r="1147">
          <cell r="C1147" t="str">
            <v>中华东波苑</v>
          </cell>
        </row>
        <row r="1147">
          <cell r="K1147" t="str">
            <v>2019年</v>
          </cell>
        </row>
        <row r="1147">
          <cell r="M1147">
            <v>43738</v>
          </cell>
        </row>
        <row r="1147">
          <cell r="S1147">
            <v>1100.97</v>
          </cell>
        </row>
        <row r="1147">
          <cell r="AA1147">
            <v>43800</v>
          </cell>
          <cell r="AB1147">
            <v>2019</v>
          </cell>
        </row>
        <row r="1147">
          <cell r="AF1147" t="str">
            <v>商铺物业费</v>
          </cell>
        </row>
        <row r="1148">
          <cell r="C1148" t="str">
            <v>中华东波苑</v>
          </cell>
        </row>
        <row r="1148">
          <cell r="K1148" t="str">
            <v>2019年</v>
          </cell>
        </row>
        <row r="1148">
          <cell r="M1148">
            <v>43830</v>
          </cell>
        </row>
        <row r="1148">
          <cell r="S1148">
            <v>1100.97</v>
          </cell>
        </row>
        <row r="1148">
          <cell r="AA1148">
            <v>43800</v>
          </cell>
          <cell r="AB1148">
            <v>2019</v>
          </cell>
        </row>
        <row r="1148">
          <cell r="AF1148" t="str">
            <v>商铺物业费</v>
          </cell>
        </row>
        <row r="1149">
          <cell r="C1149" t="str">
            <v>中华东波苑</v>
          </cell>
        </row>
        <row r="1149">
          <cell r="K1149" t="str">
            <v>2019年</v>
          </cell>
        </row>
        <row r="1149">
          <cell r="M1149">
            <v>43799</v>
          </cell>
        </row>
        <row r="1149">
          <cell r="S1149">
            <v>558</v>
          </cell>
        </row>
        <row r="1149">
          <cell r="AA1149">
            <v>43800</v>
          </cell>
          <cell r="AB1149">
            <v>2019</v>
          </cell>
        </row>
        <row r="1149">
          <cell r="AF1149" t="str">
            <v>电费及管理费</v>
          </cell>
        </row>
        <row r="1150">
          <cell r="C1150" t="str">
            <v>中华东波苑</v>
          </cell>
        </row>
        <row r="1150">
          <cell r="K1150" t="str">
            <v>2019年</v>
          </cell>
        </row>
        <row r="1150">
          <cell r="M1150">
            <v>43799</v>
          </cell>
        </row>
        <row r="1150">
          <cell r="S1150">
            <v>285</v>
          </cell>
        </row>
        <row r="1150">
          <cell r="AA1150">
            <v>43800</v>
          </cell>
          <cell r="AB1150">
            <v>2019</v>
          </cell>
        </row>
        <row r="1150">
          <cell r="AF1150" t="str">
            <v>代收水费</v>
          </cell>
        </row>
        <row r="1151">
          <cell r="C1151" t="str">
            <v>中华东波苑</v>
          </cell>
        </row>
        <row r="1151">
          <cell r="K1151" t="str">
            <v>代收</v>
          </cell>
        </row>
        <row r="1151">
          <cell r="M1151">
            <v>43524</v>
          </cell>
        </row>
        <row r="1151">
          <cell r="S1151">
            <v>4095.76</v>
          </cell>
        </row>
        <row r="1151">
          <cell r="AA1151">
            <v>43800</v>
          </cell>
          <cell r="AB1151">
            <v>2019</v>
          </cell>
        </row>
        <row r="1151">
          <cell r="AF1151" t="str">
            <v>商铺物业费</v>
          </cell>
        </row>
        <row r="1152">
          <cell r="C1152" t="str">
            <v>中华东波苑</v>
          </cell>
        </row>
        <row r="1152">
          <cell r="K1152" t="str">
            <v>2019年</v>
          </cell>
        </row>
        <row r="1152">
          <cell r="M1152">
            <v>43830</v>
          </cell>
        </row>
        <row r="1152">
          <cell r="S1152">
            <v>20478.8</v>
          </cell>
        </row>
        <row r="1152">
          <cell r="AA1152">
            <v>43800</v>
          </cell>
          <cell r="AB1152">
            <v>2019</v>
          </cell>
        </row>
        <row r="1152">
          <cell r="AF1152" t="str">
            <v>商铺物业费</v>
          </cell>
        </row>
        <row r="1153">
          <cell r="C1153" t="str">
            <v>中华东波苑</v>
          </cell>
        </row>
        <row r="1153">
          <cell r="K1153" t="str">
            <v>2019年</v>
          </cell>
        </row>
        <row r="1153">
          <cell r="M1153">
            <v>43830</v>
          </cell>
        </row>
        <row r="1153">
          <cell r="S1153">
            <v>10800</v>
          </cell>
        </row>
        <row r="1153">
          <cell r="AA1153">
            <v>43800</v>
          </cell>
          <cell r="AB1153">
            <v>2019</v>
          </cell>
        </row>
        <row r="1153">
          <cell r="AF1153" t="str">
            <v>租金收入</v>
          </cell>
        </row>
        <row r="1154">
          <cell r="C1154" t="str">
            <v>中华东波苑</v>
          </cell>
        </row>
        <row r="1154">
          <cell r="K1154" t="str">
            <v>2019年</v>
          </cell>
        </row>
        <row r="1154">
          <cell r="M1154">
            <v>43799</v>
          </cell>
        </row>
        <row r="1154">
          <cell r="S1154">
            <v>5508</v>
          </cell>
        </row>
        <row r="1154">
          <cell r="AA1154">
            <v>43800</v>
          </cell>
          <cell r="AB1154">
            <v>2019</v>
          </cell>
        </row>
        <row r="1154">
          <cell r="AF1154" t="str">
            <v>电费及管理费</v>
          </cell>
        </row>
        <row r="1155">
          <cell r="C1155" t="str">
            <v>中华东波苑</v>
          </cell>
        </row>
        <row r="1155">
          <cell r="K1155" t="str">
            <v>2019年</v>
          </cell>
        </row>
        <row r="1155">
          <cell r="M1155">
            <v>43799</v>
          </cell>
        </row>
        <row r="1155">
          <cell r="S1155">
            <v>2519.4</v>
          </cell>
        </row>
        <row r="1155">
          <cell r="AA1155">
            <v>43800</v>
          </cell>
          <cell r="AB1155">
            <v>2019</v>
          </cell>
        </row>
        <row r="1155">
          <cell r="AF1155" t="str">
            <v>代收水费</v>
          </cell>
        </row>
        <row r="1156">
          <cell r="C1156" t="str">
            <v>中华东波苑</v>
          </cell>
        </row>
        <row r="1156">
          <cell r="K1156" t="str">
            <v>2020年</v>
          </cell>
        </row>
        <row r="1156">
          <cell r="M1156">
            <v>44196</v>
          </cell>
        </row>
        <row r="1156">
          <cell r="S1156">
            <v>3000</v>
          </cell>
        </row>
        <row r="1156">
          <cell r="AA1156">
            <v>43800</v>
          </cell>
          <cell r="AB1156">
            <v>2019</v>
          </cell>
        </row>
        <row r="1156">
          <cell r="AF1156" t="str">
            <v>地面停车费</v>
          </cell>
        </row>
        <row r="1157">
          <cell r="C1157" t="str">
            <v>中华东波苑</v>
          </cell>
        </row>
        <row r="1157">
          <cell r="K1157" t="str">
            <v>代收</v>
          </cell>
        </row>
        <row r="1157">
          <cell r="M1157">
            <v>43524</v>
          </cell>
        </row>
        <row r="1157">
          <cell r="S1157">
            <v>250</v>
          </cell>
        </row>
        <row r="1157">
          <cell r="AA1157">
            <v>43800</v>
          </cell>
          <cell r="AB1157">
            <v>2019</v>
          </cell>
        </row>
        <row r="1157">
          <cell r="AF1157" t="str">
            <v>小业主产权车辆管理费</v>
          </cell>
        </row>
        <row r="1158">
          <cell r="C1158" t="str">
            <v>中华东波苑</v>
          </cell>
        </row>
        <row r="1158">
          <cell r="K1158" t="str">
            <v>2019年</v>
          </cell>
        </row>
        <row r="1158">
          <cell r="M1158">
            <v>43830</v>
          </cell>
        </row>
        <row r="1158">
          <cell r="S1158">
            <v>1250</v>
          </cell>
        </row>
        <row r="1158">
          <cell r="AA1158">
            <v>43800</v>
          </cell>
          <cell r="AB1158">
            <v>2019</v>
          </cell>
        </row>
        <row r="1158">
          <cell r="AF1158" t="str">
            <v>小业主产权车辆管理费</v>
          </cell>
        </row>
        <row r="1159">
          <cell r="C1159" t="str">
            <v>中华东波苑</v>
          </cell>
        </row>
        <row r="1159">
          <cell r="K1159" t="str">
            <v>2019年</v>
          </cell>
        </row>
        <row r="1159">
          <cell r="M1159">
            <v>43799</v>
          </cell>
        </row>
        <row r="1159">
          <cell r="S1159">
            <v>3319.08</v>
          </cell>
        </row>
        <row r="1159">
          <cell r="AA1159">
            <v>43800</v>
          </cell>
          <cell r="AB1159">
            <v>2019</v>
          </cell>
        </row>
        <row r="1159">
          <cell r="AF1159" t="str">
            <v>电费及管理费</v>
          </cell>
        </row>
        <row r="1160">
          <cell r="C1160" t="str">
            <v>中华东波苑</v>
          </cell>
        </row>
        <row r="1160">
          <cell r="K1160" t="str">
            <v>2019年</v>
          </cell>
        </row>
        <row r="1160">
          <cell r="M1160">
            <v>43799</v>
          </cell>
        </row>
        <row r="1160">
          <cell r="S1160">
            <v>1119.6</v>
          </cell>
        </row>
        <row r="1160">
          <cell r="AA1160">
            <v>43800</v>
          </cell>
          <cell r="AB1160">
            <v>2019</v>
          </cell>
        </row>
        <row r="1160">
          <cell r="AF1160" t="str">
            <v>电费及管理费</v>
          </cell>
        </row>
        <row r="1161">
          <cell r="C1161" t="str">
            <v>中华东波苑</v>
          </cell>
        </row>
        <row r="1161">
          <cell r="K1161" t="str">
            <v>2019年</v>
          </cell>
        </row>
        <row r="1161">
          <cell r="M1161">
            <v>43799</v>
          </cell>
        </row>
        <row r="1161">
          <cell r="S1161">
            <v>4467.6</v>
          </cell>
        </row>
        <row r="1161">
          <cell r="AA1161">
            <v>43800</v>
          </cell>
          <cell r="AB1161">
            <v>2019</v>
          </cell>
        </row>
        <row r="1161">
          <cell r="AF1161" t="str">
            <v>电费及管理费</v>
          </cell>
        </row>
        <row r="1162">
          <cell r="C1162" t="str">
            <v>中华东波苑</v>
          </cell>
        </row>
        <row r="1162">
          <cell r="K1162" t="str">
            <v>2019年</v>
          </cell>
        </row>
        <row r="1162">
          <cell r="M1162">
            <v>43799</v>
          </cell>
        </row>
        <row r="1162">
          <cell r="S1162">
            <v>1265.4</v>
          </cell>
        </row>
        <row r="1162">
          <cell r="AA1162">
            <v>43800</v>
          </cell>
          <cell r="AB1162">
            <v>2019</v>
          </cell>
        </row>
        <row r="1162">
          <cell r="AF1162" t="str">
            <v>代收水费</v>
          </cell>
        </row>
        <row r="1163">
          <cell r="C1163" t="str">
            <v>中华东波苑</v>
          </cell>
        </row>
        <row r="1163">
          <cell r="K1163" t="str">
            <v>代收</v>
          </cell>
        </row>
        <row r="1163">
          <cell r="M1163">
            <v>43524</v>
          </cell>
        </row>
        <row r="1163">
          <cell r="S1163">
            <v>364</v>
          </cell>
        </row>
        <row r="1163">
          <cell r="AA1163">
            <v>43800</v>
          </cell>
          <cell r="AB1163">
            <v>2019</v>
          </cell>
        </row>
        <row r="1163">
          <cell r="AF1163" t="str">
            <v>住宅物业费</v>
          </cell>
        </row>
        <row r="1164">
          <cell r="C1164" t="str">
            <v>中华东波苑</v>
          </cell>
        </row>
        <row r="1164">
          <cell r="K1164" t="str">
            <v>2019年</v>
          </cell>
        </row>
        <row r="1164">
          <cell r="M1164">
            <v>43830</v>
          </cell>
        </row>
        <row r="1164">
          <cell r="S1164">
            <v>1819.4</v>
          </cell>
        </row>
        <row r="1164">
          <cell r="AA1164">
            <v>43800</v>
          </cell>
          <cell r="AB1164">
            <v>2019</v>
          </cell>
        </row>
        <row r="1164">
          <cell r="AF1164" t="str">
            <v>住宅物业费</v>
          </cell>
        </row>
        <row r="1165">
          <cell r="C1165" t="str">
            <v>中华东波苑</v>
          </cell>
        </row>
        <row r="1165">
          <cell r="K1165" t="str">
            <v>代收</v>
          </cell>
        </row>
        <row r="1165">
          <cell r="M1165">
            <v>43524</v>
          </cell>
        </row>
        <row r="1165">
          <cell r="S1165">
            <v>250</v>
          </cell>
        </row>
        <row r="1165">
          <cell r="AA1165">
            <v>43800</v>
          </cell>
          <cell r="AB1165">
            <v>2019</v>
          </cell>
        </row>
        <row r="1165">
          <cell r="AF1165" t="str">
            <v>小业主产权车辆管理费</v>
          </cell>
        </row>
        <row r="1166">
          <cell r="C1166" t="str">
            <v>中华东波苑</v>
          </cell>
        </row>
        <row r="1166">
          <cell r="K1166" t="str">
            <v>2019年</v>
          </cell>
        </row>
        <row r="1166">
          <cell r="M1166">
            <v>43830</v>
          </cell>
        </row>
        <row r="1166">
          <cell r="S1166">
            <v>1250</v>
          </cell>
        </row>
        <row r="1166">
          <cell r="AA1166">
            <v>43800</v>
          </cell>
          <cell r="AB1166">
            <v>2019</v>
          </cell>
        </row>
        <row r="1166">
          <cell r="AF1166" t="str">
            <v>小业主产权车辆管理费</v>
          </cell>
        </row>
        <row r="1167">
          <cell r="C1167" t="str">
            <v>中华东波苑</v>
          </cell>
        </row>
        <row r="1167">
          <cell r="K1167" t="str">
            <v>2019年</v>
          </cell>
        </row>
        <row r="1167">
          <cell r="M1167">
            <v>43799</v>
          </cell>
        </row>
        <row r="1167">
          <cell r="S1167">
            <v>387.6</v>
          </cell>
        </row>
        <row r="1167">
          <cell r="AA1167">
            <v>43800</v>
          </cell>
          <cell r="AB1167">
            <v>2019</v>
          </cell>
        </row>
        <row r="1167">
          <cell r="AF1167" t="str">
            <v>代收水费</v>
          </cell>
        </row>
        <row r="1168">
          <cell r="C1168" t="str">
            <v>中华东波苑</v>
          </cell>
        </row>
        <row r="1168">
          <cell r="K1168" t="str">
            <v>2019年</v>
          </cell>
        </row>
        <row r="1168">
          <cell r="M1168">
            <v>43799</v>
          </cell>
        </row>
        <row r="1168">
          <cell r="S1168">
            <v>62.7</v>
          </cell>
        </row>
        <row r="1168">
          <cell r="AA1168">
            <v>43800</v>
          </cell>
          <cell r="AB1168">
            <v>2019</v>
          </cell>
        </row>
        <row r="1168">
          <cell r="AF1168" t="str">
            <v>代收水费</v>
          </cell>
        </row>
        <row r="1169">
          <cell r="C1169" t="str">
            <v>中华东波苑</v>
          </cell>
        </row>
        <row r="1169">
          <cell r="K1169" t="str">
            <v>2019年</v>
          </cell>
        </row>
        <row r="1169">
          <cell r="M1169">
            <v>43799</v>
          </cell>
        </row>
        <row r="1169">
          <cell r="S1169">
            <v>535.8</v>
          </cell>
        </row>
        <row r="1169">
          <cell r="AA1169">
            <v>43800</v>
          </cell>
          <cell r="AB1169">
            <v>2019</v>
          </cell>
        </row>
        <row r="1169">
          <cell r="AF1169" t="str">
            <v>代收水费</v>
          </cell>
        </row>
        <row r="1170">
          <cell r="C1170" t="str">
            <v>中华东波苑</v>
          </cell>
        </row>
        <row r="1170">
          <cell r="K1170" t="str">
            <v>2019年</v>
          </cell>
        </row>
        <row r="1170">
          <cell r="M1170">
            <v>43830</v>
          </cell>
        </row>
        <row r="1170">
          <cell r="S1170">
            <v>836.94</v>
          </cell>
        </row>
        <row r="1170">
          <cell r="AA1170">
            <v>43800</v>
          </cell>
          <cell r="AB1170">
            <v>2019</v>
          </cell>
        </row>
        <row r="1170">
          <cell r="AF1170" t="str">
            <v>住宅物业费</v>
          </cell>
        </row>
        <row r="1171">
          <cell r="C1171" t="str">
            <v>中华东波苑</v>
          </cell>
        </row>
        <row r="1171">
          <cell r="K1171" t="str">
            <v>2019年</v>
          </cell>
        </row>
        <row r="1171">
          <cell r="M1171">
            <v>43799</v>
          </cell>
        </row>
        <row r="1171">
          <cell r="S1171">
            <v>1164</v>
          </cell>
        </row>
        <row r="1171">
          <cell r="AA1171">
            <v>43800</v>
          </cell>
          <cell r="AB1171">
            <v>2019</v>
          </cell>
        </row>
        <row r="1171">
          <cell r="AF1171" t="str">
            <v>电费及管理费</v>
          </cell>
        </row>
        <row r="1172">
          <cell r="C1172" t="str">
            <v>中华东波苑</v>
          </cell>
        </row>
        <row r="1172">
          <cell r="K1172" t="str">
            <v>2019年</v>
          </cell>
        </row>
        <row r="1172">
          <cell r="M1172">
            <v>43799</v>
          </cell>
        </row>
        <row r="1172">
          <cell r="S1172">
            <v>285</v>
          </cell>
        </row>
        <row r="1172">
          <cell r="AA1172">
            <v>43800</v>
          </cell>
          <cell r="AB1172">
            <v>2019</v>
          </cell>
        </row>
        <row r="1172">
          <cell r="AF1172" t="str">
            <v>代收水费</v>
          </cell>
        </row>
        <row r="1173">
          <cell r="C1173" t="str">
            <v>中华东波苑</v>
          </cell>
        </row>
        <row r="1173">
          <cell r="K1173" t="str">
            <v>2019年</v>
          </cell>
        </row>
        <row r="1173">
          <cell r="M1173">
            <v>43799</v>
          </cell>
        </row>
        <row r="1173">
          <cell r="S1173">
            <v>202.8</v>
          </cell>
        </row>
        <row r="1173">
          <cell r="AA1173">
            <v>43800</v>
          </cell>
          <cell r="AB1173">
            <v>2019</v>
          </cell>
        </row>
        <row r="1173">
          <cell r="AF1173" t="str">
            <v>电费及管理费</v>
          </cell>
        </row>
        <row r="1174">
          <cell r="C1174" t="str">
            <v>中华东波苑</v>
          </cell>
        </row>
        <row r="1174">
          <cell r="K1174" t="str">
            <v>2019年</v>
          </cell>
        </row>
        <row r="1174">
          <cell r="M1174">
            <v>43799</v>
          </cell>
        </row>
        <row r="1174">
          <cell r="S1174">
            <v>57</v>
          </cell>
        </row>
        <row r="1174">
          <cell r="AA1174">
            <v>43800</v>
          </cell>
          <cell r="AB1174">
            <v>2019</v>
          </cell>
        </row>
        <row r="1174">
          <cell r="AF1174" t="str">
            <v>代收水费</v>
          </cell>
        </row>
        <row r="1175">
          <cell r="C1175" t="str">
            <v>中华东波苑</v>
          </cell>
        </row>
        <row r="1175">
          <cell r="K1175" t="str">
            <v>2020年</v>
          </cell>
        </row>
        <row r="1175">
          <cell r="M1175">
            <v>44012</v>
          </cell>
        </row>
        <row r="1175">
          <cell r="S1175">
            <v>750</v>
          </cell>
        </row>
        <row r="1175">
          <cell r="AA1175">
            <v>43800</v>
          </cell>
          <cell r="AB1175">
            <v>2019</v>
          </cell>
        </row>
        <row r="1175">
          <cell r="AF1175" t="str">
            <v>小业主产权车辆管理费</v>
          </cell>
        </row>
        <row r="1176">
          <cell r="C1176" t="str">
            <v>中华东波苑</v>
          </cell>
        </row>
        <row r="1176">
          <cell r="K1176" t="str">
            <v>2020年</v>
          </cell>
        </row>
        <row r="1176">
          <cell r="M1176">
            <v>44012</v>
          </cell>
        </row>
        <row r="1176">
          <cell r="S1176">
            <v>737.2</v>
          </cell>
        </row>
        <row r="1176">
          <cell r="AA1176">
            <v>43800</v>
          </cell>
          <cell r="AB1176">
            <v>2019</v>
          </cell>
        </row>
        <row r="1176">
          <cell r="AF1176" t="str">
            <v>住宅物业费</v>
          </cell>
        </row>
        <row r="1177">
          <cell r="C1177" t="str">
            <v>中华东波苑</v>
          </cell>
        </row>
        <row r="1177">
          <cell r="K1177" t="str">
            <v>2020年</v>
          </cell>
        </row>
        <row r="1177">
          <cell r="M1177">
            <v>44012</v>
          </cell>
        </row>
        <row r="1177">
          <cell r="S1177">
            <v>828.06</v>
          </cell>
        </row>
        <row r="1177">
          <cell r="AA1177">
            <v>43800</v>
          </cell>
          <cell r="AB1177">
            <v>2019</v>
          </cell>
        </row>
        <row r="1177">
          <cell r="AF1177" t="str">
            <v>住宅物业费</v>
          </cell>
        </row>
        <row r="1178">
          <cell r="C1178" t="str">
            <v>中华东波苑</v>
          </cell>
        </row>
        <row r="1178">
          <cell r="K1178" t="str">
            <v>2020年</v>
          </cell>
        </row>
        <row r="1178">
          <cell r="M1178">
            <v>44012</v>
          </cell>
        </row>
        <row r="1178">
          <cell r="S1178">
            <v>1500</v>
          </cell>
        </row>
        <row r="1178">
          <cell r="AA1178">
            <v>43800</v>
          </cell>
          <cell r="AB1178">
            <v>2019</v>
          </cell>
        </row>
        <row r="1178">
          <cell r="AF1178" t="str">
            <v>地面停车费</v>
          </cell>
        </row>
        <row r="1179">
          <cell r="C1179" t="str">
            <v>中华东波苑</v>
          </cell>
        </row>
        <row r="1179">
          <cell r="K1179" t="str">
            <v>2019年</v>
          </cell>
        </row>
        <row r="1179">
          <cell r="M1179">
            <v>43830</v>
          </cell>
        </row>
        <row r="1179">
          <cell r="S1179">
            <v>1953.3</v>
          </cell>
        </row>
        <row r="1179">
          <cell r="AA1179">
            <v>43800</v>
          </cell>
          <cell r="AB1179">
            <v>2019</v>
          </cell>
        </row>
        <row r="1179">
          <cell r="AF1179" t="str">
            <v>住宅物业费</v>
          </cell>
        </row>
        <row r="1180">
          <cell r="C1180" t="str">
            <v>中华东波苑</v>
          </cell>
        </row>
        <row r="1180">
          <cell r="K1180" t="str">
            <v>代收</v>
          </cell>
        </row>
        <row r="1180">
          <cell r="M1180">
            <v>43524</v>
          </cell>
        </row>
        <row r="1180">
          <cell r="S1180">
            <v>299.88</v>
          </cell>
        </row>
        <row r="1180">
          <cell r="AA1180">
            <v>43800</v>
          </cell>
          <cell r="AB1180">
            <v>2019</v>
          </cell>
        </row>
        <row r="1180">
          <cell r="AF1180" t="str">
            <v>住宅物业费</v>
          </cell>
        </row>
        <row r="1181">
          <cell r="C1181" t="str">
            <v>中华东波苑</v>
          </cell>
        </row>
        <row r="1181">
          <cell r="K1181" t="str">
            <v>2019年</v>
          </cell>
        </row>
        <row r="1181">
          <cell r="M1181">
            <v>43830</v>
          </cell>
        </row>
        <row r="1181">
          <cell r="S1181">
            <v>1499.28</v>
          </cell>
        </row>
        <row r="1181">
          <cell r="AA1181">
            <v>43800</v>
          </cell>
          <cell r="AB1181">
            <v>2019</v>
          </cell>
        </row>
        <row r="1181">
          <cell r="AF1181" t="str">
            <v>住宅物业费</v>
          </cell>
        </row>
        <row r="1182">
          <cell r="C1182" t="str">
            <v>中华东波苑</v>
          </cell>
        </row>
        <row r="1182">
          <cell r="K1182" t="str">
            <v>代收</v>
          </cell>
        </row>
        <row r="1182">
          <cell r="M1182">
            <v>43524</v>
          </cell>
        </row>
        <row r="1182">
          <cell r="S1182">
            <v>500</v>
          </cell>
        </row>
        <row r="1182">
          <cell r="AA1182">
            <v>43800</v>
          </cell>
          <cell r="AB1182">
            <v>2019</v>
          </cell>
        </row>
        <row r="1182">
          <cell r="AF1182" t="str">
            <v>地面停车费</v>
          </cell>
        </row>
        <row r="1183">
          <cell r="C1183" t="str">
            <v>中华东波苑</v>
          </cell>
        </row>
        <row r="1183">
          <cell r="K1183" t="str">
            <v>2019年</v>
          </cell>
        </row>
        <row r="1183">
          <cell r="M1183">
            <v>43738</v>
          </cell>
        </row>
        <row r="1183">
          <cell r="S1183">
            <v>1750</v>
          </cell>
        </row>
        <row r="1183">
          <cell r="AA1183">
            <v>43800</v>
          </cell>
          <cell r="AB1183">
            <v>2019</v>
          </cell>
        </row>
        <row r="1183">
          <cell r="AF1183" t="str">
            <v>地面停车费</v>
          </cell>
        </row>
        <row r="1184">
          <cell r="C1184" t="str">
            <v>中华东波苑</v>
          </cell>
        </row>
        <row r="1184">
          <cell r="K1184" t="str">
            <v>2019年</v>
          </cell>
        </row>
        <row r="1184">
          <cell r="M1184">
            <v>43830</v>
          </cell>
        </row>
        <row r="1184">
          <cell r="S1184">
            <v>1050</v>
          </cell>
        </row>
        <row r="1184">
          <cell r="AA1184">
            <v>43800</v>
          </cell>
          <cell r="AB1184">
            <v>2019</v>
          </cell>
        </row>
        <row r="1184">
          <cell r="AF1184" t="str">
            <v>地下停车费</v>
          </cell>
        </row>
        <row r="1185">
          <cell r="C1185" t="str">
            <v>中华东波苑</v>
          </cell>
        </row>
        <row r="1185">
          <cell r="K1185" t="str">
            <v>代收</v>
          </cell>
        </row>
        <row r="1185">
          <cell r="M1185">
            <v>43524</v>
          </cell>
        </row>
        <row r="1185">
          <cell r="S1185">
            <v>363.84</v>
          </cell>
        </row>
        <row r="1185">
          <cell r="AA1185">
            <v>43800</v>
          </cell>
          <cell r="AB1185">
            <v>2019</v>
          </cell>
        </row>
        <row r="1185">
          <cell r="AF1185" t="str">
            <v>住宅物业费</v>
          </cell>
        </row>
        <row r="1186">
          <cell r="C1186" t="str">
            <v>中华东波苑</v>
          </cell>
        </row>
        <row r="1186">
          <cell r="K1186" t="str">
            <v>2019年</v>
          </cell>
        </row>
        <row r="1186">
          <cell r="M1186">
            <v>43830</v>
          </cell>
        </row>
        <row r="1186">
          <cell r="S1186">
            <v>1819.56</v>
          </cell>
        </row>
        <row r="1186">
          <cell r="AA1186">
            <v>43800</v>
          </cell>
          <cell r="AB1186">
            <v>2019</v>
          </cell>
        </row>
        <row r="1186">
          <cell r="AF1186" t="str">
            <v>住宅物业费</v>
          </cell>
        </row>
        <row r="1187">
          <cell r="C1187" t="str">
            <v>中华东波苑</v>
          </cell>
        </row>
        <row r="1187">
          <cell r="K1187" t="str">
            <v>代收</v>
          </cell>
        </row>
        <row r="1187">
          <cell r="M1187">
            <v>43524</v>
          </cell>
        </row>
        <row r="1187">
          <cell r="S1187">
            <v>700</v>
          </cell>
        </row>
        <row r="1187">
          <cell r="AA1187">
            <v>43800</v>
          </cell>
          <cell r="AB1187">
            <v>2019</v>
          </cell>
        </row>
        <row r="1187">
          <cell r="AF1187" t="str">
            <v>地下停车费</v>
          </cell>
        </row>
        <row r="1188">
          <cell r="C1188" t="str">
            <v>中华东波苑</v>
          </cell>
        </row>
        <row r="1188">
          <cell r="K1188" t="str">
            <v>2019年</v>
          </cell>
        </row>
        <row r="1188">
          <cell r="M1188">
            <v>43738</v>
          </cell>
        </row>
        <row r="1188">
          <cell r="S1188">
            <v>2450</v>
          </cell>
        </row>
        <row r="1188">
          <cell r="AA1188">
            <v>43800</v>
          </cell>
          <cell r="AB1188">
            <v>2019</v>
          </cell>
        </row>
        <row r="1188">
          <cell r="AF1188" t="str">
            <v>地下停车费</v>
          </cell>
        </row>
        <row r="1189">
          <cell r="C1189" t="str">
            <v>中华东波苑</v>
          </cell>
        </row>
        <row r="1189">
          <cell r="K1189" t="str">
            <v>2019年</v>
          </cell>
        </row>
        <row r="1189">
          <cell r="M1189">
            <v>43830</v>
          </cell>
        </row>
        <row r="1189">
          <cell r="S1189">
            <v>750</v>
          </cell>
        </row>
        <row r="1189">
          <cell r="AA1189">
            <v>43800</v>
          </cell>
          <cell r="AB1189">
            <v>2019</v>
          </cell>
        </row>
        <row r="1189">
          <cell r="AF1189" t="str">
            <v>地面停车费</v>
          </cell>
        </row>
        <row r="1190">
          <cell r="C1190" t="str">
            <v>中华东波苑</v>
          </cell>
        </row>
        <row r="1190">
          <cell r="K1190" t="str">
            <v>2019年</v>
          </cell>
        </row>
        <row r="1190">
          <cell r="M1190">
            <v>43830</v>
          </cell>
        </row>
        <row r="1190">
          <cell r="S1190">
            <v>943.15</v>
          </cell>
        </row>
        <row r="1190">
          <cell r="AA1190">
            <v>43800</v>
          </cell>
          <cell r="AB1190">
            <v>2019</v>
          </cell>
        </row>
        <row r="1190">
          <cell r="AF1190" t="str">
            <v>商铺物业费</v>
          </cell>
        </row>
        <row r="1191">
          <cell r="C1191" t="str">
            <v>中华东波苑</v>
          </cell>
        </row>
        <row r="1191">
          <cell r="K1191" t="str">
            <v>2019年</v>
          </cell>
        </row>
        <row r="1191">
          <cell r="M1191">
            <v>43830</v>
          </cell>
        </row>
        <row r="1191">
          <cell r="S1191">
            <v>787.94</v>
          </cell>
        </row>
        <row r="1191">
          <cell r="AA1191">
            <v>43800</v>
          </cell>
          <cell r="AB1191">
            <v>2019</v>
          </cell>
        </row>
        <row r="1191">
          <cell r="AF1191" t="str">
            <v>商铺物业费</v>
          </cell>
        </row>
        <row r="1192">
          <cell r="C1192" t="str">
            <v>中华东波苑</v>
          </cell>
        </row>
        <row r="1192">
          <cell r="K1192" t="str">
            <v>2019年</v>
          </cell>
        </row>
        <row r="1192">
          <cell r="M1192">
            <v>43830</v>
          </cell>
        </row>
        <row r="1192">
          <cell r="S1192">
            <v>531.11</v>
          </cell>
        </row>
        <row r="1192">
          <cell r="AA1192">
            <v>43800</v>
          </cell>
          <cell r="AB1192">
            <v>2019</v>
          </cell>
        </row>
        <row r="1192">
          <cell r="AF1192" t="str">
            <v>商铺物业费</v>
          </cell>
        </row>
        <row r="1193">
          <cell r="C1193" t="str">
            <v>中华东波苑</v>
          </cell>
        </row>
        <row r="1193">
          <cell r="K1193" t="str">
            <v>2019年</v>
          </cell>
        </row>
        <row r="1193">
          <cell r="M1193">
            <v>43830</v>
          </cell>
        </row>
        <row r="1193">
          <cell r="S1193">
            <v>3398.2</v>
          </cell>
        </row>
        <row r="1193">
          <cell r="AA1193">
            <v>43800</v>
          </cell>
          <cell r="AB1193">
            <v>2019</v>
          </cell>
        </row>
        <row r="1193">
          <cell r="AF1193" t="str">
            <v>商铺物业费</v>
          </cell>
        </row>
        <row r="1194">
          <cell r="C1194" t="str">
            <v>中华东波苑</v>
          </cell>
        </row>
        <row r="1194">
          <cell r="K1194" t="str">
            <v>2019年</v>
          </cell>
        </row>
        <row r="1194">
          <cell r="M1194">
            <v>43799</v>
          </cell>
        </row>
        <row r="1194">
          <cell r="S1194">
            <v>136.8</v>
          </cell>
        </row>
        <row r="1194">
          <cell r="AA1194">
            <v>43800</v>
          </cell>
          <cell r="AB1194">
            <v>2019</v>
          </cell>
        </row>
        <row r="1194">
          <cell r="AF1194" t="str">
            <v>电费及管理费</v>
          </cell>
        </row>
        <row r="1195">
          <cell r="C1195" t="str">
            <v>中华东波苑</v>
          </cell>
        </row>
        <row r="1195">
          <cell r="K1195" t="str">
            <v>2019年</v>
          </cell>
        </row>
        <row r="1195">
          <cell r="M1195">
            <v>43830</v>
          </cell>
        </row>
        <row r="1195">
          <cell r="S1195">
            <v>500</v>
          </cell>
        </row>
        <row r="1195">
          <cell r="AA1195">
            <v>43800</v>
          </cell>
          <cell r="AB1195">
            <v>2019</v>
          </cell>
        </row>
        <row r="1195">
          <cell r="AF1195" t="str">
            <v>临时停车费</v>
          </cell>
        </row>
        <row r="1196">
          <cell r="C1196" t="str">
            <v>中华东波苑</v>
          </cell>
        </row>
        <row r="1196">
          <cell r="K1196" t="str">
            <v>2019年</v>
          </cell>
        </row>
        <row r="1196">
          <cell r="M1196">
            <v>43830</v>
          </cell>
        </row>
        <row r="1196">
          <cell r="S1196">
            <v>500</v>
          </cell>
        </row>
        <row r="1196">
          <cell r="AA1196">
            <v>43800</v>
          </cell>
          <cell r="AB1196">
            <v>2019</v>
          </cell>
        </row>
        <row r="1196">
          <cell r="AF1196" t="str">
            <v>临时停车费</v>
          </cell>
        </row>
        <row r="1197">
          <cell r="C1197" t="str">
            <v>中华东波苑</v>
          </cell>
        </row>
        <row r="1197">
          <cell r="K1197" t="str">
            <v>2019年</v>
          </cell>
        </row>
        <row r="1197">
          <cell r="M1197">
            <v>43830</v>
          </cell>
        </row>
        <row r="1197">
          <cell r="S1197">
            <v>736.8</v>
          </cell>
        </row>
        <row r="1197">
          <cell r="AA1197">
            <v>43800</v>
          </cell>
          <cell r="AB1197">
            <v>2019</v>
          </cell>
        </row>
        <row r="1197">
          <cell r="AF1197" t="str">
            <v>住宅物业费</v>
          </cell>
        </row>
        <row r="1198">
          <cell r="C1198" t="str">
            <v>中华东波苑</v>
          </cell>
        </row>
        <row r="1198">
          <cell r="K1198" t="str">
            <v>2019年</v>
          </cell>
        </row>
        <row r="1198">
          <cell r="M1198">
            <v>43830</v>
          </cell>
        </row>
        <row r="1198">
          <cell r="S1198">
            <v>1500</v>
          </cell>
        </row>
        <row r="1198">
          <cell r="AA1198">
            <v>43800</v>
          </cell>
          <cell r="AB1198">
            <v>2019</v>
          </cell>
        </row>
        <row r="1198">
          <cell r="AF1198" t="str">
            <v>地面停车费</v>
          </cell>
        </row>
        <row r="1199">
          <cell r="C1199" t="str">
            <v>中华东波苑</v>
          </cell>
        </row>
        <row r="1199">
          <cell r="K1199" t="str">
            <v>2019年</v>
          </cell>
        </row>
        <row r="1199">
          <cell r="M1199">
            <v>43799</v>
          </cell>
        </row>
        <row r="1199">
          <cell r="S1199">
            <v>57</v>
          </cell>
        </row>
        <row r="1199">
          <cell r="AA1199">
            <v>43800</v>
          </cell>
          <cell r="AB1199">
            <v>2019</v>
          </cell>
        </row>
        <row r="1199">
          <cell r="AF1199" t="str">
            <v>代收水费</v>
          </cell>
        </row>
        <row r="1200">
          <cell r="C1200" t="str">
            <v>中华东波苑</v>
          </cell>
        </row>
        <row r="1200">
          <cell r="K1200" t="str">
            <v>2019年</v>
          </cell>
        </row>
        <row r="1200">
          <cell r="M1200">
            <v>43830</v>
          </cell>
        </row>
        <row r="1200">
          <cell r="S1200">
            <v>20000</v>
          </cell>
        </row>
        <row r="1200">
          <cell r="AA1200">
            <v>43800</v>
          </cell>
          <cell r="AB1200">
            <v>2019</v>
          </cell>
        </row>
        <row r="1200">
          <cell r="AF1200" t="str">
            <v>其他收入</v>
          </cell>
        </row>
        <row r="1201">
          <cell r="C1201" t="str">
            <v>中华东波苑</v>
          </cell>
        </row>
        <row r="1201">
          <cell r="K1201" t="str">
            <v>2019年</v>
          </cell>
        </row>
        <row r="1201">
          <cell r="M1201">
            <v>43799</v>
          </cell>
        </row>
        <row r="1201">
          <cell r="S1201">
            <v>643.2</v>
          </cell>
        </row>
        <row r="1201">
          <cell r="AA1201">
            <v>43831</v>
          </cell>
          <cell r="AB1201">
            <v>2020</v>
          </cell>
        </row>
        <row r="1201">
          <cell r="AF1201" t="str">
            <v>电费及管理费</v>
          </cell>
        </row>
        <row r="1202">
          <cell r="C1202" t="str">
            <v>中华东波苑</v>
          </cell>
        </row>
        <row r="1202">
          <cell r="K1202" t="str">
            <v>2019年</v>
          </cell>
        </row>
        <row r="1202">
          <cell r="M1202">
            <v>43799</v>
          </cell>
        </row>
        <row r="1202">
          <cell r="S1202">
            <v>490.2</v>
          </cell>
        </row>
        <row r="1202">
          <cell r="AA1202">
            <v>43831</v>
          </cell>
          <cell r="AB1202">
            <v>2020</v>
          </cell>
        </row>
        <row r="1202">
          <cell r="AF1202" t="str">
            <v>代收水费</v>
          </cell>
        </row>
        <row r="1203">
          <cell r="C1203" t="str">
            <v>中华东波苑</v>
          </cell>
        </row>
        <row r="1203">
          <cell r="K1203" t="str">
            <v>代收</v>
          </cell>
        </row>
        <row r="1203">
          <cell r="M1203">
            <v>43524</v>
          </cell>
        </row>
        <row r="1203">
          <cell r="S1203">
            <v>299.8</v>
          </cell>
        </row>
        <row r="1203">
          <cell r="AA1203">
            <v>43831</v>
          </cell>
          <cell r="AB1203">
            <v>2020</v>
          </cell>
        </row>
        <row r="1203">
          <cell r="AF1203" t="str">
            <v>住宅物业费</v>
          </cell>
        </row>
        <row r="1204">
          <cell r="C1204" t="str">
            <v>中华东波苑</v>
          </cell>
        </row>
        <row r="1204">
          <cell r="K1204" t="str">
            <v>2019年</v>
          </cell>
        </row>
        <row r="1204">
          <cell r="M1204">
            <v>43830</v>
          </cell>
        </row>
        <row r="1204">
          <cell r="S1204">
            <v>50</v>
          </cell>
        </row>
        <row r="1204">
          <cell r="AA1204">
            <v>43831</v>
          </cell>
          <cell r="AB1204">
            <v>2020</v>
          </cell>
        </row>
        <row r="1204">
          <cell r="AF1204" t="str">
            <v>住宅物业费</v>
          </cell>
        </row>
        <row r="1205">
          <cell r="C1205" t="str">
            <v>中华东波苑</v>
          </cell>
        </row>
        <row r="1205">
          <cell r="K1205" t="str">
            <v>2019年</v>
          </cell>
        </row>
        <row r="1205">
          <cell r="M1205">
            <v>43830</v>
          </cell>
        </row>
        <row r="1205">
          <cell r="S1205">
            <v>50</v>
          </cell>
        </row>
        <row r="1205">
          <cell r="AA1205">
            <v>43831</v>
          </cell>
          <cell r="AB1205">
            <v>2020</v>
          </cell>
        </row>
        <row r="1205">
          <cell r="AF1205" t="str">
            <v>住宅物业费</v>
          </cell>
        </row>
        <row r="1206">
          <cell r="C1206" t="str">
            <v>中华东波苑</v>
          </cell>
        </row>
        <row r="1206">
          <cell r="K1206" t="str">
            <v>2019年</v>
          </cell>
        </row>
        <row r="1206">
          <cell r="M1206">
            <v>43830</v>
          </cell>
        </row>
        <row r="1206">
          <cell r="S1206">
            <v>50</v>
          </cell>
        </row>
        <row r="1206">
          <cell r="AA1206">
            <v>43831</v>
          </cell>
          <cell r="AB1206">
            <v>2020</v>
          </cell>
        </row>
        <row r="1206">
          <cell r="AF1206" t="str">
            <v>住宅物业费</v>
          </cell>
        </row>
        <row r="1207">
          <cell r="C1207" t="str">
            <v>中华东波苑</v>
          </cell>
        </row>
        <row r="1207">
          <cell r="K1207" t="str">
            <v>2019年</v>
          </cell>
        </row>
        <row r="1207">
          <cell r="M1207">
            <v>43830</v>
          </cell>
        </row>
        <row r="1207">
          <cell r="S1207">
            <v>50.2</v>
          </cell>
        </row>
        <row r="1207">
          <cell r="AA1207">
            <v>43831</v>
          </cell>
          <cell r="AB1207">
            <v>2020</v>
          </cell>
        </row>
        <row r="1207">
          <cell r="AF1207" t="str">
            <v>住宅物业费</v>
          </cell>
        </row>
        <row r="1208">
          <cell r="C1208" t="str">
            <v>中华东波苑</v>
          </cell>
        </row>
        <row r="1208">
          <cell r="K1208" t="str">
            <v>2019年</v>
          </cell>
        </row>
        <row r="1208">
          <cell r="M1208">
            <v>43830</v>
          </cell>
        </row>
        <row r="1208">
          <cell r="S1208">
            <v>100</v>
          </cell>
        </row>
        <row r="1208">
          <cell r="AA1208">
            <v>43831</v>
          </cell>
          <cell r="AB1208">
            <v>2020</v>
          </cell>
        </row>
        <row r="1208">
          <cell r="AF1208" t="str">
            <v>住宅物业费</v>
          </cell>
        </row>
        <row r="1209">
          <cell r="C1209" t="str">
            <v>中华东波苑</v>
          </cell>
        </row>
        <row r="1209">
          <cell r="K1209" t="str">
            <v>2019年</v>
          </cell>
        </row>
        <row r="1209">
          <cell r="M1209">
            <v>43830</v>
          </cell>
        </row>
        <row r="1209">
          <cell r="S1209">
            <v>100</v>
          </cell>
        </row>
        <row r="1209">
          <cell r="AA1209">
            <v>43831</v>
          </cell>
          <cell r="AB1209">
            <v>2020</v>
          </cell>
        </row>
        <row r="1209">
          <cell r="AF1209" t="str">
            <v>住宅物业费</v>
          </cell>
        </row>
        <row r="1210">
          <cell r="C1210" t="str">
            <v>中华东波苑</v>
          </cell>
        </row>
        <row r="1210">
          <cell r="K1210" t="str">
            <v>2019年</v>
          </cell>
        </row>
        <row r="1210">
          <cell r="M1210">
            <v>43830</v>
          </cell>
        </row>
        <row r="1210">
          <cell r="S1210">
            <v>100</v>
          </cell>
        </row>
        <row r="1210">
          <cell r="AA1210">
            <v>43831</v>
          </cell>
          <cell r="AB1210">
            <v>2020</v>
          </cell>
        </row>
        <row r="1210">
          <cell r="AF1210" t="str">
            <v>住宅物业费</v>
          </cell>
        </row>
        <row r="1211">
          <cell r="C1211" t="str">
            <v>中华东波苑</v>
          </cell>
        </row>
        <row r="1211">
          <cell r="K1211" t="str">
            <v>2019年</v>
          </cell>
        </row>
        <row r="1211">
          <cell r="M1211">
            <v>43830</v>
          </cell>
        </row>
        <row r="1211">
          <cell r="S1211">
            <v>100</v>
          </cell>
        </row>
        <row r="1211">
          <cell r="AA1211">
            <v>43831</v>
          </cell>
          <cell r="AB1211">
            <v>2020</v>
          </cell>
        </row>
        <row r="1211">
          <cell r="AF1211" t="str">
            <v>住宅物业费</v>
          </cell>
        </row>
        <row r="1212">
          <cell r="C1212" t="str">
            <v>中华东波苑</v>
          </cell>
        </row>
        <row r="1212">
          <cell r="K1212" t="str">
            <v>2019年</v>
          </cell>
        </row>
        <row r="1212">
          <cell r="M1212">
            <v>43830</v>
          </cell>
        </row>
        <row r="1212">
          <cell r="S1212">
            <v>100</v>
          </cell>
        </row>
        <row r="1212">
          <cell r="AA1212">
            <v>43831</v>
          </cell>
          <cell r="AB1212">
            <v>2020</v>
          </cell>
        </row>
        <row r="1212">
          <cell r="AF1212" t="str">
            <v>住宅物业费</v>
          </cell>
        </row>
        <row r="1213">
          <cell r="C1213" t="str">
            <v>中华东波苑</v>
          </cell>
        </row>
        <row r="1213">
          <cell r="K1213" t="str">
            <v>2019年</v>
          </cell>
        </row>
        <row r="1213">
          <cell r="M1213">
            <v>43830</v>
          </cell>
        </row>
        <row r="1213">
          <cell r="S1213">
            <v>100</v>
          </cell>
        </row>
        <row r="1213">
          <cell r="AA1213">
            <v>43831</v>
          </cell>
          <cell r="AB1213">
            <v>2020</v>
          </cell>
        </row>
        <row r="1213">
          <cell r="AF1213" t="str">
            <v>住宅物业费</v>
          </cell>
        </row>
        <row r="1214">
          <cell r="C1214" t="str">
            <v>中华东波苑</v>
          </cell>
        </row>
        <row r="1214">
          <cell r="K1214" t="str">
            <v>2019年</v>
          </cell>
        </row>
        <row r="1214">
          <cell r="M1214">
            <v>43830</v>
          </cell>
        </row>
        <row r="1214">
          <cell r="S1214">
            <v>100</v>
          </cell>
        </row>
        <row r="1214">
          <cell r="AA1214">
            <v>43831</v>
          </cell>
          <cell r="AB1214">
            <v>2020</v>
          </cell>
        </row>
        <row r="1214">
          <cell r="AF1214" t="str">
            <v>住宅物业费</v>
          </cell>
        </row>
        <row r="1215">
          <cell r="C1215" t="str">
            <v>中华东波苑</v>
          </cell>
        </row>
        <row r="1215">
          <cell r="K1215" t="str">
            <v>2019年</v>
          </cell>
        </row>
        <row r="1215">
          <cell r="M1215">
            <v>43830</v>
          </cell>
        </row>
        <row r="1215">
          <cell r="S1215">
            <v>100</v>
          </cell>
        </row>
        <row r="1215">
          <cell r="AA1215">
            <v>43831</v>
          </cell>
          <cell r="AB1215">
            <v>2020</v>
          </cell>
        </row>
        <row r="1215">
          <cell r="AF1215" t="str">
            <v>住宅物业费</v>
          </cell>
        </row>
        <row r="1216">
          <cell r="C1216" t="str">
            <v>中华东波苑</v>
          </cell>
        </row>
        <row r="1216">
          <cell r="K1216" t="str">
            <v>2019年</v>
          </cell>
        </row>
        <row r="1216">
          <cell r="M1216">
            <v>43830</v>
          </cell>
        </row>
        <row r="1216">
          <cell r="S1216">
            <v>100</v>
          </cell>
        </row>
        <row r="1216">
          <cell r="AA1216">
            <v>43831</v>
          </cell>
          <cell r="AB1216">
            <v>2020</v>
          </cell>
        </row>
        <row r="1216">
          <cell r="AF1216" t="str">
            <v>住宅物业费</v>
          </cell>
        </row>
        <row r="1217">
          <cell r="C1217" t="str">
            <v>中华东波苑</v>
          </cell>
        </row>
        <row r="1217">
          <cell r="K1217" t="str">
            <v>2019年</v>
          </cell>
        </row>
        <row r="1217">
          <cell r="M1217">
            <v>43830</v>
          </cell>
        </row>
        <row r="1217">
          <cell r="S1217">
            <v>100</v>
          </cell>
        </row>
        <row r="1217">
          <cell r="AA1217">
            <v>43831</v>
          </cell>
          <cell r="AB1217">
            <v>2020</v>
          </cell>
        </row>
        <row r="1217">
          <cell r="AF1217" t="str">
            <v>住宅物业费</v>
          </cell>
        </row>
        <row r="1218">
          <cell r="C1218" t="str">
            <v>中华东波苑</v>
          </cell>
        </row>
        <row r="1218">
          <cell r="K1218" t="str">
            <v>2019年</v>
          </cell>
        </row>
        <row r="1218">
          <cell r="M1218">
            <v>43830</v>
          </cell>
        </row>
        <row r="1218">
          <cell r="S1218">
            <v>100</v>
          </cell>
        </row>
        <row r="1218">
          <cell r="AA1218">
            <v>43831</v>
          </cell>
          <cell r="AB1218">
            <v>2020</v>
          </cell>
        </row>
        <row r="1218">
          <cell r="AF1218" t="str">
            <v>住宅物业费</v>
          </cell>
        </row>
        <row r="1219">
          <cell r="C1219" t="str">
            <v>中华东波苑</v>
          </cell>
        </row>
        <row r="1219">
          <cell r="K1219" t="str">
            <v>2019年</v>
          </cell>
        </row>
        <row r="1219">
          <cell r="M1219">
            <v>43830</v>
          </cell>
        </row>
        <row r="1219">
          <cell r="S1219">
            <v>100</v>
          </cell>
        </row>
        <row r="1219">
          <cell r="AA1219">
            <v>43831</v>
          </cell>
          <cell r="AB1219">
            <v>2020</v>
          </cell>
        </row>
        <row r="1219">
          <cell r="AF1219" t="str">
            <v>住宅物业费</v>
          </cell>
        </row>
        <row r="1220">
          <cell r="C1220" t="str">
            <v>中华东波苑</v>
          </cell>
        </row>
        <row r="1220">
          <cell r="K1220" t="str">
            <v>2019年</v>
          </cell>
        </row>
        <row r="1220">
          <cell r="M1220">
            <v>43830</v>
          </cell>
        </row>
        <row r="1220">
          <cell r="S1220">
            <v>99.16</v>
          </cell>
        </row>
        <row r="1220">
          <cell r="AA1220">
            <v>43831</v>
          </cell>
          <cell r="AB1220">
            <v>2020</v>
          </cell>
        </row>
        <row r="1220">
          <cell r="AF1220" t="str">
            <v>住宅物业费</v>
          </cell>
        </row>
        <row r="1221">
          <cell r="C1221" t="str">
            <v>中华东波苑</v>
          </cell>
        </row>
        <row r="1221">
          <cell r="K1221" t="str">
            <v>2020年</v>
          </cell>
        </row>
        <row r="1221">
          <cell r="M1221">
            <v>44196</v>
          </cell>
        </row>
        <row r="1221">
          <cell r="S1221">
            <v>3000</v>
          </cell>
        </row>
        <row r="1221">
          <cell r="AA1221">
            <v>43831</v>
          </cell>
          <cell r="AB1221">
            <v>2020</v>
          </cell>
        </row>
        <row r="1221">
          <cell r="AF1221" t="str">
            <v>地面停车费</v>
          </cell>
        </row>
        <row r="1222">
          <cell r="C1222" t="str">
            <v>中华东波苑</v>
          </cell>
        </row>
        <row r="1222">
          <cell r="K1222" t="str">
            <v>2020年</v>
          </cell>
        </row>
        <row r="1222">
          <cell r="M1222">
            <v>44196</v>
          </cell>
        </row>
        <row r="1222">
          <cell r="S1222">
            <v>1799.2</v>
          </cell>
        </row>
        <row r="1222">
          <cell r="AA1222">
            <v>43831</v>
          </cell>
          <cell r="AB1222">
            <v>2020</v>
          </cell>
        </row>
        <row r="1222">
          <cell r="AF1222" t="str">
            <v>住宅物业费</v>
          </cell>
        </row>
        <row r="1223">
          <cell r="C1223" t="str">
            <v>中华东波苑</v>
          </cell>
        </row>
        <row r="1223">
          <cell r="K1223" t="str">
            <v>2020年</v>
          </cell>
        </row>
        <row r="1223">
          <cell r="M1223">
            <v>44012</v>
          </cell>
        </row>
        <row r="1223">
          <cell r="S1223">
            <v>1500</v>
          </cell>
        </row>
        <row r="1223">
          <cell r="AA1223">
            <v>43831</v>
          </cell>
          <cell r="AB1223">
            <v>2020</v>
          </cell>
        </row>
        <row r="1223">
          <cell r="AF1223" t="str">
            <v>地面停车费</v>
          </cell>
        </row>
        <row r="1224">
          <cell r="C1224" t="str">
            <v>中华东波苑</v>
          </cell>
        </row>
        <row r="1224">
          <cell r="K1224" t="str">
            <v>2020年</v>
          </cell>
        </row>
        <row r="1224">
          <cell r="M1224">
            <v>44012</v>
          </cell>
        </row>
        <row r="1224">
          <cell r="S1224">
            <v>736.8</v>
          </cell>
        </row>
        <row r="1224">
          <cell r="AA1224">
            <v>43831</v>
          </cell>
          <cell r="AB1224">
            <v>2020</v>
          </cell>
        </row>
        <row r="1224">
          <cell r="AF1224" t="str">
            <v>住宅物业费</v>
          </cell>
        </row>
        <row r="1225">
          <cell r="C1225" t="str">
            <v>中华东波苑</v>
          </cell>
        </row>
        <row r="1225">
          <cell r="K1225" t="str">
            <v>2019年</v>
          </cell>
        </row>
        <row r="1225">
          <cell r="M1225">
            <v>43830</v>
          </cell>
        </row>
        <row r="1225">
          <cell r="S1225">
            <v>243.62</v>
          </cell>
        </row>
        <row r="1225">
          <cell r="AA1225">
            <v>43831</v>
          </cell>
          <cell r="AB1225">
            <v>2020</v>
          </cell>
        </row>
        <row r="1225">
          <cell r="AF1225" t="str">
            <v>电费及管理费</v>
          </cell>
        </row>
        <row r="1226">
          <cell r="C1226" t="str">
            <v>中华东波苑</v>
          </cell>
        </row>
        <row r="1226">
          <cell r="K1226" t="str">
            <v>2019年</v>
          </cell>
        </row>
        <row r="1226">
          <cell r="M1226">
            <v>43830</v>
          </cell>
        </row>
        <row r="1226">
          <cell r="S1226">
            <v>32.5</v>
          </cell>
        </row>
        <row r="1226">
          <cell r="AA1226">
            <v>43831</v>
          </cell>
          <cell r="AB1226">
            <v>2020</v>
          </cell>
        </row>
        <row r="1226">
          <cell r="AF1226" t="str">
            <v>代收水费</v>
          </cell>
        </row>
        <row r="1227">
          <cell r="C1227" t="str">
            <v>中华东波苑</v>
          </cell>
        </row>
        <row r="1227">
          <cell r="K1227" t="str">
            <v>2019年</v>
          </cell>
        </row>
        <row r="1227">
          <cell r="M1227">
            <v>43799</v>
          </cell>
        </row>
        <row r="1227">
          <cell r="S1227">
            <v>899.64</v>
          </cell>
        </row>
        <row r="1227">
          <cell r="AA1227">
            <v>43831</v>
          </cell>
          <cell r="AB1227">
            <v>2020</v>
          </cell>
        </row>
        <row r="1227">
          <cell r="AF1227" t="str">
            <v>电费及管理费</v>
          </cell>
        </row>
        <row r="1228">
          <cell r="C1228" t="str">
            <v>中华东波苑</v>
          </cell>
        </row>
        <row r="1228">
          <cell r="K1228" t="str">
            <v>2020年</v>
          </cell>
        </row>
        <row r="1228">
          <cell r="M1228">
            <v>44012</v>
          </cell>
        </row>
        <row r="1228">
          <cell r="S1228">
            <v>9000</v>
          </cell>
        </row>
        <row r="1228">
          <cell r="AA1228">
            <v>43831</v>
          </cell>
          <cell r="AB1228">
            <v>2020</v>
          </cell>
        </row>
        <row r="1228">
          <cell r="AF1228" t="str">
            <v>电梯广告（业委会）</v>
          </cell>
        </row>
        <row r="1229">
          <cell r="C1229" t="str">
            <v>中华东波苑</v>
          </cell>
        </row>
        <row r="1229">
          <cell r="K1229" t="str">
            <v>2019年</v>
          </cell>
        </row>
        <row r="1229">
          <cell r="M1229">
            <v>43799</v>
          </cell>
        </row>
        <row r="1229">
          <cell r="S1229">
            <v>782.5</v>
          </cell>
        </row>
        <row r="1229">
          <cell r="AA1229">
            <v>43831</v>
          </cell>
          <cell r="AB1229">
            <v>2020</v>
          </cell>
        </row>
        <row r="1229">
          <cell r="AF1229" t="str">
            <v>电费及管理费</v>
          </cell>
        </row>
        <row r="1230">
          <cell r="C1230" t="str">
            <v>中华东波苑</v>
          </cell>
        </row>
        <row r="1230">
          <cell r="K1230" t="str">
            <v>2019年</v>
          </cell>
        </row>
        <row r="1230">
          <cell r="M1230">
            <v>43799</v>
          </cell>
        </row>
        <row r="1230">
          <cell r="S1230">
            <v>78</v>
          </cell>
        </row>
        <row r="1230">
          <cell r="AA1230">
            <v>43831</v>
          </cell>
          <cell r="AB1230">
            <v>2020</v>
          </cell>
        </row>
        <row r="1230">
          <cell r="AF1230" t="str">
            <v>代收水费</v>
          </cell>
        </row>
        <row r="1231">
          <cell r="C1231" t="str">
            <v>中华东波苑</v>
          </cell>
        </row>
        <row r="1231">
          <cell r="K1231" t="str">
            <v>2019年</v>
          </cell>
        </row>
        <row r="1231">
          <cell r="M1231">
            <v>43799</v>
          </cell>
        </row>
        <row r="1231">
          <cell r="S1231">
            <v>821.25</v>
          </cell>
        </row>
        <row r="1231">
          <cell r="AA1231">
            <v>43831</v>
          </cell>
          <cell r="AB1231">
            <v>2020</v>
          </cell>
        </row>
        <row r="1231">
          <cell r="AF1231" t="str">
            <v>电费及管理费</v>
          </cell>
        </row>
        <row r="1232">
          <cell r="C1232" t="str">
            <v>中华东波苑</v>
          </cell>
        </row>
        <row r="1232">
          <cell r="K1232" t="str">
            <v>2019年</v>
          </cell>
        </row>
        <row r="1232">
          <cell r="M1232">
            <v>43799</v>
          </cell>
        </row>
        <row r="1232">
          <cell r="S1232">
            <v>71.5</v>
          </cell>
        </row>
        <row r="1232">
          <cell r="AA1232">
            <v>43831</v>
          </cell>
          <cell r="AB1232">
            <v>2020</v>
          </cell>
        </row>
        <row r="1232">
          <cell r="AF1232" t="str">
            <v>代收水费</v>
          </cell>
        </row>
        <row r="1233">
          <cell r="C1233" t="str">
            <v>中华东波苑</v>
          </cell>
        </row>
        <row r="1233">
          <cell r="K1233" t="str">
            <v>2020年</v>
          </cell>
        </row>
        <row r="1233">
          <cell r="M1233">
            <v>44196</v>
          </cell>
        </row>
        <row r="1233">
          <cell r="S1233">
            <v>2400</v>
          </cell>
        </row>
        <row r="1233">
          <cell r="AA1233">
            <v>43831</v>
          </cell>
          <cell r="AB1233">
            <v>2020</v>
          </cell>
        </row>
        <row r="1233">
          <cell r="AF1233" t="str">
            <v>租金收入</v>
          </cell>
        </row>
        <row r="1234">
          <cell r="C1234" t="str">
            <v>中华东波苑</v>
          </cell>
        </row>
        <row r="1234">
          <cell r="K1234" t="str">
            <v>2020年</v>
          </cell>
        </row>
        <row r="1234">
          <cell r="M1234">
            <v>44196</v>
          </cell>
        </row>
        <row r="1234">
          <cell r="S1234">
            <v>12000</v>
          </cell>
        </row>
        <row r="1234">
          <cell r="AA1234">
            <v>43831</v>
          </cell>
          <cell r="AB1234">
            <v>2020</v>
          </cell>
        </row>
        <row r="1234">
          <cell r="AF1234" t="str">
            <v>租金收入</v>
          </cell>
        </row>
        <row r="1235">
          <cell r="C1235" t="str">
            <v>中华东波苑</v>
          </cell>
        </row>
        <row r="1235">
          <cell r="K1235" t="str">
            <v>2021年</v>
          </cell>
        </row>
        <row r="1235">
          <cell r="M1235">
            <v>44255</v>
          </cell>
        </row>
        <row r="1235">
          <cell r="S1235">
            <v>2400</v>
          </cell>
        </row>
        <row r="1235">
          <cell r="AA1235">
            <v>43831</v>
          </cell>
          <cell r="AB1235">
            <v>2020</v>
          </cell>
        </row>
        <row r="1235">
          <cell r="AF1235" t="str">
            <v>租金收入</v>
          </cell>
        </row>
        <row r="1236">
          <cell r="C1236" t="str">
            <v>中华东波苑</v>
          </cell>
        </row>
        <row r="1236">
          <cell r="K1236" t="str">
            <v>代收</v>
          </cell>
        </row>
        <row r="1236">
          <cell r="M1236">
            <v>43524</v>
          </cell>
        </row>
        <row r="1236">
          <cell r="S1236">
            <v>363.84</v>
          </cell>
        </row>
        <row r="1236">
          <cell r="AA1236">
            <v>43831</v>
          </cell>
          <cell r="AB1236">
            <v>2020</v>
          </cell>
        </row>
        <row r="1236">
          <cell r="AF1236" t="str">
            <v>住宅物业费</v>
          </cell>
        </row>
        <row r="1237">
          <cell r="C1237" t="str">
            <v>中华东波苑</v>
          </cell>
        </row>
        <row r="1237">
          <cell r="K1237" t="str">
            <v>2019年</v>
          </cell>
        </row>
        <row r="1237">
          <cell r="M1237">
            <v>43830</v>
          </cell>
        </row>
        <row r="1237">
          <cell r="S1237">
            <v>1819.56</v>
          </cell>
        </row>
        <row r="1237">
          <cell r="AA1237">
            <v>43831</v>
          </cell>
          <cell r="AB1237">
            <v>2020</v>
          </cell>
        </row>
        <row r="1237">
          <cell r="AF1237" t="str">
            <v>住宅物业费</v>
          </cell>
        </row>
        <row r="1238">
          <cell r="C1238" t="str">
            <v>中华东波苑</v>
          </cell>
        </row>
        <row r="1238">
          <cell r="K1238" t="str">
            <v>代收</v>
          </cell>
        </row>
        <row r="1238">
          <cell r="M1238">
            <v>43524</v>
          </cell>
        </row>
        <row r="1238">
          <cell r="S1238">
            <v>245.64</v>
          </cell>
        </row>
        <row r="1238">
          <cell r="AA1238">
            <v>43831</v>
          </cell>
          <cell r="AB1238">
            <v>2020</v>
          </cell>
        </row>
        <row r="1238">
          <cell r="AF1238" t="str">
            <v>住宅物业费</v>
          </cell>
        </row>
        <row r="1239">
          <cell r="C1239" t="str">
            <v>中华东波苑</v>
          </cell>
        </row>
        <row r="1239">
          <cell r="K1239" t="str">
            <v>2019年</v>
          </cell>
        </row>
        <row r="1239">
          <cell r="M1239">
            <v>43830</v>
          </cell>
        </row>
        <row r="1239">
          <cell r="S1239">
            <v>1227.96</v>
          </cell>
        </row>
        <row r="1239">
          <cell r="AA1239">
            <v>43831</v>
          </cell>
          <cell r="AB1239">
            <v>2020</v>
          </cell>
        </row>
        <row r="1239">
          <cell r="AF1239" t="str">
            <v>住宅物业费</v>
          </cell>
        </row>
        <row r="1240">
          <cell r="C1240" t="str">
            <v>中华东波苑</v>
          </cell>
        </row>
        <row r="1240">
          <cell r="K1240" t="str">
            <v>代收</v>
          </cell>
        </row>
        <row r="1240">
          <cell r="M1240">
            <v>43524</v>
          </cell>
        </row>
        <row r="1240">
          <cell r="S1240">
            <v>1053.99</v>
          </cell>
        </row>
        <row r="1240">
          <cell r="AA1240">
            <v>43831</v>
          </cell>
          <cell r="AB1240">
            <v>2020</v>
          </cell>
        </row>
        <row r="1240">
          <cell r="AF1240" t="str">
            <v>商铺物业费</v>
          </cell>
        </row>
        <row r="1241">
          <cell r="C1241" t="str">
            <v>中华东波苑</v>
          </cell>
        </row>
        <row r="1241">
          <cell r="K1241" t="str">
            <v>2019年</v>
          </cell>
        </row>
        <row r="1241">
          <cell r="M1241">
            <v>43830</v>
          </cell>
        </row>
        <row r="1241">
          <cell r="S1241">
            <v>5269.96</v>
          </cell>
        </row>
        <row r="1241">
          <cell r="AA1241">
            <v>43831</v>
          </cell>
          <cell r="AB1241">
            <v>2020</v>
          </cell>
        </row>
        <row r="1241">
          <cell r="AF1241" t="str">
            <v>商铺物业费</v>
          </cell>
        </row>
        <row r="1242">
          <cell r="C1242" t="str">
            <v>中华东波苑</v>
          </cell>
        </row>
        <row r="1242">
          <cell r="K1242" t="str">
            <v>代收</v>
          </cell>
        </row>
        <row r="1242">
          <cell r="M1242">
            <v>43524</v>
          </cell>
        </row>
        <row r="1242">
          <cell r="S1242">
            <v>871.78</v>
          </cell>
        </row>
        <row r="1242">
          <cell r="AA1242">
            <v>43831</v>
          </cell>
          <cell r="AB1242">
            <v>2020</v>
          </cell>
        </row>
        <row r="1242">
          <cell r="AF1242" t="str">
            <v>商铺物业费</v>
          </cell>
        </row>
        <row r="1243">
          <cell r="C1243" t="str">
            <v>中华东波苑</v>
          </cell>
        </row>
        <row r="1243">
          <cell r="K1243" t="str">
            <v>2019年</v>
          </cell>
        </row>
        <row r="1243">
          <cell r="M1243">
            <v>43830</v>
          </cell>
        </row>
        <row r="1243">
          <cell r="S1243">
            <v>4358.92</v>
          </cell>
        </row>
        <row r="1243">
          <cell r="AA1243">
            <v>43831</v>
          </cell>
          <cell r="AB1243">
            <v>2020</v>
          </cell>
        </row>
        <row r="1243">
          <cell r="AF1243" t="str">
            <v>商铺物业费</v>
          </cell>
        </row>
        <row r="1244">
          <cell r="C1244" t="str">
            <v>中华东波苑</v>
          </cell>
        </row>
        <row r="1244">
          <cell r="K1244" t="str">
            <v>代收</v>
          </cell>
        </row>
        <row r="1244">
          <cell r="M1244">
            <v>43524</v>
          </cell>
        </row>
        <row r="1244">
          <cell r="S1244">
            <v>2414.97</v>
          </cell>
        </row>
        <row r="1244">
          <cell r="AA1244">
            <v>43831</v>
          </cell>
          <cell r="AB1244">
            <v>2020</v>
          </cell>
        </row>
        <row r="1244">
          <cell r="AF1244" t="str">
            <v>商铺物业费</v>
          </cell>
        </row>
        <row r="1245">
          <cell r="C1245" t="str">
            <v>中华东波苑</v>
          </cell>
        </row>
        <row r="1245">
          <cell r="K1245" t="str">
            <v>2019年</v>
          </cell>
        </row>
        <row r="1245">
          <cell r="M1245">
            <v>43830</v>
          </cell>
        </row>
        <row r="1245">
          <cell r="S1245">
            <v>12074.82</v>
          </cell>
        </row>
        <row r="1245">
          <cell r="AA1245">
            <v>43831</v>
          </cell>
          <cell r="AB1245">
            <v>2020</v>
          </cell>
        </row>
        <row r="1245">
          <cell r="AF1245" t="str">
            <v>商铺物业费</v>
          </cell>
        </row>
        <row r="1246">
          <cell r="C1246" t="str">
            <v>中华东波苑</v>
          </cell>
        </row>
        <row r="1246">
          <cell r="K1246" t="str">
            <v>2019年</v>
          </cell>
        </row>
        <row r="1246">
          <cell r="M1246">
            <v>43830</v>
          </cell>
        </row>
        <row r="1246">
          <cell r="S1246">
            <v>3231</v>
          </cell>
        </row>
        <row r="1246">
          <cell r="AA1246">
            <v>43831</v>
          </cell>
          <cell r="AB1246">
            <v>2020</v>
          </cell>
        </row>
        <row r="1246">
          <cell r="AF1246" t="str">
            <v>电费及管理费</v>
          </cell>
        </row>
        <row r="1247">
          <cell r="C1247" t="str">
            <v>中华东波苑</v>
          </cell>
        </row>
        <row r="1247">
          <cell r="K1247" t="str">
            <v>2019年</v>
          </cell>
        </row>
        <row r="1247">
          <cell r="M1247">
            <v>43799</v>
          </cell>
        </row>
        <row r="1247">
          <cell r="S1247">
            <v>7560</v>
          </cell>
        </row>
        <row r="1247">
          <cell r="AA1247">
            <v>43831</v>
          </cell>
          <cell r="AB1247">
            <v>2020</v>
          </cell>
        </row>
        <row r="1247">
          <cell r="AF1247" t="str">
            <v>电费及管理费</v>
          </cell>
        </row>
        <row r="1248">
          <cell r="C1248" t="str">
            <v>中华东波苑</v>
          </cell>
        </row>
        <row r="1248">
          <cell r="K1248" t="str">
            <v>2019年</v>
          </cell>
        </row>
        <row r="1248">
          <cell r="M1248">
            <v>43799</v>
          </cell>
        </row>
        <row r="1248">
          <cell r="S1248">
            <v>4884.9</v>
          </cell>
        </row>
        <row r="1248">
          <cell r="AA1248">
            <v>43831</v>
          </cell>
          <cell r="AB1248">
            <v>2020</v>
          </cell>
        </row>
        <row r="1248">
          <cell r="AF1248" t="str">
            <v>代收水费</v>
          </cell>
        </row>
        <row r="1249">
          <cell r="C1249" t="str">
            <v>中华东波苑</v>
          </cell>
        </row>
        <row r="1249">
          <cell r="K1249" t="str">
            <v>2019年</v>
          </cell>
        </row>
        <row r="1249">
          <cell r="M1249">
            <v>43799</v>
          </cell>
        </row>
        <row r="1249">
          <cell r="S1249">
            <v>7632</v>
          </cell>
        </row>
        <row r="1249">
          <cell r="AA1249">
            <v>43831</v>
          </cell>
          <cell r="AB1249">
            <v>2020</v>
          </cell>
        </row>
        <row r="1249">
          <cell r="AF1249" t="str">
            <v>电费及管理费</v>
          </cell>
        </row>
        <row r="1250">
          <cell r="C1250" t="str">
            <v>中华东波苑</v>
          </cell>
        </row>
        <row r="1250">
          <cell r="K1250" t="str">
            <v>2019年</v>
          </cell>
        </row>
        <row r="1250">
          <cell r="M1250">
            <v>43799</v>
          </cell>
        </row>
        <row r="1250">
          <cell r="S1250">
            <v>3197.7</v>
          </cell>
        </row>
        <row r="1250">
          <cell r="AA1250">
            <v>43831</v>
          </cell>
          <cell r="AB1250">
            <v>2020</v>
          </cell>
        </row>
        <row r="1250">
          <cell r="AF1250" t="str">
            <v>代收水费</v>
          </cell>
        </row>
        <row r="1251">
          <cell r="C1251" t="str">
            <v>中华东波苑</v>
          </cell>
        </row>
        <row r="1251">
          <cell r="K1251" t="str">
            <v>2020年</v>
          </cell>
        </row>
        <row r="1251">
          <cell r="M1251">
            <v>44012</v>
          </cell>
        </row>
        <row r="1251">
          <cell r="S1251">
            <v>6000</v>
          </cell>
        </row>
        <row r="1251">
          <cell r="AA1251">
            <v>43831</v>
          </cell>
          <cell r="AB1251">
            <v>2020</v>
          </cell>
        </row>
        <row r="1251">
          <cell r="AF1251" t="str">
            <v>租金收入</v>
          </cell>
        </row>
        <row r="1252">
          <cell r="C1252" t="str">
            <v>中华东波苑</v>
          </cell>
        </row>
        <row r="1252">
          <cell r="K1252" t="str">
            <v>2019年</v>
          </cell>
        </row>
        <row r="1252">
          <cell r="M1252">
            <v>43830</v>
          </cell>
        </row>
        <row r="1252">
          <cell r="S1252">
            <v>1625.64</v>
          </cell>
        </row>
        <row r="1252">
          <cell r="AA1252">
            <v>43831</v>
          </cell>
          <cell r="AB1252">
            <v>2020</v>
          </cell>
        </row>
        <row r="1252">
          <cell r="AF1252" t="str">
            <v>商铺物业费</v>
          </cell>
        </row>
        <row r="1253">
          <cell r="C1253" t="str">
            <v>中华东波苑</v>
          </cell>
        </row>
        <row r="1253">
          <cell r="K1253" t="str">
            <v>2019年</v>
          </cell>
        </row>
        <row r="1253">
          <cell r="M1253">
            <v>43830</v>
          </cell>
        </row>
        <row r="1253">
          <cell r="S1253">
            <v>7482.3</v>
          </cell>
        </row>
        <row r="1253">
          <cell r="AA1253">
            <v>43831</v>
          </cell>
          <cell r="AB1253">
            <v>2020</v>
          </cell>
        </row>
        <row r="1253">
          <cell r="AF1253" t="str">
            <v>商铺物业费</v>
          </cell>
        </row>
        <row r="1254">
          <cell r="C1254" t="str">
            <v>中华东波苑</v>
          </cell>
        </row>
        <row r="1254">
          <cell r="K1254" t="str">
            <v>2019年</v>
          </cell>
        </row>
        <row r="1254">
          <cell r="M1254">
            <v>43830</v>
          </cell>
        </row>
        <row r="1254">
          <cell r="S1254">
            <v>8225.1</v>
          </cell>
        </row>
        <row r="1254">
          <cell r="AA1254">
            <v>43831</v>
          </cell>
          <cell r="AB1254">
            <v>2020</v>
          </cell>
        </row>
        <row r="1254">
          <cell r="AF1254" t="str">
            <v>电费及管理费</v>
          </cell>
        </row>
        <row r="1255">
          <cell r="C1255" t="str">
            <v>中华东波苑</v>
          </cell>
        </row>
        <row r="1255">
          <cell r="K1255" t="str">
            <v>2019年</v>
          </cell>
        </row>
        <row r="1255">
          <cell r="M1255">
            <v>43830</v>
          </cell>
        </row>
        <row r="1255">
          <cell r="S1255">
            <v>2371.2</v>
          </cell>
        </row>
        <row r="1255">
          <cell r="AA1255">
            <v>43831</v>
          </cell>
          <cell r="AB1255">
            <v>2020</v>
          </cell>
        </row>
        <row r="1255">
          <cell r="AF1255" t="str">
            <v>代收水费</v>
          </cell>
        </row>
        <row r="1256">
          <cell r="C1256" t="str">
            <v>中华东波苑</v>
          </cell>
        </row>
        <row r="1256">
          <cell r="K1256" t="str">
            <v>2019年</v>
          </cell>
        </row>
        <row r="1256">
          <cell r="M1256">
            <v>43830</v>
          </cell>
        </row>
        <row r="1256">
          <cell r="S1256">
            <v>4861.8</v>
          </cell>
        </row>
        <row r="1256">
          <cell r="AA1256">
            <v>43831</v>
          </cell>
          <cell r="AB1256">
            <v>2020</v>
          </cell>
        </row>
        <row r="1256">
          <cell r="AF1256" t="str">
            <v>电费及管理费</v>
          </cell>
        </row>
        <row r="1257">
          <cell r="C1257" t="str">
            <v>中华东波苑</v>
          </cell>
        </row>
        <row r="1257">
          <cell r="K1257" t="str">
            <v>2019年</v>
          </cell>
        </row>
        <row r="1257">
          <cell r="M1257">
            <v>43830</v>
          </cell>
        </row>
        <row r="1257">
          <cell r="S1257">
            <v>1157.1</v>
          </cell>
        </row>
        <row r="1257">
          <cell r="AA1257">
            <v>43831</v>
          </cell>
          <cell r="AB1257">
            <v>2020</v>
          </cell>
        </row>
        <row r="1257">
          <cell r="AF1257" t="str">
            <v>代收水费</v>
          </cell>
        </row>
        <row r="1258">
          <cell r="C1258" t="str">
            <v>中华东波苑</v>
          </cell>
        </row>
        <row r="1258">
          <cell r="K1258" t="str">
            <v>2019年</v>
          </cell>
        </row>
        <row r="1258">
          <cell r="M1258">
            <v>43799</v>
          </cell>
        </row>
        <row r="1258">
          <cell r="S1258">
            <v>1499.4</v>
          </cell>
        </row>
        <row r="1258">
          <cell r="AA1258">
            <v>43831</v>
          </cell>
          <cell r="AB1258">
            <v>2020</v>
          </cell>
        </row>
        <row r="1258">
          <cell r="AF1258" t="str">
            <v>电费及管理费</v>
          </cell>
        </row>
        <row r="1259">
          <cell r="C1259" t="str">
            <v>中华东波苑</v>
          </cell>
        </row>
        <row r="1259">
          <cell r="K1259" t="str">
            <v>2019年</v>
          </cell>
        </row>
        <row r="1259">
          <cell r="M1259">
            <v>43799</v>
          </cell>
        </row>
        <row r="1259">
          <cell r="S1259">
            <v>51.3</v>
          </cell>
        </row>
        <row r="1259">
          <cell r="AA1259">
            <v>43831</v>
          </cell>
          <cell r="AB1259">
            <v>2020</v>
          </cell>
        </row>
        <row r="1259">
          <cell r="AF1259" t="str">
            <v>代收水费</v>
          </cell>
        </row>
        <row r="1260">
          <cell r="C1260" t="str">
            <v>中华东波苑</v>
          </cell>
        </row>
        <row r="1260">
          <cell r="K1260" t="str">
            <v>2019年</v>
          </cell>
        </row>
        <row r="1260">
          <cell r="M1260">
            <v>43799</v>
          </cell>
        </row>
        <row r="1260">
          <cell r="S1260">
            <v>1101.6</v>
          </cell>
        </row>
        <row r="1260">
          <cell r="AA1260">
            <v>43831</v>
          </cell>
          <cell r="AB1260">
            <v>2020</v>
          </cell>
        </row>
        <row r="1260">
          <cell r="AF1260" t="str">
            <v>电费及管理费</v>
          </cell>
        </row>
        <row r="1261">
          <cell r="C1261" t="str">
            <v>中华东波苑</v>
          </cell>
        </row>
        <row r="1261">
          <cell r="K1261" t="str">
            <v>2019年</v>
          </cell>
        </row>
        <row r="1261">
          <cell r="M1261">
            <v>43799</v>
          </cell>
        </row>
        <row r="1261">
          <cell r="S1261">
            <v>307.8</v>
          </cell>
        </row>
        <row r="1261">
          <cell r="AA1261">
            <v>43831</v>
          </cell>
          <cell r="AB1261">
            <v>2020</v>
          </cell>
        </row>
        <row r="1261">
          <cell r="AF1261" t="str">
            <v>代收水费</v>
          </cell>
        </row>
        <row r="1262">
          <cell r="C1262" t="str">
            <v>中华东波苑</v>
          </cell>
        </row>
        <row r="1262">
          <cell r="K1262" t="str">
            <v>2019年</v>
          </cell>
        </row>
        <row r="1262">
          <cell r="M1262">
            <v>43830</v>
          </cell>
        </row>
        <row r="1262">
          <cell r="S1262">
            <v>1016.4</v>
          </cell>
        </row>
        <row r="1262">
          <cell r="AA1262">
            <v>43831</v>
          </cell>
          <cell r="AB1262">
            <v>2020</v>
          </cell>
        </row>
        <row r="1262">
          <cell r="AF1262" t="str">
            <v>电费及管理费</v>
          </cell>
        </row>
        <row r="1263">
          <cell r="C1263" t="str">
            <v>中华东波苑</v>
          </cell>
        </row>
        <row r="1263">
          <cell r="K1263" t="str">
            <v>2019年</v>
          </cell>
        </row>
        <row r="1263">
          <cell r="M1263">
            <v>43830</v>
          </cell>
        </row>
        <row r="1263">
          <cell r="S1263">
            <v>285</v>
          </cell>
        </row>
        <row r="1263">
          <cell r="AA1263">
            <v>43831</v>
          </cell>
          <cell r="AB1263">
            <v>2020</v>
          </cell>
        </row>
        <row r="1263">
          <cell r="AF1263" t="str">
            <v>代收水费</v>
          </cell>
        </row>
        <row r="1264">
          <cell r="C1264" t="str">
            <v>中华东波苑</v>
          </cell>
        </row>
        <row r="1264">
          <cell r="K1264" t="str">
            <v>2019年</v>
          </cell>
        </row>
        <row r="1264">
          <cell r="M1264">
            <v>43830</v>
          </cell>
        </row>
        <row r="1264">
          <cell r="S1264">
            <v>3456</v>
          </cell>
        </row>
        <row r="1264">
          <cell r="AA1264">
            <v>43831</v>
          </cell>
          <cell r="AB1264">
            <v>2020</v>
          </cell>
        </row>
        <row r="1264">
          <cell r="AF1264" t="str">
            <v>电费及管理费</v>
          </cell>
        </row>
        <row r="1265">
          <cell r="C1265" t="str">
            <v>中华东波苑</v>
          </cell>
        </row>
        <row r="1265">
          <cell r="K1265" t="str">
            <v>2019年</v>
          </cell>
        </row>
        <row r="1265">
          <cell r="M1265">
            <v>43830</v>
          </cell>
        </row>
        <row r="1265">
          <cell r="S1265">
            <v>102.6</v>
          </cell>
        </row>
        <row r="1265">
          <cell r="AA1265">
            <v>43831</v>
          </cell>
          <cell r="AB1265">
            <v>2020</v>
          </cell>
        </row>
        <row r="1265">
          <cell r="AF1265" t="str">
            <v>代收水费</v>
          </cell>
        </row>
        <row r="1266">
          <cell r="C1266" t="str">
            <v>中华东波苑</v>
          </cell>
        </row>
        <row r="1266">
          <cell r="K1266" t="str">
            <v>2020年</v>
          </cell>
        </row>
        <row r="1266">
          <cell r="M1266">
            <v>44196</v>
          </cell>
        </row>
        <row r="1266">
          <cell r="S1266">
            <v>3000</v>
          </cell>
        </row>
        <row r="1266">
          <cell r="AA1266">
            <v>43831</v>
          </cell>
          <cell r="AB1266">
            <v>2020</v>
          </cell>
        </row>
        <row r="1266">
          <cell r="AF1266" t="str">
            <v>地面停车费</v>
          </cell>
        </row>
        <row r="1267">
          <cell r="C1267" t="str">
            <v>中华东波苑</v>
          </cell>
        </row>
        <row r="1267">
          <cell r="K1267" t="str">
            <v>2019年</v>
          </cell>
        </row>
        <row r="1267">
          <cell r="M1267">
            <v>43830</v>
          </cell>
        </row>
        <row r="1267">
          <cell r="S1267">
            <v>695.5</v>
          </cell>
        </row>
        <row r="1267">
          <cell r="AA1267">
            <v>43831</v>
          </cell>
          <cell r="AB1267">
            <v>2020</v>
          </cell>
        </row>
        <row r="1267">
          <cell r="AF1267" t="str">
            <v>代收水费</v>
          </cell>
        </row>
        <row r="1268">
          <cell r="C1268" t="str">
            <v>中华东波苑</v>
          </cell>
        </row>
        <row r="1268">
          <cell r="K1268" t="str">
            <v>2019年</v>
          </cell>
        </row>
        <row r="1268">
          <cell r="M1268">
            <v>43830</v>
          </cell>
        </row>
        <row r="1268">
          <cell r="S1268">
            <v>1499.3</v>
          </cell>
        </row>
        <row r="1268">
          <cell r="AA1268">
            <v>43831</v>
          </cell>
          <cell r="AB1268">
            <v>2020</v>
          </cell>
        </row>
        <row r="1268">
          <cell r="AF1268" t="str">
            <v>住宅物业费</v>
          </cell>
        </row>
        <row r="1269">
          <cell r="C1269" t="str">
            <v>中华东波苑</v>
          </cell>
        </row>
        <row r="1269">
          <cell r="K1269" t="str">
            <v>代收</v>
          </cell>
        </row>
        <row r="1269">
          <cell r="M1269">
            <v>43524</v>
          </cell>
        </row>
        <row r="1269">
          <cell r="S1269">
            <v>250</v>
          </cell>
        </row>
        <row r="1269">
          <cell r="AA1269">
            <v>43831</v>
          </cell>
          <cell r="AB1269">
            <v>2020</v>
          </cell>
        </row>
        <row r="1269">
          <cell r="AF1269" t="str">
            <v>小业主产权车辆管理费</v>
          </cell>
        </row>
        <row r="1270">
          <cell r="C1270" t="str">
            <v>中华东波苑</v>
          </cell>
        </row>
        <row r="1270">
          <cell r="K1270" t="str">
            <v>2019年</v>
          </cell>
        </row>
        <row r="1270">
          <cell r="M1270">
            <v>43830</v>
          </cell>
        </row>
        <row r="1270">
          <cell r="S1270">
            <v>1250</v>
          </cell>
        </row>
        <row r="1270">
          <cell r="AA1270">
            <v>43831</v>
          </cell>
          <cell r="AB1270">
            <v>2020</v>
          </cell>
        </row>
        <row r="1270">
          <cell r="AF1270" t="str">
            <v>小业主产权车辆管理费</v>
          </cell>
        </row>
        <row r="1271">
          <cell r="C1271" t="str">
            <v>中华东波苑</v>
          </cell>
        </row>
        <row r="1271">
          <cell r="K1271" t="str">
            <v>2019年</v>
          </cell>
        </row>
        <row r="1271">
          <cell r="M1271">
            <v>43830</v>
          </cell>
        </row>
        <row r="1271">
          <cell r="S1271">
            <v>1819.2</v>
          </cell>
        </row>
        <row r="1271">
          <cell r="AA1271">
            <v>43831</v>
          </cell>
          <cell r="AB1271">
            <v>2020</v>
          </cell>
        </row>
        <row r="1271">
          <cell r="AF1271" t="str">
            <v>住宅物业费</v>
          </cell>
        </row>
        <row r="1272">
          <cell r="C1272" t="str">
            <v>中华东波苑</v>
          </cell>
        </row>
        <row r="1272">
          <cell r="K1272" t="str">
            <v>2020年</v>
          </cell>
        </row>
        <row r="1272">
          <cell r="M1272">
            <v>43861</v>
          </cell>
        </row>
        <row r="1272">
          <cell r="S1272">
            <v>250</v>
          </cell>
        </row>
        <row r="1272">
          <cell r="AA1272">
            <v>43831</v>
          </cell>
          <cell r="AB1272">
            <v>2020</v>
          </cell>
        </row>
        <row r="1272">
          <cell r="AF1272" t="str">
            <v>临时停车费</v>
          </cell>
        </row>
        <row r="1273">
          <cell r="C1273" t="str">
            <v>中华东波苑</v>
          </cell>
        </row>
        <row r="1273">
          <cell r="K1273" t="str">
            <v>2020年</v>
          </cell>
        </row>
        <row r="1273">
          <cell r="M1273">
            <v>43861</v>
          </cell>
        </row>
        <row r="1273">
          <cell r="S1273">
            <v>500</v>
          </cell>
        </row>
        <row r="1273">
          <cell r="AA1273">
            <v>43831</v>
          </cell>
          <cell r="AB1273">
            <v>2020</v>
          </cell>
        </row>
        <row r="1273">
          <cell r="AF1273" t="str">
            <v>临时停车费</v>
          </cell>
        </row>
        <row r="1274">
          <cell r="C1274" t="str">
            <v>中华东波苑</v>
          </cell>
        </row>
        <row r="1274">
          <cell r="K1274" t="str">
            <v>2020年</v>
          </cell>
        </row>
        <row r="1274">
          <cell r="M1274">
            <v>44196</v>
          </cell>
        </row>
        <row r="1274">
          <cell r="S1274">
            <v>3000</v>
          </cell>
        </row>
        <row r="1274">
          <cell r="AA1274">
            <v>43862</v>
          </cell>
          <cell r="AB1274">
            <v>2020</v>
          </cell>
        </row>
        <row r="1274">
          <cell r="AF1274" t="str">
            <v>地面停车费</v>
          </cell>
        </row>
        <row r="1275">
          <cell r="C1275" t="str">
            <v>中华东波苑</v>
          </cell>
        </row>
        <row r="1275">
          <cell r="K1275" t="str">
            <v>2020年</v>
          </cell>
        </row>
        <row r="1275">
          <cell r="M1275">
            <v>44196</v>
          </cell>
        </row>
        <row r="1275">
          <cell r="S1275">
            <v>1673.9</v>
          </cell>
        </row>
        <row r="1275">
          <cell r="AA1275">
            <v>43862</v>
          </cell>
          <cell r="AB1275">
            <v>2020</v>
          </cell>
        </row>
        <row r="1275">
          <cell r="AF1275" t="str">
            <v>住宅物业费</v>
          </cell>
        </row>
        <row r="1276">
          <cell r="C1276" t="str">
            <v>中华东波苑</v>
          </cell>
        </row>
        <row r="1276">
          <cell r="K1276" t="str">
            <v>2020年</v>
          </cell>
        </row>
        <row r="1276">
          <cell r="M1276">
            <v>44196</v>
          </cell>
        </row>
        <row r="1276">
          <cell r="S1276">
            <v>3906.6</v>
          </cell>
        </row>
        <row r="1276">
          <cell r="AA1276">
            <v>43862</v>
          </cell>
          <cell r="AB1276">
            <v>2020</v>
          </cell>
        </row>
        <row r="1276">
          <cell r="AF1276" t="str">
            <v>住宅物业费</v>
          </cell>
        </row>
        <row r="1277">
          <cell r="C1277" t="str">
            <v>中华东波苑</v>
          </cell>
        </row>
        <row r="1277">
          <cell r="K1277" t="str">
            <v>2020年</v>
          </cell>
        </row>
        <row r="1277">
          <cell r="M1277">
            <v>43861</v>
          </cell>
        </row>
        <row r="1277">
          <cell r="S1277">
            <v>32.5</v>
          </cell>
        </row>
        <row r="1277">
          <cell r="AA1277">
            <v>43862</v>
          </cell>
          <cell r="AB1277">
            <v>2020</v>
          </cell>
        </row>
        <row r="1277">
          <cell r="AF1277" t="str">
            <v>代收水费</v>
          </cell>
        </row>
        <row r="1278">
          <cell r="C1278" t="str">
            <v>中华东波苑</v>
          </cell>
        </row>
        <row r="1278">
          <cell r="K1278" t="str">
            <v>2020年</v>
          </cell>
        </row>
        <row r="1278">
          <cell r="M1278">
            <v>43861</v>
          </cell>
        </row>
        <row r="1278">
          <cell r="S1278">
            <v>280</v>
          </cell>
        </row>
        <row r="1278">
          <cell r="AA1278">
            <v>43862</v>
          </cell>
          <cell r="AB1278">
            <v>2020</v>
          </cell>
        </row>
        <row r="1278">
          <cell r="AF1278" t="str">
            <v>电费及管理费</v>
          </cell>
        </row>
        <row r="1279">
          <cell r="C1279" t="str">
            <v>中华东波苑</v>
          </cell>
        </row>
        <row r="1279">
          <cell r="K1279" t="str">
            <v>2020年</v>
          </cell>
        </row>
        <row r="1279">
          <cell r="M1279">
            <v>44196</v>
          </cell>
        </row>
        <row r="1279">
          <cell r="S1279">
            <v>1673.9</v>
          </cell>
        </row>
        <row r="1279">
          <cell r="AA1279">
            <v>43862</v>
          </cell>
          <cell r="AB1279">
            <v>2020</v>
          </cell>
        </row>
        <row r="1279">
          <cell r="AF1279" t="str">
            <v>住宅物业费</v>
          </cell>
        </row>
        <row r="1280">
          <cell r="C1280" t="str">
            <v>中华东波苑</v>
          </cell>
        </row>
        <row r="1280">
          <cell r="K1280" t="str">
            <v>2020年</v>
          </cell>
        </row>
        <row r="1280">
          <cell r="M1280">
            <v>44196</v>
          </cell>
        </row>
        <row r="1280">
          <cell r="S1280">
            <v>3000</v>
          </cell>
        </row>
        <row r="1280">
          <cell r="AA1280">
            <v>43862</v>
          </cell>
          <cell r="AB1280">
            <v>2020</v>
          </cell>
        </row>
        <row r="1280">
          <cell r="AF1280" t="str">
            <v>地面停车费</v>
          </cell>
        </row>
        <row r="1281">
          <cell r="C1281" t="str">
            <v>中华东波苑</v>
          </cell>
        </row>
        <row r="1281">
          <cell r="K1281" t="str">
            <v>2020年</v>
          </cell>
        </row>
        <row r="1281">
          <cell r="M1281">
            <v>44196</v>
          </cell>
        </row>
        <row r="1281">
          <cell r="S1281">
            <v>2094.44</v>
          </cell>
        </row>
        <row r="1281">
          <cell r="AA1281">
            <v>43862</v>
          </cell>
          <cell r="AB1281">
            <v>2020</v>
          </cell>
        </row>
        <row r="1281">
          <cell r="AF1281" t="str">
            <v>住宅物业费</v>
          </cell>
        </row>
        <row r="1282">
          <cell r="C1282" t="str">
            <v>中华东波苑</v>
          </cell>
        </row>
        <row r="1282">
          <cell r="K1282" t="str">
            <v>2020年</v>
          </cell>
        </row>
        <row r="1282">
          <cell r="M1282">
            <v>44196</v>
          </cell>
        </row>
        <row r="1282">
          <cell r="S1282">
            <v>1500</v>
          </cell>
        </row>
        <row r="1282">
          <cell r="AA1282">
            <v>43862</v>
          </cell>
          <cell r="AB1282">
            <v>2020</v>
          </cell>
        </row>
        <row r="1282">
          <cell r="AF1282" t="str">
            <v>小业主产权车辆管理费</v>
          </cell>
        </row>
        <row r="1283">
          <cell r="C1283" t="str">
            <v>中华东波苑</v>
          </cell>
        </row>
        <row r="1283">
          <cell r="K1283" t="str">
            <v>2020年</v>
          </cell>
        </row>
        <row r="1283">
          <cell r="M1283">
            <v>44196</v>
          </cell>
        </row>
        <row r="1283">
          <cell r="S1283">
            <v>2183.52</v>
          </cell>
        </row>
        <row r="1283">
          <cell r="AA1283">
            <v>43862</v>
          </cell>
          <cell r="AB1283">
            <v>2020</v>
          </cell>
        </row>
        <row r="1283">
          <cell r="AF1283" t="str">
            <v>住宅物业费</v>
          </cell>
        </row>
        <row r="1284">
          <cell r="C1284" t="str">
            <v>中华东波苑</v>
          </cell>
        </row>
        <row r="1284">
          <cell r="K1284" t="str">
            <v>2020年</v>
          </cell>
        </row>
        <row r="1284">
          <cell r="M1284">
            <v>44196</v>
          </cell>
        </row>
        <row r="1284">
          <cell r="S1284">
            <v>3000</v>
          </cell>
        </row>
        <row r="1284">
          <cell r="AA1284">
            <v>43862</v>
          </cell>
          <cell r="AB1284">
            <v>2020</v>
          </cell>
        </row>
        <row r="1284">
          <cell r="AF1284" t="str">
            <v>地面停车费</v>
          </cell>
        </row>
        <row r="1285">
          <cell r="C1285" t="str">
            <v>中华东波苑</v>
          </cell>
        </row>
        <row r="1285">
          <cell r="K1285" t="str">
            <v>2020年</v>
          </cell>
        </row>
        <row r="1285">
          <cell r="M1285">
            <v>44196</v>
          </cell>
        </row>
        <row r="1285">
          <cell r="S1285">
            <v>1709.9</v>
          </cell>
        </row>
        <row r="1285">
          <cell r="AA1285">
            <v>43862</v>
          </cell>
          <cell r="AB1285">
            <v>2020</v>
          </cell>
        </row>
        <row r="1285">
          <cell r="AF1285" t="str">
            <v>住宅物业费</v>
          </cell>
        </row>
        <row r="1286">
          <cell r="C1286" t="str">
            <v>中华东波苑</v>
          </cell>
        </row>
        <row r="1286">
          <cell r="K1286" t="str">
            <v>2020年</v>
          </cell>
        </row>
        <row r="1286">
          <cell r="M1286">
            <v>44196</v>
          </cell>
        </row>
        <row r="1286">
          <cell r="S1286">
            <v>2183.4</v>
          </cell>
        </row>
        <row r="1286">
          <cell r="AA1286">
            <v>43862</v>
          </cell>
          <cell r="AB1286">
            <v>2020</v>
          </cell>
        </row>
        <row r="1286">
          <cell r="AF1286" t="str">
            <v>住宅物业费</v>
          </cell>
        </row>
        <row r="1287">
          <cell r="C1287" t="str">
            <v>中华东波苑</v>
          </cell>
        </row>
        <row r="1287">
          <cell r="K1287" t="str">
            <v>2020年</v>
          </cell>
        </row>
        <row r="1287">
          <cell r="M1287">
            <v>44196</v>
          </cell>
        </row>
        <row r="1287">
          <cell r="S1287">
            <v>3000</v>
          </cell>
        </row>
        <row r="1287">
          <cell r="AA1287">
            <v>43862</v>
          </cell>
          <cell r="AB1287">
            <v>2020</v>
          </cell>
        </row>
        <row r="1287">
          <cell r="AF1287" t="str">
            <v>地面停车费</v>
          </cell>
        </row>
        <row r="1288">
          <cell r="C1288" t="str">
            <v>中华东波苑</v>
          </cell>
        </row>
        <row r="1288">
          <cell r="K1288" t="str">
            <v>2020年</v>
          </cell>
        </row>
        <row r="1288">
          <cell r="M1288">
            <v>43921</v>
          </cell>
        </row>
        <row r="1288">
          <cell r="S1288">
            <v>414</v>
          </cell>
        </row>
        <row r="1288">
          <cell r="AA1288">
            <v>43862</v>
          </cell>
          <cell r="AB1288">
            <v>2020</v>
          </cell>
        </row>
        <row r="1288">
          <cell r="AF1288" t="str">
            <v>住宅物业费</v>
          </cell>
        </row>
        <row r="1289">
          <cell r="C1289" t="str">
            <v>中华东波苑</v>
          </cell>
        </row>
        <row r="1289">
          <cell r="K1289" t="str">
            <v>2019年</v>
          </cell>
        </row>
        <row r="1289">
          <cell r="M1289">
            <v>43830</v>
          </cell>
        </row>
        <row r="1289">
          <cell r="S1289">
            <v>3222.33</v>
          </cell>
        </row>
        <row r="1289">
          <cell r="AA1289">
            <v>43862</v>
          </cell>
          <cell r="AB1289">
            <v>2020</v>
          </cell>
        </row>
        <row r="1289">
          <cell r="AF1289" t="str">
            <v>电费及管理费</v>
          </cell>
        </row>
        <row r="1290">
          <cell r="C1290" t="str">
            <v>中华东波苑</v>
          </cell>
        </row>
        <row r="1290">
          <cell r="K1290" t="str">
            <v>2019年</v>
          </cell>
        </row>
        <row r="1290">
          <cell r="M1290">
            <v>43830</v>
          </cell>
        </row>
        <row r="1290">
          <cell r="S1290">
            <v>74.1</v>
          </cell>
        </row>
        <row r="1290">
          <cell r="AA1290">
            <v>43862</v>
          </cell>
          <cell r="AB1290">
            <v>2020</v>
          </cell>
        </row>
        <row r="1290">
          <cell r="AF1290" t="str">
            <v>代收水费</v>
          </cell>
        </row>
        <row r="1291">
          <cell r="C1291" t="str">
            <v>中华东波苑</v>
          </cell>
        </row>
        <row r="1291">
          <cell r="K1291" t="str">
            <v>2020年</v>
          </cell>
        </row>
        <row r="1291">
          <cell r="M1291">
            <v>44196</v>
          </cell>
        </row>
        <row r="1291">
          <cell r="S1291">
            <v>1473.6</v>
          </cell>
        </row>
        <row r="1291">
          <cell r="AA1291">
            <v>43862</v>
          </cell>
          <cell r="AB1291">
            <v>2020</v>
          </cell>
        </row>
        <row r="1291">
          <cell r="AF1291" t="str">
            <v>住宅物业费</v>
          </cell>
        </row>
        <row r="1292">
          <cell r="C1292" t="str">
            <v>中华东波苑</v>
          </cell>
        </row>
        <row r="1292">
          <cell r="K1292" t="str">
            <v>2020年</v>
          </cell>
        </row>
        <row r="1292">
          <cell r="M1292">
            <v>44196</v>
          </cell>
        </row>
        <row r="1292">
          <cell r="S1292">
            <v>3000</v>
          </cell>
        </row>
        <row r="1292">
          <cell r="AA1292">
            <v>43862</v>
          </cell>
          <cell r="AB1292">
            <v>2020</v>
          </cell>
        </row>
        <row r="1292">
          <cell r="AF1292" t="str">
            <v>地面停车费</v>
          </cell>
        </row>
        <row r="1293">
          <cell r="C1293" t="str">
            <v>中华东波苑</v>
          </cell>
        </row>
        <row r="1293">
          <cell r="K1293" t="str">
            <v>2020年</v>
          </cell>
        </row>
        <row r="1293">
          <cell r="M1293">
            <v>44196</v>
          </cell>
        </row>
        <row r="1293">
          <cell r="S1293">
            <v>1473.6</v>
          </cell>
        </row>
        <row r="1293">
          <cell r="AA1293">
            <v>43862</v>
          </cell>
          <cell r="AB1293">
            <v>2020</v>
          </cell>
        </row>
        <row r="1293">
          <cell r="AF1293" t="str">
            <v>住宅物业费</v>
          </cell>
        </row>
        <row r="1294">
          <cell r="C1294" t="str">
            <v>中华东波苑</v>
          </cell>
        </row>
        <row r="1294">
          <cell r="K1294" t="str">
            <v>2020年</v>
          </cell>
        </row>
        <row r="1294">
          <cell r="M1294">
            <v>44196</v>
          </cell>
        </row>
        <row r="1294">
          <cell r="S1294">
            <v>1709.9</v>
          </cell>
        </row>
        <row r="1294">
          <cell r="AA1294">
            <v>43862</v>
          </cell>
          <cell r="AB1294">
            <v>2020</v>
          </cell>
        </row>
        <row r="1294">
          <cell r="AF1294" t="str">
            <v>住宅物业费</v>
          </cell>
        </row>
        <row r="1295">
          <cell r="C1295" t="str">
            <v>中华东波苑</v>
          </cell>
        </row>
        <row r="1295">
          <cell r="K1295" t="str">
            <v>2020年</v>
          </cell>
        </row>
        <row r="1295">
          <cell r="M1295">
            <v>44196</v>
          </cell>
        </row>
        <row r="1295">
          <cell r="S1295">
            <v>3000</v>
          </cell>
        </row>
        <row r="1295">
          <cell r="AA1295">
            <v>43862</v>
          </cell>
          <cell r="AB1295">
            <v>2020</v>
          </cell>
        </row>
        <row r="1295">
          <cell r="AF1295" t="str">
            <v>地面停车费</v>
          </cell>
        </row>
        <row r="1296">
          <cell r="C1296" t="str">
            <v>中华东波苑</v>
          </cell>
        </row>
        <row r="1296">
          <cell r="K1296" t="str">
            <v>2020年</v>
          </cell>
        </row>
        <row r="1296">
          <cell r="M1296">
            <v>44196</v>
          </cell>
        </row>
        <row r="1296">
          <cell r="S1296">
            <v>2183.4</v>
          </cell>
        </row>
        <row r="1296">
          <cell r="AA1296">
            <v>43862</v>
          </cell>
          <cell r="AB1296">
            <v>2020</v>
          </cell>
        </row>
        <row r="1296">
          <cell r="AF1296" t="str">
            <v>住宅物业费</v>
          </cell>
        </row>
        <row r="1297">
          <cell r="C1297" t="str">
            <v>中华东波苑</v>
          </cell>
        </row>
        <row r="1297">
          <cell r="K1297" t="str">
            <v>2020年</v>
          </cell>
        </row>
        <row r="1297">
          <cell r="M1297">
            <v>44196</v>
          </cell>
        </row>
        <row r="1297">
          <cell r="S1297">
            <v>2183.52</v>
          </cell>
        </row>
        <row r="1297">
          <cell r="AA1297">
            <v>43862</v>
          </cell>
          <cell r="AB1297">
            <v>2020</v>
          </cell>
        </row>
        <row r="1297">
          <cell r="AF1297" t="str">
            <v>住宅物业费</v>
          </cell>
        </row>
        <row r="1298">
          <cell r="C1298" t="str">
            <v>中华东波苑</v>
          </cell>
        </row>
        <row r="1298">
          <cell r="K1298" t="str">
            <v>2019年</v>
          </cell>
        </row>
        <row r="1298">
          <cell r="M1298">
            <v>43799</v>
          </cell>
        </row>
        <row r="1298">
          <cell r="S1298">
            <v>1164</v>
          </cell>
        </row>
        <row r="1298">
          <cell r="AA1298">
            <v>43862</v>
          </cell>
          <cell r="AB1298">
            <v>2020</v>
          </cell>
        </row>
        <row r="1298">
          <cell r="AF1298" t="str">
            <v>电费及管理费</v>
          </cell>
        </row>
        <row r="1299">
          <cell r="C1299" t="str">
            <v>中华东波苑</v>
          </cell>
        </row>
        <row r="1299">
          <cell r="K1299" t="str">
            <v>2019年</v>
          </cell>
        </row>
        <row r="1299">
          <cell r="M1299">
            <v>43799</v>
          </cell>
        </row>
        <row r="1299">
          <cell r="S1299">
            <v>285</v>
          </cell>
        </row>
        <row r="1299">
          <cell r="AA1299">
            <v>43862</v>
          </cell>
          <cell r="AB1299">
            <v>2020</v>
          </cell>
        </row>
        <row r="1299">
          <cell r="AF1299" t="str">
            <v>代收水费</v>
          </cell>
        </row>
        <row r="1300">
          <cell r="C1300" t="str">
            <v>中华东波苑</v>
          </cell>
        </row>
        <row r="1300">
          <cell r="K1300" t="str">
            <v>2019年</v>
          </cell>
        </row>
        <row r="1300">
          <cell r="M1300">
            <v>43830</v>
          </cell>
        </row>
        <row r="1300">
          <cell r="S1300">
            <v>1513.2</v>
          </cell>
        </row>
        <row r="1300">
          <cell r="AA1300">
            <v>43862</v>
          </cell>
          <cell r="AB1300">
            <v>2020</v>
          </cell>
        </row>
        <row r="1300">
          <cell r="AF1300" t="str">
            <v>电费及管理费</v>
          </cell>
        </row>
        <row r="1301">
          <cell r="C1301" t="str">
            <v>中华东波苑</v>
          </cell>
        </row>
        <row r="1301">
          <cell r="K1301" t="str">
            <v>2019年</v>
          </cell>
        </row>
        <row r="1301">
          <cell r="M1301">
            <v>43830</v>
          </cell>
        </row>
        <row r="1301">
          <cell r="S1301">
            <v>233.7</v>
          </cell>
        </row>
        <row r="1301">
          <cell r="AA1301">
            <v>43862</v>
          </cell>
          <cell r="AB1301">
            <v>2020</v>
          </cell>
        </row>
        <row r="1301">
          <cell r="AF1301" t="str">
            <v>代收水费</v>
          </cell>
        </row>
        <row r="1302">
          <cell r="C1302" t="str">
            <v>中华东波苑</v>
          </cell>
        </row>
        <row r="1302">
          <cell r="K1302" t="str">
            <v>2019年</v>
          </cell>
        </row>
        <row r="1302">
          <cell r="M1302">
            <v>43830</v>
          </cell>
        </row>
        <row r="1302">
          <cell r="S1302">
            <v>1222.8</v>
          </cell>
        </row>
        <row r="1302">
          <cell r="AA1302">
            <v>43862</v>
          </cell>
          <cell r="AB1302">
            <v>2020</v>
          </cell>
        </row>
        <row r="1302">
          <cell r="AF1302" t="str">
            <v>电费及管理费</v>
          </cell>
        </row>
        <row r="1303">
          <cell r="C1303" t="str">
            <v>中华东波苑</v>
          </cell>
        </row>
        <row r="1303">
          <cell r="K1303" t="str">
            <v>2019年</v>
          </cell>
        </row>
        <row r="1303">
          <cell r="M1303">
            <v>43830</v>
          </cell>
        </row>
        <row r="1303">
          <cell r="S1303">
            <v>478.8</v>
          </cell>
        </row>
        <row r="1303">
          <cell r="AA1303">
            <v>43862</v>
          </cell>
          <cell r="AB1303">
            <v>2020</v>
          </cell>
        </row>
        <row r="1303">
          <cell r="AF1303" t="str">
            <v>代收水费</v>
          </cell>
        </row>
        <row r="1304">
          <cell r="C1304" t="str">
            <v>中华东波苑</v>
          </cell>
        </row>
        <row r="1304">
          <cell r="K1304" t="str">
            <v>2019年</v>
          </cell>
        </row>
        <row r="1304">
          <cell r="M1304">
            <v>43830</v>
          </cell>
        </row>
        <row r="1304">
          <cell r="S1304">
            <v>381.9</v>
          </cell>
        </row>
        <row r="1304">
          <cell r="AA1304">
            <v>43862</v>
          </cell>
          <cell r="AB1304">
            <v>2020</v>
          </cell>
        </row>
        <row r="1304">
          <cell r="AF1304" t="str">
            <v>代收水费</v>
          </cell>
        </row>
        <row r="1305">
          <cell r="C1305" t="str">
            <v>中华东波苑</v>
          </cell>
        </row>
        <row r="1305">
          <cell r="K1305" t="str">
            <v>2019年</v>
          </cell>
        </row>
        <row r="1305">
          <cell r="M1305">
            <v>43830</v>
          </cell>
        </row>
        <row r="1305">
          <cell r="S1305">
            <v>184.8</v>
          </cell>
        </row>
        <row r="1305">
          <cell r="AA1305">
            <v>43862</v>
          </cell>
          <cell r="AB1305">
            <v>2020</v>
          </cell>
        </row>
        <row r="1305">
          <cell r="AF1305" t="str">
            <v>电费及管理费</v>
          </cell>
        </row>
        <row r="1306">
          <cell r="C1306" t="str">
            <v>中华东波苑</v>
          </cell>
        </row>
        <row r="1306">
          <cell r="K1306" t="str">
            <v>2019年</v>
          </cell>
        </row>
        <row r="1306">
          <cell r="M1306">
            <v>43830</v>
          </cell>
        </row>
        <row r="1306">
          <cell r="S1306">
            <v>57</v>
          </cell>
        </row>
        <row r="1306">
          <cell r="AA1306">
            <v>43862</v>
          </cell>
          <cell r="AB1306">
            <v>2020</v>
          </cell>
        </row>
        <row r="1306">
          <cell r="AF1306" t="str">
            <v>代收水费</v>
          </cell>
        </row>
        <row r="1307">
          <cell r="C1307" t="str">
            <v>中华东波苑</v>
          </cell>
        </row>
        <row r="1307">
          <cell r="K1307" t="str">
            <v>2019年</v>
          </cell>
        </row>
        <row r="1307">
          <cell r="M1307">
            <v>43830</v>
          </cell>
        </row>
        <row r="1307">
          <cell r="S1307">
            <v>708.18</v>
          </cell>
        </row>
        <row r="1307">
          <cell r="AA1307">
            <v>43862</v>
          </cell>
          <cell r="AB1307">
            <v>2020</v>
          </cell>
        </row>
        <row r="1307">
          <cell r="AF1307" t="str">
            <v>电费及管理费</v>
          </cell>
        </row>
        <row r="1308">
          <cell r="C1308" t="str">
            <v>中华东波苑</v>
          </cell>
        </row>
        <row r="1308">
          <cell r="K1308" t="str">
            <v>2019年</v>
          </cell>
        </row>
        <row r="1308">
          <cell r="M1308">
            <v>43769</v>
          </cell>
        </row>
        <row r="1308">
          <cell r="S1308">
            <v>152.9</v>
          </cell>
        </row>
        <row r="1308">
          <cell r="AA1308">
            <v>43862</v>
          </cell>
          <cell r="AB1308">
            <v>2020</v>
          </cell>
        </row>
        <row r="1308">
          <cell r="AF1308" t="str">
            <v>电费及管理费</v>
          </cell>
        </row>
        <row r="1309">
          <cell r="C1309" t="str">
            <v>中华东波苑</v>
          </cell>
        </row>
        <row r="1309">
          <cell r="K1309" t="str">
            <v>2019年</v>
          </cell>
        </row>
        <row r="1309">
          <cell r="M1309">
            <v>43769</v>
          </cell>
        </row>
        <row r="1309">
          <cell r="S1309">
            <v>45.6</v>
          </cell>
        </row>
        <row r="1309">
          <cell r="AA1309">
            <v>43862</v>
          </cell>
          <cell r="AB1309">
            <v>2020</v>
          </cell>
        </row>
        <row r="1309">
          <cell r="AF1309" t="str">
            <v>代收水费</v>
          </cell>
        </row>
        <row r="1310">
          <cell r="C1310" t="str">
            <v>中华东波苑</v>
          </cell>
        </row>
        <row r="1310">
          <cell r="K1310" t="str">
            <v>2019年</v>
          </cell>
        </row>
        <row r="1310">
          <cell r="M1310">
            <v>43799</v>
          </cell>
        </row>
        <row r="1310">
          <cell r="S1310">
            <v>206.4</v>
          </cell>
        </row>
        <row r="1310">
          <cell r="AA1310">
            <v>43862</v>
          </cell>
          <cell r="AB1310">
            <v>2020</v>
          </cell>
        </row>
        <row r="1310">
          <cell r="AF1310" t="str">
            <v>电费及管理费</v>
          </cell>
        </row>
        <row r="1311">
          <cell r="C1311" t="str">
            <v>中华东波苑</v>
          </cell>
        </row>
        <row r="1311">
          <cell r="K1311" t="str">
            <v>2019年</v>
          </cell>
        </row>
        <row r="1311">
          <cell r="M1311">
            <v>43799</v>
          </cell>
        </row>
        <row r="1311">
          <cell r="S1311">
            <v>91.2</v>
          </cell>
        </row>
        <row r="1311">
          <cell r="AA1311">
            <v>43862</v>
          </cell>
          <cell r="AB1311">
            <v>2020</v>
          </cell>
        </row>
        <row r="1311">
          <cell r="AF1311" t="str">
            <v>代收水费</v>
          </cell>
        </row>
        <row r="1312">
          <cell r="C1312" t="str">
            <v>中华东波苑</v>
          </cell>
        </row>
        <row r="1312">
          <cell r="K1312" t="str">
            <v>2019年</v>
          </cell>
        </row>
        <row r="1312">
          <cell r="M1312">
            <v>43830</v>
          </cell>
        </row>
        <row r="1312">
          <cell r="S1312">
            <v>283.2</v>
          </cell>
        </row>
        <row r="1312">
          <cell r="AA1312">
            <v>43862</v>
          </cell>
          <cell r="AB1312">
            <v>2020</v>
          </cell>
        </row>
        <row r="1312">
          <cell r="AF1312" t="str">
            <v>电费及管理费</v>
          </cell>
        </row>
        <row r="1313">
          <cell r="C1313" t="str">
            <v>中华东波苑</v>
          </cell>
        </row>
        <row r="1313">
          <cell r="K1313" t="str">
            <v>2019年</v>
          </cell>
        </row>
        <row r="1313">
          <cell r="M1313">
            <v>43830</v>
          </cell>
        </row>
        <row r="1313">
          <cell r="S1313">
            <v>28.5</v>
          </cell>
        </row>
        <row r="1313">
          <cell r="AA1313">
            <v>43862</v>
          </cell>
          <cell r="AB1313">
            <v>2020</v>
          </cell>
        </row>
        <row r="1313">
          <cell r="AF1313" t="str">
            <v>代收水费</v>
          </cell>
        </row>
        <row r="1314">
          <cell r="C1314" t="str">
            <v>中华东波苑</v>
          </cell>
        </row>
        <row r="1314">
          <cell r="K1314" t="str">
            <v>2019年</v>
          </cell>
        </row>
        <row r="1314">
          <cell r="M1314">
            <v>43830</v>
          </cell>
        </row>
        <row r="1314">
          <cell r="S1314">
            <v>272.4</v>
          </cell>
        </row>
        <row r="1314">
          <cell r="AA1314">
            <v>43862</v>
          </cell>
          <cell r="AB1314">
            <v>2020</v>
          </cell>
        </row>
        <row r="1314">
          <cell r="AF1314" t="str">
            <v>电费及管理费</v>
          </cell>
        </row>
        <row r="1315">
          <cell r="C1315" t="str">
            <v>中华东波苑</v>
          </cell>
        </row>
        <row r="1315">
          <cell r="K1315" t="str">
            <v>2019年</v>
          </cell>
        </row>
        <row r="1315">
          <cell r="M1315">
            <v>43830</v>
          </cell>
        </row>
        <row r="1315">
          <cell r="S1315">
            <v>855.6</v>
          </cell>
        </row>
        <row r="1315">
          <cell r="AA1315">
            <v>43862</v>
          </cell>
          <cell r="AB1315">
            <v>2020</v>
          </cell>
        </row>
        <row r="1315">
          <cell r="AF1315" t="str">
            <v>代收水费</v>
          </cell>
        </row>
        <row r="1316">
          <cell r="C1316" t="str">
            <v>中华东波苑</v>
          </cell>
        </row>
        <row r="1316">
          <cell r="K1316" t="str">
            <v>2019年</v>
          </cell>
        </row>
        <row r="1316">
          <cell r="M1316">
            <v>43830</v>
          </cell>
        </row>
        <row r="1316">
          <cell r="S1316">
            <v>1606.67</v>
          </cell>
        </row>
        <row r="1316">
          <cell r="AA1316">
            <v>43862</v>
          </cell>
          <cell r="AB1316">
            <v>2020</v>
          </cell>
        </row>
        <row r="1316">
          <cell r="AF1316" t="str">
            <v>电费及管理费</v>
          </cell>
        </row>
        <row r="1317">
          <cell r="C1317" t="str">
            <v>中华东波苑</v>
          </cell>
        </row>
        <row r="1317">
          <cell r="K1317" t="str">
            <v>2020年</v>
          </cell>
        </row>
        <row r="1317">
          <cell r="M1317">
            <v>43861</v>
          </cell>
        </row>
        <row r="1317">
          <cell r="S1317">
            <v>321.33</v>
          </cell>
        </row>
        <row r="1317">
          <cell r="AA1317">
            <v>43862</v>
          </cell>
          <cell r="AB1317">
            <v>2020</v>
          </cell>
        </row>
        <row r="1317">
          <cell r="AF1317" t="str">
            <v>电费及管理费</v>
          </cell>
        </row>
        <row r="1318">
          <cell r="C1318" t="str">
            <v>中华东波苑</v>
          </cell>
        </row>
        <row r="1318">
          <cell r="K1318" t="str">
            <v>2019年</v>
          </cell>
        </row>
        <row r="1318">
          <cell r="M1318">
            <v>43799</v>
          </cell>
        </row>
        <row r="1318">
          <cell r="S1318">
            <v>3000</v>
          </cell>
        </row>
        <row r="1318">
          <cell r="AA1318">
            <v>43862</v>
          </cell>
          <cell r="AB1318">
            <v>2020</v>
          </cell>
        </row>
        <row r="1318">
          <cell r="AF1318" t="str">
            <v>电费及管理费</v>
          </cell>
        </row>
        <row r="1319">
          <cell r="C1319" t="str">
            <v>中华东波苑</v>
          </cell>
        </row>
        <row r="1319">
          <cell r="K1319" t="str">
            <v>2019年</v>
          </cell>
        </row>
        <row r="1319">
          <cell r="M1319">
            <v>43799</v>
          </cell>
        </row>
        <row r="1319">
          <cell r="S1319">
            <v>842.4</v>
          </cell>
        </row>
        <row r="1319">
          <cell r="AA1319">
            <v>43862</v>
          </cell>
          <cell r="AB1319">
            <v>2020</v>
          </cell>
        </row>
        <row r="1319">
          <cell r="AF1319" t="str">
            <v>电费及管理费</v>
          </cell>
        </row>
        <row r="1320">
          <cell r="C1320" t="str">
            <v>中华东波苑</v>
          </cell>
        </row>
        <row r="1320">
          <cell r="K1320" t="str">
            <v>2019年</v>
          </cell>
        </row>
        <row r="1320">
          <cell r="M1320">
            <v>43799</v>
          </cell>
        </row>
        <row r="1320">
          <cell r="S1320">
            <v>364.8</v>
          </cell>
        </row>
        <row r="1320">
          <cell r="AA1320">
            <v>43862</v>
          </cell>
          <cell r="AB1320">
            <v>2020</v>
          </cell>
        </row>
        <row r="1320">
          <cell r="AF1320" t="str">
            <v>代收水费</v>
          </cell>
        </row>
        <row r="1321">
          <cell r="C1321" t="str">
            <v>中华东波苑</v>
          </cell>
        </row>
        <row r="1321">
          <cell r="K1321" t="str">
            <v>2020年</v>
          </cell>
        </row>
        <row r="1321">
          <cell r="M1321">
            <v>43921</v>
          </cell>
        </row>
        <row r="1321">
          <cell r="S1321">
            <v>368.4</v>
          </cell>
        </row>
        <row r="1321">
          <cell r="AA1321">
            <v>43862</v>
          </cell>
          <cell r="AB1321">
            <v>2020</v>
          </cell>
        </row>
        <row r="1321">
          <cell r="AF1321" t="str">
            <v>住宅物业费</v>
          </cell>
        </row>
        <row r="1322">
          <cell r="C1322" t="str">
            <v>中华东波苑</v>
          </cell>
        </row>
        <row r="1322">
          <cell r="K1322" t="str">
            <v>2020年</v>
          </cell>
        </row>
        <row r="1322">
          <cell r="M1322">
            <v>44196</v>
          </cell>
        </row>
        <row r="1322">
          <cell r="S1322">
            <v>1673.88</v>
          </cell>
        </row>
        <row r="1322">
          <cell r="AA1322">
            <v>43862</v>
          </cell>
          <cell r="AB1322">
            <v>2020</v>
          </cell>
        </row>
        <row r="1322">
          <cell r="AF1322" t="str">
            <v>住宅物业费</v>
          </cell>
        </row>
        <row r="1323">
          <cell r="C1323" t="str">
            <v>中华东波苑</v>
          </cell>
        </row>
        <row r="1323">
          <cell r="K1323" t="str">
            <v>2020年</v>
          </cell>
        </row>
        <row r="1323">
          <cell r="M1323">
            <v>44196</v>
          </cell>
        </row>
        <row r="1323">
          <cell r="S1323">
            <v>3000</v>
          </cell>
        </row>
        <row r="1323">
          <cell r="AA1323">
            <v>43862</v>
          </cell>
          <cell r="AB1323">
            <v>2020</v>
          </cell>
        </row>
        <row r="1323">
          <cell r="AF1323" t="str">
            <v>地面停车费</v>
          </cell>
        </row>
        <row r="1324">
          <cell r="C1324" t="str">
            <v>中华东波苑</v>
          </cell>
        </row>
        <row r="1324">
          <cell r="K1324" t="str">
            <v>2020年</v>
          </cell>
        </row>
        <row r="1324">
          <cell r="M1324">
            <v>44196</v>
          </cell>
        </row>
        <row r="1324">
          <cell r="S1324">
            <v>1673.9</v>
          </cell>
        </row>
        <row r="1324">
          <cell r="AA1324">
            <v>43862</v>
          </cell>
          <cell r="AB1324">
            <v>2020</v>
          </cell>
        </row>
        <row r="1324">
          <cell r="AF1324" t="str">
            <v>住宅物业费</v>
          </cell>
        </row>
        <row r="1325">
          <cell r="C1325" t="str">
            <v>中华东波苑</v>
          </cell>
        </row>
        <row r="1325">
          <cell r="K1325" t="str">
            <v>2020年</v>
          </cell>
        </row>
        <row r="1325">
          <cell r="M1325">
            <v>44196</v>
          </cell>
        </row>
        <row r="1325">
          <cell r="S1325">
            <v>2094.4</v>
          </cell>
        </row>
        <row r="1325">
          <cell r="AA1325">
            <v>43862</v>
          </cell>
          <cell r="AB1325">
            <v>2020</v>
          </cell>
        </row>
        <row r="1325">
          <cell r="AF1325" t="str">
            <v>住宅物业费</v>
          </cell>
        </row>
        <row r="1326">
          <cell r="C1326" t="str">
            <v>中华东波苑</v>
          </cell>
        </row>
        <row r="1326">
          <cell r="K1326" t="str">
            <v>2020年</v>
          </cell>
        </row>
        <row r="1326">
          <cell r="M1326">
            <v>44196</v>
          </cell>
        </row>
        <row r="1326">
          <cell r="S1326">
            <v>3000</v>
          </cell>
        </row>
        <row r="1326">
          <cell r="AA1326">
            <v>43862</v>
          </cell>
          <cell r="AB1326">
            <v>2020</v>
          </cell>
        </row>
        <row r="1326">
          <cell r="AF1326" t="str">
            <v>地面停车费</v>
          </cell>
        </row>
        <row r="1327">
          <cell r="C1327" t="str">
            <v>中华东波苑</v>
          </cell>
        </row>
        <row r="1327">
          <cell r="K1327" t="str">
            <v>2020年</v>
          </cell>
        </row>
        <row r="1327">
          <cell r="M1327">
            <v>44196</v>
          </cell>
        </row>
        <row r="1327">
          <cell r="S1327">
            <v>1473.6</v>
          </cell>
        </row>
        <row r="1327">
          <cell r="AA1327">
            <v>43862</v>
          </cell>
          <cell r="AB1327">
            <v>2020</v>
          </cell>
        </row>
        <row r="1327">
          <cell r="AF1327" t="str">
            <v>住宅物业费</v>
          </cell>
        </row>
        <row r="1328">
          <cell r="C1328" t="str">
            <v>中华东波苑</v>
          </cell>
        </row>
        <row r="1328">
          <cell r="K1328" t="str">
            <v>2020年</v>
          </cell>
        </row>
        <row r="1328">
          <cell r="M1328">
            <v>44196</v>
          </cell>
        </row>
        <row r="1328">
          <cell r="S1328">
            <v>3000</v>
          </cell>
        </row>
        <row r="1328">
          <cell r="AA1328">
            <v>43862</v>
          </cell>
          <cell r="AB1328">
            <v>2020</v>
          </cell>
        </row>
        <row r="1328">
          <cell r="AF1328" t="str">
            <v>地面停车费</v>
          </cell>
        </row>
        <row r="1329">
          <cell r="C1329" t="str">
            <v>中华东波苑</v>
          </cell>
        </row>
        <row r="1329">
          <cell r="K1329" t="str">
            <v>2020年</v>
          </cell>
        </row>
        <row r="1329">
          <cell r="M1329">
            <v>44196</v>
          </cell>
        </row>
        <row r="1329">
          <cell r="S1329">
            <v>1799.16</v>
          </cell>
        </row>
        <row r="1329">
          <cell r="AA1329">
            <v>43862</v>
          </cell>
          <cell r="AB1329">
            <v>2020</v>
          </cell>
        </row>
        <row r="1329">
          <cell r="AF1329" t="str">
            <v>住宅物业费</v>
          </cell>
        </row>
        <row r="1330">
          <cell r="C1330" t="str">
            <v>中华东波苑</v>
          </cell>
        </row>
        <row r="1330">
          <cell r="K1330" t="str">
            <v>2020年</v>
          </cell>
        </row>
        <row r="1330">
          <cell r="M1330">
            <v>44196</v>
          </cell>
        </row>
        <row r="1330">
          <cell r="S1330">
            <v>3000</v>
          </cell>
        </row>
        <row r="1330">
          <cell r="AA1330">
            <v>43862</v>
          </cell>
          <cell r="AB1330">
            <v>2020</v>
          </cell>
        </row>
        <row r="1330">
          <cell r="AF1330" t="str">
            <v>地面停车费</v>
          </cell>
        </row>
        <row r="1331">
          <cell r="C1331" t="str">
            <v>中华东波苑</v>
          </cell>
        </row>
        <row r="1331">
          <cell r="K1331" t="str">
            <v>2020年</v>
          </cell>
        </row>
        <row r="1331">
          <cell r="M1331">
            <v>43921</v>
          </cell>
        </row>
        <row r="1331">
          <cell r="S1331">
            <v>449.8</v>
          </cell>
        </row>
        <row r="1331">
          <cell r="AA1331">
            <v>43862</v>
          </cell>
          <cell r="AB1331">
            <v>2020</v>
          </cell>
        </row>
        <row r="1331">
          <cell r="AF1331" t="str">
            <v>住宅物业费</v>
          </cell>
        </row>
        <row r="1332">
          <cell r="C1332" t="str">
            <v>中华东波苑</v>
          </cell>
        </row>
        <row r="1332">
          <cell r="K1332" t="str">
            <v>2020年</v>
          </cell>
        </row>
        <row r="1332">
          <cell r="M1332">
            <v>43921</v>
          </cell>
        </row>
        <row r="1332">
          <cell r="S1332">
            <v>375</v>
          </cell>
        </row>
        <row r="1332">
          <cell r="AA1332">
            <v>43862</v>
          </cell>
          <cell r="AB1332">
            <v>2020</v>
          </cell>
        </row>
        <row r="1332">
          <cell r="AF1332" t="str">
            <v>小业主产权车辆管理费</v>
          </cell>
        </row>
        <row r="1333">
          <cell r="C1333" t="str">
            <v>中华东波苑</v>
          </cell>
        </row>
        <row r="1333">
          <cell r="K1333" t="str">
            <v>2020年</v>
          </cell>
        </row>
        <row r="1333">
          <cell r="M1333">
            <v>44012</v>
          </cell>
        </row>
        <row r="1333">
          <cell r="S1333">
            <v>828</v>
          </cell>
        </row>
        <row r="1333">
          <cell r="AA1333">
            <v>43862</v>
          </cell>
          <cell r="AB1333">
            <v>2020</v>
          </cell>
        </row>
        <row r="1333">
          <cell r="AF1333" t="str">
            <v>住宅物业费</v>
          </cell>
        </row>
        <row r="1334">
          <cell r="C1334" t="str">
            <v>中华东波苑</v>
          </cell>
        </row>
        <row r="1334">
          <cell r="K1334" t="str">
            <v>2020年</v>
          </cell>
        </row>
        <row r="1334">
          <cell r="M1334">
            <v>44196</v>
          </cell>
        </row>
        <row r="1334">
          <cell r="S1334">
            <v>3000</v>
          </cell>
        </row>
        <row r="1334">
          <cell r="AA1334">
            <v>43862</v>
          </cell>
          <cell r="AB1334">
            <v>2020</v>
          </cell>
        </row>
        <row r="1334">
          <cell r="AF1334" t="str">
            <v>地面停车费</v>
          </cell>
        </row>
        <row r="1335">
          <cell r="C1335" t="str">
            <v>中华东波苑</v>
          </cell>
        </row>
        <row r="1335">
          <cell r="K1335" t="str">
            <v>2020年</v>
          </cell>
        </row>
        <row r="1335">
          <cell r="M1335">
            <v>44196</v>
          </cell>
        </row>
        <row r="1335">
          <cell r="S1335">
            <v>3000</v>
          </cell>
        </row>
        <row r="1335">
          <cell r="AA1335">
            <v>43862</v>
          </cell>
          <cell r="AB1335">
            <v>2020</v>
          </cell>
        </row>
        <row r="1335">
          <cell r="AF1335" t="str">
            <v>地面停车费</v>
          </cell>
        </row>
        <row r="1336">
          <cell r="C1336" t="str">
            <v>中华东波苑</v>
          </cell>
        </row>
        <row r="1336">
          <cell r="K1336" t="str">
            <v>2020年</v>
          </cell>
        </row>
        <row r="1336">
          <cell r="M1336">
            <v>43861</v>
          </cell>
        </row>
        <row r="1336">
          <cell r="S1336">
            <v>208</v>
          </cell>
        </row>
        <row r="1336">
          <cell r="AA1336">
            <v>43862</v>
          </cell>
          <cell r="AB1336">
            <v>2020</v>
          </cell>
        </row>
        <row r="1336">
          <cell r="AF1336" t="str">
            <v>代收水费</v>
          </cell>
        </row>
        <row r="1337">
          <cell r="C1337" t="str">
            <v>中华东波苑</v>
          </cell>
        </row>
        <row r="1337">
          <cell r="K1337" t="str">
            <v>2020年</v>
          </cell>
        </row>
        <row r="1337">
          <cell r="M1337">
            <v>43861</v>
          </cell>
        </row>
        <row r="1337">
          <cell r="S1337">
            <v>1228.35</v>
          </cell>
        </row>
        <row r="1337">
          <cell r="AA1337">
            <v>43862</v>
          </cell>
          <cell r="AB1337">
            <v>2020</v>
          </cell>
        </row>
        <row r="1337">
          <cell r="AF1337" t="str">
            <v>电费及管理费</v>
          </cell>
        </row>
        <row r="1338">
          <cell r="C1338" t="str">
            <v>中华东波苑</v>
          </cell>
        </row>
        <row r="1338">
          <cell r="K1338" t="str">
            <v>2020年</v>
          </cell>
        </row>
        <row r="1338">
          <cell r="M1338">
            <v>43861</v>
          </cell>
        </row>
        <row r="1338">
          <cell r="S1338">
            <v>478.8</v>
          </cell>
        </row>
        <row r="1338">
          <cell r="AA1338">
            <v>43862</v>
          </cell>
          <cell r="AB1338">
            <v>2020</v>
          </cell>
        </row>
        <row r="1338">
          <cell r="AF1338" t="str">
            <v>代收水费</v>
          </cell>
        </row>
        <row r="1339">
          <cell r="C1339" t="str">
            <v>中华东波苑</v>
          </cell>
        </row>
        <row r="1339">
          <cell r="K1339" t="str">
            <v>2020年</v>
          </cell>
        </row>
        <row r="1339">
          <cell r="M1339">
            <v>43861</v>
          </cell>
        </row>
        <row r="1339">
          <cell r="S1339">
            <v>4275</v>
          </cell>
        </row>
        <row r="1339">
          <cell r="AA1339">
            <v>43862</v>
          </cell>
          <cell r="AB1339">
            <v>2020</v>
          </cell>
        </row>
        <row r="1339">
          <cell r="AF1339" t="str">
            <v>电费及管理费</v>
          </cell>
        </row>
        <row r="1340">
          <cell r="C1340" t="str">
            <v>中华东波苑</v>
          </cell>
        </row>
        <row r="1340">
          <cell r="K1340" t="str">
            <v>2020年</v>
          </cell>
        </row>
        <row r="1340">
          <cell r="M1340">
            <v>43861</v>
          </cell>
        </row>
        <row r="1340">
          <cell r="S1340">
            <v>114</v>
          </cell>
        </row>
        <row r="1340">
          <cell r="AA1340">
            <v>43862</v>
          </cell>
          <cell r="AB1340">
            <v>2020</v>
          </cell>
        </row>
        <row r="1340">
          <cell r="AF1340" t="str">
            <v>代收水费</v>
          </cell>
        </row>
        <row r="1341">
          <cell r="C1341" t="str">
            <v>中华东波苑</v>
          </cell>
        </row>
        <row r="1341">
          <cell r="K1341" t="str">
            <v>2019年</v>
          </cell>
        </row>
        <row r="1341">
          <cell r="M1341">
            <v>43830</v>
          </cell>
        </row>
        <row r="1341">
          <cell r="S1341">
            <v>273.6</v>
          </cell>
        </row>
        <row r="1341">
          <cell r="AA1341">
            <v>43862</v>
          </cell>
          <cell r="AB1341">
            <v>2020</v>
          </cell>
        </row>
        <row r="1341">
          <cell r="AF1341" t="str">
            <v>电费及管理费</v>
          </cell>
        </row>
        <row r="1342">
          <cell r="C1342" t="str">
            <v>中华东波苑</v>
          </cell>
        </row>
        <row r="1342">
          <cell r="K1342" t="str">
            <v>2019年</v>
          </cell>
        </row>
        <row r="1342">
          <cell r="M1342">
            <v>43830</v>
          </cell>
        </row>
        <row r="1342">
          <cell r="S1342">
            <v>57</v>
          </cell>
        </row>
        <row r="1342">
          <cell r="AA1342">
            <v>43862</v>
          </cell>
          <cell r="AB1342">
            <v>2020</v>
          </cell>
        </row>
        <row r="1342">
          <cell r="AF1342" t="str">
            <v>代收水费</v>
          </cell>
        </row>
        <row r="1343">
          <cell r="C1343" t="str">
            <v>中华东波苑</v>
          </cell>
        </row>
        <row r="1343">
          <cell r="K1343" t="str">
            <v>2020年</v>
          </cell>
        </row>
        <row r="1343">
          <cell r="M1343">
            <v>43861</v>
          </cell>
        </row>
        <row r="1343">
          <cell r="S1343">
            <v>267.9</v>
          </cell>
        </row>
        <row r="1343">
          <cell r="AA1343">
            <v>43862</v>
          </cell>
          <cell r="AB1343">
            <v>2020</v>
          </cell>
        </row>
        <row r="1343">
          <cell r="AF1343" t="str">
            <v>电费及管理费</v>
          </cell>
        </row>
        <row r="1344">
          <cell r="C1344" t="str">
            <v>中华东波苑</v>
          </cell>
        </row>
        <row r="1344">
          <cell r="K1344" t="str">
            <v>2020年</v>
          </cell>
        </row>
        <row r="1344">
          <cell r="M1344">
            <v>43861</v>
          </cell>
        </row>
        <row r="1344">
          <cell r="S1344">
            <v>57</v>
          </cell>
        </row>
        <row r="1344">
          <cell r="AA1344">
            <v>43862</v>
          </cell>
          <cell r="AB1344">
            <v>2020</v>
          </cell>
        </row>
        <row r="1344">
          <cell r="AF1344" t="str">
            <v>代收水费</v>
          </cell>
        </row>
        <row r="1345">
          <cell r="C1345" t="str">
            <v>中华东波苑</v>
          </cell>
        </row>
        <row r="1345">
          <cell r="K1345" t="str">
            <v>2020年</v>
          </cell>
        </row>
        <row r="1345">
          <cell r="M1345">
            <v>44196</v>
          </cell>
        </row>
        <row r="1345">
          <cell r="S1345">
            <v>1799.16</v>
          </cell>
        </row>
        <row r="1345">
          <cell r="AA1345">
            <v>43891</v>
          </cell>
          <cell r="AB1345">
            <v>2020</v>
          </cell>
        </row>
        <row r="1345">
          <cell r="AF1345" t="str">
            <v>住宅物业费</v>
          </cell>
        </row>
        <row r="1346">
          <cell r="C1346" t="str">
            <v>中华东波苑</v>
          </cell>
        </row>
        <row r="1346">
          <cell r="K1346" t="str">
            <v>2020年</v>
          </cell>
        </row>
        <row r="1346">
          <cell r="M1346">
            <v>44196</v>
          </cell>
        </row>
        <row r="1346">
          <cell r="S1346">
            <v>1799.16</v>
          </cell>
        </row>
        <row r="1346">
          <cell r="AA1346">
            <v>43891</v>
          </cell>
          <cell r="AB1346">
            <v>2020</v>
          </cell>
        </row>
        <row r="1346">
          <cell r="AF1346" t="str">
            <v>住宅物业费</v>
          </cell>
        </row>
        <row r="1347">
          <cell r="C1347" t="str">
            <v>中华东波苑</v>
          </cell>
        </row>
        <row r="1347">
          <cell r="K1347" t="str">
            <v>2020年</v>
          </cell>
        </row>
        <row r="1347">
          <cell r="M1347">
            <v>44012</v>
          </cell>
        </row>
        <row r="1347">
          <cell r="S1347">
            <v>899.6</v>
          </cell>
        </row>
        <row r="1347">
          <cell r="AA1347">
            <v>43891</v>
          </cell>
          <cell r="AB1347">
            <v>2020</v>
          </cell>
        </row>
        <row r="1347">
          <cell r="AF1347" t="str">
            <v>住宅物业费</v>
          </cell>
        </row>
        <row r="1348">
          <cell r="C1348" t="str">
            <v>中华东波苑</v>
          </cell>
        </row>
        <row r="1348">
          <cell r="K1348" t="str">
            <v>2020年</v>
          </cell>
        </row>
        <row r="1348">
          <cell r="M1348">
            <v>43861</v>
          </cell>
        </row>
        <row r="1348">
          <cell r="S1348">
            <v>3534.96</v>
          </cell>
        </row>
        <row r="1348">
          <cell r="AA1348">
            <v>43891</v>
          </cell>
          <cell r="AB1348">
            <v>2020</v>
          </cell>
        </row>
        <row r="1348">
          <cell r="AF1348" t="str">
            <v>电费及管理费</v>
          </cell>
        </row>
        <row r="1349">
          <cell r="C1349" t="str">
            <v>中华东波苑</v>
          </cell>
        </row>
        <row r="1349">
          <cell r="K1349" t="str">
            <v>2020年</v>
          </cell>
        </row>
        <row r="1349">
          <cell r="M1349">
            <v>43861</v>
          </cell>
        </row>
        <row r="1349">
          <cell r="S1349">
            <v>102.6</v>
          </cell>
        </row>
        <row r="1349">
          <cell r="AA1349">
            <v>43891</v>
          </cell>
          <cell r="AB1349">
            <v>2020</v>
          </cell>
        </row>
        <row r="1349">
          <cell r="AF1349" t="str">
            <v>代收水费</v>
          </cell>
        </row>
        <row r="1350">
          <cell r="C1350" t="str">
            <v>中华东波苑</v>
          </cell>
        </row>
        <row r="1350">
          <cell r="K1350" t="str">
            <v>2019年</v>
          </cell>
        </row>
        <row r="1350">
          <cell r="M1350">
            <v>43830</v>
          </cell>
        </row>
        <row r="1350">
          <cell r="S1350">
            <v>905.4</v>
          </cell>
        </row>
        <row r="1350">
          <cell r="AA1350">
            <v>43891</v>
          </cell>
          <cell r="AB1350">
            <v>2020</v>
          </cell>
        </row>
        <row r="1350">
          <cell r="AF1350" t="str">
            <v>电费及管理费</v>
          </cell>
        </row>
        <row r="1351">
          <cell r="C1351" t="str">
            <v>中华东波苑</v>
          </cell>
        </row>
        <row r="1351">
          <cell r="K1351" t="str">
            <v>2019年</v>
          </cell>
        </row>
        <row r="1351">
          <cell r="M1351">
            <v>43830</v>
          </cell>
        </row>
        <row r="1351">
          <cell r="S1351">
            <v>456</v>
          </cell>
        </row>
        <row r="1351">
          <cell r="AA1351">
            <v>43891</v>
          </cell>
          <cell r="AB1351">
            <v>2020</v>
          </cell>
        </row>
        <row r="1351">
          <cell r="AF1351" t="str">
            <v>代收水费</v>
          </cell>
        </row>
        <row r="1352">
          <cell r="C1352" t="str">
            <v>中华东波苑</v>
          </cell>
        </row>
        <row r="1352">
          <cell r="K1352" t="str">
            <v>2020年</v>
          </cell>
        </row>
        <row r="1352">
          <cell r="M1352">
            <v>44196</v>
          </cell>
        </row>
        <row r="1352">
          <cell r="S1352">
            <v>1473.6</v>
          </cell>
        </row>
        <row r="1352">
          <cell r="AA1352">
            <v>43891</v>
          </cell>
          <cell r="AB1352">
            <v>2020</v>
          </cell>
        </row>
        <row r="1352">
          <cell r="AF1352" t="str">
            <v>住宅物业费</v>
          </cell>
        </row>
        <row r="1353">
          <cell r="C1353" t="str">
            <v>中华东波苑</v>
          </cell>
        </row>
        <row r="1353">
          <cell r="K1353" t="str">
            <v>2020年</v>
          </cell>
        </row>
        <row r="1353">
          <cell r="M1353">
            <v>44196</v>
          </cell>
        </row>
        <row r="1353">
          <cell r="S1353">
            <v>4200</v>
          </cell>
        </row>
        <row r="1353">
          <cell r="AA1353">
            <v>43891</v>
          </cell>
          <cell r="AB1353">
            <v>2020</v>
          </cell>
        </row>
        <row r="1353">
          <cell r="AF1353" t="str">
            <v>地下停车费</v>
          </cell>
        </row>
        <row r="1354">
          <cell r="C1354" t="str">
            <v>中华东波苑</v>
          </cell>
        </row>
        <row r="1354">
          <cell r="K1354" t="str">
            <v>2020年</v>
          </cell>
        </row>
        <row r="1354">
          <cell r="M1354">
            <v>43921</v>
          </cell>
        </row>
        <row r="1354">
          <cell r="S1354">
            <v>427.47</v>
          </cell>
        </row>
        <row r="1354">
          <cell r="AA1354">
            <v>43891</v>
          </cell>
          <cell r="AB1354">
            <v>2020</v>
          </cell>
        </row>
        <row r="1354">
          <cell r="AF1354" t="str">
            <v>住宅物业费</v>
          </cell>
        </row>
        <row r="1355">
          <cell r="C1355" t="str">
            <v>中华东波苑</v>
          </cell>
        </row>
        <row r="1355">
          <cell r="K1355" t="str">
            <v>2020年</v>
          </cell>
        </row>
        <row r="1355">
          <cell r="M1355">
            <v>43921</v>
          </cell>
        </row>
        <row r="1355">
          <cell r="S1355">
            <v>1050</v>
          </cell>
        </row>
        <row r="1355">
          <cell r="AA1355">
            <v>43891</v>
          </cell>
          <cell r="AB1355">
            <v>2020</v>
          </cell>
        </row>
        <row r="1355">
          <cell r="AF1355" t="str">
            <v>地下停车费</v>
          </cell>
        </row>
        <row r="1356">
          <cell r="C1356" t="str">
            <v>中华东波苑</v>
          </cell>
        </row>
        <row r="1356">
          <cell r="K1356" t="str">
            <v>2020年</v>
          </cell>
        </row>
        <row r="1356">
          <cell r="M1356">
            <v>44012</v>
          </cell>
        </row>
        <row r="1356">
          <cell r="S1356">
            <v>836.9</v>
          </cell>
        </row>
        <row r="1356">
          <cell r="AA1356">
            <v>43891</v>
          </cell>
          <cell r="AB1356">
            <v>2020</v>
          </cell>
        </row>
        <row r="1356">
          <cell r="AF1356" t="str">
            <v>住宅物业费</v>
          </cell>
        </row>
        <row r="1357">
          <cell r="C1357" t="str">
            <v>中华东波苑</v>
          </cell>
        </row>
        <row r="1357">
          <cell r="K1357" t="str">
            <v>2020年</v>
          </cell>
        </row>
        <row r="1357">
          <cell r="M1357">
            <v>44196</v>
          </cell>
        </row>
        <row r="1357">
          <cell r="S1357">
            <v>3911.2</v>
          </cell>
        </row>
        <row r="1357">
          <cell r="AA1357">
            <v>43891</v>
          </cell>
          <cell r="AB1357">
            <v>2020</v>
          </cell>
        </row>
        <row r="1357">
          <cell r="AF1357" t="str">
            <v>住宅物业费</v>
          </cell>
        </row>
        <row r="1358">
          <cell r="C1358" t="str">
            <v>中华东波苑</v>
          </cell>
        </row>
        <row r="1358">
          <cell r="K1358" t="str">
            <v>2020年</v>
          </cell>
        </row>
        <row r="1358">
          <cell r="M1358">
            <v>44196</v>
          </cell>
        </row>
        <row r="1358">
          <cell r="S1358">
            <v>1673.9</v>
          </cell>
        </row>
        <row r="1358">
          <cell r="AA1358">
            <v>43891</v>
          </cell>
          <cell r="AB1358">
            <v>2020</v>
          </cell>
        </row>
        <row r="1358">
          <cell r="AF1358" t="str">
            <v>住宅物业费</v>
          </cell>
        </row>
        <row r="1359">
          <cell r="C1359" t="str">
            <v>中华东波苑</v>
          </cell>
        </row>
        <row r="1359">
          <cell r="K1359" t="str">
            <v>2020年</v>
          </cell>
        </row>
        <row r="1359">
          <cell r="M1359">
            <v>44196</v>
          </cell>
        </row>
        <row r="1359">
          <cell r="S1359">
            <v>3000</v>
          </cell>
        </row>
        <row r="1359">
          <cell r="AA1359">
            <v>43891</v>
          </cell>
          <cell r="AB1359">
            <v>2020</v>
          </cell>
        </row>
        <row r="1359">
          <cell r="AF1359" t="str">
            <v>地面停车费</v>
          </cell>
        </row>
        <row r="1360">
          <cell r="C1360" t="str">
            <v>中华东波苑</v>
          </cell>
        </row>
        <row r="1360">
          <cell r="K1360" t="str">
            <v>2020年</v>
          </cell>
        </row>
        <row r="1360">
          <cell r="M1360">
            <v>44012</v>
          </cell>
        </row>
        <row r="1360">
          <cell r="S1360">
            <v>899.6</v>
          </cell>
        </row>
        <row r="1360">
          <cell r="AA1360">
            <v>43891</v>
          </cell>
          <cell r="AB1360">
            <v>2020</v>
          </cell>
        </row>
        <row r="1360">
          <cell r="AF1360" t="str">
            <v>住宅物业费</v>
          </cell>
        </row>
        <row r="1361">
          <cell r="C1361" t="str">
            <v>中华东波苑</v>
          </cell>
        </row>
        <row r="1361">
          <cell r="K1361" t="str">
            <v>2020年</v>
          </cell>
        </row>
        <row r="1361">
          <cell r="M1361">
            <v>44012</v>
          </cell>
        </row>
        <row r="1361">
          <cell r="S1361">
            <v>736.8</v>
          </cell>
        </row>
        <row r="1361">
          <cell r="AA1361">
            <v>43891</v>
          </cell>
          <cell r="AB1361">
            <v>2020</v>
          </cell>
        </row>
        <row r="1361">
          <cell r="AF1361" t="str">
            <v>住宅物业费</v>
          </cell>
        </row>
        <row r="1362">
          <cell r="C1362" t="str">
            <v>中华东波苑</v>
          </cell>
        </row>
        <row r="1362">
          <cell r="K1362" t="str">
            <v>2020年</v>
          </cell>
        </row>
        <row r="1362">
          <cell r="M1362">
            <v>43861</v>
          </cell>
        </row>
        <row r="1362">
          <cell r="S1362">
            <v>262.2</v>
          </cell>
        </row>
        <row r="1362">
          <cell r="AA1362">
            <v>43891</v>
          </cell>
          <cell r="AB1362">
            <v>2020</v>
          </cell>
        </row>
        <row r="1362">
          <cell r="AF1362" t="str">
            <v>代收水费</v>
          </cell>
        </row>
        <row r="1363">
          <cell r="C1363" t="str">
            <v>中华东波苑</v>
          </cell>
        </row>
        <row r="1363">
          <cell r="K1363" t="str">
            <v>2020年</v>
          </cell>
        </row>
        <row r="1363">
          <cell r="M1363">
            <v>43861</v>
          </cell>
        </row>
        <row r="1363">
          <cell r="S1363">
            <v>6864</v>
          </cell>
        </row>
        <row r="1363">
          <cell r="AA1363">
            <v>43891</v>
          </cell>
          <cell r="AB1363">
            <v>2020</v>
          </cell>
        </row>
        <row r="1363">
          <cell r="AF1363" t="str">
            <v>电费及管理费</v>
          </cell>
        </row>
        <row r="1364">
          <cell r="C1364" t="str">
            <v>中华东波苑</v>
          </cell>
        </row>
        <row r="1364">
          <cell r="K1364" t="str">
            <v>2020年</v>
          </cell>
        </row>
        <row r="1364">
          <cell r="M1364">
            <v>43861</v>
          </cell>
        </row>
        <row r="1364">
          <cell r="S1364">
            <v>1242.6</v>
          </cell>
        </row>
        <row r="1364">
          <cell r="AA1364">
            <v>43891</v>
          </cell>
          <cell r="AB1364">
            <v>2020</v>
          </cell>
        </row>
        <row r="1364">
          <cell r="AF1364" t="str">
            <v>代收水费</v>
          </cell>
        </row>
        <row r="1365">
          <cell r="C1365" t="str">
            <v>中华东波苑</v>
          </cell>
        </row>
        <row r="1365">
          <cell r="K1365" t="str">
            <v>2020年</v>
          </cell>
        </row>
        <row r="1365">
          <cell r="M1365">
            <v>43861</v>
          </cell>
        </row>
        <row r="1365">
          <cell r="S1365">
            <v>7946.4</v>
          </cell>
        </row>
        <row r="1365">
          <cell r="AA1365">
            <v>43891</v>
          </cell>
          <cell r="AB1365">
            <v>2020</v>
          </cell>
        </row>
        <row r="1365">
          <cell r="AF1365" t="str">
            <v>电费及管理费</v>
          </cell>
        </row>
        <row r="1366">
          <cell r="C1366" t="str">
            <v>中华东波苑</v>
          </cell>
        </row>
        <row r="1366">
          <cell r="K1366" t="str">
            <v>2020年</v>
          </cell>
        </row>
        <row r="1366">
          <cell r="M1366">
            <v>43861</v>
          </cell>
        </row>
        <row r="1366">
          <cell r="S1366">
            <v>3214.8</v>
          </cell>
        </row>
        <row r="1366">
          <cell r="AA1366">
            <v>43891</v>
          </cell>
          <cell r="AB1366">
            <v>2020</v>
          </cell>
        </row>
        <row r="1366">
          <cell r="AF1366" t="str">
            <v>代收水费</v>
          </cell>
        </row>
        <row r="1367">
          <cell r="C1367" t="str">
            <v>中华东波苑</v>
          </cell>
        </row>
        <row r="1367">
          <cell r="K1367" t="str">
            <v>2020年</v>
          </cell>
        </row>
        <row r="1367">
          <cell r="M1367">
            <v>43861</v>
          </cell>
        </row>
        <row r="1367">
          <cell r="S1367">
            <v>226.1</v>
          </cell>
        </row>
        <row r="1367">
          <cell r="AA1367">
            <v>43891</v>
          </cell>
          <cell r="AB1367">
            <v>2020</v>
          </cell>
        </row>
        <row r="1367">
          <cell r="AF1367" t="str">
            <v>电费及管理费</v>
          </cell>
        </row>
        <row r="1368">
          <cell r="C1368" t="str">
            <v>中华东波苑</v>
          </cell>
        </row>
        <row r="1368">
          <cell r="K1368" t="str">
            <v>2020年</v>
          </cell>
        </row>
        <row r="1368">
          <cell r="M1368">
            <v>43861</v>
          </cell>
        </row>
        <row r="1368">
          <cell r="S1368">
            <v>57</v>
          </cell>
        </row>
        <row r="1368">
          <cell r="AA1368">
            <v>43891</v>
          </cell>
          <cell r="AB1368">
            <v>2020</v>
          </cell>
        </row>
        <row r="1368">
          <cell r="AF1368" t="str">
            <v>代收水费</v>
          </cell>
        </row>
        <row r="1369">
          <cell r="C1369" t="str">
            <v>中华东波苑</v>
          </cell>
        </row>
        <row r="1369">
          <cell r="K1369" t="str">
            <v>2020年</v>
          </cell>
        </row>
        <row r="1369">
          <cell r="M1369">
            <v>43861</v>
          </cell>
        </row>
        <row r="1369">
          <cell r="S1369">
            <v>1520.95</v>
          </cell>
        </row>
        <row r="1369">
          <cell r="AA1369">
            <v>43891</v>
          </cell>
          <cell r="AB1369">
            <v>2020</v>
          </cell>
        </row>
        <row r="1369">
          <cell r="AF1369" t="str">
            <v>电费及管理费</v>
          </cell>
        </row>
        <row r="1370">
          <cell r="C1370" t="str">
            <v>中华东波苑</v>
          </cell>
        </row>
        <row r="1370">
          <cell r="K1370" t="str">
            <v>2020年</v>
          </cell>
        </row>
        <row r="1370">
          <cell r="M1370">
            <v>43861</v>
          </cell>
        </row>
        <row r="1370">
          <cell r="S1370">
            <v>292.5</v>
          </cell>
        </row>
        <row r="1370">
          <cell r="AA1370">
            <v>43891</v>
          </cell>
          <cell r="AB1370">
            <v>2020</v>
          </cell>
        </row>
        <row r="1370">
          <cell r="AF1370" t="str">
            <v>代收水费</v>
          </cell>
        </row>
        <row r="1371">
          <cell r="C1371" t="str">
            <v>中华东波苑</v>
          </cell>
        </row>
        <row r="1371">
          <cell r="K1371" t="str">
            <v>2020年</v>
          </cell>
        </row>
        <row r="1371">
          <cell r="M1371">
            <v>43890</v>
          </cell>
        </row>
        <row r="1371">
          <cell r="S1371">
            <v>13</v>
          </cell>
        </row>
        <row r="1371">
          <cell r="AA1371">
            <v>43891</v>
          </cell>
          <cell r="AB1371">
            <v>2020</v>
          </cell>
        </row>
        <row r="1371">
          <cell r="AF1371" t="str">
            <v>电费及管理费</v>
          </cell>
        </row>
        <row r="1372">
          <cell r="C1372" t="str">
            <v>中华东波苑</v>
          </cell>
        </row>
        <row r="1372">
          <cell r="K1372" t="str">
            <v>2020年</v>
          </cell>
        </row>
        <row r="1372">
          <cell r="M1372">
            <v>43890</v>
          </cell>
        </row>
        <row r="1372">
          <cell r="S1372">
            <v>130.2</v>
          </cell>
        </row>
        <row r="1372">
          <cell r="AA1372">
            <v>43891</v>
          </cell>
          <cell r="AB1372">
            <v>2020</v>
          </cell>
        </row>
        <row r="1372">
          <cell r="AF1372" t="str">
            <v>代收水费</v>
          </cell>
        </row>
        <row r="1373">
          <cell r="C1373" t="str">
            <v>中华东波苑</v>
          </cell>
        </row>
        <row r="1373">
          <cell r="K1373" t="str">
            <v>2020年</v>
          </cell>
        </row>
        <row r="1373">
          <cell r="M1373">
            <v>43890</v>
          </cell>
        </row>
        <row r="1373">
          <cell r="S1373">
            <v>58.5</v>
          </cell>
        </row>
        <row r="1373">
          <cell r="AA1373">
            <v>43891</v>
          </cell>
          <cell r="AB1373">
            <v>2020</v>
          </cell>
        </row>
        <row r="1373">
          <cell r="AF1373" t="str">
            <v>代收水费</v>
          </cell>
        </row>
        <row r="1374">
          <cell r="C1374" t="str">
            <v>中华东波苑</v>
          </cell>
        </row>
        <row r="1374">
          <cell r="K1374" t="str">
            <v>2020年</v>
          </cell>
        </row>
        <row r="1374">
          <cell r="M1374">
            <v>43861</v>
          </cell>
        </row>
        <row r="1374">
          <cell r="S1374">
            <v>771.4</v>
          </cell>
        </row>
        <row r="1374">
          <cell r="AA1374">
            <v>43891</v>
          </cell>
          <cell r="AB1374">
            <v>2020</v>
          </cell>
        </row>
        <row r="1374">
          <cell r="AF1374" t="str">
            <v>电费及管理费</v>
          </cell>
        </row>
        <row r="1375">
          <cell r="C1375" t="str">
            <v>中华东波苑</v>
          </cell>
        </row>
        <row r="1375">
          <cell r="K1375" t="str">
            <v>2020年</v>
          </cell>
        </row>
        <row r="1375">
          <cell r="M1375">
            <v>43861</v>
          </cell>
        </row>
        <row r="1375">
          <cell r="S1375">
            <v>285</v>
          </cell>
        </row>
        <row r="1375">
          <cell r="AA1375">
            <v>43891</v>
          </cell>
          <cell r="AB1375">
            <v>2020</v>
          </cell>
        </row>
        <row r="1375">
          <cell r="AF1375" t="str">
            <v>代收水费</v>
          </cell>
        </row>
        <row r="1376">
          <cell r="C1376" t="str">
            <v>中华东波苑</v>
          </cell>
        </row>
        <row r="1376">
          <cell r="K1376" t="str">
            <v>2019年</v>
          </cell>
        </row>
        <row r="1376">
          <cell r="M1376">
            <v>43738</v>
          </cell>
        </row>
        <row r="1376">
          <cell r="S1376">
            <v>8004</v>
          </cell>
        </row>
        <row r="1376">
          <cell r="AA1376">
            <v>43891</v>
          </cell>
          <cell r="AB1376">
            <v>2020</v>
          </cell>
        </row>
        <row r="1376">
          <cell r="AF1376" t="str">
            <v>电费及管理费</v>
          </cell>
        </row>
        <row r="1377">
          <cell r="C1377" t="str">
            <v>中华东波苑</v>
          </cell>
        </row>
        <row r="1377">
          <cell r="K1377" t="str">
            <v>2019年</v>
          </cell>
        </row>
        <row r="1377">
          <cell r="M1377">
            <v>43799</v>
          </cell>
        </row>
        <row r="1377">
          <cell r="S1377">
            <v>28041.6</v>
          </cell>
        </row>
        <row r="1377">
          <cell r="AA1377">
            <v>43891</v>
          </cell>
          <cell r="AB1377">
            <v>2020</v>
          </cell>
        </row>
        <row r="1377">
          <cell r="AF1377" t="str">
            <v>电费及管理费</v>
          </cell>
        </row>
        <row r="1378">
          <cell r="C1378" t="str">
            <v>中华东波苑</v>
          </cell>
        </row>
        <row r="1378">
          <cell r="K1378" t="str">
            <v>2020年</v>
          </cell>
        </row>
        <row r="1378">
          <cell r="M1378">
            <v>44012</v>
          </cell>
        </row>
        <row r="1378">
          <cell r="S1378">
            <v>899.6</v>
          </cell>
        </row>
        <row r="1378">
          <cell r="AA1378">
            <v>43891</v>
          </cell>
          <cell r="AB1378">
            <v>2020</v>
          </cell>
        </row>
        <row r="1378">
          <cell r="AF1378" t="str">
            <v>住宅物业费</v>
          </cell>
        </row>
        <row r="1379">
          <cell r="C1379" t="str">
            <v>中华东波苑</v>
          </cell>
        </row>
        <row r="1379">
          <cell r="K1379" t="str">
            <v>2020年</v>
          </cell>
        </row>
        <row r="1379">
          <cell r="M1379">
            <v>44012</v>
          </cell>
        </row>
        <row r="1379">
          <cell r="S1379">
            <v>828</v>
          </cell>
        </row>
        <row r="1379">
          <cell r="AA1379">
            <v>43891</v>
          </cell>
          <cell r="AB1379">
            <v>2020</v>
          </cell>
        </row>
        <row r="1379">
          <cell r="AF1379" t="str">
            <v>住宅物业费</v>
          </cell>
        </row>
        <row r="1380">
          <cell r="C1380" t="str">
            <v>中华东波苑</v>
          </cell>
        </row>
        <row r="1380">
          <cell r="K1380" t="str">
            <v>2020年</v>
          </cell>
        </row>
        <row r="1380">
          <cell r="M1380">
            <v>44012</v>
          </cell>
        </row>
        <row r="1380">
          <cell r="S1380">
            <v>750</v>
          </cell>
        </row>
        <row r="1380">
          <cell r="AA1380">
            <v>43891</v>
          </cell>
          <cell r="AB1380">
            <v>2020</v>
          </cell>
        </row>
        <row r="1380">
          <cell r="AF1380" t="str">
            <v>小业主产权车辆管理费</v>
          </cell>
        </row>
        <row r="1381">
          <cell r="C1381" t="str">
            <v>中华东波苑</v>
          </cell>
        </row>
        <row r="1381">
          <cell r="K1381" t="str">
            <v>2020年</v>
          </cell>
        </row>
        <row r="1381">
          <cell r="M1381">
            <v>44012</v>
          </cell>
        </row>
        <row r="1381">
          <cell r="S1381">
            <v>736.3</v>
          </cell>
        </row>
        <row r="1381">
          <cell r="AA1381">
            <v>43891</v>
          </cell>
          <cell r="AB1381">
            <v>2020</v>
          </cell>
        </row>
        <row r="1381">
          <cell r="AF1381" t="str">
            <v>住宅物业费</v>
          </cell>
        </row>
        <row r="1382">
          <cell r="C1382" t="str">
            <v>中华东波苑</v>
          </cell>
        </row>
        <row r="1382">
          <cell r="K1382" t="str">
            <v>2020年</v>
          </cell>
        </row>
        <row r="1382">
          <cell r="M1382">
            <v>44196</v>
          </cell>
        </row>
        <row r="1382">
          <cell r="S1382">
            <v>1656.2</v>
          </cell>
        </row>
        <row r="1382">
          <cell r="AA1382">
            <v>43891</v>
          </cell>
          <cell r="AB1382">
            <v>2020</v>
          </cell>
        </row>
        <row r="1382">
          <cell r="AF1382" t="str">
            <v>住宅物业费</v>
          </cell>
        </row>
        <row r="1383">
          <cell r="C1383" t="str">
            <v>中华东波苑</v>
          </cell>
        </row>
        <row r="1383">
          <cell r="K1383" t="str">
            <v>2020年</v>
          </cell>
        </row>
        <row r="1383">
          <cell r="M1383">
            <v>44196</v>
          </cell>
        </row>
        <row r="1383">
          <cell r="S1383">
            <v>3000</v>
          </cell>
        </row>
        <row r="1383">
          <cell r="AA1383">
            <v>43891</v>
          </cell>
          <cell r="AB1383">
            <v>2020</v>
          </cell>
        </row>
        <row r="1383">
          <cell r="AF1383" t="str">
            <v>地面停车费</v>
          </cell>
        </row>
        <row r="1384">
          <cell r="C1384" t="str">
            <v>中华东波苑</v>
          </cell>
        </row>
        <row r="1384">
          <cell r="K1384" t="str">
            <v>2020年</v>
          </cell>
        </row>
        <row r="1384">
          <cell r="M1384">
            <v>43921</v>
          </cell>
        </row>
        <row r="1384">
          <cell r="S1384">
            <v>418.5</v>
          </cell>
        </row>
        <row r="1384">
          <cell r="AA1384">
            <v>43891</v>
          </cell>
          <cell r="AB1384">
            <v>2020</v>
          </cell>
        </row>
        <row r="1384">
          <cell r="AF1384" t="str">
            <v>住宅物业费</v>
          </cell>
        </row>
        <row r="1385">
          <cell r="C1385" t="str">
            <v>中华东波苑</v>
          </cell>
        </row>
        <row r="1385">
          <cell r="K1385" t="str">
            <v>2020年</v>
          </cell>
        </row>
        <row r="1385">
          <cell r="M1385">
            <v>44196</v>
          </cell>
        </row>
        <row r="1385">
          <cell r="S1385">
            <v>1656.1</v>
          </cell>
        </row>
        <row r="1385">
          <cell r="AA1385">
            <v>43891</v>
          </cell>
          <cell r="AB1385">
            <v>2020</v>
          </cell>
        </row>
        <row r="1385">
          <cell r="AF1385" t="str">
            <v>住宅物业费</v>
          </cell>
        </row>
        <row r="1386">
          <cell r="C1386" t="str">
            <v>中华东波苑</v>
          </cell>
        </row>
        <row r="1386">
          <cell r="K1386" t="str">
            <v>2020年</v>
          </cell>
        </row>
        <row r="1386">
          <cell r="M1386">
            <v>44196</v>
          </cell>
        </row>
        <row r="1386">
          <cell r="S1386">
            <v>1794.36</v>
          </cell>
        </row>
        <row r="1386">
          <cell r="AA1386">
            <v>43891</v>
          </cell>
          <cell r="AB1386">
            <v>2020</v>
          </cell>
        </row>
        <row r="1386">
          <cell r="AF1386" t="str">
            <v>住宅物业费</v>
          </cell>
        </row>
        <row r="1387">
          <cell r="C1387" t="str">
            <v>中华东波苑</v>
          </cell>
        </row>
        <row r="1387">
          <cell r="K1387" t="str">
            <v>2020年</v>
          </cell>
        </row>
        <row r="1387">
          <cell r="M1387">
            <v>44012</v>
          </cell>
        </row>
        <row r="1387">
          <cell r="S1387">
            <v>1047.2</v>
          </cell>
        </row>
        <row r="1387">
          <cell r="AA1387">
            <v>43891</v>
          </cell>
          <cell r="AB1387">
            <v>2020</v>
          </cell>
        </row>
        <row r="1387">
          <cell r="AF1387" t="str">
            <v>住宅物业费</v>
          </cell>
        </row>
        <row r="1388">
          <cell r="C1388" t="str">
            <v>中华东波苑</v>
          </cell>
        </row>
        <row r="1388">
          <cell r="K1388" t="str">
            <v>2020年</v>
          </cell>
        </row>
        <row r="1388">
          <cell r="M1388">
            <v>44196</v>
          </cell>
        </row>
        <row r="1388">
          <cell r="S1388">
            <v>1673.9</v>
          </cell>
        </row>
        <row r="1388">
          <cell r="AA1388">
            <v>43891</v>
          </cell>
          <cell r="AB1388">
            <v>2020</v>
          </cell>
        </row>
        <row r="1388">
          <cell r="AF1388" t="str">
            <v>住宅物业费</v>
          </cell>
        </row>
        <row r="1389">
          <cell r="C1389" t="str">
            <v>中华东波苑</v>
          </cell>
        </row>
        <row r="1389">
          <cell r="K1389" t="str">
            <v>2020年</v>
          </cell>
        </row>
        <row r="1389">
          <cell r="M1389">
            <v>44196</v>
          </cell>
        </row>
        <row r="1389">
          <cell r="S1389">
            <v>4200</v>
          </cell>
        </row>
        <row r="1389">
          <cell r="AA1389">
            <v>43891</v>
          </cell>
          <cell r="AB1389">
            <v>2020</v>
          </cell>
        </row>
        <row r="1389">
          <cell r="AF1389" t="str">
            <v>地下停车费</v>
          </cell>
        </row>
        <row r="1390">
          <cell r="C1390" t="str">
            <v>中华东波苑</v>
          </cell>
        </row>
        <row r="1390">
          <cell r="K1390" t="str">
            <v>代收</v>
          </cell>
        </row>
        <row r="1390">
          <cell r="M1390">
            <v>43524</v>
          </cell>
        </row>
        <row r="1390">
          <cell r="S1390">
            <v>788.2</v>
          </cell>
        </row>
        <row r="1390">
          <cell r="AA1390">
            <v>43891</v>
          </cell>
          <cell r="AB1390">
            <v>2020</v>
          </cell>
        </row>
        <row r="1390">
          <cell r="AF1390" t="str">
            <v>商铺物业费</v>
          </cell>
        </row>
        <row r="1391">
          <cell r="C1391" t="str">
            <v>中华东波苑</v>
          </cell>
        </row>
        <row r="1391">
          <cell r="K1391" t="str">
            <v>2019年</v>
          </cell>
        </row>
        <row r="1391">
          <cell r="M1391">
            <v>43830</v>
          </cell>
        </row>
        <row r="1391">
          <cell r="S1391">
            <v>3940.9</v>
          </cell>
        </row>
        <row r="1391">
          <cell r="AA1391">
            <v>43891</v>
          </cell>
          <cell r="AB1391">
            <v>2020</v>
          </cell>
        </row>
        <row r="1391">
          <cell r="AF1391" t="str">
            <v>商铺物业费</v>
          </cell>
        </row>
        <row r="1392">
          <cell r="C1392" t="str">
            <v>中华东波苑</v>
          </cell>
        </row>
        <row r="1392">
          <cell r="K1392" t="str">
            <v>2020年</v>
          </cell>
        </row>
        <row r="1392">
          <cell r="M1392">
            <v>44012</v>
          </cell>
        </row>
        <row r="1392">
          <cell r="S1392">
            <v>828</v>
          </cell>
        </row>
        <row r="1392">
          <cell r="AA1392">
            <v>43891</v>
          </cell>
          <cell r="AB1392">
            <v>2020</v>
          </cell>
        </row>
        <row r="1392">
          <cell r="AF1392" t="str">
            <v>住宅物业费</v>
          </cell>
        </row>
        <row r="1393">
          <cell r="C1393" t="str">
            <v>中华东波苑</v>
          </cell>
        </row>
        <row r="1393">
          <cell r="K1393" t="str">
            <v>2019年</v>
          </cell>
        </row>
        <row r="1393">
          <cell r="M1393">
            <v>43830</v>
          </cell>
        </row>
        <row r="1393">
          <cell r="S1393">
            <v>4764</v>
          </cell>
        </row>
        <row r="1393">
          <cell r="AA1393">
            <v>43891</v>
          </cell>
          <cell r="AB1393">
            <v>2020</v>
          </cell>
        </row>
        <row r="1393">
          <cell r="AF1393" t="str">
            <v>电费及管理费</v>
          </cell>
        </row>
        <row r="1394">
          <cell r="C1394" t="str">
            <v>中华东波苑</v>
          </cell>
        </row>
        <row r="1394">
          <cell r="K1394" t="str">
            <v>2019年</v>
          </cell>
        </row>
        <row r="1394">
          <cell r="M1394">
            <v>43830</v>
          </cell>
        </row>
        <row r="1394">
          <cell r="S1394">
            <v>302</v>
          </cell>
        </row>
        <row r="1394">
          <cell r="AA1394">
            <v>43891</v>
          </cell>
          <cell r="AB1394">
            <v>2020</v>
          </cell>
        </row>
        <row r="1394">
          <cell r="AF1394" t="str">
            <v>代收水费</v>
          </cell>
        </row>
        <row r="1395">
          <cell r="C1395" t="str">
            <v>中华东波苑</v>
          </cell>
        </row>
        <row r="1395">
          <cell r="K1395" t="str">
            <v>2019年</v>
          </cell>
        </row>
        <row r="1395">
          <cell r="M1395">
            <v>43830</v>
          </cell>
        </row>
        <row r="1395">
          <cell r="S1395">
            <v>1998</v>
          </cell>
        </row>
        <row r="1395">
          <cell r="AA1395">
            <v>43891</v>
          </cell>
          <cell r="AB1395">
            <v>2020</v>
          </cell>
        </row>
        <row r="1395">
          <cell r="AF1395" t="str">
            <v>电费及管理费</v>
          </cell>
        </row>
        <row r="1396">
          <cell r="C1396" t="str">
            <v>中华东波苑</v>
          </cell>
        </row>
        <row r="1396">
          <cell r="K1396" t="str">
            <v>2019年</v>
          </cell>
        </row>
        <row r="1396">
          <cell r="M1396">
            <v>43830</v>
          </cell>
        </row>
        <row r="1396">
          <cell r="S1396">
            <v>57</v>
          </cell>
        </row>
        <row r="1396">
          <cell r="AA1396">
            <v>43891</v>
          </cell>
          <cell r="AB1396">
            <v>2020</v>
          </cell>
        </row>
        <row r="1396">
          <cell r="AF1396" t="str">
            <v>代收水费</v>
          </cell>
        </row>
        <row r="1397">
          <cell r="C1397" t="str">
            <v>中华东波苑</v>
          </cell>
        </row>
        <row r="1397">
          <cell r="K1397" t="str">
            <v>2020年</v>
          </cell>
        </row>
        <row r="1397">
          <cell r="M1397">
            <v>43861</v>
          </cell>
        </row>
        <row r="1397">
          <cell r="S1397">
            <v>1452</v>
          </cell>
        </row>
        <row r="1397">
          <cell r="AA1397">
            <v>43891</v>
          </cell>
          <cell r="AB1397">
            <v>2020</v>
          </cell>
        </row>
        <row r="1397">
          <cell r="AF1397" t="str">
            <v>电费及管理费</v>
          </cell>
        </row>
        <row r="1398">
          <cell r="C1398" t="str">
            <v>中华东波苑</v>
          </cell>
        </row>
        <row r="1398">
          <cell r="K1398" t="str">
            <v>2020年</v>
          </cell>
        </row>
        <row r="1398">
          <cell r="M1398">
            <v>43861</v>
          </cell>
        </row>
        <row r="1398">
          <cell r="S1398">
            <v>613.36</v>
          </cell>
        </row>
        <row r="1398">
          <cell r="AA1398">
            <v>43891</v>
          </cell>
          <cell r="AB1398">
            <v>2020</v>
          </cell>
        </row>
        <row r="1398">
          <cell r="AF1398" t="str">
            <v>电费及管理费</v>
          </cell>
        </row>
        <row r="1399">
          <cell r="C1399" t="str">
            <v>中华东波苑</v>
          </cell>
        </row>
        <row r="1399">
          <cell r="K1399" t="str">
            <v>2020年</v>
          </cell>
        </row>
        <row r="1399">
          <cell r="M1399">
            <v>43921</v>
          </cell>
        </row>
        <row r="1399">
          <cell r="S1399">
            <v>427.5</v>
          </cell>
        </row>
        <row r="1399">
          <cell r="AA1399">
            <v>43891</v>
          </cell>
          <cell r="AB1399">
            <v>2020</v>
          </cell>
        </row>
        <row r="1399">
          <cell r="AF1399" t="str">
            <v>住宅物业费</v>
          </cell>
        </row>
        <row r="1400">
          <cell r="C1400" t="str">
            <v>中华东波苑</v>
          </cell>
        </row>
        <row r="1400">
          <cell r="K1400" t="str">
            <v>2020年</v>
          </cell>
        </row>
        <row r="1400">
          <cell r="M1400">
            <v>43921</v>
          </cell>
        </row>
        <row r="1400">
          <cell r="S1400">
            <v>1050</v>
          </cell>
        </row>
        <row r="1400">
          <cell r="AA1400">
            <v>43891</v>
          </cell>
          <cell r="AB1400">
            <v>2020</v>
          </cell>
        </row>
        <row r="1400">
          <cell r="AF1400" t="str">
            <v>地下停车费</v>
          </cell>
        </row>
        <row r="1401">
          <cell r="C1401" t="str">
            <v>中华东波苑</v>
          </cell>
        </row>
        <row r="1401">
          <cell r="K1401" t="str">
            <v>2020年</v>
          </cell>
        </row>
        <row r="1401">
          <cell r="M1401">
            <v>44012</v>
          </cell>
        </row>
        <row r="1401">
          <cell r="S1401">
            <v>899.6</v>
          </cell>
        </row>
        <row r="1401">
          <cell r="AA1401">
            <v>43891</v>
          </cell>
          <cell r="AB1401">
            <v>2020</v>
          </cell>
        </row>
        <row r="1401">
          <cell r="AF1401" t="str">
            <v>住宅物业费</v>
          </cell>
        </row>
        <row r="1402">
          <cell r="C1402" t="str">
            <v>中华东波苑</v>
          </cell>
        </row>
        <row r="1402">
          <cell r="K1402" t="str">
            <v>2020年</v>
          </cell>
        </row>
        <row r="1402">
          <cell r="M1402">
            <v>44012</v>
          </cell>
        </row>
        <row r="1402">
          <cell r="S1402">
            <v>1050</v>
          </cell>
        </row>
        <row r="1402">
          <cell r="AA1402">
            <v>43891</v>
          </cell>
          <cell r="AB1402">
            <v>2020</v>
          </cell>
        </row>
        <row r="1402">
          <cell r="AF1402" t="str">
            <v>地下停车费</v>
          </cell>
        </row>
        <row r="1403">
          <cell r="C1403" t="str">
            <v>中华东波苑</v>
          </cell>
        </row>
        <row r="1403">
          <cell r="K1403" t="str">
            <v>2020年</v>
          </cell>
        </row>
        <row r="1403">
          <cell r="M1403">
            <v>43861</v>
          </cell>
        </row>
        <row r="1403">
          <cell r="S1403">
            <v>2207.8</v>
          </cell>
        </row>
        <row r="1403">
          <cell r="AA1403">
            <v>43891</v>
          </cell>
          <cell r="AB1403">
            <v>2020</v>
          </cell>
        </row>
        <row r="1403">
          <cell r="AF1403" t="str">
            <v>电费及管理费</v>
          </cell>
        </row>
        <row r="1404">
          <cell r="C1404" t="str">
            <v>中华东波苑</v>
          </cell>
        </row>
        <row r="1404">
          <cell r="K1404" t="str">
            <v>2020年</v>
          </cell>
        </row>
        <row r="1404">
          <cell r="M1404">
            <v>43861</v>
          </cell>
        </row>
        <row r="1404">
          <cell r="S1404">
            <v>649.8</v>
          </cell>
        </row>
        <row r="1404">
          <cell r="AA1404">
            <v>43891</v>
          </cell>
          <cell r="AB1404">
            <v>2020</v>
          </cell>
        </row>
        <row r="1404">
          <cell r="AF1404" t="str">
            <v>代收水费</v>
          </cell>
        </row>
        <row r="1405">
          <cell r="C1405" t="str">
            <v>中华东波苑</v>
          </cell>
        </row>
        <row r="1405">
          <cell r="K1405" t="str">
            <v>2020年</v>
          </cell>
        </row>
        <row r="1405">
          <cell r="M1405">
            <v>43890</v>
          </cell>
        </row>
        <row r="1405">
          <cell r="S1405">
            <v>27.6</v>
          </cell>
        </row>
        <row r="1405">
          <cell r="AA1405">
            <v>43891</v>
          </cell>
          <cell r="AB1405">
            <v>2020</v>
          </cell>
        </row>
        <row r="1405">
          <cell r="AF1405" t="str">
            <v>电费及管理费</v>
          </cell>
        </row>
        <row r="1406">
          <cell r="C1406" t="str">
            <v>中华东波苑</v>
          </cell>
        </row>
        <row r="1406">
          <cell r="K1406" t="str">
            <v>2020年</v>
          </cell>
        </row>
        <row r="1406">
          <cell r="M1406">
            <v>43890</v>
          </cell>
        </row>
        <row r="1406">
          <cell r="S1406">
            <v>210.9</v>
          </cell>
        </row>
        <row r="1406">
          <cell r="AA1406">
            <v>43891</v>
          </cell>
          <cell r="AB1406">
            <v>2020</v>
          </cell>
        </row>
        <row r="1406">
          <cell r="AF1406" t="str">
            <v>代收水费</v>
          </cell>
        </row>
        <row r="1407">
          <cell r="C1407" t="str">
            <v>中华东波苑</v>
          </cell>
        </row>
        <row r="1407">
          <cell r="K1407" t="str">
            <v>2020年</v>
          </cell>
        </row>
        <row r="1407">
          <cell r="M1407">
            <v>43890</v>
          </cell>
        </row>
        <row r="1407">
          <cell r="S1407">
            <v>3222.84</v>
          </cell>
        </row>
        <row r="1407">
          <cell r="AA1407">
            <v>43891</v>
          </cell>
          <cell r="AB1407">
            <v>2020</v>
          </cell>
        </row>
        <row r="1407">
          <cell r="AF1407" t="str">
            <v>电费及管理费</v>
          </cell>
        </row>
        <row r="1408">
          <cell r="C1408" t="str">
            <v>中华东波苑</v>
          </cell>
        </row>
        <row r="1408">
          <cell r="K1408" t="str">
            <v>2020年</v>
          </cell>
        </row>
        <row r="1408">
          <cell r="M1408">
            <v>43890</v>
          </cell>
        </row>
        <row r="1408">
          <cell r="S1408">
            <v>57</v>
          </cell>
        </row>
        <row r="1408">
          <cell r="AA1408">
            <v>43891</v>
          </cell>
          <cell r="AB1408">
            <v>2020</v>
          </cell>
        </row>
        <row r="1408">
          <cell r="AF1408" t="str">
            <v>代收水费</v>
          </cell>
        </row>
        <row r="1409">
          <cell r="C1409" t="str">
            <v>中华东波苑</v>
          </cell>
        </row>
        <row r="1409">
          <cell r="K1409" t="str">
            <v>2020年</v>
          </cell>
        </row>
        <row r="1409">
          <cell r="M1409">
            <v>43890</v>
          </cell>
        </row>
        <row r="1409">
          <cell r="S1409">
            <v>490.8</v>
          </cell>
        </row>
        <row r="1409">
          <cell r="AA1409">
            <v>43891</v>
          </cell>
          <cell r="AB1409">
            <v>2020</v>
          </cell>
        </row>
        <row r="1409">
          <cell r="AF1409" t="str">
            <v>电费及管理费</v>
          </cell>
        </row>
        <row r="1410">
          <cell r="C1410" t="str">
            <v>中华东波苑</v>
          </cell>
        </row>
        <row r="1410">
          <cell r="K1410" t="str">
            <v>2020年</v>
          </cell>
        </row>
        <row r="1410">
          <cell r="M1410">
            <v>43890</v>
          </cell>
        </row>
        <row r="1410">
          <cell r="S1410">
            <v>39.9</v>
          </cell>
        </row>
        <row r="1410">
          <cell r="AA1410">
            <v>43891</v>
          </cell>
          <cell r="AB1410">
            <v>2020</v>
          </cell>
        </row>
        <row r="1410">
          <cell r="AF1410" t="str">
            <v>代收水费</v>
          </cell>
        </row>
        <row r="1411">
          <cell r="C1411" t="str">
            <v>中华东波苑</v>
          </cell>
        </row>
        <row r="1411">
          <cell r="K1411" t="str">
            <v>2020年</v>
          </cell>
        </row>
        <row r="1411">
          <cell r="M1411">
            <v>43890</v>
          </cell>
        </row>
        <row r="1411">
          <cell r="S1411">
            <v>267.9</v>
          </cell>
        </row>
        <row r="1411">
          <cell r="AA1411">
            <v>43891</v>
          </cell>
          <cell r="AB1411">
            <v>2020</v>
          </cell>
        </row>
        <row r="1411">
          <cell r="AF1411" t="str">
            <v>代收水费</v>
          </cell>
        </row>
        <row r="1412">
          <cell r="C1412" t="str">
            <v>中华东波苑</v>
          </cell>
        </row>
        <row r="1412">
          <cell r="K1412" t="str">
            <v>2020年</v>
          </cell>
        </row>
        <row r="1412">
          <cell r="M1412">
            <v>43861</v>
          </cell>
        </row>
        <row r="1412">
          <cell r="S1412">
            <v>4237.95</v>
          </cell>
        </row>
        <row r="1412">
          <cell r="AA1412">
            <v>43891</v>
          </cell>
          <cell r="AB1412">
            <v>2020</v>
          </cell>
        </row>
        <row r="1412">
          <cell r="AF1412" t="str">
            <v>电费及管理费</v>
          </cell>
        </row>
        <row r="1413">
          <cell r="C1413" t="str">
            <v>中华东波苑</v>
          </cell>
        </row>
        <row r="1413">
          <cell r="K1413" t="str">
            <v>2020年</v>
          </cell>
        </row>
        <row r="1413">
          <cell r="M1413">
            <v>43861</v>
          </cell>
        </row>
        <row r="1413">
          <cell r="S1413">
            <v>324.9</v>
          </cell>
        </row>
        <row r="1413">
          <cell r="AA1413">
            <v>43891</v>
          </cell>
          <cell r="AB1413">
            <v>2020</v>
          </cell>
        </row>
        <row r="1413">
          <cell r="AF1413" t="str">
            <v>代收水费</v>
          </cell>
        </row>
        <row r="1414">
          <cell r="C1414" t="str">
            <v>中华东波苑</v>
          </cell>
        </row>
        <row r="1414">
          <cell r="K1414" t="str">
            <v>2020年</v>
          </cell>
        </row>
        <row r="1414">
          <cell r="M1414">
            <v>43890</v>
          </cell>
        </row>
        <row r="1414">
          <cell r="S1414">
            <v>3816</v>
          </cell>
        </row>
        <row r="1414">
          <cell r="AA1414">
            <v>43891</v>
          </cell>
          <cell r="AB1414">
            <v>2020</v>
          </cell>
        </row>
        <row r="1414">
          <cell r="AF1414" t="str">
            <v>电费及管理费</v>
          </cell>
        </row>
        <row r="1415">
          <cell r="C1415" t="str">
            <v>中华东波苑</v>
          </cell>
        </row>
        <row r="1415">
          <cell r="K1415" t="str">
            <v>2020年</v>
          </cell>
        </row>
        <row r="1415">
          <cell r="M1415">
            <v>43890</v>
          </cell>
        </row>
        <row r="1415">
          <cell r="S1415">
            <v>68.4</v>
          </cell>
        </row>
        <row r="1415">
          <cell r="AA1415">
            <v>43891</v>
          </cell>
          <cell r="AB1415">
            <v>2020</v>
          </cell>
        </row>
        <row r="1415">
          <cell r="AF1415" t="str">
            <v>代收水费</v>
          </cell>
        </row>
        <row r="1416">
          <cell r="C1416" t="str">
            <v>中华东波苑</v>
          </cell>
        </row>
        <row r="1416">
          <cell r="K1416" t="str">
            <v>2020年</v>
          </cell>
        </row>
        <row r="1416">
          <cell r="M1416">
            <v>44196</v>
          </cell>
        </row>
        <row r="1416">
          <cell r="S1416">
            <v>3000</v>
          </cell>
        </row>
        <row r="1416">
          <cell r="AA1416">
            <v>43891</v>
          </cell>
          <cell r="AB1416">
            <v>2020</v>
          </cell>
        </row>
        <row r="1416">
          <cell r="AF1416" t="str">
            <v>地面停车费</v>
          </cell>
        </row>
        <row r="1417">
          <cell r="C1417" t="str">
            <v>中华东波苑</v>
          </cell>
        </row>
        <row r="1417">
          <cell r="K1417" t="str">
            <v>2020年</v>
          </cell>
        </row>
        <row r="1417">
          <cell r="M1417">
            <v>44196</v>
          </cell>
        </row>
        <row r="1417">
          <cell r="S1417">
            <v>1673.88</v>
          </cell>
        </row>
        <row r="1417">
          <cell r="AA1417">
            <v>43891</v>
          </cell>
          <cell r="AB1417">
            <v>2020</v>
          </cell>
        </row>
        <row r="1417">
          <cell r="AF1417" t="str">
            <v>住宅物业费</v>
          </cell>
        </row>
        <row r="1418">
          <cell r="C1418" t="str">
            <v>中华东波苑</v>
          </cell>
        </row>
        <row r="1418">
          <cell r="K1418" t="str">
            <v>2020年</v>
          </cell>
        </row>
        <row r="1418">
          <cell r="M1418">
            <v>44196</v>
          </cell>
        </row>
        <row r="1418">
          <cell r="S1418">
            <v>1799.16</v>
          </cell>
        </row>
        <row r="1418">
          <cell r="AA1418">
            <v>43891</v>
          </cell>
          <cell r="AB1418">
            <v>2020</v>
          </cell>
        </row>
        <row r="1418">
          <cell r="AF1418" t="str">
            <v>住宅物业费</v>
          </cell>
        </row>
        <row r="1419">
          <cell r="C1419" t="str">
            <v>中华东波苑</v>
          </cell>
        </row>
        <row r="1419">
          <cell r="K1419" t="str">
            <v>2020年</v>
          </cell>
        </row>
        <row r="1419">
          <cell r="M1419">
            <v>44012</v>
          </cell>
        </row>
        <row r="1419">
          <cell r="S1419">
            <v>736.8</v>
          </cell>
        </row>
        <row r="1419">
          <cell r="AA1419">
            <v>43891</v>
          </cell>
          <cell r="AB1419">
            <v>2020</v>
          </cell>
        </row>
        <row r="1419">
          <cell r="AF1419" t="str">
            <v>住宅物业费</v>
          </cell>
        </row>
        <row r="1420">
          <cell r="C1420" t="str">
            <v>中华东波苑</v>
          </cell>
        </row>
        <row r="1420">
          <cell r="K1420" t="str">
            <v>2020年</v>
          </cell>
        </row>
        <row r="1420">
          <cell r="M1420">
            <v>43921</v>
          </cell>
        </row>
        <row r="1420">
          <cell r="S1420">
            <v>1201</v>
          </cell>
        </row>
        <row r="1420">
          <cell r="AA1420">
            <v>43891</v>
          </cell>
          <cell r="AB1420">
            <v>2020</v>
          </cell>
        </row>
        <row r="1420">
          <cell r="AF1420" t="str">
            <v>电费及管理费</v>
          </cell>
        </row>
        <row r="1421">
          <cell r="C1421" t="str">
            <v>中华东波苑</v>
          </cell>
        </row>
        <row r="1421">
          <cell r="K1421" t="str">
            <v>2020年</v>
          </cell>
        </row>
        <row r="1421">
          <cell r="M1421">
            <v>43921</v>
          </cell>
        </row>
        <row r="1421">
          <cell r="S1421">
            <v>8600</v>
          </cell>
        </row>
        <row r="1421">
          <cell r="AA1421">
            <v>43891</v>
          </cell>
          <cell r="AB1421">
            <v>2020</v>
          </cell>
        </row>
        <row r="1421">
          <cell r="AF1421" t="str">
            <v>租金收入</v>
          </cell>
        </row>
        <row r="1422">
          <cell r="C1422" t="str">
            <v>中华东波苑</v>
          </cell>
        </row>
        <row r="1422">
          <cell r="K1422" t="str">
            <v>2020年</v>
          </cell>
        </row>
        <row r="1422">
          <cell r="M1422">
            <v>43921</v>
          </cell>
        </row>
        <row r="1422">
          <cell r="S1422">
            <v>5000</v>
          </cell>
        </row>
        <row r="1422">
          <cell r="AA1422">
            <v>43891</v>
          </cell>
          <cell r="AB1422">
            <v>2020</v>
          </cell>
        </row>
        <row r="1422">
          <cell r="AF1422" t="str">
            <v>租金收入</v>
          </cell>
        </row>
        <row r="1423">
          <cell r="C1423" t="str">
            <v>中华东波苑</v>
          </cell>
        </row>
        <row r="1423">
          <cell r="K1423" t="str">
            <v>2020年</v>
          </cell>
        </row>
        <row r="1423">
          <cell r="M1423">
            <v>44012</v>
          </cell>
        </row>
        <row r="1423">
          <cell r="S1423">
            <v>899.6</v>
          </cell>
        </row>
        <row r="1423">
          <cell r="AA1423">
            <v>43891</v>
          </cell>
          <cell r="AB1423">
            <v>2020</v>
          </cell>
        </row>
        <row r="1423">
          <cell r="AF1423" t="str">
            <v>住宅物业费</v>
          </cell>
        </row>
        <row r="1424">
          <cell r="C1424" t="str">
            <v>中华东波苑</v>
          </cell>
        </row>
        <row r="1424">
          <cell r="K1424" t="str">
            <v>2020年</v>
          </cell>
        </row>
        <row r="1424">
          <cell r="M1424">
            <v>43921</v>
          </cell>
        </row>
        <row r="1424">
          <cell r="S1424">
            <v>250</v>
          </cell>
        </row>
        <row r="1424">
          <cell r="AA1424">
            <v>43891</v>
          </cell>
          <cell r="AB1424">
            <v>2020</v>
          </cell>
        </row>
        <row r="1424">
          <cell r="AF1424" t="str">
            <v>临时停车费</v>
          </cell>
        </row>
        <row r="1425">
          <cell r="C1425" t="str">
            <v>中华东波苑</v>
          </cell>
        </row>
        <row r="1425">
          <cell r="K1425" t="str">
            <v>2020年</v>
          </cell>
        </row>
        <row r="1425">
          <cell r="M1425">
            <v>43890</v>
          </cell>
        </row>
        <row r="1425">
          <cell r="S1425">
            <v>376.8</v>
          </cell>
        </row>
        <row r="1425">
          <cell r="AA1425">
            <v>43922</v>
          </cell>
          <cell r="AB1425">
            <v>2020</v>
          </cell>
        </row>
        <row r="1425">
          <cell r="AF1425" t="str">
            <v>电费及管理费</v>
          </cell>
        </row>
        <row r="1426">
          <cell r="C1426" t="str">
            <v>中华东波苑</v>
          </cell>
        </row>
        <row r="1426">
          <cell r="K1426" t="str">
            <v>2020年</v>
          </cell>
        </row>
        <row r="1426">
          <cell r="M1426">
            <v>43890</v>
          </cell>
        </row>
        <row r="1426">
          <cell r="S1426">
            <v>285</v>
          </cell>
        </row>
        <row r="1426">
          <cell r="AA1426">
            <v>43922</v>
          </cell>
          <cell r="AB1426">
            <v>2020</v>
          </cell>
        </row>
        <row r="1426">
          <cell r="AF1426" t="str">
            <v>代收水费</v>
          </cell>
        </row>
        <row r="1427">
          <cell r="C1427" t="str">
            <v>中华东波苑</v>
          </cell>
        </row>
        <row r="1427">
          <cell r="K1427" t="str">
            <v>2020年</v>
          </cell>
        </row>
        <row r="1427">
          <cell r="M1427">
            <v>43890</v>
          </cell>
        </row>
        <row r="1427">
          <cell r="S1427">
            <v>1442.4</v>
          </cell>
        </row>
        <row r="1427">
          <cell r="AA1427">
            <v>43922</v>
          </cell>
          <cell r="AB1427">
            <v>2020</v>
          </cell>
        </row>
        <row r="1427">
          <cell r="AF1427" t="str">
            <v>电费及管理费</v>
          </cell>
        </row>
        <row r="1428">
          <cell r="C1428" t="str">
            <v>中华东波苑</v>
          </cell>
        </row>
        <row r="1428">
          <cell r="K1428" t="str">
            <v>2020年</v>
          </cell>
        </row>
        <row r="1428">
          <cell r="M1428">
            <v>43890</v>
          </cell>
        </row>
        <row r="1428">
          <cell r="S1428">
            <v>221</v>
          </cell>
        </row>
        <row r="1428">
          <cell r="AA1428">
            <v>43922</v>
          </cell>
          <cell r="AB1428">
            <v>2020</v>
          </cell>
        </row>
        <row r="1428">
          <cell r="AF1428" t="str">
            <v>代收水费</v>
          </cell>
        </row>
        <row r="1429">
          <cell r="C1429" t="str">
            <v>中华东波苑</v>
          </cell>
        </row>
        <row r="1429">
          <cell r="K1429" t="str">
            <v>2019年</v>
          </cell>
        </row>
        <row r="1429">
          <cell r="M1429">
            <v>43830</v>
          </cell>
        </row>
        <row r="1429">
          <cell r="S1429">
            <v>7200</v>
          </cell>
        </row>
        <row r="1429">
          <cell r="AA1429">
            <v>43922</v>
          </cell>
          <cell r="AB1429">
            <v>2020</v>
          </cell>
        </row>
        <row r="1429">
          <cell r="AF1429" t="str">
            <v>电费及管理费</v>
          </cell>
        </row>
        <row r="1430">
          <cell r="C1430" t="str">
            <v>中华东波苑</v>
          </cell>
        </row>
        <row r="1430">
          <cell r="K1430" t="str">
            <v>2019年</v>
          </cell>
        </row>
        <row r="1430">
          <cell r="M1430">
            <v>43830</v>
          </cell>
        </row>
        <row r="1430">
          <cell r="S1430">
            <v>541.5</v>
          </cell>
        </row>
        <row r="1430">
          <cell r="AA1430">
            <v>43922</v>
          </cell>
          <cell r="AB1430">
            <v>2020</v>
          </cell>
        </row>
        <row r="1430">
          <cell r="AF1430" t="str">
            <v>代收水费</v>
          </cell>
        </row>
        <row r="1431">
          <cell r="C1431" t="str">
            <v>中华东波苑</v>
          </cell>
        </row>
        <row r="1431">
          <cell r="K1431" t="str">
            <v>2020年</v>
          </cell>
        </row>
        <row r="1431">
          <cell r="M1431">
            <v>44012</v>
          </cell>
        </row>
        <row r="1431">
          <cell r="S1431">
            <v>8650.98</v>
          </cell>
        </row>
        <row r="1431">
          <cell r="AA1431">
            <v>43922</v>
          </cell>
          <cell r="AB1431">
            <v>2020</v>
          </cell>
        </row>
        <row r="1431">
          <cell r="AF1431" t="str">
            <v>商铺物业费</v>
          </cell>
        </row>
        <row r="1432">
          <cell r="C1432" t="str">
            <v>中华东波苑</v>
          </cell>
        </row>
        <row r="1432">
          <cell r="K1432" t="str">
            <v>2020年</v>
          </cell>
        </row>
        <row r="1432">
          <cell r="M1432">
            <v>44012</v>
          </cell>
        </row>
        <row r="1432">
          <cell r="S1432">
            <v>7085.4</v>
          </cell>
        </row>
        <row r="1432">
          <cell r="AA1432">
            <v>43922</v>
          </cell>
          <cell r="AB1432">
            <v>2020</v>
          </cell>
        </row>
        <row r="1432">
          <cell r="AF1432" t="str">
            <v>商铺物业费</v>
          </cell>
        </row>
        <row r="1433">
          <cell r="C1433" t="str">
            <v>中华东波苑</v>
          </cell>
        </row>
        <row r="1433">
          <cell r="K1433" t="str">
            <v>2020年</v>
          </cell>
        </row>
        <row r="1433">
          <cell r="M1433">
            <v>43890</v>
          </cell>
        </row>
        <row r="1433">
          <cell r="S1433">
            <v>199.2</v>
          </cell>
        </row>
        <row r="1433">
          <cell r="AA1433">
            <v>43922</v>
          </cell>
          <cell r="AB1433">
            <v>2020</v>
          </cell>
        </row>
        <row r="1433">
          <cell r="AF1433" t="str">
            <v>电费及管理费</v>
          </cell>
        </row>
        <row r="1434">
          <cell r="C1434" t="str">
            <v>中华东波苑</v>
          </cell>
        </row>
        <row r="1434">
          <cell r="K1434" t="str">
            <v>2020年</v>
          </cell>
        </row>
        <row r="1434">
          <cell r="M1434">
            <v>43890</v>
          </cell>
        </row>
        <row r="1434">
          <cell r="S1434">
            <v>57</v>
          </cell>
        </row>
        <row r="1434">
          <cell r="AA1434">
            <v>43922</v>
          </cell>
          <cell r="AB1434">
            <v>2020</v>
          </cell>
        </row>
        <row r="1434">
          <cell r="AF1434" t="str">
            <v>代收水费</v>
          </cell>
        </row>
        <row r="1435">
          <cell r="C1435" t="str">
            <v>中华东波苑</v>
          </cell>
        </row>
        <row r="1435">
          <cell r="K1435" t="str">
            <v>2020年</v>
          </cell>
        </row>
        <row r="1435">
          <cell r="M1435">
            <v>44012</v>
          </cell>
        </row>
        <row r="1435">
          <cell r="S1435">
            <v>2616</v>
          </cell>
        </row>
        <row r="1435">
          <cell r="AA1435">
            <v>43922</v>
          </cell>
          <cell r="AB1435">
            <v>2020</v>
          </cell>
        </row>
        <row r="1435">
          <cell r="AF1435" t="str">
            <v>商铺物业费</v>
          </cell>
        </row>
        <row r="1436">
          <cell r="C1436" t="str">
            <v>中华东波苑</v>
          </cell>
        </row>
        <row r="1436">
          <cell r="K1436" t="str">
            <v>2020年</v>
          </cell>
        </row>
        <row r="1436">
          <cell r="M1436">
            <v>44196</v>
          </cell>
        </row>
        <row r="1436">
          <cell r="S1436">
            <v>2094.4</v>
          </cell>
        </row>
        <row r="1436">
          <cell r="AA1436">
            <v>43922</v>
          </cell>
          <cell r="AB1436">
            <v>2020</v>
          </cell>
        </row>
        <row r="1436">
          <cell r="AF1436" t="str">
            <v>住宅物业费</v>
          </cell>
        </row>
        <row r="1437">
          <cell r="C1437" t="str">
            <v>中华东波苑</v>
          </cell>
        </row>
        <row r="1437">
          <cell r="K1437" t="str">
            <v>2020年</v>
          </cell>
        </row>
        <row r="1437">
          <cell r="M1437">
            <v>44012</v>
          </cell>
        </row>
        <row r="1437">
          <cell r="S1437">
            <v>868.9</v>
          </cell>
        </row>
        <row r="1437">
          <cell r="AA1437">
            <v>43922</v>
          </cell>
          <cell r="AB1437">
            <v>2020</v>
          </cell>
        </row>
        <row r="1437">
          <cell r="AF1437" t="str">
            <v>住宅物业费</v>
          </cell>
        </row>
        <row r="1438">
          <cell r="C1438" t="str">
            <v>中华东波苑</v>
          </cell>
        </row>
        <row r="1438">
          <cell r="K1438" t="str">
            <v>2020年</v>
          </cell>
        </row>
        <row r="1438">
          <cell r="M1438">
            <v>44196</v>
          </cell>
        </row>
        <row r="1438">
          <cell r="S1438">
            <v>1473.6</v>
          </cell>
        </row>
        <row r="1438">
          <cell r="AA1438">
            <v>43922</v>
          </cell>
          <cell r="AB1438">
            <v>2020</v>
          </cell>
        </row>
        <row r="1438">
          <cell r="AF1438" t="str">
            <v>住宅物业费</v>
          </cell>
        </row>
        <row r="1439">
          <cell r="C1439" t="str">
            <v>中华东波苑</v>
          </cell>
        </row>
        <row r="1439">
          <cell r="K1439" t="str">
            <v>2020年</v>
          </cell>
        </row>
        <row r="1439">
          <cell r="M1439">
            <v>44012</v>
          </cell>
        </row>
        <row r="1439">
          <cell r="S1439">
            <v>899.6</v>
          </cell>
        </row>
        <row r="1439">
          <cell r="AA1439">
            <v>43922</v>
          </cell>
          <cell r="AB1439">
            <v>2020</v>
          </cell>
        </row>
        <row r="1439">
          <cell r="AF1439" t="str">
            <v>住宅物业费</v>
          </cell>
        </row>
        <row r="1440">
          <cell r="C1440" t="str">
            <v>中华东波苑</v>
          </cell>
        </row>
        <row r="1440">
          <cell r="K1440" t="str">
            <v>2020年</v>
          </cell>
        </row>
        <row r="1440">
          <cell r="M1440">
            <v>44012</v>
          </cell>
        </row>
        <row r="1440">
          <cell r="S1440">
            <v>1500</v>
          </cell>
        </row>
        <row r="1440">
          <cell r="AA1440">
            <v>43922</v>
          </cell>
          <cell r="AB1440">
            <v>2020</v>
          </cell>
        </row>
        <row r="1440">
          <cell r="AF1440" t="str">
            <v>地面停车费</v>
          </cell>
        </row>
        <row r="1441">
          <cell r="C1441" t="str">
            <v>中华东波苑</v>
          </cell>
        </row>
        <row r="1441">
          <cell r="K1441" t="str">
            <v>2020年</v>
          </cell>
        </row>
        <row r="1441">
          <cell r="M1441">
            <v>44012</v>
          </cell>
        </row>
        <row r="1441">
          <cell r="S1441">
            <v>750</v>
          </cell>
        </row>
        <row r="1441">
          <cell r="AA1441">
            <v>43922</v>
          </cell>
          <cell r="AB1441">
            <v>2020</v>
          </cell>
        </row>
        <row r="1441">
          <cell r="AF1441" t="str">
            <v>小业主产权车辆管理费</v>
          </cell>
        </row>
        <row r="1442">
          <cell r="C1442" t="str">
            <v>中华东波苑</v>
          </cell>
        </row>
        <row r="1442">
          <cell r="K1442" t="str">
            <v>2020年</v>
          </cell>
        </row>
        <row r="1442">
          <cell r="M1442">
            <v>44012</v>
          </cell>
        </row>
        <row r="1442">
          <cell r="S1442">
            <v>737.2</v>
          </cell>
        </row>
        <row r="1442">
          <cell r="AA1442">
            <v>43922</v>
          </cell>
          <cell r="AB1442">
            <v>2020</v>
          </cell>
        </row>
        <row r="1442">
          <cell r="AF1442" t="str">
            <v>住宅物业费</v>
          </cell>
        </row>
        <row r="1443">
          <cell r="C1443" t="str">
            <v>中华东波苑</v>
          </cell>
        </row>
        <row r="1443">
          <cell r="K1443" t="str">
            <v>2020年</v>
          </cell>
        </row>
        <row r="1443">
          <cell r="M1443">
            <v>44012</v>
          </cell>
        </row>
        <row r="1443">
          <cell r="S1443">
            <v>900.4</v>
          </cell>
        </row>
        <row r="1443">
          <cell r="AA1443">
            <v>43922</v>
          </cell>
          <cell r="AB1443">
            <v>2020</v>
          </cell>
        </row>
        <row r="1443">
          <cell r="AF1443" t="str">
            <v>住宅物业费</v>
          </cell>
        </row>
        <row r="1444">
          <cell r="C1444" t="str">
            <v>中华东波苑</v>
          </cell>
        </row>
        <row r="1444">
          <cell r="K1444" t="str">
            <v>2019年</v>
          </cell>
        </row>
        <row r="1444">
          <cell r="M1444">
            <v>43830</v>
          </cell>
        </row>
        <row r="1444">
          <cell r="S1444">
            <v>21420</v>
          </cell>
        </row>
        <row r="1444">
          <cell r="AA1444">
            <v>43922</v>
          </cell>
          <cell r="AB1444">
            <v>2020</v>
          </cell>
        </row>
        <row r="1444">
          <cell r="AF1444" t="str">
            <v>电费及管理费</v>
          </cell>
        </row>
        <row r="1445">
          <cell r="C1445" t="str">
            <v>中华东波苑</v>
          </cell>
        </row>
        <row r="1445">
          <cell r="K1445" t="str">
            <v>2019年</v>
          </cell>
        </row>
        <row r="1445">
          <cell r="M1445">
            <v>43830</v>
          </cell>
        </row>
        <row r="1445">
          <cell r="S1445">
            <v>4206.6</v>
          </cell>
        </row>
        <row r="1445">
          <cell r="AA1445">
            <v>43922</v>
          </cell>
          <cell r="AB1445">
            <v>2020</v>
          </cell>
        </row>
        <row r="1445">
          <cell r="AF1445" t="str">
            <v>代收水费</v>
          </cell>
        </row>
        <row r="1446">
          <cell r="C1446" t="str">
            <v>中华东波苑</v>
          </cell>
        </row>
        <row r="1446">
          <cell r="K1446" t="str">
            <v>2019年</v>
          </cell>
        </row>
        <row r="1446">
          <cell r="M1446">
            <v>43830</v>
          </cell>
        </row>
        <row r="1446">
          <cell r="S1446">
            <v>373.4</v>
          </cell>
        </row>
        <row r="1446">
          <cell r="AA1446">
            <v>43922</v>
          </cell>
          <cell r="AB1446">
            <v>2020</v>
          </cell>
        </row>
        <row r="1446">
          <cell r="AF1446" t="str">
            <v>电费及管理费</v>
          </cell>
        </row>
        <row r="1447">
          <cell r="C1447" t="str">
            <v>中华东波苑</v>
          </cell>
        </row>
        <row r="1447">
          <cell r="K1447" t="str">
            <v>2019年</v>
          </cell>
        </row>
        <row r="1447">
          <cell r="M1447">
            <v>43830</v>
          </cell>
        </row>
        <row r="1447">
          <cell r="S1447">
            <v>5808.1</v>
          </cell>
        </row>
        <row r="1447">
          <cell r="AA1447">
            <v>43922</v>
          </cell>
          <cell r="AB1447">
            <v>2020</v>
          </cell>
        </row>
        <row r="1447">
          <cell r="AF1447" t="str">
            <v>代收水费</v>
          </cell>
        </row>
        <row r="1448">
          <cell r="C1448" t="str">
            <v>中华东波苑</v>
          </cell>
        </row>
        <row r="1448">
          <cell r="K1448" t="str">
            <v>2020年</v>
          </cell>
        </row>
        <row r="1448">
          <cell r="M1448">
            <v>43890</v>
          </cell>
        </row>
        <row r="1448">
          <cell r="S1448">
            <v>1316.1</v>
          </cell>
        </row>
        <row r="1448">
          <cell r="AA1448">
            <v>43922</v>
          </cell>
          <cell r="AB1448">
            <v>2020</v>
          </cell>
        </row>
        <row r="1448">
          <cell r="AF1448" t="str">
            <v>电费及管理费</v>
          </cell>
        </row>
        <row r="1449">
          <cell r="C1449" t="str">
            <v>中华东波苑</v>
          </cell>
        </row>
        <row r="1449">
          <cell r="K1449" t="str">
            <v>2020年</v>
          </cell>
        </row>
        <row r="1449">
          <cell r="M1449">
            <v>43890</v>
          </cell>
        </row>
        <row r="1449">
          <cell r="S1449">
            <v>57</v>
          </cell>
        </row>
        <row r="1449">
          <cell r="AA1449">
            <v>43922</v>
          </cell>
          <cell r="AB1449">
            <v>2020</v>
          </cell>
        </row>
        <row r="1449">
          <cell r="AF1449" t="str">
            <v>代收水费</v>
          </cell>
        </row>
        <row r="1450">
          <cell r="C1450" t="str">
            <v>中华东波苑</v>
          </cell>
        </row>
        <row r="1450">
          <cell r="K1450" t="str">
            <v>2020年</v>
          </cell>
        </row>
        <row r="1450">
          <cell r="M1450">
            <v>43921</v>
          </cell>
        </row>
        <row r="1450">
          <cell r="S1450">
            <v>1674.34</v>
          </cell>
        </row>
        <row r="1450">
          <cell r="AA1450">
            <v>43922</v>
          </cell>
          <cell r="AB1450">
            <v>2020</v>
          </cell>
        </row>
        <row r="1450">
          <cell r="AF1450" t="str">
            <v>商铺物业费</v>
          </cell>
        </row>
        <row r="1451">
          <cell r="C1451" t="str">
            <v>中华东波苑</v>
          </cell>
        </row>
        <row r="1451">
          <cell r="K1451" t="str">
            <v>2020年</v>
          </cell>
        </row>
        <row r="1451">
          <cell r="M1451">
            <v>43921</v>
          </cell>
        </row>
        <row r="1451">
          <cell r="S1451">
            <v>1282.94</v>
          </cell>
        </row>
        <row r="1451">
          <cell r="AA1451">
            <v>43922</v>
          </cell>
          <cell r="AB1451">
            <v>2020</v>
          </cell>
        </row>
        <row r="1451">
          <cell r="AF1451" t="str">
            <v>商铺物业费</v>
          </cell>
        </row>
        <row r="1452">
          <cell r="C1452" t="str">
            <v>中华东波苑</v>
          </cell>
        </row>
        <row r="1452">
          <cell r="K1452" t="str">
            <v>2020年</v>
          </cell>
        </row>
        <row r="1452">
          <cell r="M1452">
            <v>43921</v>
          </cell>
        </row>
        <row r="1452">
          <cell r="S1452">
            <v>3553.8</v>
          </cell>
        </row>
        <row r="1452">
          <cell r="AA1452">
            <v>43922</v>
          </cell>
          <cell r="AB1452">
            <v>2020</v>
          </cell>
        </row>
        <row r="1452">
          <cell r="AF1452" t="str">
            <v>商铺物业费</v>
          </cell>
        </row>
        <row r="1453">
          <cell r="C1453" t="str">
            <v>中华东波苑</v>
          </cell>
        </row>
        <row r="1453">
          <cell r="K1453" t="str">
            <v>2020年</v>
          </cell>
        </row>
        <row r="1453">
          <cell r="M1453">
            <v>44012</v>
          </cell>
        </row>
        <row r="1453">
          <cell r="S1453">
            <v>7482.3</v>
          </cell>
        </row>
        <row r="1453">
          <cell r="AA1453">
            <v>43922</v>
          </cell>
          <cell r="AB1453">
            <v>2020</v>
          </cell>
        </row>
        <row r="1453">
          <cell r="AF1453" t="str">
            <v>商铺物业费</v>
          </cell>
        </row>
        <row r="1454">
          <cell r="C1454" t="str">
            <v>中华东波苑</v>
          </cell>
        </row>
        <row r="1454">
          <cell r="K1454" t="str">
            <v>2019年</v>
          </cell>
        </row>
        <row r="1454">
          <cell r="M1454">
            <v>43830</v>
          </cell>
        </row>
        <row r="1454">
          <cell r="S1454">
            <v>5600</v>
          </cell>
        </row>
        <row r="1454">
          <cell r="AA1454">
            <v>43922</v>
          </cell>
          <cell r="AB1454">
            <v>2020</v>
          </cell>
        </row>
        <row r="1454">
          <cell r="AF1454" t="str">
            <v>电梯广告（业委会）</v>
          </cell>
        </row>
        <row r="1455">
          <cell r="C1455" t="str">
            <v>中华东波苑</v>
          </cell>
        </row>
        <row r="1455">
          <cell r="K1455" t="str">
            <v>2020年</v>
          </cell>
        </row>
        <row r="1455">
          <cell r="M1455">
            <v>43921</v>
          </cell>
        </row>
        <row r="1455">
          <cell r="S1455">
            <v>2800</v>
          </cell>
        </row>
        <row r="1455">
          <cell r="AA1455">
            <v>43922</v>
          </cell>
          <cell r="AB1455">
            <v>2020</v>
          </cell>
        </row>
        <row r="1455">
          <cell r="AF1455" t="str">
            <v>电梯广告（业委会）</v>
          </cell>
        </row>
        <row r="1456">
          <cell r="C1456" t="str">
            <v>中华东波苑</v>
          </cell>
        </row>
        <row r="1456">
          <cell r="K1456" t="str">
            <v>2020年</v>
          </cell>
        </row>
        <row r="1456">
          <cell r="M1456">
            <v>44196</v>
          </cell>
        </row>
        <row r="1456">
          <cell r="S1456">
            <v>1473.6</v>
          </cell>
        </row>
        <row r="1456">
          <cell r="AA1456">
            <v>43922</v>
          </cell>
          <cell r="AB1456">
            <v>2020</v>
          </cell>
        </row>
        <row r="1456">
          <cell r="AF1456" t="str">
            <v>住宅物业费</v>
          </cell>
        </row>
        <row r="1457">
          <cell r="C1457" t="str">
            <v>中华东波苑</v>
          </cell>
        </row>
        <row r="1457">
          <cell r="K1457" t="str">
            <v>2020年</v>
          </cell>
        </row>
        <row r="1457">
          <cell r="M1457">
            <v>44196</v>
          </cell>
        </row>
        <row r="1457">
          <cell r="S1457">
            <v>1473.6</v>
          </cell>
        </row>
        <row r="1457">
          <cell r="AA1457">
            <v>43922</v>
          </cell>
          <cell r="AB1457">
            <v>2020</v>
          </cell>
        </row>
        <row r="1457">
          <cell r="AF1457" t="str">
            <v>住宅物业费</v>
          </cell>
        </row>
        <row r="1458">
          <cell r="C1458" t="str">
            <v>中华东波苑</v>
          </cell>
        </row>
        <row r="1458">
          <cell r="K1458" t="str">
            <v>2020年</v>
          </cell>
        </row>
        <row r="1458">
          <cell r="M1458">
            <v>44196</v>
          </cell>
        </row>
        <row r="1458">
          <cell r="S1458">
            <v>1799.2</v>
          </cell>
        </row>
        <row r="1458">
          <cell r="AA1458">
            <v>43922</v>
          </cell>
          <cell r="AB1458">
            <v>2020</v>
          </cell>
        </row>
        <row r="1458">
          <cell r="AF1458" t="str">
            <v>住宅物业费</v>
          </cell>
        </row>
        <row r="1459">
          <cell r="C1459" t="str">
            <v>中华东波苑</v>
          </cell>
        </row>
        <row r="1459">
          <cell r="K1459" t="str">
            <v>2020年</v>
          </cell>
        </row>
        <row r="1459">
          <cell r="M1459">
            <v>44196</v>
          </cell>
        </row>
        <row r="1459">
          <cell r="S1459">
            <v>1500</v>
          </cell>
        </row>
        <row r="1459">
          <cell r="AA1459">
            <v>43922</v>
          </cell>
          <cell r="AB1459">
            <v>2020</v>
          </cell>
        </row>
        <row r="1459">
          <cell r="AF1459" t="str">
            <v>小业主产权车辆管理费</v>
          </cell>
        </row>
        <row r="1460">
          <cell r="C1460" t="str">
            <v>中华东波苑</v>
          </cell>
        </row>
        <row r="1460">
          <cell r="K1460" t="str">
            <v>2020年</v>
          </cell>
        </row>
        <row r="1460">
          <cell r="M1460">
            <v>43921</v>
          </cell>
        </row>
        <row r="1460">
          <cell r="S1460">
            <v>266</v>
          </cell>
        </row>
        <row r="1460">
          <cell r="AA1460">
            <v>43922</v>
          </cell>
          <cell r="AB1460">
            <v>2020</v>
          </cell>
        </row>
        <row r="1460">
          <cell r="AF1460" t="str">
            <v>电费及管理费</v>
          </cell>
        </row>
        <row r="1461">
          <cell r="C1461" t="str">
            <v>中华东波苑</v>
          </cell>
        </row>
        <row r="1461">
          <cell r="K1461" t="str">
            <v>2020年</v>
          </cell>
        </row>
        <row r="1461">
          <cell r="M1461">
            <v>43921</v>
          </cell>
        </row>
        <row r="1461">
          <cell r="S1461">
            <v>26</v>
          </cell>
        </row>
        <row r="1461">
          <cell r="AA1461">
            <v>43922</v>
          </cell>
          <cell r="AB1461">
            <v>2020</v>
          </cell>
        </row>
        <row r="1461">
          <cell r="AF1461" t="str">
            <v>代收水费</v>
          </cell>
        </row>
        <row r="1462">
          <cell r="C1462" t="str">
            <v>中华东波苑</v>
          </cell>
        </row>
        <row r="1462">
          <cell r="K1462" t="str">
            <v>2020年</v>
          </cell>
        </row>
        <row r="1462">
          <cell r="M1462">
            <v>43921</v>
          </cell>
        </row>
        <row r="1462">
          <cell r="S1462">
            <v>52</v>
          </cell>
        </row>
        <row r="1462">
          <cell r="AA1462">
            <v>43922</v>
          </cell>
          <cell r="AB1462">
            <v>2020</v>
          </cell>
        </row>
        <row r="1462">
          <cell r="AF1462" t="str">
            <v>代收水费</v>
          </cell>
        </row>
        <row r="1463">
          <cell r="C1463" t="str">
            <v>中华东波苑</v>
          </cell>
        </row>
        <row r="1463">
          <cell r="K1463" t="str">
            <v>2019年</v>
          </cell>
        </row>
        <row r="1463">
          <cell r="M1463">
            <v>43830</v>
          </cell>
        </row>
        <row r="1463">
          <cell r="S1463">
            <v>1337.1</v>
          </cell>
        </row>
        <row r="1463">
          <cell r="AA1463">
            <v>43922</v>
          </cell>
          <cell r="AB1463">
            <v>2020</v>
          </cell>
        </row>
        <row r="1463">
          <cell r="AF1463" t="str">
            <v>电费及管理费</v>
          </cell>
        </row>
        <row r="1464">
          <cell r="C1464" t="str">
            <v>中华东波苑</v>
          </cell>
        </row>
        <row r="1464">
          <cell r="K1464" t="str">
            <v>2020年</v>
          </cell>
        </row>
        <row r="1464">
          <cell r="M1464">
            <v>43921</v>
          </cell>
        </row>
        <row r="1464">
          <cell r="S1464">
            <v>2005.65</v>
          </cell>
        </row>
        <row r="1464">
          <cell r="AA1464">
            <v>43922</v>
          </cell>
          <cell r="AB1464">
            <v>2020</v>
          </cell>
        </row>
        <row r="1464">
          <cell r="AF1464" t="str">
            <v>电费及管理费</v>
          </cell>
        </row>
        <row r="1465">
          <cell r="C1465" t="str">
            <v>中华东波苑</v>
          </cell>
        </row>
        <row r="1465">
          <cell r="K1465" t="str">
            <v>2019年</v>
          </cell>
        </row>
        <row r="1465">
          <cell r="M1465">
            <v>43830</v>
          </cell>
        </row>
        <row r="1465">
          <cell r="S1465">
            <v>126.8</v>
          </cell>
        </row>
        <row r="1465">
          <cell r="AA1465">
            <v>43922</v>
          </cell>
          <cell r="AB1465">
            <v>2020</v>
          </cell>
        </row>
        <row r="1465">
          <cell r="AF1465" t="str">
            <v>代收水费</v>
          </cell>
        </row>
        <row r="1466">
          <cell r="C1466" t="str">
            <v>中华东波苑</v>
          </cell>
        </row>
        <row r="1466">
          <cell r="K1466" t="str">
            <v>2020年</v>
          </cell>
        </row>
        <row r="1466">
          <cell r="M1466">
            <v>43921</v>
          </cell>
        </row>
        <row r="1466">
          <cell r="S1466">
            <v>190.2</v>
          </cell>
        </row>
        <row r="1466">
          <cell r="AA1466">
            <v>43922</v>
          </cell>
          <cell r="AB1466">
            <v>2020</v>
          </cell>
        </row>
        <row r="1466">
          <cell r="AF1466" t="str">
            <v>代收水费</v>
          </cell>
        </row>
        <row r="1467">
          <cell r="C1467" t="str">
            <v>中华东波苑</v>
          </cell>
        </row>
        <row r="1467">
          <cell r="K1467" t="str">
            <v>2020年</v>
          </cell>
        </row>
        <row r="1467">
          <cell r="M1467">
            <v>44104</v>
          </cell>
        </row>
        <row r="1467">
          <cell r="S1467">
            <v>3600</v>
          </cell>
        </row>
        <row r="1467">
          <cell r="AA1467">
            <v>43922</v>
          </cell>
          <cell r="AB1467">
            <v>2020</v>
          </cell>
        </row>
        <row r="1467">
          <cell r="AF1467" t="str">
            <v>租金收入</v>
          </cell>
        </row>
        <row r="1468">
          <cell r="C1468" t="str">
            <v>中华东波苑</v>
          </cell>
        </row>
        <row r="1468">
          <cell r="K1468" t="str">
            <v>2020年</v>
          </cell>
        </row>
        <row r="1468">
          <cell r="M1468">
            <v>43951</v>
          </cell>
        </row>
        <row r="1468">
          <cell r="S1468">
            <v>750</v>
          </cell>
        </row>
        <row r="1468">
          <cell r="AA1468">
            <v>43922</v>
          </cell>
          <cell r="AB1468">
            <v>2020</v>
          </cell>
        </row>
        <row r="1468">
          <cell r="AF1468" t="str">
            <v>临时停车费</v>
          </cell>
        </row>
        <row r="1469">
          <cell r="C1469" t="str">
            <v>中华东波苑</v>
          </cell>
        </row>
        <row r="1469">
          <cell r="K1469" t="str">
            <v>2020年</v>
          </cell>
        </row>
        <row r="1469">
          <cell r="M1469">
            <v>43951</v>
          </cell>
        </row>
        <row r="1469">
          <cell r="S1469">
            <v>250</v>
          </cell>
        </row>
        <row r="1469">
          <cell r="AA1469">
            <v>43922</v>
          </cell>
          <cell r="AB1469">
            <v>2020</v>
          </cell>
        </row>
        <row r="1469">
          <cell r="AF1469" t="str">
            <v>临时停车费</v>
          </cell>
        </row>
        <row r="1470">
          <cell r="C1470" t="str">
            <v>中华东波苑</v>
          </cell>
        </row>
        <row r="1470">
          <cell r="K1470" t="str">
            <v>2020年</v>
          </cell>
        </row>
        <row r="1470">
          <cell r="M1470">
            <v>44012</v>
          </cell>
        </row>
        <row r="1470">
          <cell r="S1470">
            <v>899.6</v>
          </cell>
        </row>
        <row r="1470">
          <cell r="AA1470">
            <v>43922</v>
          </cell>
          <cell r="AB1470">
            <v>2020</v>
          </cell>
        </row>
        <row r="1470">
          <cell r="AF1470" t="str">
            <v>住宅物业费</v>
          </cell>
        </row>
        <row r="1471">
          <cell r="C1471" t="str">
            <v>中华东波苑</v>
          </cell>
        </row>
        <row r="1471">
          <cell r="K1471" t="str">
            <v>2019年</v>
          </cell>
        </row>
        <row r="1471">
          <cell r="M1471">
            <v>43830</v>
          </cell>
        </row>
        <row r="1471">
          <cell r="S1471">
            <v>367.65</v>
          </cell>
        </row>
        <row r="1471">
          <cell r="AA1471">
            <v>43922</v>
          </cell>
          <cell r="AB1471">
            <v>2020</v>
          </cell>
        </row>
        <row r="1471">
          <cell r="AF1471" t="str">
            <v>代收水费</v>
          </cell>
        </row>
        <row r="1472">
          <cell r="C1472" t="str">
            <v>中华东波苑</v>
          </cell>
        </row>
        <row r="1472">
          <cell r="K1472" t="str">
            <v>2020年</v>
          </cell>
        </row>
        <row r="1472">
          <cell r="M1472">
            <v>43861</v>
          </cell>
        </row>
        <row r="1472">
          <cell r="S1472">
            <v>367.65</v>
          </cell>
        </row>
        <row r="1472">
          <cell r="AA1472">
            <v>43922</v>
          </cell>
          <cell r="AB1472">
            <v>2020</v>
          </cell>
        </row>
        <row r="1472">
          <cell r="AF1472" t="str">
            <v>代收水费</v>
          </cell>
        </row>
        <row r="1473">
          <cell r="C1473" t="str">
            <v>中华东波苑</v>
          </cell>
        </row>
        <row r="1473">
          <cell r="K1473" t="str">
            <v>2020年</v>
          </cell>
        </row>
        <row r="1473">
          <cell r="M1473">
            <v>43890</v>
          </cell>
        </row>
        <row r="1473">
          <cell r="S1473">
            <v>296.4</v>
          </cell>
        </row>
        <row r="1473">
          <cell r="AA1473">
            <v>43922</v>
          </cell>
          <cell r="AB1473">
            <v>2020</v>
          </cell>
        </row>
        <row r="1473">
          <cell r="AF1473" t="str">
            <v>代收水费</v>
          </cell>
        </row>
        <row r="1474">
          <cell r="C1474" t="str">
            <v>中华东波苑</v>
          </cell>
        </row>
        <row r="1474">
          <cell r="K1474" t="str">
            <v>2020年</v>
          </cell>
        </row>
        <row r="1474">
          <cell r="M1474">
            <v>43921</v>
          </cell>
        </row>
        <row r="1474">
          <cell r="S1474">
            <v>307.8</v>
          </cell>
        </row>
        <row r="1474">
          <cell r="AA1474">
            <v>43922</v>
          </cell>
          <cell r="AB1474">
            <v>2020</v>
          </cell>
        </row>
        <row r="1474">
          <cell r="AF1474" t="str">
            <v>代收水费</v>
          </cell>
        </row>
        <row r="1475">
          <cell r="C1475" t="str">
            <v>中华东波苑</v>
          </cell>
        </row>
        <row r="1475">
          <cell r="K1475" t="str">
            <v>2020年</v>
          </cell>
        </row>
        <row r="1475">
          <cell r="M1475">
            <v>43921</v>
          </cell>
        </row>
        <row r="1475">
          <cell r="S1475">
            <v>393.79</v>
          </cell>
        </row>
        <row r="1475">
          <cell r="AA1475">
            <v>43922</v>
          </cell>
          <cell r="AB1475">
            <v>2020</v>
          </cell>
        </row>
        <row r="1475">
          <cell r="AF1475" t="str">
            <v>商铺物业费</v>
          </cell>
        </row>
        <row r="1476">
          <cell r="C1476" t="str">
            <v>中华东波苑</v>
          </cell>
        </row>
        <row r="1476">
          <cell r="K1476" t="str">
            <v>2020年</v>
          </cell>
        </row>
        <row r="1476">
          <cell r="M1476">
            <v>43921</v>
          </cell>
        </row>
        <row r="1476">
          <cell r="S1476">
            <v>265.56</v>
          </cell>
        </row>
        <row r="1476">
          <cell r="AA1476">
            <v>43922</v>
          </cell>
          <cell r="AB1476">
            <v>2020</v>
          </cell>
        </row>
        <row r="1476">
          <cell r="AF1476" t="str">
            <v>商铺物业费</v>
          </cell>
        </row>
        <row r="1477">
          <cell r="C1477" t="str">
            <v>中华东波苑</v>
          </cell>
        </row>
        <row r="1477">
          <cell r="K1477" t="str">
            <v>2020年</v>
          </cell>
        </row>
        <row r="1477">
          <cell r="M1477">
            <v>43921</v>
          </cell>
        </row>
        <row r="1477">
          <cell r="S1477">
            <v>1699.1</v>
          </cell>
        </row>
        <row r="1477">
          <cell r="AA1477">
            <v>43922</v>
          </cell>
          <cell r="AB1477">
            <v>2020</v>
          </cell>
        </row>
        <row r="1477">
          <cell r="AF1477" t="str">
            <v>商铺物业费</v>
          </cell>
        </row>
        <row r="1478">
          <cell r="C1478" t="str">
            <v>中华东波苑</v>
          </cell>
        </row>
        <row r="1478">
          <cell r="K1478" t="str">
            <v>2020年</v>
          </cell>
        </row>
        <row r="1478">
          <cell r="M1478">
            <v>43921</v>
          </cell>
        </row>
        <row r="1478">
          <cell r="S1478">
            <v>16.15</v>
          </cell>
        </row>
        <row r="1478">
          <cell r="AA1478">
            <v>43922</v>
          </cell>
          <cell r="AB1478">
            <v>2020</v>
          </cell>
        </row>
        <row r="1478">
          <cell r="AF1478" t="str">
            <v>电费及管理费</v>
          </cell>
        </row>
        <row r="1479">
          <cell r="C1479" t="str">
            <v>中华东波苑</v>
          </cell>
        </row>
        <row r="1479">
          <cell r="K1479" t="str">
            <v>2020年</v>
          </cell>
        </row>
        <row r="1479">
          <cell r="M1479">
            <v>43921</v>
          </cell>
        </row>
        <row r="1479">
          <cell r="S1479">
            <v>57</v>
          </cell>
        </row>
        <row r="1479">
          <cell r="AA1479">
            <v>43922</v>
          </cell>
          <cell r="AB1479">
            <v>2020</v>
          </cell>
        </row>
        <row r="1479">
          <cell r="AF1479" t="str">
            <v>代收水费</v>
          </cell>
        </row>
        <row r="1480">
          <cell r="C1480" t="str">
            <v>中华东波苑</v>
          </cell>
        </row>
        <row r="1480">
          <cell r="K1480" t="str">
            <v>2020年</v>
          </cell>
        </row>
        <row r="1480">
          <cell r="M1480">
            <v>44196</v>
          </cell>
        </row>
        <row r="1480">
          <cell r="S1480">
            <v>1794.36</v>
          </cell>
        </row>
        <row r="1480">
          <cell r="AA1480">
            <v>43922</v>
          </cell>
          <cell r="AB1480">
            <v>2020</v>
          </cell>
        </row>
        <row r="1480">
          <cell r="AF1480" t="str">
            <v>住宅物业费</v>
          </cell>
        </row>
        <row r="1481">
          <cell r="C1481" t="str">
            <v>中华东波苑</v>
          </cell>
        </row>
        <row r="1481">
          <cell r="K1481" t="str">
            <v>2020年</v>
          </cell>
        </row>
        <row r="1481">
          <cell r="M1481">
            <v>44196</v>
          </cell>
        </row>
        <row r="1481">
          <cell r="S1481">
            <v>1656</v>
          </cell>
        </row>
        <row r="1481">
          <cell r="AA1481">
            <v>43922</v>
          </cell>
          <cell r="AB1481">
            <v>2020</v>
          </cell>
        </row>
        <row r="1481">
          <cell r="AF1481" t="str">
            <v>住宅物业费</v>
          </cell>
        </row>
        <row r="1482">
          <cell r="C1482" t="str">
            <v>中华东波苑</v>
          </cell>
        </row>
        <row r="1482">
          <cell r="K1482" t="str">
            <v>2019年</v>
          </cell>
        </row>
        <row r="1482">
          <cell r="M1482">
            <v>43769</v>
          </cell>
        </row>
        <row r="1482">
          <cell r="S1482">
            <v>1456.6</v>
          </cell>
        </row>
        <row r="1482">
          <cell r="AA1482">
            <v>43922</v>
          </cell>
          <cell r="AB1482">
            <v>2020</v>
          </cell>
        </row>
        <row r="1482">
          <cell r="AF1482" t="str">
            <v>住宅物业费</v>
          </cell>
        </row>
        <row r="1483">
          <cell r="C1483" t="str">
            <v>中华东波苑</v>
          </cell>
        </row>
        <row r="1483">
          <cell r="K1483" t="str">
            <v>2020年</v>
          </cell>
        </row>
        <row r="1483">
          <cell r="M1483">
            <v>44012</v>
          </cell>
        </row>
        <row r="1483">
          <cell r="S1483">
            <v>736.8</v>
          </cell>
        </row>
        <row r="1483">
          <cell r="AA1483">
            <v>43922</v>
          </cell>
          <cell r="AB1483">
            <v>2020</v>
          </cell>
        </row>
        <row r="1483">
          <cell r="AF1483" t="str">
            <v>住宅物业费</v>
          </cell>
        </row>
        <row r="1484">
          <cell r="C1484" t="str">
            <v>中华东波苑</v>
          </cell>
        </row>
        <row r="1484">
          <cell r="K1484" t="str">
            <v>2020年</v>
          </cell>
        </row>
        <row r="1484">
          <cell r="M1484">
            <v>44196</v>
          </cell>
        </row>
        <row r="1484">
          <cell r="S1484">
            <v>3375</v>
          </cell>
        </row>
        <row r="1484">
          <cell r="AA1484">
            <v>43922</v>
          </cell>
          <cell r="AB1484">
            <v>2020</v>
          </cell>
        </row>
        <row r="1484">
          <cell r="AF1484" t="str">
            <v>快递柜</v>
          </cell>
        </row>
        <row r="1485">
          <cell r="C1485" t="str">
            <v>中华东波苑</v>
          </cell>
        </row>
        <row r="1485">
          <cell r="K1485" t="str">
            <v>2021年</v>
          </cell>
        </row>
        <row r="1485">
          <cell r="M1485">
            <v>44286</v>
          </cell>
        </row>
        <row r="1485">
          <cell r="S1485">
            <v>1125</v>
          </cell>
        </row>
        <row r="1485">
          <cell r="AA1485">
            <v>43922</v>
          </cell>
          <cell r="AB1485">
            <v>2020</v>
          </cell>
        </row>
        <row r="1485">
          <cell r="AF1485" t="str">
            <v>快递柜</v>
          </cell>
        </row>
        <row r="1486">
          <cell r="C1486" t="str">
            <v>中华东波苑</v>
          </cell>
        </row>
        <row r="1486">
          <cell r="K1486" t="str">
            <v>2020年</v>
          </cell>
        </row>
        <row r="1486">
          <cell r="M1486">
            <v>43890</v>
          </cell>
        </row>
        <row r="1486">
          <cell r="S1486">
            <v>14.4</v>
          </cell>
        </row>
        <row r="1486">
          <cell r="AA1486">
            <v>43922</v>
          </cell>
          <cell r="AB1486">
            <v>2020</v>
          </cell>
        </row>
        <row r="1486">
          <cell r="AF1486" t="str">
            <v>电费及管理费</v>
          </cell>
        </row>
        <row r="1487">
          <cell r="C1487" t="str">
            <v>中华东波苑</v>
          </cell>
        </row>
        <row r="1487">
          <cell r="K1487" t="str">
            <v>2020年</v>
          </cell>
        </row>
        <row r="1487">
          <cell r="M1487">
            <v>43890</v>
          </cell>
        </row>
        <row r="1487">
          <cell r="S1487">
            <v>57</v>
          </cell>
        </row>
        <row r="1487">
          <cell r="AA1487">
            <v>43922</v>
          </cell>
          <cell r="AB1487">
            <v>2020</v>
          </cell>
        </row>
        <row r="1487">
          <cell r="AF1487" t="str">
            <v>代收水费</v>
          </cell>
        </row>
        <row r="1488">
          <cell r="C1488" t="str">
            <v>中华东波苑</v>
          </cell>
        </row>
        <row r="1488">
          <cell r="K1488" t="str">
            <v>2020年</v>
          </cell>
        </row>
        <row r="1488">
          <cell r="M1488">
            <v>44012</v>
          </cell>
        </row>
        <row r="1488">
          <cell r="S1488">
            <v>4248.3</v>
          </cell>
        </row>
        <row r="1488">
          <cell r="AA1488">
            <v>43922</v>
          </cell>
          <cell r="AB1488">
            <v>2020</v>
          </cell>
        </row>
        <row r="1488">
          <cell r="AF1488" t="str">
            <v>商铺物业费</v>
          </cell>
        </row>
        <row r="1489">
          <cell r="C1489" t="str">
            <v>中华东波苑</v>
          </cell>
        </row>
        <row r="1489">
          <cell r="K1489" t="str">
            <v>2019年</v>
          </cell>
        </row>
        <row r="1489">
          <cell r="M1489">
            <v>43830</v>
          </cell>
        </row>
        <row r="1489">
          <cell r="S1489">
            <v>816.18</v>
          </cell>
        </row>
        <row r="1489">
          <cell r="AA1489">
            <v>43922</v>
          </cell>
          <cell r="AB1489">
            <v>2020</v>
          </cell>
        </row>
        <row r="1489">
          <cell r="AF1489" t="str">
            <v>电费及管理费</v>
          </cell>
        </row>
        <row r="1490">
          <cell r="C1490" t="str">
            <v>中华东波苑</v>
          </cell>
        </row>
        <row r="1490">
          <cell r="K1490" t="str">
            <v>2019年</v>
          </cell>
        </row>
        <row r="1490">
          <cell r="M1490">
            <v>43830</v>
          </cell>
        </row>
        <row r="1490">
          <cell r="S1490">
            <v>71.5</v>
          </cell>
        </row>
        <row r="1490">
          <cell r="AA1490">
            <v>43922</v>
          </cell>
          <cell r="AB1490">
            <v>2020</v>
          </cell>
        </row>
        <row r="1490">
          <cell r="AF1490" t="str">
            <v>代收水费</v>
          </cell>
        </row>
        <row r="1491">
          <cell r="C1491" t="str">
            <v>中华东波苑</v>
          </cell>
        </row>
        <row r="1491">
          <cell r="K1491" t="str">
            <v>2019年</v>
          </cell>
        </row>
        <row r="1491">
          <cell r="M1491">
            <v>43830</v>
          </cell>
        </row>
        <row r="1491">
          <cell r="S1491">
            <v>2143.5</v>
          </cell>
        </row>
        <row r="1491">
          <cell r="AA1491">
            <v>43922</v>
          </cell>
          <cell r="AB1491">
            <v>2020</v>
          </cell>
        </row>
        <row r="1491">
          <cell r="AF1491" t="str">
            <v>电费及管理费</v>
          </cell>
        </row>
        <row r="1492">
          <cell r="C1492" t="str">
            <v>中华东波苑</v>
          </cell>
        </row>
        <row r="1492">
          <cell r="K1492" t="str">
            <v>2019年</v>
          </cell>
        </row>
        <row r="1492">
          <cell r="M1492">
            <v>43830</v>
          </cell>
        </row>
        <row r="1492">
          <cell r="S1492">
            <v>91</v>
          </cell>
        </row>
        <row r="1492">
          <cell r="AA1492">
            <v>43922</v>
          </cell>
          <cell r="AB1492">
            <v>2020</v>
          </cell>
        </row>
        <row r="1492">
          <cell r="AF1492" t="str">
            <v>代收水费</v>
          </cell>
        </row>
        <row r="1493">
          <cell r="C1493" t="str">
            <v>中华东波苑</v>
          </cell>
        </row>
        <row r="1493">
          <cell r="K1493" t="str">
            <v>2020年</v>
          </cell>
        </row>
        <row r="1493">
          <cell r="M1493">
            <v>43921</v>
          </cell>
        </row>
        <row r="1493">
          <cell r="S1493">
            <v>1710</v>
          </cell>
        </row>
        <row r="1493">
          <cell r="AA1493">
            <v>43922</v>
          </cell>
          <cell r="AB1493">
            <v>2020</v>
          </cell>
        </row>
        <row r="1493">
          <cell r="AF1493" t="str">
            <v>电费及管理费</v>
          </cell>
        </row>
        <row r="1494">
          <cell r="C1494" t="str">
            <v>中华东波苑</v>
          </cell>
        </row>
        <row r="1494">
          <cell r="K1494" t="str">
            <v>2020年</v>
          </cell>
        </row>
        <row r="1494">
          <cell r="M1494">
            <v>43921</v>
          </cell>
        </row>
        <row r="1494">
          <cell r="S1494">
            <v>85.5</v>
          </cell>
        </row>
        <row r="1494">
          <cell r="AA1494">
            <v>43922</v>
          </cell>
          <cell r="AB1494">
            <v>2020</v>
          </cell>
        </row>
        <row r="1494">
          <cell r="AF1494" t="str">
            <v>代收水费</v>
          </cell>
        </row>
        <row r="1495">
          <cell r="C1495" t="str">
            <v>中华东波苑</v>
          </cell>
        </row>
        <row r="1495">
          <cell r="K1495" t="str">
            <v>2020年</v>
          </cell>
        </row>
        <row r="1495">
          <cell r="M1495">
            <v>43890</v>
          </cell>
        </row>
        <row r="1495">
          <cell r="S1495">
            <v>6002.7</v>
          </cell>
        </row>
        <row r="1495">
          <cell r="AA1495">
            <v>43922</v>
          </cell>
          <cell r="AB1495">
            <v>2020</v>
          </cell>
        </row>
        <row r="1495">
          <cell r="AF1495" t="str">
            <v>电费及管理费</v>
          </cell>
        </row>
        <row r="1496">
          <cell r="C1496" t="str">
            <v>中华东波苑</v>
          </cell>
        </row>
        <row r="1496">
          <cell r="K1496" t="str">
            <v>2020年</v>
          </cell>
        </row>
        <row r="1496">
          <cell r="M1496">
            <v>43890</v>
          </cell>
        </row>
        <row r="1496">
          <cell r="S1496">
            <v>900.6</v>
          </cell>
        </row>
        <row r="1496">
          <cell r="AA1496">
            <v>43922</v>
          </cell>
          <cell r="AB1496">
            <v>2020</v>
          </cell>
        </row>
        <row r="1496">
          <cell r="AF1496" t="str">
            <v>代收水费</v>
          </cell>
        </row>
        <row r="1497">
          <cell r="C1497" t="str">
            <v>中华东波苑</v>
          </cell>
        </row>
        <row r="1497">
          <cell r="K1497" t="str">
            <v>2020年</v>
          </cell>
        </row>
        <row r="1497">
          <cell r="M1497">
            <v>43890</v>
          </cell>
        </row>
        <row r="1497">
          <cell r="S1497">
            <v>5489.1</v>
          </cell>
        </row>
        <row r="1497">
          <cell r="AA1497">
            <v>43922</v>
          </cell>
          <cell r="AB1497">
            <v>2020</v>
          </cell>
        </row>
        <row r="1497">
          <cell r="AF1497" t="str">
            <v>电费及管理费</v>
          </cell>
        </row>
        <row r="1498">
          <cell r="C1498" t="str">
            <v>中华东波苑</v>
          </cell>
        </row>
        <row r="1498">
          <cell r="K1498" t="str">
            <v>2020年</v>
          </cell>
        </row>
        <row r="1498">
          <cell r="M1498">
            <v>43890</v>
          </cell>
        </row>
        <row r="1498">
          <cell r="S1498">
            <v>1989.3</v>
          </cell>
        </row>
        <row r="1498">
          <cell r="AA1498">
            <v>43922</v>
          </cell>
          <cell r="AB1498">
            <v>2020</v>
          </cell>
        </row>
        <row r="1498">
          <cell r="AF1498" t="str">
            <v>代收水费</v>
          </cell>
        </row>
        <row r="1499">
          <cell r="C1499" t="str">
            <v>中华东波苑</v>
          </cell>
        </row>
        <row r="1499">
          <cell r="K1499" t="str">
            <v>2020年</v>
          </cell>
        </row>
        <row r="1499">
          <cell r="M1499">
            <v>43921</v>
          </cell>
        </row>
        <row r="1499">
          <cell r="S1499">
            <v>353.4</v>
          </cell>
        </row>
        <row r="1499">
          <cell r="AA1499">
            <v>43922</v>
          </cell>
          <cell r="AB1499">
            <v>2020</v>
          </cell>
        </row>
        <row r="1499">
          <cell r="AF1499" t="str">
            <v>代收水费</v>
          </cell>
        </row>
        <row r="1500">
          <cell r="C1500" t="str">
            <v>中华东波苑</v>
          </cell>
        </row>
        <row r="1500">
          <cell r="K1500" t="str">
            <v>2020年</v>
          </cell>
        </row>
        <row r="1500">
          <cell r="M1500">
            <v>43921</v>
          </cell>
        </row>
        <row r="1500">
          <cell r="S1500">
            <v>3267.4</v>
          </cell>
        </row>
        <row r="1500">
          <cell r="AA1500">
            <v>43922</v>
          </cell>
          <cell r="AB1500">
            <v>2020</v>
          </cell>
        </row>
        <row r="1500">
          <cell r="AF1500" t="str">
            <v>电费及管理费</v>
          </cell>
        </row>
        <row r="1501">
          <cell r="C1501" t="str">
            <v>中华东波苑</v>
          </cell>
        </row>
        <row r="1501">
          <cell r="K1501" t="str">
            <v>2020年</v>
          </cell>
        </row>
        <row r="1501">
          <cell r="M1501">
            <v>43921</v>
          </cell>
        </row>
        <row r="1501">
          <cell r="S1501">
            <v>96.9</v>
          </cell>
        </row>
        <row r="1501">
          <cell r="AA1501">
            <v>43922</v>
          </cell>
          <cell r="AB1501">
            <v>2020</v>
          </cell>
        </row>
        <row r="1501">
          <cell r="AF1501" t="str">
            <v>代收水费</v>
          </cell>
        </row>
        <row r="1502">
          <cell r="C1502" t="str">
            <v>中华东波苑</v>
          </cell>
        </row>
        <row r="1502">
          <cell r="K1502" t="str">
            <v>2020年</v>
          </cell>
        </row>
        <row r="1502">
          <cell r="M1502">
            <v>43921</v>
          </cell>
        </row>
        <row r="1502">
          <cell r="S1502">
            <v>588.05</v>
          </cell>
        </row>
        <row r="1502">
          <cell r="AA1502">
            <v>43922</v>
          </cell>
          <cell r="AB1502">
            <v>2020</v>
          </cell>
        </row>
        <row r="1502">
          <cell r="AF1502" t="str">
            <v>电费及管理费</v>
          </cell>
        </row>
        <row r="1503">
          <cell r="C1503" t="str">
            <v>中华东波苑</v>
          </cell>
        </row>
        <row r="1503">
          <cell r="K1503" t="str">
            <v>2020年</v>
          </cell>
        </row>
        <row r="1503">
          <cell r="M1503">
            <v>43921</v>
          </cell>
        </row>
        <row r="1503">
          <cell r="S1503">
            <v>201.5</v>
          </cell>
        </row>
        <row r="1503">
          <cell r="AA1503">
            <v>43922</v>
          </cell>
          <cell r="AB1503">
            <v>2020</v>
          </cell>
        </row>
        <row r="1503">
          <cell r="AF1503" t="str">
            <v>代收水费</v>
          </cell>
        </row>
        <row r="1504">
          <cell r="C1504" t="str">
            <v>中华东波苑</v>
          </cell>
        </row>
        <row r="1504">
          <cell r="K1504" t="str">
            <v>2020年</v>
          </cell>
        </row>
        <row r="1504">
          <cell r="M1504">
            <v>43921</v>
          </cell>
        </row>
        <row r="1504">
          <cell r="S1504">
            <v>211.85</v>
          </cell>
        </row>
        <row r="1504">
          <cell r="AA1504">
            <v>43922</v>
          </cell>
          <cell r="AB1504">
            <v>2020</v>
          </cell>
        </row>
        <row r="1504">
          <cell r="AF1504" t="str">
            <v>电费及管理费</v>
          </cell>
        </row>
        <row r="1505">
          <cell r="C1505" t="str">
            <v>中华东波苑</v>
          </cell>
        </row>
        <row r="1505">
          <cell r="K1505" t="str">
            <v>2020年</v>
          </cell>
        </row>
        <row r="1505">
          <cell r="M1505">
            <v>43921</v>
          </cell>
        </row>
        <row r="1505">
          <cell r="S1505">
            <v>57</v>
          </cell>
        </row>
        <row r="1505">
          <cell r="AA1505">
            <v>43922</v>
          </cell>
          <cell r="AB1505">
            <v>2020</v>
          </cell>
        </row>
        <row r="1505">
          <cell r="AF1505" t="str">
            <v>代收水费</v>
          </cell>
        </row>
        <row r="1506">
          <cell r="C1506" t="str">
            <v>中华东波苑</v>
          </cell>
        </row>
        <row r="1506">
          <cell r="K1506" t="str">
            <v>2020年</v>
          </cell>
        </row>
        <row r="1506">
          <cell r="M1506">
            <v>43890</v>
          </cell>
        </row>
        <row r="1506">
          <cell r="S1506">
            <v>1936.5</v>
          </cell>
        </row>
        <row r="1506">
          <cell r="AA1506">
            <v>43952</v>
          </cell>
          <cell r="AB1506">
            <v>2020</v>
          </cell>
        </row>
        <row r="1506">
          <cell r="AF1506" t="str">
            <v>电费及管理费</v>
          </cell>
        </row>
        <row r="1507">
          <cell r="C1507" t="str">
            <v>中华东波苑</v>
          </cell>
        </row>
        <row r="1507">
          <cell r="K1507" t="str">
            <v>2020年</v>
          </cell>
        </row>
        <row r="1507">
          <cell r="M1507">
            <v>43890</v>
          </cell>
        </row>
        <row r="1507">
          <cell r="S1507">
            <v>85.5</v>
          </cell>
        </row>
        <row r="1507">
          <cell r="AA1507">
            <v>43952</v>
          </cell>
          <cell r="AB1507">
            <v>2020</v>
          </cell>
        </row>
        <row r="1507">
          <cell r="AF1507" t="str">
            <v>代收水费</v>
          </cell>
        </row>
        <row r="1508">
          <cell r="C1508" t="str">
            <v>中华东波苑</v>
          </cell>
        </row>
        <row r="1508">
          <cell r="K1508" t="str">
            <v>2020年</v>
          </cell>
        </row>
        <row r="1508">
          <cell r="M1508">
            <v>43921</v>
          </cell>
        </row>
        <row r="1508">
          <cell r="S1508">
            <v>2365.5</v>
          </cell>
        </row>
        <row r="1508">
          <cell r="AA1508">
            <v>43952</v>
          </cell>
          <cell r="AB1508">
            <v>2020</v>
          </cell>
        </row>
        <row r="1508">
          <cell r="AF1508" t="str">
            <v>商铺物业费</v>
          </cell>
        </row>
        <row r="1509">
          <cell r="C1509" t="str">
            <v>中华东波苑</v>
          </cell>
        </row>
        <row r="1509">
          <cell r="K1509" t="str">
            <v>2020年</v>
          </cell>
        </row>
        <row r="1509">
          <cell r="M1509">
            <v>43921</v>
          </cell>
        </row>
        <row r="1509">
          <cell r="S1509">
            <v>942</v>
          </cell>
        </row>
        <row r="1509">
          <cell r="AA1509">
            <v>43952</v>
          </cell>
          <cell r="AB1509">
            <v>2020</v>
          </cell>
        </row>
        <row r="1509">
          <cell r="AF1509" t="str">
            <v>电费及管理费</v>
          </cell>
        </row>
        <row r="1510">
          <cell r="C1510" t="str">
            <v>中华东波苑</v>
          </cell>
        </row>
        <row r="1510">
          <cell r="K1510" t="str">
            <v>2020年</v>
          </cell>
        </row>
        <row r="1510">
          <cell r="M1510">
            <v>43921</v>
          </cell>
        </row>
        <row r="1510">
          <cell r="S1510">
            <v>201.5</v>
          </cell>
        </row>
        <row r="1510">
          <cell r="AA1510">
            <v>43952</v>
          </cell>
          <cell r="AB1510">
            <v>2020</v>
          </cell>
        </row>
        <row r="1510">
          <cell r="AF1510" t="str">
            <v>代收水费</v>
          </cell>
        </row>
        <row r="1511">
          <cell r="C1511" t="str">
            <v>中华东波苑</v>
          </cell>
        </row>
        <row r="1511">
          <cell r="K1511" t="str">
            <v>2020年</v>
          </cell>
        </row>
        <row r="1511">
          <cell r="M1511">
            <v>44196</v>
          </cell>
        </row>
        <row r="1511">
          <cell r="S1511">
            <v>1673.88</v>
          </cell>
        </row>
        <row r="1511">
          <cell r="AA1511">
            <v>43952</v>
          </cell>
          <cell r="AB1511">
            <v>2020</v>
          </cell>
        </row>
        <row r="1511">
          <cell r="AF1511" t="str">
            <v>住宅物业费</v>
          </cell>
        </row>
        <row r="1512">
          <cell r="C1512" t="str">
            <v>中华东波苑</v>
          </cell>
        </row>
        <row r="1512">
          <cell r="K1512" t="str">
            <v>2020年</v>
          </cell>
        </row>
        <row r="1512">
          <cell r="M1512">
            <v>44196</v>
          </cell>
        </row>
        <row r="1512">
          <cell r="S1512">
            <v>1500</v>
          </cell>
        </row>
        <row r="1512">
          <cell r="AA1512">
            <v>43952</v>
          </cell>
          <cell r="AB1512">
            <v>2020</v>
          </cell>
        </row>
        <row r="1512">
          <cell r="AF1512" t="str">
            <v>小业主产权车辆管理费</v>
          </cell>
        </row>
        <row r="1513">
          <cell r="C1513" t="str">
            <v>中华东波苑</v>
          </cell>
        </row>
        <row r="1513">
          <cell r="K1513" t="str">
            <v>2020年</v>
          </cell>
        </row>
        <row r="1513">
          <cell r="M1513">
            <v>43951</v>
          </cell>
        </row>
        <row r="1513">
          <cell r="S1513">
            <v>246.4</v>
          </cell>
        </row>
        <row r="1513">
          <cell r="AA1513">
            <v>43952</v>
          </cell>
          <cell r="AB1513">
            <v>2020</v>
          </cell>
        </row>
        <row r="1513">
          <cell r="AF1513" t="str">
            <v>电费及管理费</v>
          </cell>
        </row>
        <row r="1514">
          <cell r="C1514" t="str">
            <v>中华东波苑</v>
          </cell>
        </row>
        <row r="1514">
          <cell r="K1514" t="str">
            <v>2020年</v>
          </cell>
        </row>
        <row r="1514">
          <cell r="M1514">
            <v>43951</v>
          </cell>
        </row>
        <row r="1514">
          <cell r="S1514">
            <v>45.5</v>
          </cell>
        </row>
        <row r="1514">
          <cell r="AA1514">
            <v>43952</v>
          </cell>
          <cell r="AB1514">
            <v>2020</v>
          </cell>
        </row>
        <row r="1514">
          <cell r="AF1514" t="str">
            <v>代收水费</v>
          </cell>
        </row>
        <row r="1515">
          <cell r="C1515" t="str">
            <v>中华东波苑</v>
          </cell>
        </row>
        <row r="1515">
          <cell r="K1515" t="str">
            <v>2020年</v>
          </cell>
        </row>
        <row r="1515">
          <cell r="M1515">
            <v>43951</v>
          </cell>
        </row>
        <row r="1515">
          <cell r="S1515">
            <v>104</v>
          </cell>
        </row>
        <row r="1515">
          <cell r="AA1515">
            <v>43952</v>
          </cell>
          <cell r="AB1515">
            <v>2020</v>
          </cell>
        </row>
        <row r="1515">
          <cell r="AF1515" t="str">
            <v>代收水费</v>
          </cell>
        </row>
        <row r="1516">
          <cell r="C1516" t="str">
            <v>中华东波苑</v>
          </cell>
        </row>
        <row r="1516">
          <cell r="K1516" t="str">
            <v>2020年</v>
          </cell>
        </row>
        <row r="1516">
          <cell r="M1516">
            <v>43921</v>
          </cell>
        </row>
        <row r="1516">
          <cell r="S1516">
            <v>4717.5</v>
          </cell>
        </row>
        <row r="1516">
          <cell r="AA1516">
            <v>43952</v>
          </cell>
          <cell r="AB1516">
            <v>2020</v>
          </cell>
        </row>
        <row r="1516">
          <cell r="AF1516" t="str">
            <v>电费及管理费</v>
          </cell>
        </row>
        <row r="1517">
          <cell r="C1517" t="str">
            <v>中华东波苑</v>
          </cell>
        </row>
        <row r="1517">
          <cell r="K1517" t="str">
            <v>2020年</v>
          </cell>
        </row>
        <row r="1517">
          <cell r="M1517">
            <v>43921</v>
          </cell>
        </row>
        <row r="1517">
          <cell r="S1517">
            <v>2017.8</v>
          </cell>
        </row>
        <row r="1517">
          <cell r="AA1517">
            <v>43952</v>
          </cell>
          <cell r="AB1517">
            <v>2020</v>
          </cell>
        </row>
        <row r="1517">
          <cell r="AF1517" t="str">
            <v>代收水费</v>
          </cell>
        </row>
        <row r="1518">
          <cell r="C1518" t="str">
            <v>中华东波苑</v>
          </cell>
        </row>
        <row r="1518">
          <cell r="K1518" t="str">
            <v>2020年</v>
          </cell>
        </row>
        <row r="1518">
          <cell r="M1518">
            <v>43921</v>
          </cell>
        </row>
        <row r="1518">
          <cell r="S1518">
            <v>4615.5</v>
          </cell>
        </row>
        <row r="1518">
          <cell r="AA1518">
            <v>43952</v>
          </cell>
          <cell r="AB1518">
            <v>2020</v>
          </cell>
        </row>
        <row r="1518">
          <cell r="AF1518" t="str">
            <v>电费及管理费</v>
          </cell>
        </row>
        <row r="1519">
          <cell r="C1519" t="str">
            <v>中华东波苑</v>
          </cell>
        </row>
        <row r="1519">
          <cell r="K1519" t="str">
            <v>2020年</v>
          </cell>
        </row>
        <row r="1519">
          <cell r="M1519">
            <v>43921</v>
          </cell>
        </row>
        <row r="1519">
          <cell r="S1519">
            <v>1179.9</v>
          </cell>
        </row>
        <row r="1519">
          <cell r="AA1519">
            <v>43952</v>
          </cell>
          <cell r="AB1519">
            <v>2020</v>
          </cell>
        </row>
        <row r="1519">
          <cell r="AF1519" t="str">
            <v>代收水费</v>
          </cell>
        </row>
        <row r="1520">
          <cell r="C1520" t="str">
            <v>中华东波苑</v>
          </cell>
        </row>
        <row r="1520">
          <cell r="K1520" t="str">
            <v>2020年</v>
          </cell>
        </row>
        <row r="1520">
          <cell r="M1520">
            <v>43921</v>
          </cell>
        </row>
        <row r="1520">
          <cell r="S1520">
            <v>841.5</v>
          </cell>
        </row>
        <row r="1520">
          <cell r="AA1520">
            <v>43952</v>
          </cell>
          <cell r="AB1520">
            <v>2020</v>
          </cell>
        </row>
        <row r="1520">
          <cell r="AF1520" t="str">
            <v>电费及管理费</v>
          </cell>
        </row>
        <row r="1521">
          <cell r="C1521" t="str">
            <v>中华东波苑</v>
          </cell>
        </row>
        <row r="1521">
          <cell r="K1521" t="str">
            <v>2020年</v>
          </cell>
        </row>
        <row r="1521">
          <cell r="M1521">
            <v>43921</v>
          </cell>
        </row>
        <row r="1521">
          <cell r="S1521">
            <v>5.7</v>
          </cell>
        </row>
        <row r="1521">
          <cell r="AA1521">
            <v>43952</v>
          </cell>
          <cell r="AB1521">
            <v>2020</v>
          </cell>
        </row>
        <row r="1521">
          <cell r="AF1521" t="str">
            <v>代收水费</v>
          </cell>
        </row>
        <row r="1522">
          <cell r="C1522" t="str">
            <v>中华东波苑</v>
          </cell>
        </row>
        <row r="1522">
          <cell r="K1522" t="str">
            <v>2020年</v>
          </cell>
        </row>
        <row r="1522">
          <cell r="M1522">
            <v>43921</v>
          </cell>
        </row>
        <row r="1522">
          <cell r="S1522">
            <v>360.05</v>
          </cell>
        </row>
        <row r="1522">
          <cell r="AA1522">
            <v>43952</v>
          </cell>
          <cell r="AB1522">
            <v>2020</v>
          </cell>
        </row>
        <row r="1522">
          <cell r="AF1522" t="str">
            <v>电费及管理费</v>
          </cell>
        </row>
        <row r="1523">
          <cell r="C1523" t="str">
            <v>中华东波苑</v>
          </cell>
        </row>
        <row r="1523">
          <cell r="K1523" t="str">
            <v>2020年</v>
          </cell>
        </row>
        <row r="1523">
          <cell r="M1523">
            <v>43921</v>
          </cell>
        </row>
        <row r="1523">
          <cell r="S1523">
            <v>285</v>
          </cell>
        </row>
        <row r="1523">
          <cell r="AA1523">
            <v>43952</v>
          </cell>
          <cell r="AB1523">
            <v>2020</v>
          </cell>
        </row>
        <row r="1523">
          <cell r="AF1523" t="str">
            <v>代收水费</v>
          </cell>
        </row>
        <row r="1524">
          <cell r="C1524" t="str">
            <v>中华东波苑</v>
          </cell>
        </row>
        <row r="1524">
          <cell r="K1524" t="str">
            <v>2020年</v>
          </cell>
        </row>
        <row r="1524">
          <cell r="M1524">
            <v>43861</v>
          </cell>
        </row>
        <row r="1524">
          <cell r="S1524">
            <v>300.2</v>
          </cell>
        </row>
        <row r="1524">
          <cell r="AA1524">
            <v>43952</v>
          </cell>
          <cell r="AB1524">
            <v>2020</v>
          </cell>
        </row>
        <row r="1524">
          <cell r="AF1524" t="str">
            <v>电费及管理费</v>
          </cell>
        </row>
        <row r="1525">
          <cell r="C1525" t="str">
            <v>中华东波苑</v>
          </cell>
        </row>
        <row r="1525">
          <cell r="K1525" t="str">
            <v>2020年</v>
          </cell>
        </row>
        <row r="1525">
          <cell r="M1525">
            <v>43861</v>
          </cell>
        </row>
        <row r="1525">
          <cell r="S1525">
            <v>45.42</v>
          </cell>
        </row>
        <row r="1525">
          <cell r="AA1525">
            <v>43952</v>
          </cell>
          <cell r="AB1525">
            <v>2020</v>
          </cell>
        </row>
        <row r="1525">
          <cell r="AF1525" t="str">
            <v>代收水费</v>
          </cell>
        </row>
        <row r="1526">
          <cell r="C1526" t="str">
            <v>中华东波苑</v>
          </cell>
        </row>
        <row r="1526">
          <cell r="K1526" t="str">
            <v>2020年</v>
          </cell>
        </row>
        <row r="1526">
          <cell r="M1526">
            <v>43890</v>
          </cell>
        </row>
        <row r="1526">
          <cell r="S1526">
            <v>235.2</v>
          </cell>
        </row>
        <row r="1526">
          <cell r="AA1526">
            <v>43952</v>
          </cell>
          <cell r="AB1526">
            <v>2020</v>
          </cell>
        </row>
        <row r="1526">
          <cell r="AF1526" t="str">
            <v>电费及管理费</v>
          </cell>
        </row>
        <row r="1527">
          <cell r="C1527" t="str">
            <v>中华东波苑</v>
          </cell>
        </row>
        <row r="1527">
          <cell r="K1527" t="str">
            <v>2020年</v>
          </cell>
        </row>
        <row r="1527">
          <cell r="M1527">
            <v>43890</v>
          </cell>
        </row>
        <row r="1527">
          <cell r="S1527">
            <v>22.8</v>
          </cell>
        </row>
        <row r="1527">
          <cell r="AA1527">
            <v>43952</v>
          </cell>
          <cell r="AB1527">
            <v>2020</v>
          </cell>
        </row>
        <row r="1527">
          <cell r="AF1527" t="str">
            <v>代收水费</v>
          </cell>
        </row>
        <row r="1528">
          <cell r="C1528" t="str">
            <v>中华东波苑</v>
          </cell>
        </row>
        <row r="1528">
          <cell r="K1528" t="str">
            <v>2020年</v>
          </cell>
        </row>
        <row r="1528">
          <cell r="M1528">
            <v>43921</v>
          </cell>
        </row>
        <row r="1528">
          <cell r="S1528">
            <v>153</v>
          </cell>
        </row>
        <row r="1528">
          <cell r="AA1528">
            <v>43952</v>
          </cell>
          <cell r="AB1528">
            <v>2020</v>
          </cell>
        </row>
        <row r="1528">
          <cell r="AF1528" t="str">
            <v>电费及管理费</v>
          </cell>
        </row>
        <row r="1529">
          <cell r="C1529" t="str">
            <v>中华东波苑</v>
          </cell>
        </row>
        <row r="1529">
          <cell r="K1529" t="str">
            <v>2020年</v>
          </cell>
        </row>
        <row r="1529">
          <cell r="M1529">
            <v>43921</v>
          </cell>
        </row>
        <row r="1529">
          <cell r="S1529">
            <v>94</v>
          </cell>
        </row>
        <row r="1529">
          <cell r="AA1529">
            <v>43952</v>
          </cell>
          <cell r="AB1529">
            <v>2020</v>
          </cell>
        </row>
        <row r="1529">
          <cell r="AF1529" t="str">
            <v>代收水费</v>
          </cell>
        </row>
        <row r="1530">
          <cell r="C1530" t="str">
            <v>中华东波苑</v>
          </cell>
        </row>
        <row r="1530">
          <cell r="K1530" t="str">
            <v>2020年</v>
          </cell>
        </row>
        <row r="1530">
          <cell r="M1530">
            <v>44012</v>
          </cell>
        </row>
        <row r="1530">
          <cell r="S1530">
            <v>1705.2</v>
          </cell>
        </row>
        <row r="1530">
          <cell r="AA1530">
            <v>43952</v>
          </cell>
          <cell r="AB1530">
            <v>2020</v>
          </cell>
        </row>
        <row r="1530">
          <cell r="AF1530" t="str">
            <v>商铺物业费</v>
          </cell>
        </row>
        <row r="1531">
          <cell r="C1531" t="str">
            <v>中华东波苑</v>
          </cell>
        </row>
        <row r="1531">
          <cell r="K1531" t="str">
            <v>2020年</v>
          </cell>
        </row>
        <row r="1531">
          <cell r="M1531">
            <v>44196</v>
          </cell>
        </row>
        <row r="1531">
          <cell r="S1531">
            <v>1794.4</v>
          </cell>
        </row>
        <row r="1531">
          <cell r="AA1531">
            <v>43952</v>
          </cell>
          <cell r="AB1531">
            <v>2020</v>
          </cell>
        </row>
        <row r="1531">
          <cell r="AF1531" t="str">
            <v>住宅物业费</v>
          </cell>
        </row>
        <row r="1532">
          <cell r="C1532" t="str">
            <v>中华东波苑</v>
          </cell>
        </row>
        <row r="1532">
          <cell r="K1532" t="str">
            <v>2019年</v>
          </cell>
        </row>
        <row r="1532">
          <cell r="M1532">
            <v>43830</v>
          </cell>
        </row>
        <row r="1532">
          <cell r="S1532">
            <v>1819.5</v>
          </cell>
        </row>
        <row r="1532">
          <cell r="AA1532">
            <v>43952</v>
          </cell>
          <cell r="AB1532">
            <v>2020</v>
          </cell>
        </row>
        <row r="1532">
          <cell r="AF1532" t="str">
            <v>住宅物业费</v>
          </cell>
        </row>
        <row r="1533">
          <cell r="C1533" t="str">
            <v>中华东波苑</v>
          </cell>
        </row>
        <row r="1533">
          <cell r="K1533" t="str">
            <v>2020年</v>
          </cell>
        </row>
        <row r="1533">
          <cell r="M1533">
            <v>44012</v>
          </cell>
        </row>
        <row r="1533">
          <cell r="S1533">
            <v>897.2</v>
          </cell>
        </row>
        <row r="1533">
          <cell r="AA1533">
            <v>43952</v>
          </cell>
          <cell r="AB1533">
            <v>2020</v>
          </cell>
        </row>
        <row r="1533">
          <cell r="AF1533" t="str">
            <v>住宅物业费</v>
          </cell>
        </row>
        <row r="1534">
          <cell r="C1534" t="str">
            <v>中华东波苑</v>
          </cell>
        </row>
        <row r="1534">
          <cell r="K1534" t="str">
            <v>2020年</v>
          </cell>
        </row>
        <row r="1534">
          <cell r="M1534">
            <v>44012</v>
          </cell>
        </row>
        <row r="1534">
          <cell r="S1534">
            <v>750</v>
          </cell>
        </row>
        <row r="1534">
          <cell r="AA1534">
            <v>43952</v>
          </cell>
          <cell r="AB1534">
            <v>2020</v>
          </cell>
        </row>
        <row r="1534">
          <cell r="AF1534" t="str">
            <v>小业主产权车辆管理费</v>
          </cell>
        </row>
        <row r="1535">
          <cell r="C1535" t="str">
            <v>中华东波苑</v>
          </cell>
        </row>
        <row r="1535">
          <cell r="K1535" t="str">
            <v>2020年</v>
          </cell>
        </row>
        <row r="1535">
          <cell r="M1535">
            <v>44012</v>
          </cell>
        </row>
        <row r="1535">
          <cell r="S1535">
            <v>736.8</v>
          </cell>
        </row>
        <row r="1535">
          <cell r="AA1535">
            <v>43952</v>
          </cell>
          <cell r="AB1535">
            <v>2020</v>
          </cell>
        </row>
        <row r="1535">
          <cell r="AF1535" t="str">
            <v>住宅物业费</v>
          </cell>
        </row>
        <row r="1536">
          <cell r="C1536" t="str">
            <v>中华东波苑</v>
          </cell>
        </row>
        <row r="1536">
          <cell r="K1536" t="str">
            <v>2020年</v>
          </cell>
        </row>
        <row r="1536">
          <cell r="M1536">
            <v>44012</v>
          </cell>
        </row>
        <row r="1536">
          <cell r="S1536">
            <v>828</v>
          </cell>
        </row>
        <row r="1536">
          <cell r="AA1536">
            <v>43952</v>
          </cell>
          <cell r="AB1536">
            <v>2020</v>
          </cell>
        </row>
        <row r="1536">
          <cell r="AF1536" t="str">
            <v>住宅物业费</v>
          </cell>
        </row>
        <row r="1537">
          <cell r="C1537" t="str">
            <v>中华东波苑</v>
          </cell>
        </row>
        <row r="1537">
          <cell r="K1537" t="str">
            <v>2020年</v>
          </cell>
        </row>
        <row r="1537">
          <cell r="M1537">
            <v>43861</v>
          </cell>
        </row>
        <row r="1537">
          <cell r="S1537">
            <v>4474.5</v>
          </cell>
        </row>
        <row r="1537">
          <cell r="AA1537">
            <v>43952</v>
          </cell>
          <cell r="AB1537">
            <v>2020</v>
          </cell>
        </row>
        <row r="1537">
          <cell r="AF1537" t="str">
            <v>电费及管理费</v>
          </cell>
        </row>
        <row r="1538">
          <cell r="C1538" t="str">
            <v>中华东波苑</v>
          </cell>
        </row>
        <row r="1538">
          <cell r="K1538" t="str">
            <v>2020年</v>
          </cell>
        </row>
        <row r="1538">
          <cell r="M1538">
            <v>43861</v>
          </cell>
        </row>
        <row r="1538">
          <cell r="S1538">
            <v>267.9</v>
          </cell>
        </row>
        <row r="1538">
          <cell r="AA1538">
            <v>43952</v>
          </cell>
          <cell r="AB1538">
            <v>2020</v>
          </cell>
        </row>
        <row r="1538">
          <cell r="AF1538" t="str">
            <v>代收水费</v>
          </cell>
        </row>
        <row r="1539">
          <cell r="C1539" t="str">
            <v>中华东波苑</v>
          </cell>
        </row>
        <row r="1539">
          <cell r="K1539" t="str">
            <v>2020年</v>
          </cell>
        </row>
        <row r="1539">
          <cell r="M1539">
            <v>43890</v>
          </cell>
        </row>
        <row r="1539">
          <cell r="S1539">
            <v>2196</v>
          </cell>
        </row>
        <row r="1539">
          <cell r="AA1539">
            <v>43952</v>
          </cell>
          <cell r="AB1539">
            <v>2020</v>
          </cell>
        </row>
        <row r="1539">
          <cell r="AF1539" t="str">
            <v>电费及管理费</v>
          </cell>
        </row>
        <row r="1540">
          <cell r="C1540" t="str">
            <v>中华东波苑</v>
          </cell>
        </row>
        <row r="1540">
          <cell r="K1540" t="str">
            <v>2020年</v>
          </cell>
        </row>
        <row r="1540">
          <cell r="M1540">
            <v>43890</v>
          </cell>
        </row>
        <row r="1540">
          <cell r="S1540">
            <v>28.5</v>
          </cell>
        </row>
        <row r="1540">
          <cell r="AA1540">
            <v>43952</v>
          </cell>
          <cell r="AB1540">
            <v>2020</v>
          </cell>
        </row>
        <row r="1540">
          <cell r="AF1540" t="str">
            <v>代收水费</v>
          </cell>
        </row>
        <row r="1541">
          <cell r="C1541" t="str">
            <v>中华东波苑</v>
          </cell>
        </row>
        <row r="1541">
          <cell r="K1541" t="str">
            <v>2019年</v>
          </cell>
        </row>
        <row r="1541">
          <cell r="M1541">
            <v>43830</v>
          </cell>
        </row>
        <row r="1541">
          <cell r="S1541">
            <v>10698.11</v>
          </cell>
        </row>
        <row r="1541">
          <cell r="AA1541">
            <v>43952</v>
          </cell>
          <cell r="AB1541">
            <v>2020</v>
          </cell>
        </row>
        <row r="1541">
          <cell r="AF1541" t="str">
            <v>电费及管理费</v>
          </cell>
        </row>
        <row r="1542">
          <cell r="C1542" t="str">
            <v>中华东波苑</v>
          </cell>
        </row>
        <row r="1542">
          <cell r="K1542" t="str">
            <v>2020年</v>
          </cell>
        </row>
        <row r="1542">
          <cell r="M1542">
            <v>43921</v>
          </cell>
        </row>
        <row r="1542">
          <cell r="S1542">
            <v>32094.31</v>
          </cell>
        </row>
        <row r="1542">
          <cell r="AA1542">
            <v>43952</v>
          </cell>
          <cell r="AB1542">
            <v>2020</v>
          </cell>
        </row>
        <row r="1542">
          <cell r="AF1542" t="str">
            <v>电费及管理费</v>
          </cell>
        </row>
        <row r="1543">
          <cell r="C1543" t="str">
            <v>中华东波苑</v>
          </cell>
        </row>
        <row r="1543">
          <cell r="K1543" t="str">
            <v>2020年</v>
          </cell>
        </row>
        <row r="1543">
          <cell r="M1543">
            <v>43890</v>
          </cell>
        </row>
        <row r="1543">
          <cell r="S1543">
            <v>588.2</v>
          </cell>
        </row>
        <row r="1543">
          <cell r="AA1543">
            <v>43952</v>
          </cell>
          <cell r="AB1543">
            <v>2020</v>
          </cell>
        </row>
        <row r="1543">
          <cell r="AF1543" t="str">
            <v>电费及管理费</v>
          </cell>
        </row>
        <row r="1544">
          <cell r="C1544" t="str">
            <v>中华东波苑</v>
          </cell>
        </row>
        <row r="1544">
          <cell r="K1544" t="str">
            <v>2020年</v>
          </cell>
        </row>
        <row r="1544">
          <cell r="M1544">
            <v>43921</v>
          </cell>
        </row>
        <row r="1544">
          <cell r="S1544">
            <v>325.28</v>
          </cell>
        </row>
        <row r="1544">
          <cell r="AA1544">
            <v>43952</v>
          </cell>
          <cell r="AB1544">
            <v>2020</v>
          </cell>
        </row>
        <row r="1544">
          <cell r="AF1544" t="str">
            <v>电费及管理费</v>
          </cell>
        </row>
        <row r="1545">
          <cell r="C1545" t="str">
            <v>中华东波苑</v>
          </cell>
        </row>
        <row r="1545">
          <cell r="K1545" t="str">
            <v>2020年</v>
          </cell>
        </row>
        <row r="1545">
          <cell r="M1545">
            <v>43921</v>
          </cell>
        </row>
        <row r="1545">
          <cell r="S1545">
            <v>523.6</v>
          </cell>
        </row>
        <row r="1545">
          <cell r="AA1545">
            <v>43952</v>
          </cell>
          <cell r="AB1545">
            <v>2020</v>
          </cell>
        </row>
        <row r="1545">
          <cell r="AF1545" t="str">
            <v>住宅物业费</v>
          </cell>
        </row>
        <row r="1546">
          <cell r="C1546" t="str">
            <v>中华东波苑</v>
          </cell>
        </row>
        <row r="1546">
          <cell r="K1546" t="str">
            <v>2020年</v>
          </cell>
        </row>
        <row r="1546">
          <cell r="M1546">
            <v>43921</v>
          </cell>
        </row>
        <row r="1546">
          <cell r="S1546">
            <v>375</v>
          </cell>
        </row>
        <row r="1546">
          <cell r="AA1546">
            <v>43952</v>
          </cell>
          <cell r="AB1546">
            <v>2020</v>
          </cell>
        </row>
        <row r="1546">
          <cell r="AF1546" t="str">
            <v>小业主产权车辆管理费</v>
          </cell>
        </row>
        <row r="1547">
          <cell r="C1547" t="str">
            <v>中华东波苑</v>
          </cell>
        </row>
        <row r="1547">
          <cell r="K1547" t="str">
            <v>2020年</v>
          </cell>
        </row>
        <row r="1547">
          <cell r="M1547">
            <v>44196</v>
          </cell>
        </row>
        <row r="1547">
          <cell r="S1547">
            <v>1473.6</v>
          </cell>
        </row>
        <row r="1547">
          <cell r="AA1547">
            <v>43952</v>
          </cell>
          <cell r="AB1547">
            <v>2020</v>
          </cell>
        </row>
        <row r="1547">
          <cell r="AF1547" t="str">
            <v>住宅物业费</v>
          </cell>
        </row>
        <row r="1548">
          <cell r="C1548" t="str">
            <v>中华东波苑</v>
          </cell>
        </row>
        <row r="1548">
          <cell r="K1548" t="str">
            <v>2020年</v>
          </cell>
        </row>
        <row r="1548">
          <cell r="M1548">
            <v>44012</v>
          </cell>
        </row>
        <row r="1548">
          <cell r="S1548">
            <v>736.8</v>
          </cell>
        </row>
        <row r="1548">
          <cell r="AA1548">
            <v>43952</v>
          </cell>
          <cell r="AB1548">
            <v>2020</v>
          </cell>
        </row>
        <row r="1548">
          <cell r="AF1548" t="str">
            <v>住宅物业费</v>
          </cell>
        </row>
        <row r="1549">
          <cell r="C1549" t="str">
            <v>中华东波苑</v>
          </cell>
        </row>
        <row r="1549">
          <cell r="K1549" t="str">
            <v>2020年</v>
          </cell>
        </row>
        <row r="1549">
          <cell r="M1549">
            <v>44012</v>
          </cell>
        </row>
        <row r="1549">
          <cell r="S1549">
            <v>1500</v>
          </cell>
        </row>
        <row r="1549">
          <cell r="AA1549">
            <v>43952</v>
          </cell>
          <cell r="AB1549">
            <v>2020</v>
          </cell>
        </row>
        <row r="1549">
          <cell r="AF1549" t="str">
            <v>地面停车费</v>
          </cell>
        </row>
        <row r="1550">
          <cell r="C1550" t="str">
            <v>中华东波苑</v>
          </cell>
        </row>
        <row r="1550">
          <cell r="K1550" t="str">
            <v>2020年</v>
          </cell>
        </row>
        <row r="1550">
          <cell r="M1550">
            <v>44012</v>
          </cell>
        </row>
        <row r="1550">
          <cell r="S1550">
            <v>1500</v>
          </cell>
        </row>
        <row r="1550">
          <cell r="AA1550">
            <v>43952</v>
          </cell>
          <cell r="AB1550">
            <v>2020</v>
          </cell>
        </row>
        <row r="1550">
          <cell r="AF1550" t="str">
            <v>地面停车费</v>
          </cell>
        </row>
        <row r="1551">
          <cell r="C1551" t="str">
            <v>中华东波苑</v>
          </cell>
        </row>
        <row r="1551">
          <cell r="K1551" t="str">
            <v>2020年</v>
          </cell>
        </row>
        <row r="1551">
          <cell r="M1551">
            <v>44012</v>
          </cell>
        </row>
        <row r="1551">
          <cell r="S1551">
            <v>897.2</v>
          </cell>
        </row>
        <row r="1551">
          <cell r="AA1551">
            <v>43952</v>
          </cell>
          <cell r="AB1551">
            <v>2020</v>
          </cell>
        </row>
        <row r="1551">
          <cell r="AF1551" t="str">
            <v>住宅物业费</v>
          </cell>
        </row>
        <row r="1552">
          <cell r="C1552" t="str">
            <v>中华东波苑</v>
          </cell>
        </row>
        <row r="1552">
          <cell r="K1552" t="str">
            <v>2020年</v>
          </cell>
        </row>
        <row r="1552">
          <cell r="M1552">
            <v>43861</v>
          </cell>
        </row>
        <row r="1552">
          <cell r="S1552">
            <v>14364</v>
          </cell>
        </row>
        <row r="1552">
          <cell r="AA1552">
            <v>43952</v>
          </cell>
          <cell r="AB1552">
            <v>2020</v>
          </cell>
        </row>
        <row r="1552">
          <cell r="AF1552" t="str">
            <v>电费及管理费</v>
          </cell>
        </row>
        <row r="1553">
          <cell r="C1553" t="str">
            <v>中华东波苑</v>
          </cell>
        </row>
        <row r="1553">
          <cell r="K1553" t="str">
            <v>2020年</v>
          </cell>
        </row>
        <row r="1553">
          <cell r="M1553">
            <v>43861</v>
          </cell>
        </row>
        <row r="1553">
          <cell r="S1553">
            <v>636</v>
          </cell>
        </row>
        <row r="1553">
          <cell r="AA1553">
            <v>43952</v>
          </cell>
          <cell r="AB1553">
            <v>2020</v>
          </cell>
        </row>
        <row r="1553">
          <cell r="AF1553" t="str">
            <v>代收水费</v>
          </cell>
        </row>
        <row r="1554">
          <cell r="C1554" t="str">
            <v>中华东波苑</v>
          </cell>
        </row>
        <row r="1554">
          <cell r="K1554" t="str">
            <v>2020年</v>
          </cell>
        </row>
        <row r="1554">
          <cell r="M1554">
            <v>43861</v>
          </cell>
        </row>
        <row r="1554">
          <cell r="S1554">
            <v>15000</v>
          </cell>
        </row>
        <row r="1554">
          <cell r="AA1554">
            <v>43952</v>
          </cell>
          <cell r="AB1554">
            <v>2020</v>
          </cell>
        </row>
        <row r="1554">
          <cell r="AF1554" t="str">
            <v>电费及管理费</v>
          </cell>
        </row>
        <row r="1555">
          <cell r="C1555" t="str">
            <v>中华东波苑</v>
          </cell>
        </row>
        <row r="1555">
          <cell r="K1555" t="str">
            <v>2020年</v>
          </cell>
        </row>
        <row r="1555">
          <cell r="M1555">
            <v>43861</v>
          </cell>
        </row>
        <row r="1555">
          <cell r="S1555">
            <v>4724.4</v>
          </cell>
        </row>
        <row r="1555">
          <cell r="AA1555">
            <v>43952</v>
          </cell>
          <cell r="AB1555">
            <v>2020</v>
          </cell>
        </row>
        <row r="1555">
          <cell r="AF1555" t="str">
            <v>代收水费</v>
          </cell>
        </row>
        <row r="1556">
          <cell r="C1556" t="str">
            <v>中华东波苑</v>
          </cell>
        </row>
        <row r="1556">
          <cell r="K1556" t="str">
            <v>2020年</v>
          </cell>
        </row>
        <row r="1556">
          <cell r="M1556">
            <v>43890</v>
          </cell>
        </row>
        <row r="1556">
          <cell r="S1556">
            <v>9648</v>
          </cell>
        </row>
        <row r="1556">
          <cell r="AA1556">
            <v>43952</v>
          </cell>
          <cell r="AB1556">
            <v>2020</v>
          </cell>
        </row>
        <row r="1556">
          <cell r="AF1556" t="str">
            <v>电费及管理费</v>
          </cell>
        </row>
        <row r="1557">
          <cell r="C1557" t="str">
            <v>中华东波苑</v>
          </cell>
        </row>
        <row r="1557">
          <cell r="K1557" t="str">
            <v>2020年</v>
          </cell>
        </row>
        <row r="1557">
          <cell r="M1557">
            <v>43890</v>
          </cell>
        </row>
        <row r="1557">
          <cell r="S1557">
            <v>352.1</v>
          </cell>
        </row>
        <row r="1557">
          <cell r="AA1557">
            <v>43952</v>
          </cell>
          <cell r="AB1557">
            <v>2020</v>
          </cell>
        </row>
        <row r="1557">
          <cell r="AF1557" t="str">
            <v>代收水费</v>
          </cell>
        </row>
        <row r="1558">
          <cell r="C1558" t="str">
            <v>中华东波苑</v>
          </cell>
        </row>
        <row r="1558">
          <cell r="K1558" t="str">
            <v>2020年</v>
          </cell>
        </row>
        <row r="1558">
          <cell r="M1558">
            <v>43890</v>
          </cell>
        </row>
        <row r="1558">
          <cell r="S1558">
            <v>7272</v>
          </cell>
        </row>
        <row r="1558">
          <cell r="AA1558">
            <v>43952</v>
          </cell>
          <cell r="AB1558">
            <v>2020</v>
          </cell>
        </row>
        <row r="1558">
          <cell r="AF1558" t="str">
            <v>电费及管理费</v>
          </cell>
        </row>
        <row r="1559">
          <cell r="C1559" t="str">
            <v>中华东波苑</v>
          </cell>
        </row>
        <row r="1559">
          <cell r="K1559" t="str">
            <v>2020年</v>
          </cell>
        </row>
        <row r="1559">
          <cell r="M1559">
            <v>43890</v>
          </cell>
        </row>
        <row r="1559">
          <cell r="S1559">
            <v>3598</v>
          </cell>
        </row>
        <row r="1559">
          <cell r="AA1559">
            <v>43952</v>
          </cell>
          <cell r="AB1559">
            <v>2020</v>
          </cell>
        </row>
        <row r="1559">
          <cell r="AF1559" t="str">
            <v>代收水费</v>
          </cell>
        </row>
        <row r="1560">
          <cell r="C1560" t="str">
            <v>中华东波苑</v>
          </cell>
        </row>
        <row r="1560">
          <cell r="K1560" t="str">
            <v>2020年</v>
          </cell>
        </row>
        <row r="1560">
          <cell r="M1560">
            <v>43921</v>
          </cell>
        </row>
        <row r="1560">
          <cell r="S1560">
            <v>6384</v>
          </cell>
        </row>
        <row r="1560">
          <cell r="AA1560">
            <v>43952</v>
          </cell>
          <cell r="AB1560">
            <v>2020</v>
          </cell>
        </row>
        <row r="1560">
          <cell r="AF1560" t="str">
            <v>电费及管理费</v>
          </cell>
        </row>
        <row r="1561">
          <cell r="C1561" t="str">
            <v>中华东波苑</v>
          </cell>
        </row>
        <row r="1561">
          <cell r="K1561" t="str">
            <v>2020年</v>
          </cell>
        </row>
        <row r="1561">
          <cell r="M1561">
            <v>43921</v>
          </cell>
        </row>
        <row r="1561">
          <cell r="S1561">
            <v>2371.2</v>
          </cell>
        </row>
        <row r="1561">
          <cell r="AA1561">
            <v>43952</v>
          </cell>
          <cell r="AB1561">
            <v>2020</v>
          </cell>
        </row>
        <row r="1561">
          <cell r="AF1561" t="str">
            <v>代收水费</v>
          </cell>
        </row>
        <row r="1562">
          <cell r="C1562" t="str">
            <v>中华东波苑</v>
          </cell>
        </row>
        <row r="1562">
          <cell r="K1562" t="str">
            <v>2020年</v>
          </cell>
        </row>
        <row r="1562">
          <cell r="M1562">
            <v>43921</v>
          </cell>
        </row>
        <row r="1562">
          <cell r="S1562">
            <v>4617</v>
          </cell>
        </row>
        <row r="1562">
          <cell r="AA1562">
            <v>43952</v>
          </cell>
          <cell r="AB1562">
            <v>2020</v>
          </cell>
        </row>
        <row r="1562">
          <cell r="AF1562" t="str">
            <v>电费及管理费</v>
          </cell>
        </row>
        <row r="1563">
          <cell r="C1563" t="str">
            <v>中华东波苑</v>
          </cell>
        </row>
        <row r="1563">
          <cell r="K1563" t="str">
            <v>2020年</v>
          </cell>
        </row>
        <row r="1563">
          <cell r="M1563">
            <v>43921</v>
          </cell>
        </row>
        <row r="1563">
          <cell r="S1563">
            <v>2154.6</v>
          </cell>
        </row>
        <row r="1563">
          <cell r="AA1563">
            <v>43952</v>
          </cell>
          <cell r="AB1563">
            <v>2020</v>
          </cell>
        </row>
        <row r="1563">
          <cell r="AF1563" t="str">
            <v>代收水费</v>
          </cell>
        </row>
        <row r="1564">
          <cell r="C1564" t="str">
            <v>中华东波苑</v>
          </cell>
        </row>
        <row r="1564">
          <cell r="K1564" t="str">
            <v>2020年</v>
          </cell>
        </row>
        <row r="1564">
          <cell r="M1564">
            <v>43951</v>
          </cell>
        </row>
        <row r="1564">
          <cell r="S1564">
            <v>461</v>
          </cell>
        </row>
        <row r="1564">
          <cell r="AA1564">
            <v>43952</v>
          </cell>
          <cell r="AB1564">
            <v>2020</v>
          </cell>
        </row>
        <row r="1564">
          <cell r="AF1564" t="str">
            <v>电费及管理费</v>
          </cell>
        </row>
        <row r="1565">
          <cell r="C1565" t="str">
            <v>中华东波苑</v>
          </cell>
        </row>
        <row r="1565">
          <cell r="K1565" t="str">
            <v>2020年</v>
          </cell>
        </row>
        <row r="1565">
          <cell r="M1565">
            <v>43951</v>
          </cell>
        </row>
        <row r="1565">
          <cell r="S1565">
            <v>285</v>
          </cell>
        </row>
        <row r="1565">
          <cell r="AA1565">
            <v>43952</v>
          </cell>
          <cell r="AB1565">
            <v>2020</v>
          </cell>
        </row>
        <row r="1565">
          <cell r="AF1565" t="str">
            <v>代收水费</v>
          </cell>
        </row>
        <row r="1566">
          <cell r="C1566" t="str">
            <v>中华东波苑</v>
          </cell>
        </row>
        <row r="1566">
          <cell r="K1566" t="str">
            <v>2020年</v>
          </cell>
        </row>
        <row r="1566">
          <cell r="M1566">
            <v>43951</v>
          </cell>
        </row>
        <row r="1566">
          <cell r="S1566">
            <v>874.5</v>
          </cell>
        </row>
        <row r="1566">
          <cell r="AA1566">
            <v>43952</v>
          </cell>
          <cell r="AB1566">
            <v>2020</v>
          </cell>
        </row>
        <row r="1566">
          <cell r="AF1566" t="str">
            <v>电费及管理费</v>
          </cell>
        </row>
        <row r="1567">
          <cell r="C1567" t="str">
            <v>中华东波苑</v>
          </cell>
        </row>
        <row r="1567">
          <cell r="K1567" t="str">
            <v>2020年</v>
          </cell>
        </row>
        <row r="1567">
          <cell r="M1567">
            <v>43951</v>
          </cell>
        </row>
        <row r="1567">
          <cell r="S1567">
            <v>227.5</v>
          </cell>
        </row>
        <row r="1567">
          <cell r="AA1567">
            <v>43952</v>
          </cell>
          <cell r="AB1567">
            <v>2020</v>
          </cell>
        </row>
        <row r="1567">
          <cell r="AF1567" t="str">
            <v>代收水费</v>
          </cell>
        </row>
        <row r="1568">
          <cell r="C1568" t="str">
            <v>中华东波苑</v>
          </cell>
        </row>
        <row r="1568">
          <cell r="K1568" t="str">
            <v>2019年</v>
          </cell>
        </row>
        <row r="1568">
          <cell r="M1568">
            <v>43830</v>
          </cell>
        </row>
        <row r="1568">
          <cell r="S1568">
            <v>1426.6</v>
          </cell>
        </row>
        <row r="1568">
          <cell r="AA1568">
            <v>43952</v>
          </cell>
          <cell r="AB1568">
            <v>2020</v>
          </cell>
        </row>
        <row r="1568">
          <cell r="AF1568" t="str">
            <v>住宅物业费</v>
          </cell>
        </row>
        <row r="1569">
          <cell r="C1569" t="str">
            <v>中华东波苑</v>
          </cell>
        </row>
        <row r="1569">
          <cell r="K1569" t="str">
            <v>2020年</v>
          </cell>
        </row>
        <row r="1569">
          <cell r="M1569">
            <v>44012</v>
          </cell>
        </row>
        <row r="1569">
          <cell r="S1569">
            <v>368.4</v>
          </cell>
        </row>
        <row r="1569">
          <cell r="AA1569">
            <v>43952</v>
          </cell>
          <cell r="AB1569">
            <v>2020</v>
          </cell>
        </row>
        <row r="1569">
          <cell r="AF1569" t="str">
            <v>住宅物业费</v>
          </cell>
        </row>
        <row r="1570">
          <cell r="C1570" t="str">
            <v>中华东波苑</v>
          </cell>
        </row>
        <row r="1570">
          <cell r="K1570" t="str">
            <v>2020年</v>
          </cell>
        </row>
        <row r="1570">
          <cell r="M1570">
            <v>44012</v>
          </cell>
        </row>
        <row r="1570">
          <cell r="S1570">
            <v>836.94</v>
          </cell>
        </row>
        <row r="1570">
          <cell r="AA1570">
            <v>43952</v>
          </cell>
          <cell r="AB1570">
            <v>2020</v>
          </cell>
        </row>
        <row r="1570">
          <cell r="AF1570" t="str">
            <v>住宅物业费</v>
          </cell>
        </row>
        <row r="1571">
          <cell r="C1571" t="str">
            <v>中华东波苑</v>
          </cell>
        </row>
        <row r="1571">
          <cell r="K1571" t="str">
            <v>2020年</v>
          </cell>
        </row>
        <row r="1571">
          <cell r="M1571">
            <v>44196</v>
          </cell>
        </row>
        <row r="1571">
          <cell r="S1571">
            <v>1799.16</v>
          </cell>
        </row>
        <row r="1571">
          <cell r="AA1571">
            <v>43952</v>
          </cell>
          <cell r="AB1571">
            <v>2020</v>
          </cell>
        </row>
        <row r="1571">
          <cell r="AF1571" t="str">
            <v>住宅物业费</v>
          </cell>
        </row>
        <row r="1572">
          <cell r="C1572" t="str">
            <v>中华东波苑</v>
          </cell>
        </row>
        <row r="1572">
          <cell r="K1572" t="str">
            <v>2020年</v>
          </cell>
        </row>
        <row r="1572">
          <cell r="M1572">
            <v>44196</v>
          </cell>
        </row>
        <row r="1572">
          <cell r="S1572">
            <v>1709.88</v>
          </cell>
        </row>
        <row r="1572">
          <cell r="AA1572">
            <v>43952</v>
          </cell>
          <cell r="AB1572">
            <v>2020</v>
          </cell>
        </row>
        <row r="1572">
          <cell r="AF1572" t="str">
            <v>住宅物业费</v>
          </cell>
        </row>
        <row r="1573">
          <cell r="C1573" t="str">
            <v>中华东波苑</v>
          </cell>
        </row>
        <row r="1573">
          <cell r="K1573" t="str">
            <v>2020年</v>
          </cell>
        </row>
        <row r="1573">
          <cell r="M1573">
            <v>44196</v>
          </cell>
        </row>
        <row r="1573">
          <cell r="S1573">
            <v>1673.9</v>
          </cell>
        </row>
        <row r="1573">
          <cell r="AA1573">
            <v>43952</v>
          </cell>
          <cell r="AB1573">
            <v>2020</v>
          </cell>
        </row>
        <row r="1573">
          <cell r="AF1573" t="str">
            <v>住宅物业费</v>
          </cell>
        </row>
        <row r="1574">
          <cell r="C1574" t="str">
            <v>中华东波苑</v>
          </cell>
        </row>
        <row r="1574">
          <cell r="K1574" t="str">
            <v>2020年</v>
          </cell>
        </row>
        <row r="1574">
          <cell r="M1574">
            <v>44196</v>
          </cell>
        </row>
        <row r="1574">
          <cell r="S1574">
            <v>1709.9</v>
          </cell>
        </row>
        <row r="1574">
          <cell r="AA1574">
            <v>43952</v>
          </cell>
          <cell r="AB1574">
            <v>2020</v>
          </cell>
        </row>
        <row r="1574">
          <cell r="AF1574" t="str">
            <v>住宅物业费</v>
          </cell>
        </row>
        <row r="1575">
          <cell r="C1575" t="str">
            <v>中华东波苑</v>
          </cell>
        </row>
        <row r="1575">
          <cell r="K1575" t="str">
            <v>2020年</v>
          </cell>
        </row>
        <row r="1575">
          <cell r="M1575">
            <v>44196</v>
          </cell>
        </row>
        <row r="1575">
          <cell r="S1575">
            <v>4000</v>
          </cell>
        </row>
        <row r="1575">
          <cell r="AA1575">
            <v>43952</v>
          </cell>
          <cell r="AB1575">
            <v>2020</v>
          </cell>
        </row>
        <row r="1575">
          <cell r="AF1575" t="str">
            <v>租金收入</v>
          </cell>
        </row>
        <row r="1576">
          <cell r="C1576" t="str">
            <v>中华东波苑</v>
          </cell>
        </row>
        <row r="1576">
          <cell r="K1576" t="str">
            <v>2021年</v>
          </cell>
        </row>
        <row r="1576">
          <cell r="M1576">
            <v>44316</v>
          </cell>
        </row>
        <row r="1576">
          <cell r="S1576">
            <v>2000</v>
          </cell>
        </row>
        <row r="1576">
          <cell r="AA1576">
            <v>43952</v>
          </cell>
          <cell r="AB1576">
            <v>2020</v>
          </cell>
        </row>
        <row r="1576">
          <cell r="AF1576" t="str">
            <v>租金收入</v>
          </cell>
        </row>
        <row r="1577">
          <cell r="C1577" t="str">
            <v>中华东波苑</v>
          </cell>
        </row>
        <row r="1577">
          <cell r="K1577" t="str">
            <v>2020年</v>
          </cell>
        </row>
        <row r="1577">
          <cell r="M1577">
            <v>43951</v>
          </cell>
        </row>
        <row r="1577">
          <cell r="S1577">
            <v>1490.4</v>
          </cell>
        </row>
        <row r="1577">
          <cell r="AA1577">
            <v>43952</v>
          </cell>
          <cell r="AB1577">
            <v>2020</v>
          </cell>
        </row>
        <row r="1577">
          <cell r="AF1577" t="str">
            <v>电费及管理费</v>
          </cell>
        </row>
        <row r="1578">
          <cell r="C1578" t="str">
            <v>中华东波苑</v>
          </cell>
        </row>
        <row r="1578">
          <cell r="K1578" t="str">
            <v>2020年</v>
          </cell>
        </row>
        <row r="1578">
          <cell r="M1578">
            <v>43951</v>
          </cell>
        </row>
        <row r="1578">
          <cell r="S1578">
            <v>62.7</v>
          </cell>
        </row>
        <row r="1578">
          <cell r="AA1578">
            <v>43952</v>
          </cell>
          <cell r="AB1578">
            <v>2020</v>
          </cell>
        </row>
        <row r="1578">
          <cell r="AF1578" t="str">
            <v>代收水费</v>
          </cell>
        </row>
        <row r="1579">
          <cell r="C1579" t="str">
            <v>中华东波苑</v>
          </cell>
        </row>
        <row r="1579">
          <cell r="K1579" t="str">
            <v>代收</v>
          </cell>
        </row>
        <row r="1579">
          <cell r="M1579">
            <v>43404</v>
          </cell>
        </row>
        <row r="1579">
          <cell r="S1579">
            <v>1875</v>
          </cell>
        </row>
        <row r="1579">
          <cell r="AA1579">
            <v>43952</v>
          </cell>
          <cell r="AB1579">
            <v>2020</v>
          </cell>
        </row>
        <row r="1579">
          <cell r="AF1579" t="str">
            <v>电梯广告（业委会）</v>
          </cell>
        </row>
        <row r="1580">
          <cell r="C1580" t="str">
            <v>中华东波苑</v>
          </cell>
        </row>
        <row r="1580">
          <cell r="K1580" t="str">
            <v>代收</v>
          </cell>
        </row>
        <row r="1580">
          <cell r="M1580">
            <v>43404</v>
          </cell>
        </row>
        <row r="1580">
          <cell r="S1580">
            <v>1875</v>
          </cell>
        </row>
        <row r="1580">
          <cell r="AA1580">
            <v>43952</v>
          </cell>
          <cell r="AB1580">
            <v>2020</v>
          </cell>
        </row>
        <row r="1580">
          <cell r="AF1580" t="str">
            <v>电梯广告（业委会）</v>
          </cell>
        </row>
        <row r="1581">
          <cell r="C1581" t="str">
            <v>中华东波苑</v>
          </cell>
        </row>
        <row r="1581">
          <cell r="K1581" t="str">
            <v>代收</v>
          </cell>
        </row>
        <row r="1581">
          <cell r="M1581">
            <v>43465</v>
          </cell>
        </row>
        <row r="1581">
          <cell r="S1581">
            <v>1250</v>
          </cell>
        </row>
        <row r="1581">
          <cell r="AA1581">
            <v>43952</v>
          </cell>
          <cell r="AB1581">
            <v>2020</v>
          </cell>
        </row>
        <row r="1581">
          <cell r="AF1581" t="str">
            <v>电梯广告（业委会）</v>
          </cell>
        </row>
        <row r="1582">
          <cell r="C1582" t="str">
            <v>中华东波苑</v>
          </cell>
        </row>
        <row r="1582">
          <cell r="K1582" t="str">
            <v>代收</v>
          </cell>
        </row>
        <row r="1582">
          <cell r="M1582">
            <v>43496</v>
          </cell>
        </row>
        <row r="1582">
          <cell r="S1582">
            <v>625</v>
          </cell>
        </row>
        <row r="1582">
          <cell r="AA1582">
            <v>43952</v>
          </cell>
          <cell r="AB1582">
            <v>2020</v>
          </cell>
        </row>
        <row r="1582">
          <cell r="AF1582" t="str">
            <v>电梯广告（业委会）</v>
          </cell>
        </row>
        <row r="1583">
          <cell r="C1583" t="str">
            <v>中华东波苑</v>
          </cell>
        </row>
        <row r="1583">
          <cell r="K1583" t="str">
            <v>2019年</v>
          </cell>
        </row>
        <row r="1583">
          <cell r="M1583">
            <v>43585</v>
          </cell>
        </row>
        <row r="1583">
          <cell r="S1583">
            <v>1875</v>
          </cell>
        </row>
        <row r="1583">
          <cell r="AA1583">
            <v>43952</v>
          </cell>
          <cell r="AB1583">
            <v>2020</v>
          </cell>
        </row>
        <row r="1583">
          <cell r="AF1583" t="str">
            <v>电梯广告（业委会）</v>
          </cell>
        </row>
        <row r="1584">
          <cell r="C1584" t="str">
            <v>中华东波苑</v>
          </cell>
        </row>
        <row r="1584">
          <cell r="K1584" t="str">
            <v>2019年</v>
          </cell>
        </row>
        <row r="1584">
          <cell r="M1584">
            <v>43585</v>
          </cell>
        </row>
        <row r="1584">
          <cell r="S1584">
            <v>1875</v>
          </cell>
        </row>
        <row r="1584">
          <cell r="AA1584">
            <v>43952</v>
          </cell>
          <cell r="AB1584">
            <v>2020</v>
          </cell>
        </row>
        <row r="1584">
          <cell r="AF1584" t="str">
            <v>电梯广告（业委会）</v>
          </cell>
        </row>
        <row r="1585">
          <cell r="C1585" t="str">
            <v>中华东波苑</v>
          </cell>
        </row>
        <row r="1585">
          <cell r="K1585" t="str">
            <v>2019年</v>
          </cell>
        </row>
        <row r="1585">
          <cell r="M1585">
            <v>43585</v>
          </cell>
        </row>
        <row r="1585">
          <cell r="S1585">
            <v>1875</v>
          </cell>
        </row>
        <row r="1585">
          <cell r="AA1585">
            <v>43952</v>
          </cell>
          <cell r="AB1585">
            <v>2020</v>
          </cell>
        </row>
        <row r="1585">
          <cell r="AF1585" t="str">
            <v>电梯广告（业委会）</v>
          </cell>
        </row>
        <row r="1586">
          <cell r="C1586" t="str">
            <v>中华东波苑</v>
          </cell>
        </row>
        <row r="1586">
          <cell r="K1586" t="str">
            <v>2019年</v>
          </cell>
        </row>
        <row r="1586">
          <cell r="M1586">
            <v>43677</v>
          </cell>
        </row>
        <row r="1586">
          <cell r="S1586">
            <v>1875</v>
          </cell>
        </row>
        <row r="1586">
          <cell r="AA1586">
            <v>43952</v>
          </cell>
          <cell r="AB1586">
            <v>2020</v>
          </cell>
        </row>
        <row r="1586">
          <cell r="AF1586" t="str">
            <v>电梯广告（业委会）</v>
          </cell>
        </row>
        <row r="1587">
          <cell r="C1587" t="str">
            <v>中华东波苑</v>
          </cell>
        </row>
        <row r="1587">
          <cell r="K1587" t="str">
            <v>2019年</v>
          </cell>
        </row>
        <row r="1587">
          <cell r="M1587">
            <v>43677</v>
          </cell>
        </row>
        <row r="1587">
          <cell r="S1587">
            <v>1875</v>
          </cell>
        </row>
        <row r="1587">
          <cell r="AA1587">
            <v>43952</v>
          </cell>
          <cell r="AB1587">
            <v>2020</v>
          </cell>
        </row>
        <row r="1587">
          <cell r="AF1587" t="str">
            <v>电梯广告（业委会）</v>
          </cell>
        </row>
        <row r="1588">
          <cell r="C1588" t="str">
            <v>中华东波苑</v>
          </cell>
        </row>
        <row r="1588">
          <cell r="K1588" t="str">
            <v>2019年</v>
          </cell>
        </row>
        <row r="1588">
          <cell r="M1588">
            <v>43722</v>
          </cell>
        </row>
        <row r="1588">
          <cell r="S1588">
            <v>575</v>
          </cell>
        </row>
        <row r="1588">
          <cell r="AA1588">
            <v>43952</v>
          </cell>
          <cell r="AB1588">
            <v>2020</v>
          </cell>
        </row>
        <row r="1588">
          <cell r="AF1588" t="str">
            <v>电梯广告（业委会）</v>
          </cell>
        </row>
        <row r="1589">
          <cell r="C1589" t="str">
            <v>中华东波苑</v>
          </cell>
        </row>
        <row r="1589">
          <cell r="K1589" t="str">
            <v>2019年</v>
          </cell>
        </row>
        <row r="1589">
          <cell r="M1589">
            <v>43722</v>
          </cell>
        </row>
        <row r="1589">
          <cell r="S1589">
            <v>2587.5</v>
          </cell>
        </row>
        <row r="1589">
          <cell r="AA1589">
            <v>43952</v>
          </cell>
          <cell r="AB1589">
            <v>2020</v>
          </cell>
        </row>
        <row r="1589">
          <cell r="AF1589" t="str">
            <v>电梯广告（业委会）</v>
          </cell>
        </row>
        <row r="1590">
          <cell r="C1590" t="str">
            <v>中华东波苑</v>
          </cell>
        </row>
        <row r="1590">
          <cell r="K1590" t="str">
            <v>2019年</v>
          </cell>
        </row>
        <row r="1590">
          <cell r="M1590">
            <v>43722</v>
          </cell>
        </row>
        <row r="1590">
          <cell r="S1590">
            <v>2587.5</v>
          </cell>
        </row>
        <row r="1590">
          <cell r="AA1590">
            <v>43952</v>
          </cell>
          <cell r="AB1590">
            <v>2020</v>
          </cell>
        </row>
        <row r="1590">
          <cell r="AF1590" t="str">
            <v>电梯广告（业委会）</v>
          </cell>
        </row>
        <row r="1591">
          <cell r="C1591" t="str">
            <v>中华东波苑</v>
          </cell>
        </row>
        <row r="1591">
          <cell r="K1591" t="str">
            <v>2019年</v>
          </cell>
        </row>
        <row r="1591">
          <cell r="M1591">
            <v>43722</v>
          </cell>
        </row>
        <row r="1591">
          <cell r="S1591">
            <v>575</v>
          </cell>
        </row>
        <row r="1591">
          <cell r="AA1591">
            <v>43952</v>
          </cell>
          <cell r="AB1591">
            <v>2020</v>
          </cell>
        </row>
        <row r="1591">
          <cell r="AF1591" t="str">
            <v>电梯广告（业委会）</v>
          </cell>
        </row>
        <row r="1592">
          <cell r="C1592" t="str">
            <v>中华东波苑</v>
          </cell>
        </row>
        <row r="1592">
          <cell r="K1592" t="str">
            <v>2019年</v>
          </cell>
        </row>
        <row r="1592">
          <cell r="M1592">
            <v>43769</v>
          </cell>
        </row>
        <row r="1592">
          <cell r="S1592">
            <v>1875</v>
          </cell>
        </row>
        <row r="1592">
          <cell r="AA1592">
            <v>43952</v>
          </cell>
          <cell r="AB1592">
            <v>2020</v>
          </cell>
        </row>
        <row r="1592">
          <cell r="AF1592" t="str">
            <v>电梯广告（业委会）</v>
          </cell>
        </row>
        <row r="1593">
          <cell r="C1593" t="str">
            <v>中华东波苑</v>
          </cell>
        </row>
        <row r="1593">
          <cell r="K1593" t="str">
            <v>2019年</v>
          </cell>
        </row>
        <row r="1593">
          <cell r="M1593">
            <v>43769</v>
          </cell>
        </row>
        <row r="1593">
          <cell r="S1593">
            <v>1875</v>
          </cell>
        </row>
        <row r="1593">
          <cell r="AA1593">
            <v>43952</v>
          </cell>
          <cell r="AB1593">
            <v>2020</v>
          </cell>
        </row>
        <row r="1593">
          <cell r="AF1593" t="str">
            <v>电梯广告（业委会）</v>
          </cell>
        </row>
        <row r="1594">
          <cell r="C1594" t="str">
            <v>中华东波苑</v>
          </cell>
        </row>
        <row r="1594">
          <cell r="K1594" t="str">
            <v>2019年</v>
          </cell>
        </row>
        <row r="1594">
          <cell r="M1594">
            <v>43813</v>
          </cell>
        </row>
        <row r="1594">
          <cell r="S1594">
            <v>575</v>
          </cell>
        </row>
        <row r="1594">
          <cell r="AA1594">
            <v>43952</v>
          </cell>
          <cell r="AB1594">
            <v>2020</v>
          </cell>
        </row>
        <row r="1594">
          <cell r="AF1594" t="str">
            <v>电梯广告（业委会）</v>
          </cell>
        </row>
        <row r="1595">
          <cell r="C1595" t="str">
            <v>中华东波苑</v>
          </cell>
        </row>
        <row r="1595">
          <cell r="K1595" t="str">
            <v>2019年</v>
          </cell>
        </row>
        <row r="1595">
          <cell r="M1595">
            <v>43813</v>
          </cell>
        </row>
        <row r="1595">
          <cell r="S1595">
            <v>2587.5</v>
          </cell>
        </row>
        <row r="1595">
          <cell r="AA1595">
            <v>43952</v>
          </cell>
          <cell r="AB1595">
            <v>2020</v>
          </cell>
        </row>
        <row r="1595">
          <cell r="AF1595" t="str">
            <v>电梯广告（业委会）</v>
          </cell>
        </row>
        <row r="1596">
          <cell r="C1596" t="str">
            <v>中华东波苑</v>
          </cell>
        </row>
        <row r="1596">
          <cell r="K1596" t="str">
            <v>2019年</v>
          </cell>
        </row>
        <row r="1596">
          <cell r="M1596">
            <v>43813</v>
          </cell>
        </row>
        <row r="1596">
          <cell r="S1596">
            <v>575</v>
          </cell>
        </row>
        <row r="1596">
          <cell r="AA1596">
            <v>43952</v>
          </cell>
          <cell r="AB1596">
            <v>2020</v>
          </cell>
        </row>
        <row r="1596">
          <cell r="AF1596" t="str">
            <v>电梯广告（业委会）</v>
          </cell>
        </row>
        <row r="1597">
          <cell r="C1597" t="str">
            <v>中华东波苑</v>
          </cell>
        </row>
        <row r="1597">
          <cell r="K1597" t="str">
            <v>2019年</v>
          </cell>
        </row>
        <row r="1597">
          <cell r="M1597">
            <v>43830</v>
          </cell>
        </row>
        <row r="1597">
          <cell r="S1597">
            <v>1250</v>
          </cell>
        </row>
        <row r="1597">
          <cell r="AA1597">
            <v>43952</v>
          </cell>
          <cell r="AB1597">
            <v>2020</v>
          </cell>
        </row>
        <row r="1597">
          <cell r="AF1597" t="str">
            <v>电梯广告（业委会）</v>
          </cell>
        </row>
        <row r="1598">
          <cell r="C1598" t="str">
            <v>中华东波苑</v>
          </cell>
        </row>
        <row r="1598">
          <cell r="K1598" t="str">
            <v>2020年</v>
          </cell>
        </row>
        <row r="1598">
          <cell r="M1598">
            <v>43861</v>
          </cell>
        </row>
        <row r="1598">
          <cell r="S1598">
            <v>625</v>
          </cell>
        </row>
        <row r="1598">
          <cell r="AA1598">
            <v>43952</v>
          </cell>
          <cell r="AB1598">
            <v>2020</v>
          </cell>
        </row>
        <row r="1598">
          <cell r="AF1598" t="str">
            <v>电梯广告（业委会）</v>
          </cell>
        </row>
        <row r="1599">
          <cell r="C1599" t="str">
            <v>中华东波苑</v>
          </cell>
        </row>
        <row r="1599">
          <cell r="K1599" t="str">
            <v>2019年</v>
          </cell>
        </row>
        <row r="1599">
          <cell r="M1599">
            <v>43830</v>
          </cell>
        </row>
        <row r="1599">
          <cell r="S1599">
            <v>1250</v>
          </cell>
        </row>
        <row r="1599">
          <cell r="AA1599">
            <v>43952</v>
          </cell>
          <cell r="AB1599">
            <v>2020</v>
          </cell>
        </row>
        <row r="1599">
          <cell r="AF1599" t="str">
            <v>电梯广告（业委会）</v>
          </cell>
        </row>
        <row r="1600">
          <cell r="C1600" t="str">
            <v>中华东波苑</v>
          </cell>
        </row>
        <row r="1600">
          <cell r="K1600" t="str">
            <v>2020年</v>
          </cell>
        </row>
        <row r="1600">
          <cell r="M1600">
            <v>43861</v>
          </cell>
        </row>
        <row r="1600">
          <cell r="S1600">
            <v>625</v>
          </cell>
        </row>
        <row r="1600">
          <cell r="AA1600">
            <v>43952</v>
          </cell>
          <cell r="AB1600">
            <v>2020</v>
          </cell>
        </row>
        <row r="1600">
          <cell r="AF1600" t="str">
            <v>电梯广告（业委会）</v>
          </cell>
        </row>
        <row r="1601">
          <cell r="C1601" t="str">
            <v>中华东波苑</v>
          </cell>
        </row>
        <row r="1601">
          <cell r="K1601" t="str">
            <v>2019年</v>
          </cell>
        </row>
        <row r="1601">
          <cell r="M1601">
            <v>43844</v>
          </cell>
        </row>
        <row r="1601">
          <cell r="S1601">
            <v>191.67</v>
          </cell>
        </row>
        <row r="1601">
          <cell r="AA1601">
            <v>43952</v>
          </cell>
          <cell r="AB1601">
            <v>2020</v>
          </cell>
        </row>
        <row r="1601">
          <cell r="AF1601" t="str">
            <v>电梯广告（业委会）</v>
          </cell>
        </row>
        <row r="1602">
          <cell r="C1602" t="str">
            <v>中华东波苑</v>
          </cell>
        </row>
        <row r="1602">
          <cell r="K1602" t="str">
            <v>2020年</v>
          </cell>
        </row>
        <row r="1602">
          <cell r="M1602">
            <v>43904</v>
          </cell>
        </row>
        <row r="1602">
          <cell r="S1602">
            <v>383.33</v>
          </cell>
        </row>
        <row r="1602">
          <cell r="AA1602">
            <v>43952</v>
          </cell>
          <cell r="AB1602">
            <v>2020</v>
          </cell>
        </row>
        <row r="1602">
          <cell r="AF1602" t="str">
            <v>电梯广告（业委会）</v>
          </cell>
        </row>
        <row r="1603">
          <cell r="C1603" t="str">
            <v>中华东波苑</v>
          </cell>
        </row>
        <row r="1603">
          <cell r="K1603" t="str">
            <v>2019年</v>
          </cell>
        </row>
        <row r="1603">
          <cell r="M1603">
            <v>43844</v>
          </cell>
        </row>
        <row r="1603">
          <cell r="S1603">
            <v>191.67</v>
          </cell>
        </row>
        <row r="1603">
          <cell r="AA1603">
            <v>43952</v>
          </cell>
          <cell r="AB1603">
            <v>2020</v>
          </cell>
        </row>
        <row r="1603">
          <cell r="AF1603" t="str">
            <v>电梯广告（业委会）</v>
          </cell>
        </row>
        <row r="1604">
          <cell r="C1604" t="str">
            <v>中华东波苑</v>
          </cell>
        </row>
        <row r="1604">
          <cell r="K1604" t="str">
            <v>2020年</v>
          </cell>
        </row>
        <row r="1604">
          <cell r="M1604">
            <v>43904</v>
          </cell>
        </row>
        <row r="1604">
          <cell r="S1604">
            <v>383.33</v>
          </cell>
        </row>
        <row r="1604">
          <cell r="AA1604">
            <v>43952</v>
          </cell>
          <cell r="AB1604">
            <v>2020</v>
          </cell>
        </row>
        <row r="1604">
          <cell r="AF1604" t="str">
            <v>电梯广告（业委会）</v>
          </cell>
        </row>
        <row r="1605">
          <cell r="C1605" t="str">
            <v>中华东波苑</v>
          </cell>
        </row>
        <row r="1605">
          <cell r="K1605" t="str">
            <v>2020年</v>
          </cell>
        </row>
        <row r="1605">
          <cell r="M1605">
            <v>43951</v>
          </cell>
        </row>
        <row r="1605">
          <cell r="S1605">
            <v>1875</v>
          </cell>
        </row>
        <row r="1605">
          <cell r="AA1605">
            <v>43952</v>
          </cell>
          <cell r="AB1605">
            <v>2020</v>
          </cell>
        </row>
        <row r="1605">
          <cell r="AF1605" t="str">
            <v>电梯广告（业委会）</v>
          </cell>
        </row>
        <row r="1606">
          <cell r="C1606" t="str">
            <v>中华东波苑</v>
          </cell>
        </row>
        <row r="1606">
          <cell r="K1606" t="str">
            <v>2020年</v>
          </cell>
        </row>
        <row r="1606">
          <cell r="M1606">
            <v>43951</v>
          </cell>
        </row>
        <row r="1606">
          <cell r="S1606">
            <v>1875</v>
          </cell>
        </row>
        <row r="1606">
          <cell r="AA1606">
            <v>43952</v>
          </cell>
          <cell r="AB1606">
            <v>2020</v>
          </cell>
        </row>
        <row r="1606">
          <cell r="AF1606" t="str">
            <v>电梯广告（业委会）</v>
          </cell>
        </row>
        <row r="1607">
          <cell r="C1607" t="str">
            <v>中华东波苑</v>
          </cell>
        </row>
        <row r="1607">
          <cell r="K1607" t="str">
            <v>2019年</v>
          </cell>
        </row>
        <row r="1607">
          <cell r="M1607">
            <v>43844</v>
          </cell>
        </row>
        <row r="1607">
          <cell r="S1607">
            <v>862.5</v>
          </cell>
        </row>
        <row r="1607">
          <cell r="AA1607">
            <v>43952</v>
          </cell>
          <cell r="AB1607">
            <v>2020</v>
          </cell>
        </row>
        <row r="1607">
          <cell r="AF1607" t="str">
            <v>电梯广告（业委会）</v>
          </cell>
        </row>
        <row r="1608">
          <cell r="C1608" t="str">
            <v>中华东波苑</v>
          </cell>
        </row>
        <row r="1608">
          <cell r="K1608" t="str">
            <v>2020年</v>
          </cell>
        </row>
        <row r="1608">
          <cell r="M1608">
            <v>43904</v>
          </cell>
        </row>
        <row r="1608">
          <cell r="S1608">
            <v>1725</v>
          </cell>
        </row>
        <row r="1608">
          <cell r="AA1608">
            <v>43952</v>
          </cell>
          <cell r="AB1608">
            <v>2020</v>
          </cell>
        </row>
        <row r="1608">
          <cell r="AF1608" t="str">
            <v>电梯广告（业委会）</v>
          </cell>
        </row>
        <row r="1609">
          <cell r="C1609" t="str">
            <v>中华东波苑</v>
          </cell>
        </row>
        <row r="1609">
          <cell r="K1609" t="str">
            <v>2020年</v>
          </cell>
        </row>
        <row r="1609">
          <cell r="M1609">
            <v>44012</v>
          </cell>
        </row>
        <row r="1609">
          <cell r="S1609">
            <v>449.8</v>
          </cell>
        </row>
        <row r="1609">
          <cell r="AA1609">
            <v>43952</v>
          </cell>
          <cell r="AB1609">
            <v>2020</v>
          </cell>
        </row>
        <row r="1609">
          <cell r="AF1609" t="str">
            <v>住宅物业费</v>
          </cell>
        </row>
        <row r="1610">
          <cell r="C1610" t="str">
            <v>中华东波苑</v>
          </cell>
        </row>
        <row r="1610">
          <cell r="K1610" t="str">
            <v>2020年</v>
          </cell>
        </row>
        <row r="1610">
          <cell r="M1610">
            <v>44012</v>
          </cell>
        </row>
        <row r="1610">
          <cell r="S1610">
            <v>375</v>
          </cell>
        </row>
        <row r="1610">
          <cell r="AA1610">
            <v>43952</v>
          </cell>
          <cell r="AB1610">
            <v>2020</v>
          </cell>
        </row>
        <row r="1610">
          <cell r="AF1610" t="str">
            <v>小业主产权车辆管理费</v>
          </cell>
        </row>
        <row r="1611">
          <cell r="C1611" t="str">
            <v>中华东波苑</v>
          </cell>
        </row>
        <row r="1611">
          <cell r="K1611" t="str">
            <v>2020年</v>
          </cell>
        </row>
        <row r="1611">
          <cell r="M1611">
            <v>43982</v>
          </cell>
        </row>
        <row r="1611">
          <cell r="S1611">
            <v>500</v>
          </cell>
        </row>
        <row r="1611">
          <cell r="AA1611">
            <v>43952</v>
          </cell>
          <cell r="AB1611">
            <v>2020</v>
          </cell>
        </row>
        <row r="1611">
          <cell r="AF1611" t="str">
            <v>临时停车费</v>
          </cell>
        </row>
        <row r="1612">
          <cell r="C1612" t="str">
            <v>中华东波苑</v>
          </cell>
        </row>
        <row r="1612">
          <cell r="K1612" t="str">
            <v>2020年</v>
          </cell>
        </row>
        <row r="1612">
          <cell r="M1612">
            <v>43982</v>
          </cell>
        </row>
        <row r="1612">
          <cell r="S1612">
            <v>500</v>
          </cell>
        </row>
        <row r="1612">
          <cell r="AA1612">
            <v>43952</v>
          </cell>
          <cell r="AB1612">
            <v>2020</v>
          </cell>
        </row>
        <row r="1612">
          <cell r="AF1612" t="str">
            <v>临时停车费</v>
          </cell>
        </row>
        <row r="1613">
          <cell r="C1613" t="str">
            <v>中华东波苑</v>
          </cell>
        </row>
        <row r="1613">
          <cell r="K1613" t="str">
            <v>2020年</v>
          </cell>
        </row>
        <row r="1613">
          <cell r="M1613">
            <v>43951</v>
          </cell>
        </row>
        <row r="1613">
          <cell r="S1613">
            <v>3545.26</v>
          </cell>
        </row>
        <row r="1613">
          <cell r="AA1613">
            <v>43952</v>
          </cell>
          <cell r="AB1613">
            <v>2020</v>
          </cell>
        </row>
        <row r="1613">
          <cell r="AF1613" t="str">
            <v>电费及管理费</v>
          </cell>
        </row>
        <row r="1614">
          <cell r="C1614" t="str">
            <v>中华东波苑</v>
          </cell>
        </row>
        <row r="1614">
          <cell r="K1614" t="str">
            <v>2020年</v>
          </cell>
        </row>
        <row r="1614">
          <cell r="M1614">
            <v>43951</v>
          </cell>
        </row>
        <row r="1614">
          <cell r="S1614">
            <v>85</v>
          </cell>
        </row>
        <row r="1614">
          <cell r="AA1614">
            <v>43952</v>
          </cell>
          <cell r="AB1614">
            <v>2020</v>
          </cell>
        </row>
        <row r="1614">
          <cell r="AF1614" t="str">
            <v>代收水费</v>
          </cell>
        </row>
        <row r="1615">
          <cell r="C1615" t="str">
            <v>中华东波苑</v>
          </cell>
        </row>
        <row r="1615">
          <cell r="K1615" t="str">
            <v>2020年</v>
          </cell>
        </row>
        <row r="1615">
          <cell r="M1615">
            <v>43951</v>
          </cell>
        </row>
        <row r="1615">
          <cell r="S1615">
            <v>800</v>
          </cell>
        </row>
        <row r="1615">
          <cell r="AA1615">
            <v>43952</v>
          </cell>
          <cell r="AB1615">
            <v>2020</v>
          </cell>
        </row>
        <row r="1615">
          <cell r="AF1615" t="str">
            <v>电费及管理费</v>
          </cell>
        </row>
        <row r="1616">
          <cell r="C1616" t="str">
            <v>中华东波苑</v>
          </cell>
        </row>
        <row r="1616">
          <cell r="K1616" t="str">
            <v>2020年</v>
          </cell>
        </row>
        <row r="1616">
          <cell r="M1616">
            <v>43951</v>
          </cell>
        </row>
        <row r="1616">
          <cell r="S1616">
            <v>273.6</v>
          </cell>
        </row>
        <row r="1616">
          <cell r="AA1616">
            <v>43952</v>
          </cell>
          <cell r="AB1616">
            <v>2020</v>
          </cell>
        </row>
        <row r="1616">
          <cell r="AF1616" t="str">
            <v>代收水费</v>
          </cell>
        </row>
        <row r="1617">
          <cell r="C1617" t="str">
            <v>中华东波苑</v>
          </cell>
        </row>
        <row r="1617">
          <cell r="K1617" t="str">
            <v>2020年</v>
          </cell>
        </row>
        <row r="1617">
          <cell r="M1617">
            <v>43951</v>
          </cell>
        </row>
        <row r="1617">
          <cell r="S1617">
            <v>1120.9</v>
          </cell>
        </row>
        <row r="1617">
          <cell r="AA1617">
            <v>43952</v>
          </cell>
          <cell r="AB1617">
            <v>2020</v>
          </cell>
        </row>
        <row r="1617">
          <cell r="AF1617" t="str">
            <v>电费及管理费</v>
          </cell>
        </row>
        <row r="1618">
          <cell r="C1618" t="str">
            <v>中华东波苑</v>
          </cell>
        </row>
        <row r="1618">
          <cell r="K1618" t="str">
            <v>2020年</v>
          </cell>
        </row>
        <row r="1618">
          <cell r="M1618">
            <v>43951</v>
          </cell>
        </row>
        <row r="1618">
          <cell r="S1618">
            <v>306</v>
          </cell>
        </row>
        <row r="1618">
          <cell r="AA1618">
            <v>43952</v>
          </cell>
          <cell r="AB1618">
            <v>2020</v>
          </cell>
        </row>
        <row r="1618">
          <cell r="AF1618" t="str">
            <v>代收水费</v>
          </cell>
        </row>
        <row r="1619">
          <cell r="C1619" t="str">
            <v>中华东波苑</v>
          </cell>
        </row>
        <row r="1619">
          <cell r="K1619" t="str">
            <v>2020年</v>
          </cell>
        </row>
        <row r="1619">
          <cell r="M1619">
            <v>43951</v>
          </cell>
        </row>
        <row r="1619">
          <cell r="S1619">
            <v>416.1</v>
          </cell>
        </row>
        <row r="1619">
          <cell r="AA1619">
            <v>43952</v>
          </cell>
          <cell r="AB1619">
            <v>2020</v>
          </cell>
        </row>
        <row r="1619">
          <cell r="AF1619" t="str">
            <v>代收水费</v>
          </cell>
        </row>
        <row r="1620">
          <cell r="C1620" t="str">
            <v>中华东波苑</v>
          </cell>
        </row>
        <row r="1620">
          <cell r="K1620" t="str">
            <v>2020年</v>
          </cell>
        </row>
        <row r="1620">
          <cell r="M1620">
            <v>43951</v>
          </cell>
        </row>
        <row r="1620">
          <cell r="S1620">
            <v>1200</v>
          </cell>
        </row>
        <row r="1620">
          <cell r="AA1620">
            <v>43952</v>
          </cell>
          <cell r="AB1620">
            <v>2020</v>
          </cell>
        </row>
        <row r="1620">
          <cell r="AF1620" t="str">
            <v>电费及管理费</v>
          </cell>
        </row>
        <row r="1621">
          <cell r="C1621" t="str">
            <v>中华东波苑</v>
          </cell>
        </row>
        <row r="1621">
          <cell r="K1621" t="str">
            <v>2020年</v>
          </cell>
        </row>
        <row r="1621">
          <cell r="M1621">
            <v>43951</v>
          </cell>
        </row>
        <row r="1621">
          <cell r="S1621">
            <v>96.9</v>
          </cell>
        </row>
        <row r="1621">
          <cell r="AA1621">
            <v>43952</v>
          </cell>
          <cell r="AB1621">
            <v>2020</v>
          </cell>
        </row>
        <row r="1621">
          <cell r="AF1621" t="str">
            <v>代收水费</v>
          </cell>
        </row>
        <row r="1622">
          <cell r="C1622" t="str">
            <v>中华东波苑</v>
          </cell>
        </row>
        <row r="1622">
          <cell r="K1622" t="str">
            <v>2020年</v>
          </cell>
        </row>
        <row r="1622">
          <cell r="M1622">
            <v>44196</v>
          </cell>
        </row>
        <row r="1622">
          <cell r="S1622">
            <v>2094.36</v>
          </cell>
        </row>
        <row r="1622">
          <cell r="AA1622">
            <v>43952</v>
          </cell>
          <cell r="AB1622">
            <v>2020</v>
          </cell>
        </row>
        <row r="1622">
          <cell r="AF1622" t="str">
            <v>住宅物业费</v>
          </cell>
        </row>
        <row r="1623">
          <cell r="C1623" t="str">
            <v>中华东波苑</v>
          </cell>
        </row>
        <row r="1623">
          <cell r="K1623" t="str">
            <v>2020年</v>
          </cell>
        </row>
        <row r="1623">
          <cell r="M1623">
            <v>44196</v>
          </cell>
        </row>
        <row r="1623">
          <cell r="S1623">
            <v>1656.12</v>
          </cell>
        </row>
        <row r="1623">
          <cell r="AA1623">
            <v>43952</v>
          </cell>
          <cell r="AB1623">
            <v>2020</v>
          </cell>
        </row>
        <row r="1623">
          <cell r="AF1623" t="str">
            <v>住宅物业费</v>
          </cell>
        </row>
        <row r="1624">
          <cell r="C1624" t="str">
            <v>中华东波苑</v>
          </cell>
        </row>
        <row r="1624">
          <cell r="K1624" t="str">
            <v>2020年</v>
          </cell>
        </row>
        <row r="1624">
          <cell r="M1624">
            <v>43951</v>
          </cell>
        </row>
        <row r="1624">
          <cell r="S1624">
            <v>587.4</v>
          </cell>
        </row>
        <row r="1624">
          <cell r="AA1624">
            <v>43952</v>
          </cell>
          <cell r="AB1624">
            <v>2020</v>
          </cell>
        </row>
        <row r="1624">
          <cell r="AF1624" t="str">
            <v>电费及管理费</v>
          </cell>
        </row>
        <row r="1625">
          <cell r="C1625" t="str">
            <v>中华东波苑</v>
          </cell>
        </row>
        <row r="1625">
          <cell r="K1625" t="str">
            <v>2020年</v>
          </cell>
        </row>
        <row r="1625">
          <cell r="M1625">
            <v>43951</v>
          </cell>
        </row>
        <row r="1625">
          <cell r="S1625">
            <v>65</v>
          </cell>
        </row>
        <row r="1625">
          <cell r="AA1625">
            <v>43952</v>
          </cell>
          <cell r="AB1625">
            <v>2020</v>
          </cell>
        </row>
        <row r="1625">
          <cell r="AF1625" t="str">
            <v>代收水费</v>
          </cell>
        </row>
        <row r="1626">
          <cell r="C1626" t="str">
            <v>中华东波苑</v>
          </cell>
        </row>
        <row r="1626">
          <cell r="K1626" t="str">
            <v>2020年</v>
          </cell>
        </row>
        <row r="1626">
          <cell r="M1626">
            <v>44196</v>
          </cell>
        </row>
        <row r="1626">
          <cell r="S1626">
            <v>1473.6</v>
          </cell>
        </row>
        <row r="1626">
          <cell r="AA1626">
            <v>43952</v>
          </cell>
          <cell r="AB1626">
            <v>2020</v>
          </cell>
        </row>
        <row r="1626">
          <cell r="AF1626" t="str">
            <v>住宅物业费</v>
          </cell>
        </row>
        <row r="1627">
          <cell r="C1627" t="str">
            <v>中华东波苑</v>
          </cell>
        </row>
        <row r="1627">
          <cell r="K1627" t="str">
            <v>2020年</v>
          </cell>
        </row>
        <row r="1627">
          <cell r="M1627">
            <v>43951</v>
          </cell>
        </row>
        <row r="1627">
          <cell r="S1627">
            <v>224</v>
          </cell>
        </row>
        <row r="1627">
          <cell r="AA1627">
            <v>43952</v>
          </cell>
          <cell r="AB1627">
            <v>2020</v>
          </cell>
        </row>
        <row r="1627">
          <cell r="AF1627" t="str">
            <v>电费及管理费</v>
          </cell>
        </row>
        <row r="1628">
          <cell r="C1628" t="str">
            <v>中华东波苑</v>
          </cell>
        </row>
        <row r="1628">
          <cell r="K1628" t="str">
            <v>2020年</v>
          </cell>
        </row>
        <row r="1628">
          <cell r="M1628">
            <v>43951</v>
          </cell>
        </row>
        <row r="1628">
          <cell r="S1628">
            <v>57</v>
          </cell>
        </row>
        <row r="1628">
          <cell r="AA1628">
            <v>43952</v>
          </cell>
          <cell r="AB1628">
            <v>2020</v>
          </cell>
        </row>
        <row r="1628">
          <cell r="AF1628" t="str">
            <v>代收水费</v>
          </cell>
        </row>
        <row r="1629">
          <cell r="C1629" t="str">
            <v>中华东波苑</v>
          </cell>
        </row>
        <row r="1629">
          <cell r="K1629" t="str">
            <v>2020年</v>
          </cell>
        </row>
        <row r="1629">
          <cell r="M1629">
            <v>43951</v>
          </cell>
        </row>
        <row r="1629">
          <cell r="S1629">
            <v>484.5</v>
          </cell>
        </row>
        <row r="1629">
          <cell r="AA1629">
            <v>43952</v>
          </cell>
          <cell r="AB1629">
            <v>2020</v>
          </cell>
        </row>
        <row r="1629">
          <cell r="AF1629" t="str">
            <v>电费及管理费</v>
          </cell>
        </row>
        <row r="1630">
          <cell r="C1630" t="str">
            <v>中华东波苑</v>
          </cell>
        </row>
        <row r="1630">
          <cell r="K1630" t="str">
            <v>2020年</v>
          </cell>
        </row>
        <row r="1630">
          <cell r="M1630">
            <v>43861</v>
          </cell>
        </row>
        <row r="1630">
          <cell r="S1630">
            <v>661.2</v>
          </cell>
        </row>
        <row r="1630">
          <cell r="AA1630">
            <v>43952</v>
          </cell>
          <cell r="AB1630">
            <v>2020</v>
          </cell>
        </row>
        <row r="1630">
          <cell r="AF1630" t="str">
            <v>电费及管理费</v>
          </cell>
        </row>
        <row r="1631">
          <cell r="C1631" t="str">
            <v>中华东波苑</v>
          </cell>
        </row>
        <row r="1631">
          <cell r="K1631" t="str">
            <v>2020年</v>
          </cell>
        </row>
        <row r="1631">
          <cell r="M1631">
            <v>43921</v>
          </cell>
        </row>
        <row r="1631">
          <cell r="S1631">
            <v>8</v>
          </cell>
        </row>
        <row r="1631">
          <cell r="AA1631">
            <v>43952</v>
          </cell>
          <cell r="AB1631">
            <v>2020</v>
          </cell>
        </row>
        <row r="1631">
          <cell r="AF1631" t="str">
            <v>电费及管理费</v>
          </cell>
        </row>
        <row r="1632">
          <cell r="C1632" t="str">
            <v>中华东波苑</v>
          </cell>
        </row>
        <row r="1632">
          <cell r="K1632" t="str">
            <v>2020年</v>
          </cell>
        </row>
        <row r="1632">
          <cell r="M1632">
            <v>43951</v>
          </cell>
        </row>
        <row r="1632">
          <cell r="S1632">
            <v>122.1</v>
          </cell>
        </row>
        <row r="1632">
          <cell r="AA1632">
            <v>43952</v>
          </cell>
          <cell r="AB1632">
            <v>2020</v>
          </cell>
        </row>
        <row r="1632">
          <cell r="AF1632" t="str">
            <v>电费及管理费</v>
          </cell>
        </row>
        <row r="1633">
          <cell r="C1633" t="str">
            <v>中华东波苑</v>
          </cell>
        </row>
        <row r="1633">
          <cell r="K1633" t="str">
            <v>2020年</v>
          </cell>
        </row>
        <row r="1633">
          <cell r="M1633">
            <v>44012</v>
          </cell>
        </row>
        <row r="1633">
          <cell r="S1633">
            <v>7482.27</v>
          </cell>
        </row>
        <row r="1633">
          <cell r="AA1633">
            <v>43952</v>
          </cell>
          <cell r="AB1633">
            <v>2020</v>
          </cell>
        </row>
        <row r="1633">
          <cell r="AF1633" t="str">
            <v>商铺物业费</v>
          </cell>
        </row>
        <row r="1634">
          <cell r="C1634" t="str">
            <v>中华东波苑</v>
          </cell>
        </row>
        <row r="1634">
          <cell r="K1634" t="str">
            <v>2020年</v>
          </cell>
        </row>
        <row r="1634">
          <cell r="M1634">
            <v>44012</v>
          </cell>
        </row>
        <row r="1634">
          <cell r="S1634">
            <v>1625.67</v>
          </cell>
        </row>
        <row r="1634">
          <cell r="AA1634">
            <v>43952</v>
          </cell>
          <cell r="AB1634">
            <v>2020</v>
          </cell>
        </row>
        <row r="1634">
          <cell r="AF1634" t="str">
            <v>商铺物业费</v>
          </cell>
        </row>
        <row r="1635">
          <cell r="C1635" t="str">
            <v>中华东波苑</v>
          </cell>
        </row>
        <row r="1635">
          <cell r="K1635" t="str">
            <v>2020年</v>
          </cell>
        </row>
        <row r="1635">
          <cell r="M1635">
            <v>43861</v>
          </cell>
        </row>
        <row r="1635">
          <cell r="S1635">
            <v>1981</v>
          </cell>
        </row>
        <row r="1635">
          <cell r="AA1635">
            <v>43952</v>
          </cell>
          <cell r="AB1635">
            <v>2020</v>
          </cell>
        </row>
        <row r="1635">
          <cell r="AF1635" t="str">
            <v>电费及管理费</v>
          </cell>
        </row>
        <row r="1636">
          <cell r="C1636" t="str">
            <v>中华东波苑</v>
          </cell>
        </row>
        <row r="1636">
          <cell r="K1636" t="str">
            <v>2020年</v>
          </cell>
        </row>
        <row r="1636">
          <cell r="M1636">
            <v>43861</v>
          </cell>
        </row>
        <row r="1636">
          <cell r="S1636">
            <v>58.5</v>
          </cell>
        </row>
        <row r="1636">
          <cell r="AA1636">
            <v>43952</v>
          </cell>
          <cell r="AB1636">
            <v>2020</v>
          </cell>
        </row>
        <row r="1636">
          <cell r="AF1636" t="str">
            <v>代收水费</v>
          </cell>
        </row>
        <row r="1637">
          <cell r="C1637" t="str">
            <v>中华东波苑</v>
          </cell>
        </row>
        <row r="1637">
          <cell r="K1637" t="str">
            <v>2020年</v>
          </cell>
        </row>
        <row r="1637">
          <cell r="M1637">
            <v>44196</v>
          </cell>
        </row>
        <row r="1637">
          <cell r="S1637">
            <v>2100</v>
          </cell>
        </row>
        <row r="1637">
          <cell r="AA1637">
            <v>43983</v>
          </cell>
          <cell r="AB1637">
            <v>2020</v>
          </cell>
        </row>
        <row r="1637">
          <cell r="AF1637" t="str">
            <v>地下停车费</v>
          </cell>
        </row>
        <row r="1638">
          <cell r="C1638" t="str">
            <v>中华东波苑</v>
          </cell>
        </row>
        <row r="1638">
          <cell r="K1638" t="str">
            <v>2020年</v>
          </cell>
        </row>
        <row r="1638">
          <cell r="M1638">
            <v>43951</v>
          </cell>
        </row>
        <row r="1638">
          <cell r="S1638">
            <v>5670</v>
          </cell>
        </row>
        <row r="1638">
          <cell r="AA1638">
            <v>43983</v>
          </cell>
          <cell r="AB1638">
            <v>2020</v>
          </cell>
        </row>
        <row r="1638">
          <cell r="AF1638" t="str">
            <v>电费及管理费</v>
          </cell>
        </row>
        <row r="1639">
          <cell r="C1639" t="str">
            <v>中华东波苑</v>
          </cell>
        </row>
        <row r="1639">
          <cell r="K1639" t="str">
            <v>2020年</v>
          </cell>
        </row>
        <row r="1639">
          <cell r="M1639">
            <v>43951</v>
          </cell>
        </row>
        <row r="1639">
          <cell r="S1639">
            <v>3306</v>
          </cell>
        </row>
        <row r="1639">
          <cell r="AA1639">
            <v>43983</v>
          </cell>
          <cell r="AB1639">
            <v>2020</v>
          </cell>
        </row>
        <row r="1639">
          <cell r="AF1639" t="str">
            <v>代收水费</v>
          </cell>
        </row>
        <row r="1640">
          <cell r="C1640" t="str">
            <v>中华东波苑</v>
          </cell>
        </row>
        <row r="1640">
          <cell r="K1640" t="str">
            <v>2020年</v>
          </cell>
        </row>
        <row r="1640">
          <cell r="M1640">
            <v>43951</v>
          </cell>
        </row>
        <row r="1640">
          <cell r="S1640">
            <v>6210</v>
          </cell>
        </row>
        <row r="1640">
          <cell r="AA1640">
            <v>43983</v>
          </cell>
          <cell r="AB1640">
            <v>2020</v>
          </cell>
        </row>
        <row r="1640">
          <cell r="AF1640" t="str">
            <v>电费及管理费</v>
          </cell>
        </row>
        <row r="1641">
          <cell r="C1641" t="str">
            <v>中华东波苑</v>
          </cell>
        </row>
        <row r="1641">
          <cell r="K1641" t="str">
            <v>2020年</v>
          </cell>
        </row>
        <row r="1641">
          <cell r="M1641">
            <v>43951</v>
          </cell>
        </row>
        <row r="1641">
          <cell r="S1641">
            <v>2325.6</v>
          </cell>
        </row>
        <row r="1641">
          <cell r="AA1641">
            <v>43983</v>
          </cell>
          <cell r="AB1641">
            <v>2020</v>
          </cell>
        </row>
        <row r="1641">
          <cell r="AF1641" t="str">
            <v>代收水费</v>
          </cell>
        </row>
        <row r="1642">
          <cell r="C1642" t="str">
            <v>中华东波苑</v>
          </cell>
        </row>
        <row r="1642">
          <cell r="K1642" t="str">
            <v>2020年</v>
          </cell>
        </row>
        <row r="1642">
          <cell r="M1642">
            <v>43951</v>
          </cell>
        </row>
        <row r="1642">
          <cell r="S1642">
            <v>4774.8</v>
          </cell>
        </row>
        <row r="1642">
          <cell r="AA1642">
            <v>43983</v>
          </cell>
          <cell r="AB1642">
            <v>2020</v>
          </cell>
        </row>
        <row r="1642">
          <cell r="AF1642" t="str">
            <v>电费及管理费</v>
          </cell>
        </row>
        <row r="1643">
          <cell r="C1643" t="str">
            <v>中华东波苑</v>
          </cell>
        </row>
        <row r="1643">
          <cell r="K1643" t="str">
            <v>2020年</v>
          </cell>
        </row>
        <row r="1643">
          <cell r="M1643">
            <v>43951</v>
          </cell>
        </row>
        <row r="1643">
          <cell r="S1643">
            <v>1276.8</v>
          </cell>
        </row>
        <row r="1643">
          <cell r="AA1643">
            <v>43983</v>
          </cell>
          <cell r="AB1643">
            <v>2020</v>
          </cell>
        </row>
        <row r="1643">
          <cell r="AF1643" t="str">
            <v>代收水费</v>
          </cell>
        </row>
        <row r="1644">
          <cell r="C1644" t="str">
            <v>中华东波苑</v>
          </cell>
        </row>
        <row r="1644">
          <cell r="K1644" t="str">
            <v>2020年</v>
          </cell>
        </row>
        <row r="1644">
          <cell r="M1644">
            <v>43951</v>
          </cell>
        </row>
        <row r="1644">
          <cell r="S1644">
            <v>4995.6</v>
          </cell>
        </row>
        <row r="1644">
          <cell r="AA1644">
            <v>43983</v>
          </cell>
          <cell r="AB1644">
            <v>2020</v>
          </cell>
        </row>
        <row r="1644">
          <cell r="AF1644" t="str">
            <v>电费及管理费</v>
          </cell>
        </row>
        <row r="1645">
          <cell r="C1645" t="str">
            <v>中华东波苑</v>
          </cell>
        </row>
        <row r="1645">
          <cell r="K1645" t="str">
            <v>2020年</v>
          </cell>
        </row>
        <row r="1645">
          <cell r="M1645">
            <v>43951</v>
          </cell>
        </row>
        <row r="1645">
          <cell r="S1645">
            <v>2262.9</v>
          </cell>
        </row>
        <row r="1645">
          <cell r="AA1645">
            <v>43983</v>
          </cell>
          <cell r="AB1645">
            <v>2020</v>
          </cell>
        </row>
        <row r="1645">
          <cell r="AF1645" t="str">
            <v>代收水费</v>
          </cell>
        </row>
        <row r="1646">
          <cell r="C1646" t="str">
            <v>中华东波苑</v>
          </cell>
        </row>
        <row r="1646">
          <cell r="K1646" t="str">
            <v>2020年</v>
          </cell>
        </row>
        <row r="1646">
          <cell r="M1646">
            <v>43921</v>
          </cell>
        </row>
        <row r="1646">
          <cell r="S1646">
            <v>3634</v>
          </cell>
        </row>
        <row r="1646">
          <cell r="AA1646">
            <v>43983</v>
          </cell>
          <cell r="AB1646">
            <v>2020</v>
          </cell>
        </row>
        <row r="1646">
          <cell r="AF1646" t="str">
            <v>电费及管理费</v>
          </cell>
        </row>
        <row r="1647">
          <cell r="C1647" t="str">
            <v>中华东波苑</v>
          </cell>
        </row>
        <row r="1647">
          <cell r="K1647" t="str">
            <v>2020年</v>
          </cell>
        </row>
        <row r="1647">
          <cell r="M1647">
            <v>43921</v>
          </cell>
        </row>
        <row r="1647">
          <cell r="S1647">
            <v>364.8</v>
          </cell>
        </row>
        <row r="1647">
          <cell r="AA1647">
            <v>43983</v>
          </cell>
          <cell r="AB1647">
            <v>2020</v>
          </cell>
        </row>
        <row r="1647">
          <cell r="AF1647" t="str">
            <v>代收水费</v>
          </cell>
        </row>
        <row r="1648">
          <cell r="C1648" t="str">
            <v>中华东波苑</v>
          </cell>
        </row>
        <row r="1648">
          <cell r="K1648" t="str">
            <v>2020年</v>
          </cell>
        </row>
        <row r="1648">
          <cell r="M1648">
            <v>43951</v>
          </cell>
        </row>
        <row r="1648">
          <cell r="S1648">
            <v>3384.85</v>
          </cell>
        </row>
        <row r="1648">
          <cell r="AA1648">
            <v>43983</v>
          </cell>
          <cell r="AB1648">
            <v>2020</v>
          </cell>
        </row>
        <row r="1648">
          <cell r="AF1648" t="str">
            <v>电费及管理费</v>
          </cell>
        </row>
        <row r="1649">
          <cell r="C1649" t="str">
            <v>中华东波苑</v>
          </cell>
        </row>
        <row r="1649">
          <cell r="K1649" t="str">
            <v>2020年</v>
          </cell>
        </row>
        <row r="1649">
          <cell r="M1649">
            <v>43951</v>
          </cell>
        </row>
        <row r="1649">
          <cell r="S1649">
            <v>331.35</v>
          </cell>
        </row>
        <row r="1649">
          <cell r="AA1649">
            <v>43983</v>
          </cell>
          <cell r="AB1649">
            <v>2020</v>
          </cell>
        </row>
        <row r="1649">
          <cell r="AF1649" t="str">
            <v>代收水费</v>
          </cell>
        </row>
        <row r="1650">
          <cell r="C1650" t="str">
            <v>中华东波苑</v>
          </cell>
        </row>
        <row r="1650">
          <cell r="K1650" t="str">
            <v>2020年</v>
          </cell>
        </row>
        <row r="1650">
          <cell r="M1650">
            <v>44012</v>
          </cell>
        </row>
        <row r="1650">
          <cell r="S1650">
            <v>12900</v>
          </cell>
        </row>
        <row r="1650">
          <cell r="AA1650">
            <v>43983</v>
          </cell>
          <cell r="AB1650">
            <v>2020</v>
          </cell>
        </row>
        <row r="1650">
          <cell r="AF1650" t="str">
            <v>租金收入</v>
          </cell>
        </row>
        <row r="1651">
          <cell r="C1651" t="str">
            <v>中华东波苑</v>
          </cell>
        </row>
        <row r="1651">
          <cell r="K1651" t="str">
            <v>2020年</v>
          </cell>
        </row>
        <row r="1651">
          <cell r="M1651">
            <v>44012</v>
          </cell>
        </row>
        <row r="1651">
          <cell r="S1651">
            <v>7500</v>
          </cell>
        </row>
        <row r="1651">
          <cell r="AA1651">
            <v>43983</v>
          </cell>
          <cell r="AB1651">
            <v>2020</v>
          </cell>
        </row>
        <row r="1651">
          <cell r="AF1651" t="str">
            <v>租金收入</v>
          </cell>
        </row>
        <row r="1652">
          <cell r="C1652" t="str">
            <v>中华东波苑</v>
          </cell>
        </row>
        <row r="1652">
          <cell r="K1652" t="str">
            <v>2020年</v>
          </cell>
        </row>
        <row r="1652">
          <cell r="M1652">
            <v>44196</v>
          </cell>
        </row>
        <row r="1652">
          <cell r="S1652">
            <v>2094.36</v>
          </cell>
        </row>
        <row r="1652">
          <cell r="AA1652">
            <v>43983</v>
          </cell>
          <cell r="AB1652">
            <v>2020</v>
          </cell>
        </row>
        <row r="1652">
          <cell r="AF1652" t="str">
            <v>住宅物业费</v>
          </cell>
        </row>
        <row r="1653">
          <cell r="C1653" t="str">
            <v>中华东波苑</v>
          </cell>
        </row>
        <row r="1653">
          <cell r="K1653" t="str">
            <v>2020年</v>
          </cell>
        </row>
        <row r="1653">
          <cell r="M1653">
            <v>44196</v>
          </cell>
        </row>
        <row r="1653">
          <cell r="S1653">
            <v>3000</v>
          </cell>
        </row>
        <row r="1653">
          <cell r="AA1653">
            <v>43983</v>
          </cell>
          <cell r="AB1653">
            <v>2020</v>
          </cell>
        </row>
        <row r="1653">
          <cell r="AF1653" t="str">
            <v>地面停车费</v>
          </cell>
        </row>
        <row r="1654">
          <cell r="C1654" t="str">
            <v>中华东波苑</v>
          </cell>
        </row>
        <row r="1654">
          <cell r="K1654" t="str">
            <v>2020年</v>
          </cell>
        </row>
        <row r="1654">
          <cell r="M1654">
            <v>43951</v>
          </cell>
        </row>
        <row r="1654">
          <cell r="S1654">
            <v>87</v>
          </cell>
        </row>
        <row r="1654">
          <cell r="AA1654">
            <v>43983</v>
          </cell>
          <cell r="AB1654">
            <v>2020</v>
          </cell>
        </row>
        <row r="1654">
          <cell r="AF1654" t="str">
            <v>电费及管理费</v>
          </cell>
        </row>
        <row r="1655">
          <cell r="C1655" t="str">
            <v>中华东波苑</v>
          </cell>
        </row>
        <row r="1655">
          <cell r="K1655" t="str">
            <v>2020年</v>
          </cell>
        </row>
        <row r="1655">
          <cell r="M1655">
            <v>43951</v>
          </cell>
        </row>
        <row r="1655">
          <cell r="S1655">
            <v>57</v>
          </cell>
        </row>
        <row r="1655">
          <cell r="AA1655">
            <v>43983</v>
          </cell>
          <cell r="AB1655">
            <v>2020</v>
          </cell>
        </row>
        <row r="1655">
          <cell r="AF1655" t="str">
            <v>代收水费</v>
          </cell>
        </row>
        <row r="1656">
          <cell r="C1656" t="str">
            <v>中华东波苑</v>
          </cell>
        </row>
        <row r="1656">
          <cell r="K1656" t="str">
            <v>2020年</v>
          </cell>
        </row>
        <row r="1656">
          <cell r="M1656">
            <v>43982</v>
          </cell>
        </row>
        <row r="1656">
          <cell r="S1656">
            <v>390</v>
          </cell>
        </row>
        <row r="1656">
          <cell r="AA1656">
            <v>43983</v>
          </cell>
          <cell r="AB1656">
            <v>2020</v>
          </cell>
        </row>
        <row r="1656">
          <cell r="AF1656" t="str">
            <v>电费及管理费</v>
          </cell>
        </row>
        <row r="1657">
          <cell r="C1657" t="str">
            <v>中华东波苑</v>
          </cell>
        </row>
        <row r="1657">
          <cell r="K1657" t="str">
            <v>2020年</v>
          </cell>
        </row>
        <row r="1657">
          <cell r="M1657">
            <v>43982</v>
          </cell>
        </row>
        <row r="1657">
          <cell r="S1657">
            <v>285</v>
          </cell>
        </row>
        <row r="1657">
          <cell r="AA1657">
            <v>43983</v>
          </cell>
          <cell r="AB1657">
            <v>2020</v>
          </cell>
        </row>
        <row r="1657">
          <cell r="AF1657" t="str">
            <v>代收水费</v>
          </cell>
        </row>
        <row r="1658">
          <cell r="C1658" t="str">
            <v>中华东波苑</v>
          </cell>
        </row>
        <row r="1658">
          <cell r="K1658" t="str">
            <v>2020年</v>
          </cell>
        </row>
        <row r="1658">
          <cell r="M1658">
            <v>43921</v>
          </cell>
        </row>
        <row r="1658">
          <cell r="S1658">
            <v>2166</v>
          </cell>
        </row>
        <row r="1658">
          <cell r="AA1658">
            <v>43983</v>
          </cell>
          <cell r="AB1658">
            <v>2020</v>
          </cell>
        </row>
        <row r="1658">
          <cell r="AF1658" t="str">
            <v>电费及管理费</v>
          </cell>
        </row>
        <row r="1659">
          <cell r="C1659" t="str">
            <v>中华东波苑</v>
          </cell>
        </row>
        <row r="1659">
          <cell r="K1659" t="str">
            <v>2020年</v>
          </cell>
        </row>
        <row r="1659">
          <cell r="M1659">
            <v>43921</v>
          </cell>
        </row>
        <row r="1659">
          <cell r="S1659">
            <v>51.3</v>
          </cell>
        </row>
        <row r="1659">
          <cell r="AA1659">
            <v>43983</v>
          </cell>
          <cell r="AB1659">
            <v>2020</v>
          </cell>
        </row>
        <row r="1659">
          <cell r="AF1659" t="str">
            <v>代收水费</v>
          </cell>
        </row>
        <row r="1660">
          <cell r="C1660" t="str">
            <v>中华东波苑</v>
          </cell>
        </row>
        <row r="1660">
          <cell r="K1660" t="str">
            <v>2020年</v>
          </cell>
        </row>
        <row r="1660">
          <cell r="M1660">
            <v>43951</v>
          </cell>
        </row>
        <row r="1660">
          <cell r="S1660">
            <v>2400</v>
          </cell>
        </row>
        <row r="1660">
          <cell r="AA1660">
            <v>43983</v>
          </cell>
          <cell r="AB1660">
            <v>2020</v>
          </cell>
        </row>
        <row r="1660">
          <cell r="AF1660" t="str">
            <v>电费及管理费</v>
          </cell>
        </row>
        <row r="1661">
          <cell r="C1661" t="str">
            <v>中华东波苑</v>
          </cell>
        </row>
        <row r="1661">
          <cell r="K1661" t="str">
            <v>2020年</v>
          </cell>
        </row>
        <row r="1661">
          <cell r="M1661">
            <v>43951</v>
          </cell>
        </row>
        <row r="1661">
          <cell r="S1661">
            <v>74</v>
          </cell>
        </row>
        <row r="1661">
          <cell r="AA1661">
            <v>43983</v>
          </cell>
          <cell r="AB1661">
            <v>2020</v>
          </cell>
        </row>
        <row r="1661">
          <cell r="AF1661" t="str">
            <v>代收水费</v>
          </cell>
        </row>
        <row r="1662">
          <cell r="C1662" t="str">
            <v>中华东波苑</v>
          </cell>
        </row>
        <row r="1662">
          <cell r="K1662" t="str">
            <v>2020年</v>
          </cell>
        </row>
        <row r="1662">
          <cell r="M1662">
            <v>43861</v>
          </cell>
        </row>
        <row r="1662">
          <cell r="S1662">
            <v>157.19</v>
          </cell>
        </row>
        <row r="1662">
          <cell r="AA1662">
            <v>43983</v>
          </cell>
          <cell r="AB1662">
            <v>2020</v>
          </cell>
        </row>
        <row r="1662">
          <cell r="AF1662" t="str">
            <v>商铺物业费</v>
          </cell>
        </row>
        <row r="1663">
          <cell r="C1663" t="str">
            <v>中华东波苑</v>
          </cell>
        </row>
        <row r="1663">
          <cell r="K1663" t="str">
            <v>2020年</v>
          </cell>
        </row>
        <row r="1663">
          <cell r="M1663">
            <v>43861</v>
          </cell>
        </row>
        <row r="1663">
          <cell r="S1663">
            <v>1744.4</v>
          </cell>
        </row>
        <row r="1663">
          <cell r="AA1663">
            <v>43983</v>
          </cell>
          <cell r="AB1663">
            <v>2020</v>
          </cell>
        </row>
        <row r="1663">
          <cell r="AF1663" t="str">
            <v>电费及管理费</v>
          </cell>
        </row>
        <row r="1664">
          <cell r="C1664" t="str">
            <v>中华东波苑</v>
          </cell>
        </row>
        <row r="1664">
          <cell r="K1664" t="str">
            <v>2020年</v>
          </cell>
        </row>
        <row r="1664">
          <cell r="M1664">
            <v>43861</v>
          </cell>
        </row>
        <row r="1664">
          <cell r="S1664">
            <v>58.5</v>
          </cell>
        </row>
        <row r="1664">
          <cell r="AA1664">
            <v>43983</v>
          </cell>
          <cell r="AB1664">
            <v>2020</v>
          </cell>
        </row>
        <row r="1664">
          <cell r="AF1664" t="str">
            <v>代收水费</v>
          </cell>
        </row>
        <row r="1665">
          <cell r="C1665" t="str">
            <v>中华东波苑</v>
          </cell>
        </row>
        <row r="1665">
          <cell r="K1665" t="str">
            <v>2020年</v>
          </cell>
        </row>
        <row r="1665">
          <cell r="M1665">
            <v>43982</v>
          </cell>
        </row>
        <row r="1665">
          <cell r="S1665">
            <v>900</v>
          </cell>
        </row>
        <row r="1665">
          <cell r="AA1665">
            <v>43983</v>
          </cell>
          <cell r="AB1665">
            <v>2020</v>
          </cell>
        </row>
        <row r="1665">
          <cell r="AF1665" t="str">
            <v>电费及管理费</v>
          </cell>
        </row>
        <row r="1666">
          <cell r="C1666" t="str">
            <v>中华东波苑</v>
          </cell>
        </row>
        <row r="1666">
          <cell r="K1666" t="str">
            <v>2020年</v>
          </cell>
        </row>
        <row r="1666">
          <cell r="M1666">
            <v>43982</v>
          </cell>
        </row>
        <row r="1666">
          <cell r="S1666">
            <v>193.8</v>
          </cell>
        </row>
        <row r="1666">
          <cell r="AA1666">
            <v>43983</v>
          </cell>
          <cell r="AB1666">
            <v>2020</v>
          </cell>
        </row>
        <row r="1666">
          <cell r="AF1666" t="str">
            <v>代收水费</v>
          </cell>
        </row>
        <row r="1667">
          <cell r="C1667" t="str">
            <v>中华东波苑</v>
          </cell>
        </row>
        <row r="1667">
          <cell r="K1667" t="str">
            <v>2020年</v>
          </cell>
        </row>
        <row r="1667">
          <cell r="M1667">
            <v>44012</v>
          </cell>
        </row>
        <row r="1667">
          <cell r="S1667">
            <v>250</v>
          </cell>
        </row>
        <row r="1667">
          <cell r="AA1667">
            <v>43983</v>
          </cell>
          <cell r="AB1667">
            <v>2020</v>
          </cell>
        </row>
        <row r="1667">
          <cell r="AF1667" t="str">
            <v>临时停车费</v>
          </cell>
        </row>
        <row r="1668">
          <cell r="C1668" t="str">
            <v>中华东波苑</v>
          </cell>
        </row>
        <row r="1668">
          <cell r="K1668" t="str">
            <v>2020年</v>
          </cell>
        </row>
        <row r="1668">
          <cell r="M1668">
            <v>44012</v>
          </cell>
        </row>
        <row r="1668">
          <cell r="S1668">
            <v>250</v>
          </cell>
        </row>
        <row r="1668">
          <cell r="AA1668">
            <v>43983</v>
          </cell>
          <cell r="AB1668">
            <v>2020</v>
          </cell>
        </row>
        <row r="1668">
          <cell r="AF1668" t="str">
            <v>临时停车费</v>
          </cell>
        </row>
        <row r="1669">
          <cell r="C1669" t="str">
            <v>中华东波苑</v>
          </cell>
        </row>
        <row r="1669">
          <cell r="K1669" t="str">
            <v>2020年</v>
          </cell>
        </row>
        <row r="1669">
          <cell r="M1669">
            <v>44012</v>
          </cell>
        </row>
        <row r="1669">
          <cell r="S1669">
            <v>500</v>
          </cell>
        </row>
        <row r="1669">
          <cell r="AA1669">
            <v>43983</v>
          </cell>
          <cell r="AB1669">
            <v>2020</v>
          </cell>
        </row>
        <row r="1669">
          <cell r="AF1669" t="str">
            <v>临时停车费</v>
          </cell>
        </row>
        <row r="1670">
          <cell r="C1670" t="str">
            <v>中华东波苑</v>
          </cell>
        </row>
        <row r="1670">
          <cell r="K1670" t="str">
            <v>2020年</v>
          </cell>
        </row>
        <row r="1670">
          <cell r="M1670">
            <v>44196</v>
          </cell>
        </row>
        <row r="1670">
          <cell r="S1670">
            <v>1656</v>
          </cell>
        </row>
        <row r="1670">
          <cell r="AA1670">
            <v>43983</v>
          </cell>
          <cell r="AB1670">
            <v>2020</v>
          </cell>
        </row>
        <row r="1670">
          <cell r="AF1670" t="str">
            <v>住宅物业费</v>
          </cell>
        </row>
        <row r="1671">
          <cell r="C1671" t="str">
            <v>中华东波苑</v>
          </cell>
        </row>
        <row r="1671">
          <cell r="K1671" t="str">
            <v>2020年</v>
          </cell>
        </row>
        <row r="1671">
          <cell r="M1671">
            <v>44196</v>
          </cell>
        </row>
        <row r="1671">
          <cell r="S1671">
            <v>3000</v>
          </cell>
        </row>
        <row r="1671">
          <cell r="AA1671">
            <v>43983</v>
          </cell>
          <cell r="AB1671">
            <v>2020</v>
          </cell>
        </row>
        <row r="1671">
          <cell r="AF1671" t="str">
            <v>地面停车费</v>
          </cell>
        </row>
        <row r="1672">
          <cell r="C1672" t="str">
            <v>中华东波苑</v>
          </cell>
        </row>
        <row r="1672">
          <cell r="K1672" t="str">
            <v>2020年</v>
          </cell>
        </row>
        <row r="1672">
          <cell r="M1672">
            <v>43982</v>
          </cell>
        </row>
        <row r="1672">
          <cell r="S1672">
            <v>218.4</v>
          </cell>
        </row>
        <row r="1672">
          <cell r="AA1672">
            <v>43983</v>
          </cell>
          <cell r="AB1672">
            <v>2020</v>
          </cell>
        </row>
        <row r="1672">
          <cell r="AF1672" t="str">
            <v>电费及管理费</v>
          </cell>
        </row>
        <row r="1673">
          <cell r="C1673" t="str">
            <v>中华东波苑</v>
          </cell>
        </row>
        <row r="1673">
          <cell r="K1673" t="str">
            <v>2020年</v>
          </cell>
        </row>
        <row r="1673">
          <cell r="M1673">
            <v>43982</v>
          </cell>
        </row>
        <row r="1673">
          <cell r="S1673">
            <v>47.6</v>
          </cell>
        </row>
        <row r="1673">
          <cell r="AA1673">
            <v>43983</v>
          </cell>
          <cell r="AB1673">
            <v>2020</v>
          </cell>
        </row>
        <row r="1673">
          <cell r="AF1673" t="str">
            <v>代收水费</v>
          </cell>
        </row>
        <row r="1674">
          <cell r="C1674" t="str">
            <v>中华东波苑</v>
          </cell>
        </row>
        <row r="1674">
          <cell r="K1674" t="str">
            <v>2020年</v>
          </cell>
        </row>
        <row r="1674">
          <cell r="M1674">
            <v>43982</v>
          </cell>
        </row>
        <row r="1674">
          <cell r="S1674">
            <v>163.2</v>
          </cell>
        </row>
        <row r="1674">
          <cell r="AA1674">
            <v>43983</v>
          </cell>
          <cell r="AB1674">
            <v>2020</v>
          </cell>
        </row>
        <row r="1674">
          <cell r="AF1674" t="str">
            <v>代收水费</v>
          </cell>
        </row>
        <row r="1675">
          <cell r="C1675" t="str">
            <v>中华东波苑</v>
          </cell>
        </row>
        <row r="1675">
          <cell r="K1675" t="str">
            <v>2020年</v>
          </cell>
        </row>
        <row r="1675">
          <cell r="M1675">
            <v>44196</v>
          </cell>
        </row>
        <row r="1675">
          <cell r="S1675">
            <v>1656</v>
          </cell>
        </row>
        <row r="1675">
          <cell r="AA1675">
            <v>43983</v>
          </cell>
          <cell r="AB1675">
            <v>2020</v>
          </cell>
        </row>
        <row r="1675">
          <cell r="AF1675" t="str">
            <v>住宅物业费</v>
          </cell>
        </row>
        <row r="1676">
          <cell r="C1676" t="str">
            <v>中华东波苑</v>
          </cell>
        </row>
        <row r="1676">
          <cell r="K1676" t="str">
            <v>2020年</v>
          </cell>
        </row>
        <row r="1676">
          <cell r="M1676">
            <v>43982</v>
          </cell>
        </row>
        <row r="1676">
          <cell r="S1676">
            <v>3617.44</v>
          </cell>
        </row>
        <row r="1676">
          <cell r="AA1676">
            <v>43983</v>
          </cell>
          <cell r="AB1676">
            <v>2020</v>
          </cell>
        </row>
        <row r="1676">
          <cell r="AF1676" t="str">
            <v>电费及管理费</v>
          </cell>
        </row>
        <row r="1677">
          <cell r="C1677" t="str">
            <v>中华东波苑</v>
          </cell>
        </row>
        <row r="1677">
          <cell r="K1677" t="str">
            <v>2020年</v>
          </cell>
        </row>
        <row r="1677">
          <cell r="M1677">
            <v>43982</v>
          </cell>
        </row>
        <row r="1677">
          <cell r="S1677">
            <v>114</v>
          </cell>
        </row>
        <row r="1677">
          <cell r="AA1677">
            <v>43983</v>
          </cell>
          <cell r="AB1677">
            <v>2020</v>
          </cell>
        </row>
        <row r="1677">
          <cell r="AF1677" t="str">
            <v>代收水费</v>
          </cell>
        </row>
        <row r="1678">
          <cell r="C1678" t="str">
            <v>中华东波苑</v>
          </cell>
        </row>
        <row r="1678">
          <cell r="K1678" t="str">
            <v>2020年</v>
          </cell>
        </row>
        <row r="1678">
          <cell r="M1678">
            <v>44012</v>
          </cell>
        </row>
        <row r="1678">
          <cell r="S1678">
            <v>418.5</v>
          </cell>
        </row>
        <row r="1678">
          <cell r="AA1678">
            <v>43983</v>
          </cell>
          <cell r="AB1678">
            <v>2020</v>
          </cell>
        </row>
        <row r="1678">
          <cell r="AF1678" t="str">
            <v>住宅物业费</v>
          </cell>
        </row>
        <row r="1679">
          <cell r="C1679" t="str">
            <v>中华东波苑</v>
          </cell>
        </row>
        <row r="1679">
          <cell r="K1679" t="str">
            <v>2019年</v>
          </cell>
        </row>
        <row r="1679">
          <cell r="M1679">
            <v>43830</v>
          </cell>
        </row>
        <row r="1679">
          <cell r="S1679">
            <v>363.9</v>
          </cell>
        </row>
        <row r="1679">
          <cell r="AA1679">
            <v>43983</v>
          </cell>
          <cell r="AB1679">
            <v>2020</v>
          </cell>
        </row>
        <row r="1679">
          <cell r="AF1679" t="str">
            <v>住宅物业费</v>
          </cell>
        </row>
        <row r="1680">
          <cell r="C1680" t="str">
            <v>中华东波苑</v>
          </cell>
        </row>
        <row r="1680">
          <cell r="K1680" t="str">
            <v>2020年</v>
          </cell>
        </row>
        <row r="1680">
          <cell r="M1680">
            <v>44012</v>
          </cell>
        </row>
        <row r="1680">
          <cell r="S1680">
            <v>828</v>
          </cell>
        </row>
        <row r="1680">
          <cell r="AA1680">
            <v>43983</v>
          </cell>
          <cell r="AB1680">
            <v>2020</v>
          </cell>
        </row>
        <row r="1680">
          <cell r="AF1680" t="str">
            <v>住宅物业费</v>
          </cell>
        </row>
        <row r="1681">
          <cell r="C1681" t="str">
            <v>中华东波苑</v>
          </cell>
        </row>
        <row r="1681">
          <cell r="K1681" t="str">
            <v>2020年</v>
          </cell>
        </row>
        <row r="1681">
          <cell r="M1681">
            <v>44012</v>
          </cell>
        </row>
        <row r="1681">
          <cell r="S1681">
            <v>1500</v>
          </cell>
        </row>
        <row r="1681">
          <cell r="AA1681">
            <v>43983</v>
          </cell>
          <cell r="AB1681">
            <v>2020</v>
          </cell>
        </row>
        <row r="1681">
          <cell r="AF1681" t="str">
            <v>地面停车费</v>
          </cell>
        </row>
        <row r="1682">
          <cell r="C1682" t="str">
            <v>中华东波苑</v>
          </cell>
        </row>
        <row r="1682">
          <cell r="K1682" t="str">
            <v>2020年</v>
          </cell>
        </row>
        <row r="1682">
          <cell r="M1682">
            <v>43982</v>
          </cell>
        </row>
        <row r="1682">
          <cell r="S1682">
            <v>456</v>
          </cell>
        </row>
        <row r="1682">
          <cell r="AA1682">
            <v>43983</v>
          </cell>
          <cell r="AB1682">
            <v>2020</v>
          </cell>
        </row>
        <row r="1682">
          <cell r="AF1682" t="str">
            <v>代收水费</v>
          </cell>
        </row>
        <row r="1683">
          <cell r="C1683" t="str">
            <v>中华东波苑</v>
          </cell>
        </row>
        <row r="1683">
          <cell r="K1683" t="str">
            <v>2020年</v>
          </cell>
        </row>
        <row r="1683">
          <cell r="M1683">
            <v>43921</v>
          </cell>
        </row>
        <row r="1683">
          <cell r="S1683">
            <v>269.8</v>
          </cell>
        </row>
        <row r="1683">
          <cell r="AA1683">
            <v>43983</v>
          </cell>
          <cell r="AB1683">
            <v>2020</v>
          </cell>
        </row>
        <row r="1683">
          <cell r="AF1683" t="str">
            <v>电费及管理费</v>
          </cell>
        </row>
        <row r="1684">
          <cell r="C1684" t="str">
            <v>中华东波苑</v>
          </cell>
        </row>
        <row r="1684">
          <cell r="K1684" t="str">
            <v>2020年</v>
          </cell>
        </row>
        <row r="1684">
          <cell r="M1684">
            <v>43921</v>
          </cell>
        </row>
        <row r="1684">
          <cell r="S1684">
            <v>188.1</v>
          </cell>
        </row>
        <row r="1684">
          <cell r="AA1684">
            <v>43983</v>
          </cell>
          <cell r="AB1684">
            <v>2020</v>
          </cell>
        </row>
        <row r="1684">
          <cell r="AF1684" t="str">
            <v>代收水费</v>
          </cell>
        </row>
        <row r="1685">
          <cell r="C1685" t="str">
            <v>中华东波苑</v>
          </cell>
        </row>
        <row r="1685">
          <cell r="K1685" t="str">
            <v>2020年</v>
          </cell>
        </row>
        <row r="1685">
          <cell r="M1685">
            <v>44012</v>
          </cell>
        </row>
        <row r="1685">
          <cell r="S1685">
            <v>736.8</v>
          </cell>
        </row>
        <row r="1685">
          <cell r="AA1685">
            <v>43983</v>
          </cell>
          <cell r="AB1685">
            <v>2020</v>
          </cell>
        </row>
        <row r="1685">
          <cell r="AF1685" t="str">
            <v>住宅物业费</v>
          </cell>
        </row>
        <row r="1686">
          <cell r="C1686" t="str">
            <v>中华东波苑</v>
          </cell>
        </row>
        <row r="1686">
          <cell r="K1686" t="str">
            <v>2020年</v>
          </cell>
        </row>
        <row r="1686">
          <cell r="M1686">
            <v>44012</v>
          </cell>
        </row>
        <row r="1686">
          <cell r="S1686">
            <v>2100</v>
          </cell>
        </row>
        <row r="1686">
          <cell r="AA1686">
            <v>43983</v>
          </cell>
          <cell r="AB1686">
            <v>2020</v>
          </cell>
        </row>
        <row r="1686">
          <cell r="AF1686" t="str">
            <v>地下停车费</v>
          </cell>
        </row>
        <row r="1687">
          <cell r="C1687" t="str">
            <v>中华东波苑</v>
          </cell>
        </row>
        <row r="1687">
          <cell r="K1687" t="str">
            <v>2020年</v>
          </cell>
        </row>
        <row r="1687">
          <cell r="M1687">
            <v>44012</v>
          </cell>
        </row>
        <row r="1687">
          <cell r="S1687">
            <v>1500</v>
          </cell>
        </row>
        <row r="1687">
          <cell r="AA1687">
            <v>43983</v>
          </cell>
          <cell r="AB1687">
            <v>2020</v>
          </cell>
        </row>
        <row r="1687">
          <cell r="AF1687" t="str">
            <v>地面停车费</v>
          </cell>
        </row>
        <row r="1688">
          <cell r="C1688" t="str">
            <v>中华东波苑</v>
          </cell>
        </row>
        <row r="1688">
          <cell r="K1688" t="str">
            <v>2020年</v>
          </cell>
        </row>
        <row r="1688">
          <cell r="M1688">
            <v>44196</v>
          </cell>
        </row>
        <row r="1688">
          <cell r="S1688">
            <v>1473.6</v>
          </cell>
        </row>
        <row r="1688">
          <cell r="AA1688">
            <v>43983</v>
          </cell>
          <cell r="AB1688">
            <v>2020</v>
          </cell>
        </row>
        <row r="1688">
          <cell r="AF1688" t="str">
            <v>住宅物业费</v>
          </cell>
        </row>
        <row r="1689">
          <cell r="C1689" t="str">
            <v>中华东波苑</v>
          </cell>
        </row>
        <row r="1689">
          <cell r="K1689" t="str">
            <v>2020年</v>
          </cell>
        </row>
        <row r="1689">
          <cell r="M1689">
            <v>44012</v>
          </cell>
        </row>
        <row r="1689">
          <cell r="S1689">
            <v>1674.34</v>
          </cell>
        </row>
        <row r="1689">
          <cell r="AA1689">
            <v>43983</v>
          </cell>
          <cell r="AB1689">
            <v>2020</v>
          </cell>
        </row>
        <row r="1689">
          <cell r="AF1689" t="str">
            <v>商铺物业费</v>
          </cell>
        </row>
        <row r="1690">
          <cell r="C1690" t="str">
            <v>中华东波苑</v>
          </cell>
        </row>
        <row r="1690">
          <cell r="K1690" t="str">
            <v>2020年</v>
          </cell>
        </row>
        <row r="1690">
          <cell r="M1690">
            <v>44012</v>
          </cell>
        </row>
        <row r="1690">
          <cell r="S1690">
            <v>1282.94</v>
          </cell>
        </row>
        <row r="1690">
          <cell r="AA1690">
            <v>43983</v>
          </cell>
          <cell r="AB1690">
            <v>2020</v>
          </cell>
        </row>
        <row r="1690">
          <cell r="AF1690" t="str">
            <v>商铺物业费</v>
          </cell>
        </row>
        <row r="1691">
          <cell r="C1691" t="str">
            <v>中华东波苑</v>
          </cell>
        </row>
        <row r="1691">
          <cell r="K1691" t="str">
            <v>2020年</v>
          </cell>
        </row>
        <row r="1691">
          <cell r="M1691">
            <v>44012</v>
          </cell>
        </row>
        <row r="1691">
          <cell r="S1691">
            <v>3553.8</v>
          </cell>
        </row>
        <row r="1691">
          <cell r="AA1691">
            <v>43983</v>
          </cell>
          <cell r="AB1691">
            <v>2020</v>
          </cell>
        </row>
        <row r="1691">
          <cell r="AF1691" t="str">
            <v>商铺物业费</v>
          </cell>
        </row>
        <row r="1692">
          <cell r="C1692" t="str">
            <v>中华东波苑</v>
          </cell>
        </row>
        <row r="1692">
          <cell r="K1692" t="str">
            <v>2020年</v>
          </cell>
        </row>
        <row r="1692">
          <cell r="M1692">
            <v>43982</v>
          </cell>
        </row>
        <row r="1692">
          <cell r="S1692">
            <v>966</v>
          </cell>
        </row>
        <row r="1692">
          <cell r="AA1692">
            <v>43983</v>
          </cell>
          <cell r="AB1692">
            <v>2020</v>
          </cell>
        </row>
        <row r="1692">
          <cell r="AF1692" t="str">
            <v>电费及管理费</v>
          </cell>
        </row>
        <row r="1693">
          <cell r="C1693" t="str">
            <v>中华东波苑</v>
          </cell>
        </row>
        <row r="1693">
          <cell r="K1693" t="str">
            <v>2020年</v>
          </cell>
        </row>
        <row r="1693">
          <cell r="M1693">
            <v>43982</v>
          </cell>
        </row>
        <row r="1693">
          <cell r="S1693">
            <v>34.2</v>
          </cell>
        </row>
        <row r="1693">
          <cell r="AA1693">
            <v>43983</v>
          </cell>
          <cell r="AB1693">
            <v>2020</v>
          </cell>
        </row>
        <row r="1693">
          <cell r="AF1693" t="str">
            <v>代收水费</v>
          </cell>
        </row>
        <row r="1694">
          <cell r="C1694" t="str">
            <v>中华东波苑</v>
          </cell>
        </row>
        <row r="1694">
          <cell r="K1694" t="str">
            <v>2020年</v>
          </cell>
        </row>
        <row r="1694">
          <cell r="M1694">
            <v>44196</v>
          </cell>
        </row>
        <row r="1694">
          <cell r="S1694">
            <v>737.2</v>
          </cell>
        </row>
        <row r="1694">
          <cell r="AA1694">
            <v>43983</v>
          </cell>
          <cell r="AB1694">
            <v>2020</v>
          </cell>
        </row>
        <row r="1694">
          <cell r="AF1694" t="str">
            <v>住宅物业费</v>
          </cell>
        </row>
        <row r="1695">
          <cell r="C1695" t="str">
            <v>中华东波苑</v>
          </cell>
        </row>
        <row r="1695">
          <cell r="K1695" t="str">
            <v>2020年</v>
          </cell>
        </row>
        <row r="1695">
          <cell r="M1695">
            <v>44196</v>
          </cell>
        </row>
        <row r="1695">
          <cell r="S1695">
            <v>750</v>
          </cell>
        </row>
        <row r="1695">
          <cell r="AA1695">
            <v>43983</v>
          </cell>
          <cell r="AB1695">
            <v>2020</v>
          </cell>
        </row>
        <row r="1695">
          <cell r="AF1695" t="str">
            <v>小业主产权车辆管理费</v>
          </cell>
        </row>
        <row r="1696">
          <cell r="C1696" t="str">
            <v>中华东波苑</v>
          </cell>
        </row>
        <row r="1696">
          <cell r="K1696" t="str">
            <v>2020年</v>
          </cell>
        </row>
        <row r="1696">
          <cell r="M1696">
            <v>43982</v>
          </cell>
        </row>
        <row r="1696">
          <cell r="S1696">
            <v>675</v>
          </cell>
        </row>
        <row r="1696">
          <cell r="AA1696">
            <v>43983</v>
          </cell>
          <cell r="AB1696">
            <v>2020</v>
          </cell>
        </row>
        <row r="1696">
          <cell r="AF1696" t="str">
            <v>电费及管理费</v>
          </cell>
        </row>
        <row r="1697">
          <cell r="C1697" t="str">
            <v>中华东波苑</v>
          </cell>
        </row>
        <row r="1697">
          <cell r="K1697" t="str">
            <v>2020年</v>
          </cell>
        </row>
        <row r="1697">
          <cell r="M1697">
            <v>43982</v>
          </cell>
        </row>
        <row r="1697">
          <cell r="S1697">
            <v>330.6</v>
          </cell>
        </row>
        <row r="1697">
          <cell r="AA1697">
            <v>43983</v>
          </cell>
          <cell r="AB1697">
            <v>2020</v>
          </cell>
        </row>
        <row r="1697">
          <cell r="AF1697" t="str">
            <v>代收水费</v>
          </cell>
        </row>
        <row r="1698">
          <cell r="C1698" t="str">
            <v>中华东波苑</v>
          </cell>
        </row>
        <row r="1698">
          <cell r="K1698" t="str">
            <v>2020年</v>
          </cell>
        </row>
        <row r="1698">
          <cell r="M1698">
            <v>44012</v>
          </cell>
        </row>
        <row r="1698">
          <cell r="S1698">
            <v>750</v>
          </cell>
        </row>
        <row r="1698">
          <cell r="AA1698">
            <v>43983</v>
          </cell>
          <cell r="AB1698">
            <v>2020</v>
          </cell>
        </row>
        <row r="1698">
          <cell r="AF1698" t="str">
            <v>小业主产权车辆管理费</v>
          </cell>
        </row>
        <row r="1699">
          <cell r="C1699" t="str">
            <v>中华东波苑</v>
          </cell>
        </row>
        <row r="1699">
          <cell r="K1699" t="str">
            <v>2020年</v>
          </cell>
        </row>
        <row r="1699">
          <cell r="M1699">
            <v>44012</v>
          </cell>
        </row>
        <row r="1699">
          <cell r="S1699">
            <v>1047.18</v>
          </cell>
        </row>
        <row r="1699">
          <cell r="AA1699">
            <v>43983</v>
          </cell>
          <cell r="AB1699">
            <v>2020</v>
          </cell>
        </row>
        <row r="1699">
          <cell r="AF1699" t="str">
            <v>住宅物业费</v>
          </cell>
        </row>
        <row r="1700">
          <cell r="C1700" t="str">
            <v>中华东波苑</v>
          </cell>
        </row>
        <row r="1700">
          <cell r="K1700" t="str">
            <v>2020年</v>
          </cell>
        </row>
        <row r="1700">
          <cell r="M1700">
            <v>44012</v>
          </cell>
        </row>
        <row r="1700">
          <cell r="S1700">
            <v>736.8</v>
          </cell>
        </row>
        <row r="1700">
          <cell r="AA1700">
            <v>43983</v>
          </cell>
          <cell r="AB1700">
            <v>2020</v>
          </cell>
        </row>
        <row r="1700">
          <cell r="AF1700" t="str">
            <v>住宅物业费</v>
          </cell>
        </row>
        <row r="1701">
          <cell r="C1701" t="str">
            <v>中华东波苑</v>
          </cell>
        </row>
        <row r="1701">
          <cell r="K1701" t="str">
            <v>2020年</v>
          </cell>
        </row>
        <row r="1701">
          <cell r="M1701">
            <v>44196</v>
          </cell>
        </row>
        <row r="1701">
          <cell r="S1701">
            <v>3300</v>
          </cell>
        </row>
        <row r="1701">
          <cell r="AA1701">
            <v>43983</v>
          </cell>
          <cell r="AB1701">
            <v>2020</v>
          </cell>
        </row>
        <row r="1701">
          <cell r="AF1701" t="str">
            <v>场地使用费</v>
          </cell>
        </row>
        <row r="1702">
          <cell r="C1702" t="str">
            <v>中华东波苑</v>
          </cell>
        </row>
        <row r="1702">
          <cell r="K1702" t="str">
            <v>2020年</v>
          </cell>
        </row>
        <row r="1702">
          <cell r="M1702">
            <v>44012</v>
          </cell>
        </row>
        <row r="1702">
          <cell r="S1702">
            <v>2487</v>
          </cell>
        </row>
        <row r="1702">
          <cell r="AA1702">
            <v>44013</v>
          </cell>
          <cell r="AB1702">
            <v>2020</v>
          </cell>
        </row>
        <row r="1702">
          <cell r="AF1702" t="str">
            <v>电费及管理费</v>
          </cell>
        </row>
        <row r="1703">
          <cell r="C1703" t="str">
            <v>中华东波苑</v>
          </cell>
        </row>
        <row r="1703">
          <cell r="K1703" t="str">
            <v>2020年</v>
          </cell>
        </row>
        <row r="1703">
          <cell r="M1703">
            <v>44196</v>
          </cell>
        </row>
        <row r="1703">
          <cell r="S1703">
            <v>2094.36</v>
          </cell>
        </row>
        <row r="1703">
          <cell r="AA1703">
            <v>44013</v>
          </cell>
          <cell r="AB1703">
            <v>2020</v>
          </cell>
        </row>
        <row r="1703">
          <cell r="AF1703" t="str">
            <v>住宅物业费</v>
          </cell>
        </row>
        <row r="1704">
          <cell r="C1704" t="str">
            <v>中华东波苑</v>
          </cell>
        </row>
        <row r="1704">
          <cell r="K1704" t="str">
            <v>2020年</v>
          </cell>
        </row>
        <row r="1704">
          <cell r="M1704">
            <v>44104</v>
          </cell>
        </row>
        <row r="1704">
          <cell r="S1704">
            <v>828</v>
          </cell>
        </row>
        <row r="1704">
          <cell r="AA1704">
            <v>44013</v>
          </cell>
          <cell r="AB1704">
            <v>2020</v>
          </cell>
        </row>
        <row r="1704">
          <cell r="AF1704" t="str">
            <v>住宅物业费</v>
          </cell>
        </row>
        <row r="1705">
          <cell r="C1705" t="str">
            <v>中华东波苑</v>
          </cell>
        </row>
        <row r="1705">
          <cell r="K1705" t="str">
            <v>2020年</v>
          </cell>
        </row>
        <row r="1705">
          <cell r="M1705">
            <v>44196</v>
          </cell>
        </row>
        <row r="1705">
          <cell r="S1705">
            <v>1673.88</v>
          </cell>
        </row>
        <row r="1705">
          <cell r="AA1705">
            <v>44013</v>
          </cell>
          <cell r="AB1705">
            <v>2020</v>
          </cell>
        </row>
        <row r="1705">
          <cell r="AF1705" t="str">
            <v>住宅物业费</v>
          </cell>
        </row>
        <row r="1706">
          <cell r="C1706" t="str">
            <v>中华东波苑</v>
          </cell>
        </row>
        <row r="1706">
          <cell r="K1706" t="str">
            <v>2020年</v>
          </cell>
        </row>
        <row r="1706">
          <cell r="M1706">
            <v>43982</v>
          </cell>
        </row>
        <row r="1706">
          <cell r="S1706">
            <v>4305.6</v>
          </cell>
        </row>
        <row r="1706">
          <cell r="AA1706">
            <v>44013</v>
          </cell>
          <cell r="AB1706">
            <v>2020</v>
          </cell>
        </row>
        <row r="1706">
          <cell r="AF1706" t="str">
            <v>电费及管理费</v>
          </cell>
        </row>
        <row r="1707">
          <cell r="C1707" t="str">
            <v>中华东波苑</v>
          </cell>
        </row>
        <row r="1707">
          <cell r="K1707" t="str">
            <v>2020年</v>
          </cell>
        </row>
        <row r="1707">
          <cell r="M1707">
            <v>43982</v>
          </cell>
        </row>
        <row r="1707">
          <cell r="S1707">
            <v>1305.3</v>
          </cell>
        </row>
        <row r="1707">
          <cell r="AA1707">
            <v>44013</v>
          </cell>
          <cell r="AB1707">
            <v>2020</v>
          </cell>
        </row>
        <row r="1707">
          <cell r="AF1707" t="str">
            <v>代收水费</v>
          </cell>
        </row>
        <row r="1708">
          <cell r="C1708" t="str">
            <v>中华东波苑</v>
          </cell>
        </row>
        <row r="1708">
          <cell r="K1708" t="str">
            <v>2020年</v>
          </cell>
        </row>
        <row r="1708">
          <cell r="M1708">
            <v>43982</v>
          </cell>
        </row>
        <row r="1708">
          <cell r="S1708">
            <v>4774.8</v>
          </cell>
        </row>
        <row r="1708">
          <cell r="AA1708">
            <v>44013</v>
          </cell>
          <cell r="AB1708">
            <v>2020</v>
          </cell>
        </row>
        <row r="1708">
          <cell r="AF1708" t="str">
            <v>电费及管理费</v>
          </cell>
        </row>
        <row r="1709">
          <cell r="C1709" t="str">
            <v>中华东波苑</v>
          </cell>
        </row>
        <row r="1709">
          <cell r="K1709" t="str">
            <v>2020年</v>
          </cell>
        </row>
        <row r="1709">
          <cell r="M1709">
            <v>43982</v>
          </cell>
        </row>
        <row r="1709">
          <cell r="S1709">
            <v>2610.6</v>
          </cell>
        </row>
        <row r="1709">
          <cell r="AA1709">
            <v>44013</v>
          </cell>
          <cell r="AB1709">
            <v>2020</v>
          </cell>
        </row>
        <row r="1709">
          <cell r="AF1709" t="str">
            <v>代收水费</v>
          </cell>
        </row>
        <row r="1710">
          <cell r="C1710" t="str">
            <v>中华东波苑</v>
          </cell>
        </row>
        <row r="1710">
          <cell r="K1710" t="str">
            <v>2020年</v>
          </cell>
        </row>
        <row r="1710">
          <cell r="M1710">
            <v>43982</v>
          </cell>
        </row>
        <row r="1710">
          <cell r="S1710">
            <v>194</v>
          </cell>
        </row>
        <row r="1710">
          <cell r="AA1710">
            <v>44013</v>
          </cell>
          <cell r="AB1710">
            <v>2020</v>
          </cell>
        </row>
        <row r="1710">
          <cell r="AF1710" t="str">
            <v>电费及管理费</v>
          </cell>
        </row>
        <row r="1711">
          <cell r="C1711" t="str">
            <v>中华东波苑</v>
          </cell>
        </row>
        <row r="1711">
          <cell r="K1711" t="str">
            <v>2020年</v>
          </cell>
        </row>
        <row r="1711">
          <cell r="M1711">
            <v>43982</v>
          </cell>
        </row>
        <row r="1711">
          <cell r="S1711">
            <v>57</v>
          </cell>
        </row>
        <row r="1711">
          <cell r="AA1711">
            <v>44013</v>
          </cell>
          <cell r="AB1711">
            <v>2020</v>
          </cell>
        </row>
        <row r="1711">
          <cell r="AF1711" t="str">
            <v>代收水费</v>
          </cell>
        </row>
        <row r="1712">
          <cell r="C1712" t="str">
            <v>中华东波苑</v>
          </cell>
        </row>
        <row r="1712">
          <cell r="K1712" t="str">
            <v>2020年</v>
          </cell>
        </row>
        <row r="1712">
          <cell r="M1712">
            <v>44196</v>
          </cell>
        </row>
        <row r="1712">
          <cell r="S1712">
            <v>933.33</v>
          </cell>
        </row>
        <row r="1712">
          <cell r="AA1712">
            <v>44013</v>
          </cell>
          <cell r="AB1712">
            <v>2020</v>
          </cell>
        </row>
        <row r="1712">
          <cell r="AF1712" t="str">
            <v>电梯广告（业委会）</v>
          </cell>
        </row>
        <row r="1713">
          <cell r="C1713" t="str">
            <v>中华东波苑</v>
          </cell>
        </row>
        <row r="1713">
          <cell r="K1713" t="str">
            <v>2021年</v>
          </cell>
        </row>
        <row r="1713">
          <cell r="M1713">
            <v>44347</v>
          </cell>
        </row>
        <row r="1713">
          <cell r="S1713">
            <v>666.67</v>
          </cell>
        </row>
        <row r="1713">
          <cell r="AA1713">
            <v>44013</v>
          </cell>
          <cell r="AB1713">
            <v>2020</v>
          </cell>
        </row>
        <row r="1713">
          <cell r="AF1713" t="str">
            <v>电梯广告（业委会）</v>
          </cell>
        </row>
        <row r="1714">
          <cell r="C1714" t="str">
            <v>中华东波苑</v>
          </cell>
        </row>
        <row r="1714">
          <cell r="K1714" t="str">
            <v>2021年</v>
          </cell>
        </row>
        <row r="1714">
          <cell r="M1714">
            <v>44165</v>
          </cell>
        </row>
        <row r="1714">
          <cell r="S1714">
            <v>1600</v>
          </cell>
        </row>
        <row r="1714">
          <cell r="AA1714">
            <v>44013</v>
          </cell>
          <cell r="AB1714">
            <v>2020</v>
          </cell>
        </row>
        <row r="1714">
          <cell r="AF1714" t="str">
            <v>电梯广告（业委会）</v>
          </cell>
        </row>
        <row r="1715">
          <cell r="C1715" t="str">
            <v>中华东波苑</v>
          </cell>
        </row>
        <row r="1715">
          <cell r="K1715" t="str">
            <v>2020年</v>
          </cell>
        </row>
        <row r="1715">
          <cell r="M1715">
            <v>43982</v>
          </cell>
        </row>
        <row r="1715">
          <cell r="S1715">
            <v>129</v>
          </cell>
        </row>
        <row r="1715">
          <cell r="AA1715">
            <v>44013</v>
          </cell>
          <cell r="AB1715">
            <v>2020</v>
          </cell>
        </row>
        <row r="1715">
          <cell r="AF1715" t="str">
            <v>电费及管理费</v>
          </cell>
        </row>
        <row r="1716">
          <cell r="C1716" t="str">
            <v>中华东波苑</v>
          </cell>
        </row>
        <row r="1716">
          <cell r="K1716" t="str">
            <v>2020年</v>
          </cell>
        </row>
        <row r="1716">
          <cell r="M1716">
            <v>43982</v>
          </cell>
        </row>
        <row r="1716">
          <cell r="S1716">
            <v>57</v>
          </cell>
        </row>
        <row r="1716">
          <cell r="AA1716">
            <v>44013</v>
          </cell>
          <cell r="AB1716">
            <v>2020</v>
          </cell>
        </row>
        <row r="1716">
          <cell r="AF1716" t="str">
            <v>代收水费</v>
          </cell>
        </row>
        <row r="1717">
          <cell r="C1717" t="str">
            <v>中华东波苑</v>
          </cell>
        </row>
        <row r="1717">
          <cell r="K1717" t="str">
            <v>2020年</v>
          </cell>
        </row>
        <row r="1717">
          <cell r="M1717">
            <v>44196</v>
          </cell>
        </row>
        <row r="1717">
          <cell r="S1717">
            <v>1656</v>
          </cell>
        </row>
        <row r="1717">
          <cell r="AA1717">
            <v>44013</v>
          </cell>
          <cell r="AB1717">
            <v>2020</v>
          </cell>
        </row>
        <row r="1717">
          <cell r="AF1717" t="str">
            <v>住宅物业费</v>
          </cell>
        </row>
        <row r="1718">
          <cell r="C1718" t="str">
            <v>中华东波苑</v>
          </cell>
        </row>
        <row r="1718">
          <cell r="K1718" t="str">
            <v>2020年</v>
          </cell>
        </row>
        <row r="1718">
          <cell r="M1718">
            <v>44196</v>
          </cell>
        </row>
        <row r="1718">
          <cell r="S1718">
            <v>736.8</v>
          </cell>
        </row>
        <row r="1718">
          <cell r="AA1718">
            <v>44013</v>
          </cell>
          <cell r="AB1718">
            <v>2020</v>
          </cell>
        </row>
        <row r="1718">
          <cell r="AF1718" t="str">
            <v>住宅物业费</v>
          </cell>
        </row>
        <row r="1719">
          <cell r="C1719" t="str">
            <v>中华东波苑</v>
          </cell>
        </row>
        <row r="1719">
          <cell r="K1719" t="str">
            <v>2020年</v>
          </cell>
        </row>
        <row r="1719">
          <cell r="M1719">
            <v>44196</v>
          </cell>
        </row>
        <row r="1719">
          <cell r="S1719">
            <v>1500</v>
          </cell>
        </row>
        <row r="1719">
          <cell r="AA1719">
            <v>44013</v>
          </cell>
          <cell r="AB1719">
            <v>2020</v>
          </cell>
        </row>
        <row r="1719">
          <cell r="AF1719" t="str">
            <v>地面停车费</v>
          </cell>
        </row>
        <row r="1720">
          <cell r="C1720" t="str">
            <v>中华东波苑</v>
          </cell>
        </row>
        <row r="1720">
          <cell r="K1720" t="str">
            <v>2020年</v>
          </cell>
        </row>
        <row r="1720">
          <cell r="M1720">
            <v>44012</v>
          </cell>
        </row>
        <row r="1720">
          <cell r="S1720">
            <v>1955.58</v>
          </cell>
        </row>
        <row r="1720">
          <cell r="AA1720">
            <v>44013</v>
          </cell>
          <cell r="AB1720">
            <v>2020</v>
          </cell>
        </row>
        <row r="1720">
          <cell r="AF1720" t="str">
            <v>住宅物业费</v>
          </cell>
        </row>
        <row r="1721">
          <cell r="C1721" t="str">
            <v>中华东波苑</v>
          </cell>
        </row>
        <row r="1721">
          <cell r="K1721" t="str">
            <v>2020年</v>
          </cell>
        </row>
        <row r="1721">
          <cell r="M1721">
            <v>44012</v>
          </cell>
        </row>
        <row r="1721">
          <cell r="S1721">
            <v>750</v>
          </cell>
        </row>
        <row r="1721">
          <cell r="AA1721">
            <v>44013</v>
          </cell>
          <cell r="AB1721">
            <v>2020</v>
          </cell>
        </row>
        <row r="1721">
          <cell r="AF1721" t="str">
            <v>小业主产权车辆管理费</v>
          </cell>
        </row>
        <row r="1722">
          <cell r="C1722" t="str">
            <v>中华东波苑</v>
          </cell>
        </row>
        <row r="1722">
          <cell r="K1722" t="str">
            <v>2020年</v>
          </cell>
        </row>
        <row r="1722">
          <cell r="M1722">
            <v>44196</v>
          </cell>
        </row>
        <row r="1722">
          <cell r="S1722">
            <v>2094.36</v>
          </cell>
        </row>
        <row r="1722">
          <cell r="AA1722">
            <v>44013</v>
          </cell>
          <cell r="AB1722">
            <v>2020</v>
          </cell>
        </row>
        <row r="1722">
          <cell r="AF1722" t="str">
            <v>住宅物业费</v>
          </cell>
        </row>
        <row r="1723">
          <cell r="C1723" t="str">
            <v>中华东波苑</v>
          </cell>
        </row>
        <row r="1723">
          <cell r="K1723" t="str">
            <v>2020年</v>
          </cell>
        </row>
        <row r="1723">
          <cell r="M1723">
            <v>44196</v>
          </cell>
        </row>
        <row r="1723">
          <cell r="S1723">
            <v>1799.2</v>
          </cell>
        </row>
        <row r="1723">
          <cell r="AA1723">
            <v>44013</v>
          </cell>
          <cell r="AB1723">
            <v>2020</v>
          </cell>
        </row>
        <row r="1723">
          <cell r="AF1723" t="str">
            <v>住宅物业费</v>
          </cell>
        </row>
        <row r="1724">
          <cell r="C1724" t="str">
            <v>中华东波苑</v>
          </cell>
        </row>
        <row r="1724">
          <cell r="K1724" t="str">
            <v>2020年</v>
          </cell>
        </row>
        <row r="1724">
          <cell r="M1724">
            <v>44196</v>
          </cell>
        </row>
        <row r="1724">
          <cell r="S1724">
            <v>1799.2</v>
          </cell>
        </row>
        <row r="1724">
          <cell r="AA1724">
            <v>44013</v>
          </cell>
          <cell r="AB1724">
            <v>2020</v>
          </cell>
        </row>
        <row r="1724">
          <cell r="AF1724" t="str">
            <v>住宅物业费</v>
          </cell>
        </row>
        <row r="1725">
          <cell r="C1725" t="str">
            <v>中华东波苑</v>
          </cell>
        </row>
        <row r="1725">
          <cell r="K1725" t="str">
            <v>2020年</v>
          </cell>
        </row>
        <row r="1725">
          <cell r="M1725">
            <v>44196</v>
          </cell>
        </row>
        <row r="1725">
          <cell r="S1725">
            <v>1473.6</v>
          </cell>
        </row>
        <row r="1725">
          <cell r="AA1725">
            <v>44013</v>
          </cell>
          <cell r="AB1725">
            <v>2020</v>
          </cell>
        </row>
        <row r="1725">
          <cell r="AF1725" t="str">
            <v>住宅物业费</v>
          </cell>
        </row>
        <row r="1726">
          <cell r="C1726" t="str">
            <v>中华东波苑</v>
          </cell>
        </row>
        <row r="1726">
          <cell r="K1726" t="str">
            <v>2020年</v>
          </cell>
        </row>
        <row r="1726">
          <cell r="M1726">
            <v>44196</v>
          </cell>
        </row>
        <row r="1726">
          <cell r="S1726">
            <v>1799.2</v>
          </cell>
        </row>
        <row r="1726">
          <cell r="AA1726">
            <v>44013</v>
          </cell>
          <cell r="AB1726">
            <v>2020</v>
          </cell>
        </row>
        <row r="1726">
          <cell r="AF1726" t="str">
            <v>住宅物业费</v>
          </cell>
        </row>
        <row r="1727">
          <cell r="C1727" t="str">
            <v>中华东波苑</v>
          </cell>
        </row>
        <row r="1727">
          <cell r="K1727" t="str">
            <v>2020年</v>
          </cell>
        </row>
        <row r="1727">
          <cell r="M1727">
            <v>44196</v>
          </cell>
        </row>
        <row r="1727">
          <cell r="S1727">
            <v>1709.88</v>
          </cell>
        </row>
        <row r="1727">
          <cell r="AA1727">
            <v>44013</v>
          </cell>
          <cell r="AB1727">
            <v>2020</v>
          </cell>
        </row>
        <row r="1727">
          <cell r="AF1727" t="str">
            <v>住宅物业费</v>
          </cell>
        </row>
        <row r="1728">
          <cell r="C1728" t="str">
            <v>中华东波苑</v>
          </cell>
        </row>
        <row r="1728">
          <cell r="K1728" t="str">
            <v>2020年</v>
          </cell>
        </row>
        <row r="1728">
          <cell r="M1728">
            <v>44196</v>
          </cell>
        </row>
        <row r="1728">
          <cell r="S1728">
            <v>3000</v>
          </cell>
        </row>
        <row r="1728">
          <cell r="AA1728">
            <v>44013</v>
          </cell>
          <cell r="AB1728">
            <v>2020</v>
          </cell>
        </row>
        <row r="1728">
          <cell r="AF1728" t="str">
            <v>地面停车费</v>
          </cell>
        </row>
        <row r="1729">
          <cell r="C1729" t="str">
            <v>中华东波苑</v>
          </cell>
        </row>
        <row r="1729">
          <cell r="K1729" t="str">
            <v>2020年</v>
          </cell>
        </row>
        <row r="1729">
          <cell r="M1729">
            <v>44196</v>
          </cell>
        </row>
        <row r="1729">
          <cell r="S1729">
            <v>899.6</v>
          </cell>
        </row>
        <row r="1729">
          <cell r="AA1729">
            <v>44013</v>
          </cell>
          <cell r="AB1729">
            <v>2020</v>
          </cell>
        </row>
        <row r="1729">
          <cell r="AF1729" t="str">
            <v>住宅物业费</v>
          </cell>
        </row>
        <row r="1730">
          <cell r="C1730" t="str">
            <v>中华东波苑</v>
          </cell>
        </row>
        <row r="1730">
          <cell r="K1730" t="str">
            <v>2020年</v>
          </cell>
        </row>
        <row r="1730">
          <cell r="M1730">
            <v>44196</v>
          </cell>
        </row>
        <row r="1730">
          <cell r="S1730">
            <v>2183.4</v>
          </cell>
        </row>
        <row r="1730">
          <cell r="AA1730">
            <v>44013</v>
          </cell>
          <cell r="AB1730">
            <v>2020</v>
          </cell>
        </row>
        <row r="1730">
          <cell r="AF1730" t="str">
            <v>住宅物业费</v>
          </cell>
        </row>
        <row r="1731">
          <cell r="C1731" t="str">
            <v>中华东波苑</v>
          </cell>
        </row>
        <row r="1731">
          <cell r="K1731" t="str">
            <v>2020年</v>
          </cell>
        </row>
        <row r="1731">
          <cell r="M1731">
            <v>43982</v>
          </cell>
        </row>
        <row r="1731">
          <cell r="S1731">
            <v>1017</v>
          </cell>
        </row>
        <row r="1731">
          <cell r="AA1731">
            <v>44013</v>
          </cell>
          <cell r="AB1731">
            <v>2020</v>
          </cell>
        </row>
        <row r="1731">
          <cell r="AF1731" t="str">
            <v>电费及管理费</v>
          </cell>
        </row>
        <row r="1732">
          <cell r="C1732" t="str">
            <v>中华东波苑</v>
          </cell>
        </row>
        <row r="1732">
          <cell r="K1732" t="str">
            <v>2020年</v>
          </cell>
        </row>
        <row r="1732">
          <cell r="M1732">
            <v>43982</v>
          </cell>
        </row>
        <row r="1732">
          <cell r="S1732">
            <v>273</v>
          </cell>
        </row>
        <row r="1732">
          <cell r="AA1732">
            <v>44013</v>
          </cell>
          <cell r="AB1732">
            <v>2020</v>
          </cell>
        </row>
        <row r="1732">
          <cell r="AF1732" t="str">
            <v>代收水费</v>
          </cell>
        </row>
        <row r="1733">
          <cell r="C1733" t="str">
            <v>中华东波苑</v>
          </cell>
        </row>
        <row r="1733">
          <cell r="K1733" t="str">
            <v>2020年</v>
          </cell>
        </row>
        <row r="1733">
          <cell r="M1733">
            <v>44196</v>
          </cell>
        </row>
        <row r="1733">
          <cell r="S1733">
            <v>1673.9</v>
          </cell>
        </row>
        <row r="1733">
          <cell r="AA1733">
            <v>44013</v>
          </cell>
          <cell r="AB1733">
            <v>2020</v>
          </cell>
        </row>
        <row r="1733">
          <cell r="AF1733" t="str">
            <v>住宅物业费</v>
          </cell>
        </row>
        <row r="1734">
          <cell r="C1734" t="str">
            <v>中华东波苑</v>
          </cell>
        </row>
        <row r="1734">
          <cell r="K1734" t="str">
            <v>2020年</v>
          </cell>
        </row>
        <row r="1734">
          <cell r="M1734">
            <v>43982</v>
          </cell>
        </row>
        <row r="1734">
          <cell r="S1734">
            <v>243</v>
          </cell>
        </row>
        <row r="1734">
          <cell r="AA1734">
            <v>44013</v>
          </cell>
          <cell r="AB1734">
            <v>2020</v>
          </cell>
        </row>
        <row r="1734">
          <cell r="AF1734" t="str">
            <v>电费及管理费</v>
          </cell>
        </row>
        <row r="1735">
          <cell r="C1735" t="str">
            <v>中华东波苑</v>
          </cell>
        </row>
        <row r="1735">
          <cell r="K1735" t="str">
            <v>2020年</v>
          </cell>
        </row>
        <row r="1735">
          <cell r="M1735">
            <v>43982</v>
          </cell>
        </row>
        <row r="1735">
          <cell r="S1735">
            <v>57</v>
          </cell>
        </row>
        <row r="1735">
          <cell r="AA1735">
            <v>44013</v>
          </cell>
          <cell r="AB1735">
            <v>2020</v>
          </cell>
        </row>
        <row r="1735">
          <cell r="AF1735" t="str">
            <v>代收水费</v>
          </cell>
        </row>
        <row r="1736">
          <cell r="C1736" t="str">
            <v>中华东波苑</v>
          </cell>
        </row>
        <row r="1736">
          <cell r="K1736" t="str">
            <v>2020年</v>
          </cell>
        </row>
        <row r="1736">
          <cell r="M1736">
            <v>44196</v>
          </cell>
        </row>
        <row r="1736">
          <cell r="S1736">
            <v>6000</v>
          </cell>
        </row>
        <row r="1736">
          <cell r="AA1736">
            <v>44013</v>
          </cell>
          <cell r="AB1736">
            <v>2020</v>
          </cell>
        </row>
        <row r="1736">
          <cell r="AF1736" t="str">
            <v>租金收入</v>
          </cell>
        </row>
        <row r="1737">
          <cell r="C1737" t="str">
            <v>中华东波苑</v>
          </cell>
        </row>
        <row r="1737">
          <cell r="K1737" t="str">
            <v>2020年</v>
          </cell>
        </row>
        <row r="1737">
          <cell r="M1737">
            <v>43982</v>
          </cell>
        </row>
        <row r="1737">
          <cell r="S1737">
            <v>2291</v>
          </cell>
        </row>
        <row r="1737">
          <cell r="AA1737">
            <v>44013</v>
          </cell>
          <cell r="AB1737">
            <v>2020</v>
          </cell>
        </row>
        <row r="1737">
          <cell r="AF1737" t="str">
            <v>电费及管理费</v>
          </cell>
        </row>
        <row r="1738">
          <cell r="C1738" t="str">
            <v>中华东波苑</v>
          </cell>
        </row>
        <row r="1738">
          <cell r="K1738" t="str">
            <v>2020年</v>
          </cell>
        </row>
        <row r="1738">
          <cell r="M1738">
            <v>43982</v>
          </cell>
        </row>
        <row r="1738">
          <cell r="S1738">
            <v>1116.6</v>
          </cell>
        </row>
        <row r="1738">
          <cell r="AA1738">
            <v>44013</v>
          </cell>
          <cell r="AB1738">
            <v>2020</v>
          </cell>
        </row>
        <row r="1738">
          <cell r="AF1738" t="str">
            <v>代收水费</v>
          </cell>
        </row>
        <row r="1739">
          <cell r="C1739" t="str">
            <v>中华东波苑</v>
          </cell>
        </row>
        <row r="1739">
          <cell r="K1739" t="str">
            <v>2020年</v>
          </cell>
        </row>
        <row r="1739">
          <cell r="M1739">
            <v>44196</v>
          </cell>
        </row>
        <row r="1739">
          <cell r="S1739">
            <v>2094.36</v>
          </cell>
        </row>
        <row r="1739">
          <cell r="AA1739">
            <v>44013</v>
          </cell>
          <cell r="AB1739">
            <v>2020</v>
          </cell>
        </row>
        <row r="1739">
          <cell r="AF1739" t="str">
            <v>住宅物业费</v>
          </cell>
        </row>
        <row r="1740">
          <cell r="C1740" t="str">
            <v>中华东波苑</v>
          </cell>
        </row>
        <row r="1740">
          <cell r="K1740" t="str">
            <v>2020年</v>
          </cell>
        </row>
        <row r="1740">
          <cell r="M1740">
            <v>44196</v>
          </cell>
        </row>
        <row r="1740">
          <cell r="S1740">
            <v>3000</v>
          </cell>
        </row>
        <row r="1740">
          <cell r="AA1740">
            <v>44013</v>
          </cell>
          <cell r="AB1740">
            <v>2020</v>
          </cell>
        </row>
        <row r="1740">
          <cell r="AF1740" t="str">
            <v>地面停车费</v>
          </cell>
        </row>
        <row r="1741">
          <cell r="C1741" t="str">
            <v>中华东波苑</v>
          </cell>
        </row>
        <row r="1741">
          <cell r="K1741" t="str">
            <v>2020年</v>
          </cell>
        </row>
        <row r="1741">
          <cell r="M1741">
            <v>44196</v>
          </cell>
        </row>
        <row r="1741">
          <cell r="S1741">
            <v>736.8</v>
          </cell>
        </row>
        <row r="1741">
          <cell r="AA1741">
            <v>44013</v>
          </cell>
          <cell r="AB1741">
            <v>2020</v>
          </cell>
        </row>
        <row r="1741">
          <cell r="AF1741" t="str">
            <v>住宅物业费</v>
          </cell>
        </row>
        <row r="1742">
          <cell r="C1742" t="str">
            <v>中华东波苑</v>
          </cell>
        </row>
        <row r="1742">
          <cell r="K1742" t="str">
            <v>2020年</v>
          </cell>
        </row>
        <row r="1742">
          <cell r="M1742">
            <v>44196</v>
          </cell>
        </row>
        <row r="1742">
          <cell r="S1742">
            <v>750</v>
          </cell>
        </row>
        <row r="1742">
          <cell r="AA1742">
            <v>44013</v>
          </cell>
          <cell r="AB1742">
            <v>2020</v>
          </cell>
        </row>
        <row r="1742">
          <cell r="AF1742" t="str">
            <v>小业主产权车辆管理费</v>
          </cell>
        </row>
        <row r="1743">
          <cell r="C1743" t="str">
            <v>中华东波苑</v>
          </cell>
        </row>
        <row r="1743">
          <cell r="K1743" t="str">
            <v>2020年</v>
          </cell>
        </row>
        <row r="1743">
          <cell r="M1743">
            <v>43951</v>
          </cell>
        </row>
        <row r="1743">
          <cell r="S1743">
            <v>176.7</v>
          </cell>
        </row>
        <row r="1743">
          <cell r="AA1743">
            <v>44013</v>
          </cell>
          <cell r="AB1743">
            <v>2020</v>
          </cell>
        </row>
        <row r="1743">
          <cell r="AF1743" t="str">
            <v>代收水费</v>
          </cell>
        </row>
        <row r="1744">
          <cell r="C1744" t="str">
            <v>中华东波苑</v>
          </cell>
        </row>
        <row r="1744">
          <cell r="K1744" t="str">
            <v>2020年</v>
          </cell>
        </row>
        <row r="1744">
          <cell r="M1744">
            <v>43982</v>
          </cell>
        </row>
        <row r="1744">
          <cell r="S1744">
            <v>319.2</v>
          </cell>
        </row>
        <row r="1744">
          <cell r="AA1744">
            <v>44013</v>
          </cell>
          <cell r="AB1744">
            <v>2020</v>
          </cell>
        </row>
        <row r="1744">
          <cell r="AF1744" t="str">
            <v>代收水费</v>
          </cell>
        </row>
        <row r="1745">
          <cell r="C1745" t="str">
            <v>中华东波苑</v>
          </cell>
        </row>
        <row r="1745">
          <cell r="K1745" t="str">
            <v>2020年</v>
          </cell>
        </row>
        <row r="1745">
          <cell r="M1745">
            <v>44012</v>
          </cell>
        </row>
        <row r="1745">
          <cell r="S1745">
            <v>393.79</v>
          </cell>
        </row>
        <row r="1745">
          <cell r="AA1745">
            <v>44013</v>
          </cell>
          <cell r="AB1745">
            <v>2020</v>
          </cell>
        </row>
        <row r="1745">
          <cell r="AF1745" t="str">
            <v>商铺物业费</v>
          </cell>
        </row>
        <row r="1746">
          <cell r="C1746" t="str">
            <v>中华东波苑</v>
          </cell>
        </row>
        <row r="1746">
          <cell r="K1746" t="str">
            <v>2020年</v>
          </cell>
        </row>
        <row r="1746">
          <cell r="M1746">
            <v>44012</v>
          </cell>
        </row>
        <row r="1746">
          <cell r="S1746">
            <v>265.56</v>
          </cell>
        </row>
        <row r="1746">
          <cell r="AA1746">
            <v>44013</v>
          </cell>
          <cell r="AB1746">
            <v>2020</v>
          </cell>
        </row>
        <row r="1746">
          <cell r="AF1746" t="str">
            <v>商铺物业费</v>
          </cell>
        </row>
        <row r="1747">
          <cell r="C1747" t="str">
            <v>中华东波苑</v>
          </cell>
        </row>
        <row r="1747">
          <cell r="K1747" t="str">
            <v>2020年</v>
          </cell>
        </row>
        <row r="1747">
          <cell r="M1747">
            <v>44012</v>
          </cell>
        </row>
        <row r="1747">
          <cell r="S1747">
            <v>1699.1</v>
          </cell>
        </row>
        <row r="1747">
          <cell r="AA1747">
            <v>44013</v>
          </cell>
          <cell r="AB1747">
            <v>2020</v>
          </cell>
        </row>
        <row r="1747">
          <cell r="AF1747" t="str">
            <v>商铺物业费</v>
          </cell>
        </row>
        <row r="1748">
          <cell r="C1748" t="str">
            <v>中华东波苑</v>
          </cell>
        </row>
        <row r="1748">
          <cell r="K1748" t="str">
            <v>2020年</v>
          </cell>
        </row>
        <row r="1748">
          <cell r="M1748">
            <v>43982</v>
          </cell>
        </row>
        <row r="1748">
          <cell r="S1748">
            <v>3440</v>
          </cell>
        </row>
        <row r="1748">
          <cell r="AA1748">
            <v>44013</v>
          </cell>
          <cell r="AB1748">
            <v>2020</v>
          </cell>
        </row>
        <row r="1748">
          <cell r="AF1748" t="str">
            <v>电费及管理费</v>
          </cell>
        </row>
        <row r="1749">
          <cell r="C1749" t="str">
            <v>中华东波苑</v>
          </cell>
        </row>
        <row r="1749">
          <cell r="K1749" t="str">
            <v>2020年</v>
          </cell>
        </row>
        <row r="1749">
          <cell r="M1749">
            <v>43982</v>
          </cell>
        </row>
        <row r="1749">
          <cell r="S1749">
            <v>433.2</v>
          </cell>
        </row>
        <row r="1749">
          <cell r="AA1749">
            <v>44013</v>
          </cell>
          <cell r="AB1749">
            <v>2020</v>
          </cell>
        </row>
        <row r="1749">
          <cell r="AF1749" t="str">
            <v>代收水费</v>
          </cell>
        </row>
        <row r="1750">
          <cell r="C1750" t="str">
            <v>中华东波苑</v>
          </cell>
        </row>
        <row r="1750">
          <cell r="K1750" t="str">
            <v>2020年</v>
          </cell>
        </row>
        <row r="1750">
          <cell r="M1750">
            <v>44012</v>
          </cell>
        </row>
        <row r="1750">
          <cell r="S1750">
            <v>2365.5</v>
          </cell>
        </row>
        <row r="1750">
          <cell r="AA1750">
            <v>44013</v>
          </cell>
          <cell r="AB1750">
            <v>2020</v>
          </cell>
        </row>
        <row r="1750">
          <cell r="AF1750" t="str">
            <v>商铺物业费</v>
          </cell>
        </row>
        <row r="1751">
          <cell r="C1751" t="str">
            <v>中华东波苑</v>
          </cell>
        </row>
        <row r="1751">
          <cell r="K1751" t="str">
            <v>2020年</v>
          </cell>
        </row>
        <row r="1751">
          <cell r="M1751">
            <v>44012</v>
          </cell>
        </row>
        <row r="1751">
          <cell r="S1751">
            <v>427.47</v>
          </cell>
        </row>
        <row r="1751">
          <cell r="AA1751">
            <v>44013</v>
          </cell>
          <cell r="AB1751">
            <v>2020</v>
          </cell>
        </row>
        <row r="1751">
          <cell r="AF1751" t="str">
            <v>住宅物业费</v>
          </cell>
        </row>
        <row r="1752">
          <cell r="C1752" t="str">
            <v>中华东波苑</v>
          </cell>
        </row>
        <row r="1752">
          <cell r="K1752" t="str">
            <v>2020年</v>
          </cell>
        </row>
        <row r="1752">
          <cell r="M1752">
            <v>44012</v>
          </cell>
        </row>
        <row r="1752">
          <cell r="S1752">
            <v>1050</v>
          </cell>
        </row>
        <row r="1752">
          <cell r="AA1752">
            <v>44013</v>
          </cell>
          <cell r="AB1752">
            <v>2020</v>
          </cell>
        </row>
        <row r="1752">
          <cell r="AF1752" t="str">
            <v>地下停车费</v>
          </cell>
        </row>
        <row r="1753">
          <cell r="C1753" t="str">
            <v>中华东波苑</v>
          </cell>
        </row>
        <row r="1753">
          <cell r="K1753" t="str">
            <v>2020年</v>
          </cell>
        </row>
        <row r="1753">
          <cell r="M1753">
            <v>44196</v>
          </cell>
        </row>
        <row r="1753">
          <cell r="S1753">
            <v>828</v>
          </cell>
        </row>
        <row r="1753">
          <cell r="AA1753">
            <v>44013</v>
          </cell>
          <cell r="AB1753">
            <v>2020</v>
          </cell>
        </row>
        <row r="1753">
          <cell r="AF1753" t="str">
            <v>住宅物业费</v>
          </cell>
        </row>
        <row r="1754">
          <cell r="C1754" t="str">
            <v>中华东波苑</v>
          </cell>
        </row>
        <row r="1754">
          <cell r="K1754" t="str">
            <v>2020年</v>
          </cell>
        </row>
        <row r="1754">
          <cell r="M1754">
            <v>43951</v>
          </cell>
        </row>
        <row r="1754">
          <cell r="S1754">
            <v>1044.36</v>
          </cell>
        </row>
        <row r="1754">
          <cell r="AA1754">
            <v>44013</v>
          </cell>
          <cell r="AB1754">
            <v>2020</v>
          </cell>
        </row>
        <row r="1754">
          <cell r="AF1754" t="str">
            <v>商铺物业费</v>
          </cell>
        </row>
        <row r="1755">
          <cell r="C1755" t="str">
            <v>中华东波苑</v>
          </cell>
        </row>
        <row r="1755">
          <cell r="K1755" t="str">
            <v>2020年</v>
          </cell>
        </row>
        <row r="1755">
          <cell r="M1755">
            <v>44196</v>
          </cell>
        </row>
        <row r="1755">
          <cell r="S1755">
            <v>736.8</v>
          </cell>
        </row>
        <row r="1755">
          <cell r="AA1755">
            <v>44013</v>
          </cell>
          <cell r="AB1755">
            <v>2020</v>
          </cell>
        </row>
        <row r="1755">
          <cell r="AF1755" t="str">
            <v>住宅物业费</v>
          </cell>
        </row>
        <row r="1756">
          <cell r="C1756" t="str">
            <v>中华东波苑</v>
          </cell>
        </row>
        <row r="1756">
          <cell r="K1756" t="str">
            <v>2020年</v>
          </cell>
        </row>
        <row r="1756">
          <cell r="M1756">
            <v>44196</v>
          </cell>
        </row>
        <row r="1756">
          <cell r="S1756">
            <v>1500</v>
          </cell>
        </row>
        <row r="1756">
          <cell r="AA1756">
            <v>44013</v>
          </cell>
          <cell r="AB1756">
            <v>2020</v>
          </cell>
        </row>
        <row r="1756">
          <cell r="AF1756" t="str">
            <v>地面停车费</v>
          </cell>
        </row>
        <row r="1757">
          <cell r="C1757" t="str">
            <v>中华东波苑</v>
          </cell>
        </row>
        <row r="1757">
          <cell r="K1757" t="str">
            <v>2020年</v>
          </cell>
        </row>
        <row r="1757">
          <cell r="M1757">
            <v>44012</v>
          </cell>
        </row>
        <row r="1757">
          <cell r="S1757">
            <v>1852</v>
          </cell>
        </row>
        <row r="1757">
          <cell r="AA1757">
            <v>44013</v>
          </cell>
          <cell r="AB1757">
            <v>2020</v>
          </cell>
        </row>
        <row r="1757">
          <cell r="AF1757" t="str">
            <v>电费及管理费</v>
          </cell>
        </row>
        <row r="1758">
          <cell r="C1758" t="str">
            <v>中华东波苑</v>
          </cell>
        </row>
        <row r="1758">
          <cell r="K1758" t="str">
            <v>2020年</v>
          </cell>
        </row>
        <row r="1758">
          <cell r="M1758">
            <v>44012</v>
          </cell>
        </row>
        <row r="1758">
          <cell r="S1758">
            <v>68.4</v>
          </cell>
        </row>
        <row r="1758">
          <cell r="AA1758">
            <v>44013</v>
          </cell>
          <cell r="AB1758">
            <v>2020</v>
          </cell>
        </row>
        <row r="1758">
          <cell r="AF1758" t="str">
            <v>代收水费</v>
          </cell>
        </row>
        <row r="1759">
          <cell r="C1759" t="str">
            <v>中华东波苑</v>
          </cell>
        </row>
        <row r="1759">
          <cell r="K1759" t="str">
            <v>2020年</v>
          </cell>
        </row>
        <row r="1759">
          <cell r="M1759">
            <v>44012</v>
          </cell>
        </row>
        <row r="1759">
          <cell r="S1759">
            <v>162.5</v>
          </cell>
        </row>
        <row r="1759">
          <cell r="AA1759">
            <v>44013</v>
          </cell>
          <cell r="AB1759">
            <v>2020</v>
          </cell>
        </row>
        <row r="1759">
          <cell r="AF1759" t="str">
            <v>代收水费</v>
          </cell>
        </row>
        <row r="1760">
          <cell r="C1760" t="str">
            <v>中华东波苑</v>
          </cell>
        </row>
        <row r="1760">
          <cell r="K1760" t="str">
            <v>2020年</v>
          </cell>
        </row>
        <row r="1760">
          <cell r="M1760">
            <v>44012</v>
          </cell>
        </row>
        <row r="1760">
          <cell r="S1760">
            <v>226.8</v>
          </cell>
        </row>
        <row r="1760">
          <cell r="AA1760">
            <v>44013</v>
          </cell>
          <cell r="AB1760">
            <v>2020</v>
          </cell>
        </row>
        <row r="1760">
          <cell r="AF1760" t="str">
            <v>电费及管理费</v>
          </cell>
        </row>
        <row r="1761">
          <cell r="C1761" t="str">
            <v>中华东波苑</v>
          </cell>
        </row>
        <row r="1761">
          <cell r="K1761" t="str">
            <v>2020年</v>
          </cell>
        </row>
        <row r="1761">
          <cell r="M1761">
            <v>44012</v>
          </cell>
        </row>
        <row r="1761">
          <cell r="S1761">
            <v>47.6</v>
          </cell>
        </row>
        <row r="1761">
          <cell r="AA1761">
            <v>44013</v>
          </cell>
          <cell r="AB1761">
            <v>2020</v>
          </cell>
        </row>
        <row r="1761">
          <cell r="AF1761" t="str">
            <v>代收水费</v>
          </cell>
        </row>
        <row r="1762">
          <cell r="C1762" t="str">
            <v>中华东波苑</v>
          </cell>
        </row>
        <row r="1762">
          <cell r="K1762" t="str">
            <v>2020年</v>
          </cell>
        </row>
        <row r="1762">
          <cell r="M1762">
            <v>44012</v>
          </cell>
        </row>
        <row r="1762">
          <cell r="S1762">
            <v>4574.64</v>
          </cell>
        </row>
        <row r="1762">
          <cell r="AA1762">
            <v>44013</v>
          </cell>
          <cell r="AB1762">
            <v>2020</v>
          </cell>
        </row>
        <row r="1762">
          <cell r="AF1762" t="str">
            <v>电费及管理费</v>
          </cell>
        </row>
        <row r="1763">
          <cell r="C1763" t="str">
            <v>中华东波苑</v>
          </cell>
        </row>
        <row r="1763">
          <cell r="K1763" t="str">
            <v>2020年</v>
          </cell>
        </row>
        <row r="1763">
          <cell r="M1763">
            <v>44012</v>
          </cell>
        </row>
        <row r="1763">
          <cell r="S1763">
            <v>136.8</v>
          </cell>
        </row>
        <row r="1763">
          <cell r="AA1763">
            <v>44013</v>
          </cell>
          <cell r="AB1763">
            <v>2020</v>
          </cell>
        </row>
        <row r="1763">
          <cell r="AF1763" t="str">
            <v>代收水费</v>
          </cell>
        </row>
        <row r="1764">
          <cell r="C1764" t="str">
            <v>中华东波苑</v>
          </cell>
        </row>
        <row r="1764">
          <cell r="K1764" t="str">
            <v>2020年</v>
          </cell>
        </row>
        <row r="1764">
          <cell r="M1764">
            <v>43951</v>
          </cell>
        </row>
        <row r="1764">
          <cell r="S1764">
            <v>1261</v>
          </cell>
        </row>
        <row r="1764">
          <cell r="AA1764">
            <v>44013</v>
          </cell>
          <cell r="AB1764">
            <v>2020</v>
          </cell>
        </row>
        <row r="1764">
          <cell r="AF1764" t="str">
            <v>电费及管理费</v>
          </cell>
        </row>
        <row r="1765">
          <cell r="C1765" t="str">
            <v>中华东波苑</v>
          </cell>
        </row>
        <row r="1765">
          <cell r="K1765" t="str">
            <v>2020年</v>
          </cell>
        </row>
        <row r="1765">
          <cell r="M1765">
            <v>43951</v>
          </cell>
        </row>
        <row r="1765">
          <cell r="S1765">
            <v>546</v>
          </cell>
        </row>
        <row r="1765">
          <cell r="AA1765">
            <v>44013</v>
          </cell>
          <cell r="AB1765">
            <v>2020</v>
          </cell>
        </row>
        <row r="1765">
          <cell r="AF1765" t="str">
            <v>代收水费</v>
          </cell>
        </row>
        <row r="1766">
          <cell r="C1766" t="str">
            <v>中华东波苑</v>
          </cell>
        </row>
        <row r="1766">
          <cell r="K1766" t="str">
            <v>2020年</v>
          </cell>
        </row>
        <row r="1766">
          <cell r="M1766">
            <v>44012</v>
          </cell>
        </row>
        <row r="1766">
          <cell r="S1766">
            <v>513</v>
          </cell>
        </row>
        <row r="1766">
          <cell r="AA1766">
            <v>44013</v>
          </cell>
          <cell r="AB1766">
            <v>2020</v>
          </cell>
        </row>
        <row r="1766">
          <cell r="AF1766" t="str">
            <v>代收水费</v>
          </cell>
        </row>
        <row r="1767">
          <cell r="C1767" t="str">
            <v>中华东波苑</v>
          </cell>
        </row>
        <row r="1767">
          <cell r="K1767" t="str">
            <v>2020年</v>
          </cell>
        </row>
        <row r="1767">
          <cell r="M1767">
            <v>44012</v>
          </cell>
        </row>
        <row r="1767">
          <cell r="S1767">
            <v>7996.99</v>
          </cell>
        </row>
        <row r="1767">
          <cell r="AA1767">
            <v>44013</v>
          </cell>
          <cell r="AB1767">
            <v>2020</v>
          </cell>
        </row>
        <row r="1767">
          <cell r="AF1767" t="str">
            <v>商铺物业费</v>
          </cell>
        </row>
        <row r="1768">
          <cell r="C1768" t="str">
            <v>中华东波苑</v>
          </cell>
        </row>
        <row r="1768">
          <cell r="K1768" t="str">
            <v>2020年</v>
          </cell>
        </row>
        <row r="1768">
          <cell r="M1768">
            <v>44012</v>
          </cell>
        </row>
        <row r="1768">
          <cell r="S1768">
            <v>1915.2</v>
          </cell>
        </row>
        <row r="1768">
          <cell r="AA1768">
            <v>44013</v>
          </cell>
          <cell r="AB1768">
            <v>2020</v>
          </cell>
        </row>
        <row r="1768">
          <cell r="AF1768" t="str">
            <v>商铺物业费</v>
          </cell>
        </row>
        <row r="1769">
          <cell r="C1769" t="str">
            <v>中华东波苑</v>
          </cell>
        </row>
        <row r="1769">
          <cell r="K1769" t="str">
            <v>2020年</v>
          </cell>
        </row>
        <row r="1769">
          <cell r="M1769">
            <v>44012</v>
          </cell>
        </row>
        <row r="1769">
          <cell r="S1769">
            <v>4161</v>
          </cell>
        </row>
        <row r="1769">
          <cell r="AA1769">
            <v>44013</v>
          </cell>
          <cell r="AB1769">
            <v>2020</v>
          </cell>
        </row>
        <row r="1769">
          <cell r="AF1769" t="str">
            <v>商铺物业费</v>
          </cell>
        </row>
        <row r="1770">
          <cell r="C1770" t="str">
            <v>中华东波苑</v>
          </cell>
        </row>
        <row r="1770">
          <cell r="K1770" t="str">
            <v>2020年</v>
          </cell>
        </row>
        <row r="1770">
          <cell r="M1770">
            <v>44012</v>
          </cell>
        </row>
        <row r="1770">
          <cell r="S1770">
            <v>18655.07</v>
          </cell>
        </row>
        <row r="1770">
          <cell r="AA1770">
            <v>44013</v>
          </cell>
          <cell r="AB1770">
            <v>2020</v>
          </cell>
        </row>
        <row r="1770">
          <cell r="AF1770" t="str">
            <v>商铺物业费</v>
          </cell>
        </row>
        <row r="1771">
          <cell r="C1771" t="str">
            <v>中华东波苑</v>
          </cell>
        </row>
        <row r="1771">
          <cell r="K1771" t="str">
            <v>2020年</v>
          </cell>
        </row>
        <row r="1771">
          <cell r="M1771">
            <v>44012</v>
          </cell>
        </row>
        <row r="1771">
          <cell r="S1771">
            <v>1047.2</v>
          </cell>
        </row>
        <row r="1771">
          <cell r="AA1771">
            <v>44013</v>
          </cell>
          <cell r="AB1771">
            <v>2020</v>
          </cell>
        </row>
        <row r="1771">
          <cell r="AF1771" t="str">
            <v>住宅物业费</v>
          </cell>
        </row>
        <row r="1772">
          <cell r="C1772" t="str">
            <v>中华东波苑</v>
          </cell>
        </row>
        <row r="1772">
          <cell r="K1772" t="str">
            <v>2020年</v>
          </cell>
        </row>
        <row r="1772">
          <cell r="M1772">
            <v>44196</v>
          </cell>
        </row>
        <row r="1772">
          <cell r="S1772">
            <v>1799.2</v>
          </cell>
        </row>
        <row r="1772">
          <cell r="AA1772">
            <v>44013</v>
          </cell>
          <cell r="AB1772">
            <v>2020</v>
          </cell>
        </row>
        <row r="1772">
          <cell r="AF1772" t="str">
            <v>住宅物业费</v>
          </cell>
        </row>
        <row r="1773">
          <cell r="C1773" t="str">
            <v>中华东波苑</v>
          </cell>
        </row>
        <row r="1773">
          <cell r="K1773" t="str">
            <v>2020年</v>
          </cell>
        </row>
        <row r="1773">
          <cell r="M1773">
            <v>44196</v>
          </cell>
        </row>
        <row r="1773">
          <cell r="S1773">
            <v>1500</v>
          </cell>
        </row>
        <row r="1773">
          <cell r="AA1773">
            <v>44013</v>
          </cell>
          <cell r="AB1773">
            <v>2020</v>
          </cell>
        </row>
        <row r="1773">
          <cell r="AF1773" t="str">
            <v>小业主产权车辆管理费</v>
          </cell>
        </row>
        <row r="1774">
          <cell r="C1774" t="str">
            <v>中华东波苑</v>
          </cell>
        </row>
        <row r="1774">
          <cell r="K1774" t="str">
            <v>2020年</v>
          </cell>
        </row>
        <row r="1774">
          <cell r="M1774">
            <v>44043</v>
          </cell>
        </row>
        <row r="1774">
          <cell r="S1774">
            <v>500</v>
          </cell>
        </row>
        <row r="1774">
          <cell r="AA1774">
            <v>44013</v>
          </cell>
          <cell r="AB1774">
            <v>2020</v>
          </cell>
        </row>
        <row r="1774">
          <cell r="AF1774" t="str">
            <v>临时停车费</v>
          </cell>
        </row>
        <row r="1775">
          <cell r="C1775" t="str">
            <v>中华东波苑</v>
          </cell>
        </row>
        <row r="1775">
          <cell r="K1775" t="str">
            <v>2020年</v>
          </cell>
        </row>
        <row r="1775">
          <cell r="M1775">
            <v>44043</v>
          </cell>
        </row>
        <row r="1775">
          <cell r="S1775">
            <v>500</v>
          </cell>
        </row>
        <row r="1775">
          <cell r="AA1775">
            <v>44013</v>
          </cell>
          <cell r="AB1775">
            <v>2020</v>
          </cell>
        </row>
        <row r="1775">
          <cell r="AF1775" t="str">
            <v>临时停车费</v>
          </cell>
        </row>
        <row r="1776">
          <cell r="C1776" t="str">
            <v>中华东波苑</v>
          </cell>
        </row>
        <row r="1776">
          <cell r="K1776" t="str">
            <v>2020年</v>
          </cell>
        </row>
        <row r="1776">
          <cell r="M1776">
            <v>44201</v>
          </cell>
        </row>
        <row r="1776">
          <cell r="S1776">
            <v>2250</v>
          </cell>
        </row>
        <row r="1776">
          <cell r="AA1776">
            <v>44044</v>
          </cell>
          <cell r="AB1776">
            <v>2020</v>
          </cell>
        </row>
        <row r="1776">
          <cell r="AF1776" t="str">
            <v>快递柜</v>
          </cell>
        </row>
        <row r="1777">
          <cell r="C1777" t="str">
            <v>中华东波苑</v>
          </cell>
        </row>
        <row r="1777">
          <cell r="K1777" t="str">
            <v>2021年</v>
          </cell>
        </row>
        <row r="1777">
          <cell r="M1777">
            <v>44382</v>
          </cell>
        </row>
        <row r="1777">
          <cell r="S1777">
            <v>2250</v>
          </cell>
        </row>
        <row r="1777">
          <cell r="AA1777">
            <v>44044</v>
          </cell>
          <cell r="AB1777">
            <v>2020</v>
          </cell>
        </row>
        <row r="1777">
          <cell r="AF1777" t="str">
            <v>快递柜</v>
          </cell>
        </row>
        <row r="1778">
          <cell r="C1778" t="str">
            <v>中华东波苑</v>
          </cell>
        </row>
        <row r="1778">
          <cell r="K1778" t="str">
            <v>2020年</v>
          </cell>
        </row>
        <row r="1778">
          <cell r="M1778">
            <v>44043</v>
          </cell>
        </row>
        <row r="1778">
          <cell r="S1778">
            <v>2835</v>
          </cell>
        </row>
        <row r="1778">
          <cell r="AA1778">
            <v>44044</v>
          </cell>
          <cell r="AB1778">
            <v>2020</v>
          </cell>
        </row>
        <row r="1778">
          <cell r="AF1778" t="str">
            <v>电费及管理费</v>
          </cell>
        </row>
        <row r="1779">
          <cell r="C1779" t="str">
            <v>中华东波苑</v>
          </cell>
        </row>
        <row r="1779">
          <cell r="K1779" t="str">
            <v>2020年</v>
          </cell>
        </row>
        <row r="1779">
          <cell r="M1779">
            <v>44043</v>
          </cell>
        </row>
        <row r="1779">
          <cell r="S1779">
            <v>79.8</v>
          </cell>
        </row>
        <row r="1779">
          <cell r="AA1779">
            <v>44044</v>
          </cell>
          <cell r="AB1779">
            <v>2020</v>
          </cell>
        </row>
        <row r="1779">
          <cell r="AF1779" t="str">
            <v>代收水费</v>
          </cell>
        </row>
        <row r="1780">
          <cell r="C1780" t="str">
            <v>中华东波苑</v>
          </cell>
        </row>
        <row r="1780">
          <cell r="K1780" t="str">
            <v>2020年</v>
          </cell>
        </row>
        <row r="1780">
          <cell r="M1780">
            <v>44074</v>
          </cell>
        </row>
        <row r="1780">
          <cell r="S1780">
            <v>10</v>
          </cell>
        </row>
        <row r="1780">
          <cell r="AA1780">
            <v>44044</v>
          </cell>
          <cell r="AB1780">
            <v>2020</v>
          </cell>
        </row>
        <row r="1780">
          <cell r="AF1780" t="str">
            <v>临时停车费</v>
          </cell>
        </row>
        <row r="1781">
          <cell r="C1781" t="str">
            <v>中华东波苑</v>
          </cell>
        </row>
        <row r="1781">
          <cell r="K1781" t="str">
            <v>2020年</v>
          </cell>
        </row>
        <row r="1781">
          <cell r="M1781">
            <v>44074</v>
          </cell>
        </row>
        <row r="1781">
          <cell r="S1781">
            <v>20</v>
          </cell>
        </row>
        <row r="1781">
          <cell r="AA1781">
            <v>44044</v>
          </cell>
          <cell r="AB1781">
            <v>2020</v>
          </cell>
        </row>
        <row r="1781">
          <cell r="AF1781" t="str">
            <v>临时停车费</v>
          </cell>
        </row>
        <row r="1782">
          <cell r="C1782" t="str">
            <v>中华东波苑</v>
          </cell>
        </row>
        <row r="1782">
          <cell r="K1782" t="str">
            <v>2020年</v>
          </cell>
        </row>
        <row r="1782">
          <cell r="M1782">
            <v>44074</v>
          </cell>
        </row>
        <row r="1782">
          <cell r="S1782">
            <v>20</v>
          </cell>
        </row>
        <row r="1782">
          <cell r="AA1782">
            <v>44044</v>
          </cell>
          <cell r="AB1782">
            <v>2020</v>
          </cell>
        </row>
        <row r="1782">
          <cell r="AF1782" t="str">
            <v>临时停车费</v>
          </cell>
        </row>
        <row r="1783">
          <cell r="C1783" t="str">
            <v>中华东波苑</v>
          </cell>
        </row>
        <row r="1783">
          <cell r="K1783" t="str">
            <v>2020年</v>
          </cell>
        </row>
        <row r="1783">
          <cell r="M1783">
            <v>44074</v>
          </cell>
        </row>
        <row r="1783">
          <cell r="S1783">
            <v>20</v>
          </cell>
        </row>
        <row r="1783">
          <cell r="AA1783">
            <v>44044</v>
          </cell>
          <cell r="AB1783">
            <v>2020</v>
          </cell>
        </row>
        <row r="1783">
          <cell r="AF1783" t="str">
            <v>临时停车费</v>
          </cell>
        </row>
        <row r="1784">
          <cell r="C1784" t="str">
            <v>中华东波苑</v>
          </cell>
        </row>
        <row r="1784">
          <cell r="K1784" t="str">
            <v>2020年</v>
          </cell>
        </row>
        <row r="1784">
          <cell r="M1784">
            <v>44012</v>
          </cell>
        </row>
        <row r="1784">
          <cell r="S1784">
            <v>836.1</v>
          </cell>
        </row>
        <row r="1784">
          <cell r="AA1784">
            <v>44044</v>
          </cell>
          <cell r="AB1784">
            <v>2020</v>
          </cell>
        </row>
        <row r="1784">
          <cell r="AF1784" t="str">
            <v>住宅物业费</v>
          </cell>
        </row>
        <row r="1785">
          <cell r="C1785" t="str">
            <v>中华东波苑</v>
          </cell>
        </row>
        <row r="1785">
          <cell r="K1785" t="str">
            <v>2020年</v>
          </cell>
        </row>
        <row r="1785">
          <cell r="M1785">
            <v>44012</v>
          </cell>
        </row>
        <row r="1785">
          <cell r="S1785">
            <v>2100</v>
          </cell>
        </row>
        <row r="1785">
          <cell r="AA1785">
            <v>44044</v>
          </cell>
          <cell r="AB1785">
            <v>2020</v>
          </cell>
        </row>
        <row r="1785">
          <cell r="AF1785" t="str">
            <v>地下停车费</v>
          </cell>
        </row>
        <row r="1786">
          <cell r="C1786" t="str">
            <v>中华东波苑</v>
          </cell>
        </row>
        <row r="1786">
          <cell r="K1786" t="str">
            <v>2020年</v>
          </cell>
        </row>
        <row r="1786">
          <cell r="M1786">
            <v>44012</v>
          </cell>
        </row>
        <row r="1786">
          <cell r="S1786">
            <v>1500</v>
          </cell>
        </row>
        <row r="1786">
          <cell r="AA1786">
            <v>44044</v>
          </cell>
          <cell r="AB1786">
            <v>2020</v>
          </cell>
        </row>
        <row r="1786">
          <cell r="AF1786" t="str">
            <v>地面停车费</v>
          </cell>
        </row>
        <row r="1787">
          <cell r="C1787" t="str">
            <v>中华东波苑</v>
          </cell>
        </row>
        <row r="1787">
          <cell r="K1787" t="str">
            <v>2020年</v>
          </cell>
        </row>
        <row r="1787">
          <cell r="M1787">
            <v>44196</v>
          </cell>
        </row>
        <row r="1787">
          <cell r="S1787">
            <v>1500</v>
          </cell>
        </row>
        <row r="1787">
          <cell r="AA1787">
            <v>44044</v>
          </cell>
          <cell r="AB1787">
            <v>2020</v>
          </cell>
        </row>
        <row r="1787">
          <cell r="AF1787" t="str">
            <v>地面停车费</v>
          </cell>
        </row>
        <row r="1788">
          <cell r="C1788" t="str">
            <v>中华东波苑</v>
          </cell>
        </row>
        <row r="1788">
          <cell r="K1788" t="str">
            <v>2020年</v>
          </cell>
        </row>
        <row r="1788">
          <cell r="M1788">
            <v>44196</v>
          </cell>
        </row>
        <row r="1788">
          <cell r="S1788">
            <v>1473.6</v>
          </cell>
        </row>
        <row r="1788">
          <cell r="AA1788">
            <v>44044</v>
          </cell>
          <cell r="AB1788">
            <v>2020</v>
          </cell>
        </row>
        <row r="1788">
          <cell r="AF1788" t="str">
            <v>住宅物业费</v>
          </cell>
        </row>
        <row r="1789">
          <cell r="C1789" t="str">
            <v>中华东波苑</v>
          </cell>
        </row>
        <row r="1789">
          <cell r="K1789" t="str">
            <v>2020年</v>
          </cell>
        </row>
        <row r="1789">
          <cell r="M1789">
            <v>44196</v>
          </cell>
        </row>
        <row r="1789">
          <cell r="S1789">
            <v>1500</v>
          </cell>
        </row>
        <row r="1789">
          <cell r="AA1789">
            <v>44044</v>
          </cell>
          <cell r="AB1789">
            <v>2020</v>
          </cell>
        </row>
        <row r="1789">
          <cell r="AF1789" t="str">
            <v>地面停车费</v>
          </cell>
        </row>
        <row r="1790">
          <cell r="C1790" t="str">
            <v>中华东波苑</v>
          </cell>
        </row>
        <row r="1790">
          <cell r="K1790" t="str">
            <v>2020年</v>
          </cell>
        </row>
        <row r="1790">
          <cell r="M1790">
            <v>44196</v>
          </cell>
        </row>
        <row r="1790">
          <cell r="S1790">
            <v>1570.77</v>
          </cell>
        </row>
        <row r="1790">
          <cell r="AA1790">
            <v>44044</v>
          </cell>
          <cell r="AB1790">
            <v>2020</v>
          </cell>
        </row>
        <row r="1790">
          <cell r="AF1790" t="str">
            <v>住宅物业费</v>
          </cell>
        </row>
        <row r="1791">
          <cell r="C1791" t="str">
            <v>中华东波苑</v>
          </cell>
        </row>
        <row r="1791">
          <cell r="K1791" t="str">
            <v>2020年</v>
          </cell>
        </row>
        <row r="1791">
          <cell r="M1791">
            <v>44196</v>
          </cell>
        </row>
        <row r="1791">
          <cell r="S1791">
            <v>1125</v>
          </cell>
        </row>
        <row r="1791">
          <cell r="AA1791">
            <v>44044</v>
          </cell>
          <cell r="AB1791">
            <v>2020</v>
          </cell>
        </row>
        <row r="1791">
          <cell r="AF1791" t="str">
            <v>小业主产权车辆管理费</v>
          </cell>
        </row>
        <row r="1792">
          <cell r="C1792" t="str">
            <v>中华东波苑</v>
          </cell>
        </row>
        <row r="1792">
          <cell r="K1792" t="str">
            <v>2020年</v>
          </cell>
        </row>
        <row r="1792">
          <cell r="M1792">
            <v>44012</v>
          </cell>
        </row>
        <row r="1792">
          <cell r="S1792">
            <v>509.6</v>
          </cell>
        </row>
        <row r="1792">
          <cell r="AA1792">
            <v>44044</v>
          </cell>
          <cell r="AB1792">
            <v>2020</v>
          </cell>
        </row>
        <row r="1792">
          <cell r="AF1792" t="str">
            <v>电费及管理费</v>
          </cell>
        </row>
        <row r="1793">
          <cell r="C1793" t="str">
            <v>中华东波苑</v>
          </cell>
        </row>
        <row r="1793">
          <cell r="K1793" t="str">
            <v>2020年</v>
          </cell>
        </row>
        <row r="1793">
          <cell r="M1793">
            <v>44012</v>
          </cell>
        </row>
        <row r="1793">
          <cell r="S1793">
            <v>65</v>
          </cell>
        </row>
        <row r="1793">
          <cell r="AA1793">
            <v>44044</v>
          </cell>
          <cell r="AB1793">
            <v>2020</v>
          </cell>
        </row>
        <row r="1793">
          <cell r="AF1793" t="str">
            <v>代收水费</v>
          </cell>
        </row>
        <row r="1794">
          <cell r="C1794" t="str">
            <v>中华东波苑</v>
          </cell>
        </row>
        <row r="1794">
          <cell r="K1794" t="str">
            <v>2020年</v>
          </cell>
        </row>
        <row r="1794">
          <cell r="M1794">
            <v>44196</v>
          </cell>
        </row>
        <row r="1794">
          <cell r="S1794">
            <v>4200</v>
          </cell>
        </row>
        <row r="1794">
          <cell r="AA1794">
            <v>44044</v>
          </cell>
          <cell r="AB1794">
            <v>2020</v>
          </cell>
        </row>
        <row r="1794">
          <cell r="AF1794" t="str">
            <v>地下停车费</v>
          </cell>
        </row>
        <row r="1795">
          <cell r="C1795" t="str">
            <v>中华东波苑</v>
          </cell>
        </row>
        <row r="1795">
          <cell r="K1795" t="str">
            <v>2020年</v>
          </cell>
        </row>
        <row r="1795">
          <cell r="M1795">
            <v>44012</v>
          </cell>
        </row>
        <row r="1795">
          <cell r="S1795">
            <v>221.48</v>
          </cell>
        </row>
        <row r="1795">
          <cell r="AA1795">
            <v>44044</v>
          </cell>
          <cell r="AB1795">
            <v>2020</v>
          </cell>
        </row>
        <row r="1795">
          <cell r="AF1795" t="str">
            <v>电费及管理费</v>
          </cell>
        </row>
        <row r="1796">
          <cell r="C1796" t="str">
            <v>中华东波苑</v>
          </cell>
        </row>
        <row r="1796">
          <cell r="K1796" t="str">
            <v>2020年</v>
          </cell>
        </row>
        <row r="1796">
          <cell r="M1796">
            <v>44012</v>
          </cell>
        </row>
        <row r="1796">
          <cell r="S1796">
            <v>57</v>
          </cell>
        </row>
        <row r="1796">
          <cell r="AA1796">
            <v>44044</v>
          </cell>
          <cell r="AB1796">
            <v>2020</v>
          </cell>
        </row>
        <row r="1796">
          <cell r="AF1796" t="str">
            <v>代收水费</v>
          </cell>
        </row>
        <row r="1797">
          <cell r="C1797" t="str">
            <v>中华东波苑</v>
          </cell>
        </row>
        <row r="1797">
          <cell r="K1797" t="str">
            <v>2020年</v>
          </cell>
        </row>
        <row r="1797">
          <cell r="M1797">
            <v>44012</v>
          </cell>
        </row>
        <row r="1797">
          <cell r="S1797">
            <v>5968.2</v>
          </cell>
        </row>
        <row r="1797">
          <cell r="AA1797">
            <v>44044</v>
          </cell>
          <cell r="AB1797">
            <v>2020</v>
          </cell>
        </row>
        <row r="1797">
          <cell r="AF1797" t="str">
            <v>电费及管理费</v>
          </cell>
        </row>
        <row r="1798">
          <cell r="C1798" t="str">
            <v>中华东波苑</v>
          </cell>
        </row>
        <row r="1798">
          <cell r="K1798" t="str">
            <v>2020年</v>
          </cell>
        </row>
        <row r="1798">
          <cell r="M1798">
            <v>44012</v>
          </cell>
        </row>
        <row r="1798">
          <cell r="S1798">
            <v>2775.9</v>
          </cell>
        </row>
        <row r="1798">
          <cell r="AA1798">
            <v>44044</v>
          </cell>
          <cell r="AB1798">
            <v>2020</v>
          </cell>
        </row>
        <row r="1798">
          <cell r="AF1798" t="str">
            <v>代收水费</v>
          </cell>
        </row>
        <row r="1799">
          <cell r="C1799" t="str">
            <v>中华东波苑</v>
          </cell>
        </row>
        <row r="1799">
          <cell r="K1799" t="str">
            <v>2020年</v>
          </cell>
        </row>
        <row r="1799">
          <cell r="M1799">
            <v>44012</v>
          </cell>
        </row>
        <row r="1799">
          <cell r="S1799">
            <v>5615.4</v>
          </cell>
        </row>
        <row r="1799">
          <cell r="AA1799">
            <v>44044</v>
          </cell>
          <cell r="AB1799">
            <v>2020</v>
          </cell>
        </row>
        <row r="1799">
          <cell r="AF1799" t="str">
            <v>电费及管理费</v>
          </cell>
        </row>
        <row r="1800">
          <cell r="C1800" t="str">
            <v>中华东波苑</v>
          </cell>
        </row>
        <row r="1800">
          <cell r="K1800" t="str">
            <v>2020年</v>
          </cell>
        </row>
        <row r="1800">
          <cell r="M1800">
            <v>44012</v>
          </cell>
        </row>
        <row r="1800">
          <cell r="S1800">
            <v>1345.2</v>
          </cell>
        </row>
        <row r="1800">
          <cell r="AA1800">
            <v>44044</v>
          </cell>
          <cell r="AB1800">
            <v>2020</v>
          </cell>
        </row>
        <row r="1800">
          <cell r="AF1800" t="str">
            <v>代收水费</v>
          </cell>
        </row>
        <row r="1801">
          <cell r="C1801" t="str">
            <v>中华东波苑</v>
          </cell>
        </row>
        <row r="1801">
          <cell r="K1801" t="str">
            <v>2020年</v>
          </cell>
        </row>
        <row r="1801">
          <cell r="M1801">
            <v>44196</v>
          </cell>
        </row>
        <row r="1801">
          <cell r="S1801">
            <v>1080</v>
          </cell>
        </row>
        <row r="1801">
          <cell r="AA1801">
            <v>44044</v>
          </cell>
          <cell r="AB1801">
            <v>2020</v>
          </cell>
        </row>
        <row r="1801">
          <cell r="AF1801" t="str">
            <v>临时停车费</v>
          </cell>
        </row>
        <row r="1802">
          <cell r="C1802" t="str">
            <v>中华东波苑</v>
          </cell>
        </row>
        <row r="1802">
          <cell r="K1802" t="str">
            <v>2020年</v>
          </cell>
        </row>
        <row r="1802">
          <cell r="M1802">
            <v>44012</v>
          </cell>
        </row>
        <row r="1802">
          <cell r="S1802">
            <v>146.02</v>
          </cell>
        </row>
        <row r="1802">
          <cell r="AA1802">
            <v>44044</v>
          </cell>
          <cell r="AB1802">
            <v>2020</v>
          </cell>
        </row>
        <row r="1802">
          <cell r="AF1802" t="str">
            <v>电费及管理费</v>
          </cell>
        </row>
        <row r="1803">
          <cell r="C1803" t="str">
            <v>中华东波苑</v>
          </cell>
        </row>
        <row r="1803">
          <cell r="K1803" t="str">
            <v>2020年</v>
          </cell>
        </row>
        <row r="1803">
          <cell r="M1803">
            <v>44012</v>
          </cell>
        </row>
        <row r="1803">
          <cell r="S1803">
            <v>57</v>
          </cell>
        </row>
        <row r="1803">
          <cell r="AA1803">
            <v>44044</v>
          </cell>
          <cell r="AB1803">
            <v>2020</v>
          </cell>
        </row>
        <row r="1803">
          <cell r="AF1803" t="str">
            <v>代收水费</v>
          </cell>
        </row>
        <row r="1804">
          <cell r="C1804" t="str">
            <v>中华东波苑</v>
          </cell>
        </row>
        <row r="1804">
          <cell r="K1804" t="str">
            <v>2020年</v>
          </cell>
        </row>
        <row r="1804">
          <cell r="M1804">
            <v>43982</v>
          </cell>
        </row>
        <row r="1804">
          <cell r="S1804">
            <v>2280</v>
          </cell>
        </row>
        <row r="1804">
          <cell r="AA1804">
            <v>44044</v>
          </cell>
          <cell r="AB1804">
            <v>2020</v>
          </cell>
        </row>
        <row r="1804">
          <cell r="AF1804" t="str">
            <v>电费及管理费</v>
          </cell>
        </row>
        <row r="1805">
          <cell r="C1805" t="str">
            <v>中华东波苑</v>
          </cell>
        </row>
        <row r="1805">
          <cell r="K1805" t="str">
            <v>2020年</v>
          </cell>
        </row>
        <row r="1805">
          <cell r="M1805">
            <v>43982</v>
          </cell>
        </row>
        <row r="1805">
          <cell r="S1805">
            <v>102.6</v>
          </cell>
        </row>
        <row r="1805">
          <cell r="AA1805">
            <v>44044</v>
          </cell>
          <cell r="AB1805">
            <v>2020</v>
          </cell>
        </row>
        <row r="1805">
          <cell r="AF1805" t="str">
            <v>代收水费</v>
          </cell>
        </row>
        <row r="1806">
          <cell r="C1806" t="str">
            <v>中华东波苑</v>
          </cell>
        </row>
        <row r="1806">
          <cell r="K1806" t="str">
            <v>2020年</v>
          </cell>
        </row>
        <row r="1806">
          <cell r="M1806">
            <v>44012</v>
          </cell>
        </row>
        <row r="1806">
          <cell r="S1806">
            <v>2381.4</v>
          </cell>
        </row>
        <row r="1806">
          <cell r="AA1806">
            <v>44044</v>
          </cell>
          <cell r="AB1806">
            <v>2020</v>
          </cell>
        </row>
        <row r="1806">
          <cell r="AF1806" t="str">
            <v>电费及管理费</v>
          </cell>
        </row>
        <row r="1807">
          <cell r="C1807" t="str">
            <v>中华东波苑</v>
          </cell>
        </row>
        <row r="1807">
          <cell r="K1807" t="str">
            <v>2020年</v>
          </cell>
        </row>
        <row r="1807">
          <cell r="M1807">
            <v>44012</v>
          </cell>
        </row>
        <row r="1807">
          <cell r="S1807">
            <v>125.4</v>
          </cell>
        </row>
        <row r="1807">
          <cell r="AA1807">
            <v>44044</v>
          </cell>
          <cell r="AB1807">
            <v>2020</v>
          </cell>
        </row>
        <row r="1807">
          <cell r="AF1807" t="str">
            <v>代收水费</v>
          </cell>
        </row>
        <row r="1808">
          <cell r="C1808" t="str">
            <v>中华东波苑</v>
          </cell>
        </row>
        <row r="1808">
          <cell r="K1808" t="str">
            <v>2020年</v>
          </cell>
        </row>
        <row r="1808">
          <cell r="M1808">
            <v>44196</v>
          </cell>
        </row>
        <row r="1808">
          <cell r="S1808">
            <v>7482.3</v>
          </cell>
        </row>
        <row r="1808">
          <cell r="AA1808">
            <v>44044</v>
          </cell>
          <cell r="AB1808">
            <v>2020</v>
          </cell>
        </row>
        <row r="1808">
          <cell r="AF1808" t="str">
            <v>商铺物业费</v>
          </cell>
        </row>
        <row r="1809">
          <cell r="C1809" t="str">
            <v>中华东波苑</v>
          </cell>
        </row>
        <row r="1809">
          <cell r="K1809" t="str">
            <v>2020年</v>
          </cell>
        </row>
        <row r="1809">
          <cell r="M1809">
            <v>44012</v>
          </cell>
        </row>
        <row r="1809">
          <cell r="S1809">
            <v>640.92</v>
          </cell>
        </row>
        <row r="1809">
          <cell r="AA1809">
            <v>44044</v>
          </cell>
          <cell r="AB1809">
            <v>2020</v>
          </cell>
        </row>
        <row r="1809">
          <cell r="AF1809" t="str">
            <v>电费及管理费</v>
          </cell>
        </row>
        <row r="1810">
          <cell r="C1810" t="str">
            <v>中华东波苑</v>
          </cell>
        </row>
        <row r="1810">
          <cell r="K1810" t="str">
            <v>2020年</v>
          </cell>
        </row>
        <row r="1810">
          <cell r="M1810">
            <v>44012</v>
          </cell>
        </row>
        <row r="1810">
          <cell r="S1810">
            <v>285</v>
          </cell>
        </row>
        <row r="1810">
          <cell r="AA1810">
            <v>44044</v>
          </cell>
          <cell r="AB1810">
            <v>2020</v>
          </cell>
        </row>
        <row r="1810">
          <cell r="AF1810" t="str">
            <v>代收水费</v>
          </cell>
        </row>
        <row r="1811">
          <cell r="C1811" t="str">
            <v>中华东波苑</v>
          </cell>
        </row>
        <row r="1811">
          <cell r="K1811" t="str">
            <v>2020年</v>
          </cell>
        </row>
        <row r="1811">
          <cell r="M1811">
            <v>44012</v>
          </cell>
        </row>
        <row r="1811">
          <cell r="S1811">
            <v>233.24</v>
          </cell>
        </row>
        <row r="1811">
          <cell r="AA1811">
            <v>44044</v>
          </cell>
          <cell r="AB1811">
            <v>2020</v>
          </cell>
        </row>
        <row r="1811">
          <cell r="AF1811" t="str">
            <v>电费及管理费</v>
          </cell>
        </row>
        <row r="1812">
          <cell r="C1812" t="str">
            <v>中华东波苑</v>
          </cell>
        </row>
        <row r="1812">
          <cell r="K1812" t="str">
            <v>2020年</v>
          </cell>
        </row>
        <row r="1812">
          <cell r="M1812">
            <v>44012</v>
          </cell>
        </row>
        <row r="1812">
          <cell r="S1812">
            <v>285</v>
          </cell>
        </row>
        <row r="1812">
          <cell r="AA1812">
            <v>44044</v>
          </cell>
          <cell r="AB1812">
            <v>2020</v>
          </cell>
        </row>
        <row r="1812">
          <cell r="AF1812" t="str">
            <v>代收水费</v>
          </cell>
        </row>
        <row r="1813">
          <cell r="C1813" t="str">
            <v>中华东波苑</v>
          </cell>
        </row>
        <row r="1813">
          <cell r="K1813" t="str">
            <v>2020年</v>
          </cell>
        </row>
        <row r="1813">
          <cell r="M1813">
            <v>44012</v>
          </cell>
        </row>
        <row r="1813">
          <cell r="S1813">
            <v>1440.6</v>
          </cell>
        </row>
        <row r="1813">
          <cell r="AA1813">
            <v>44044</v>
          </cell>
          <cell r="AB1813">
            <v>2020</v>
          </cell>
        </row>
        <row r="1813">
          <cell r="AF1813" t="str">
            <v>电费及管理费</v>
          </cell>
        </row>
        <row r="1814">
          <cell r="C1814" t="str">
            <v>中华东波苑</v>
          </cell>
        </row>
        <row r="1814">
          <cell r="K1814" t="str">
            <v>2020年</v>
          </cell>
        </row>
        <row r="1814">
          <cell r="M1814">
            <v>44012</v>
          </cell>
        </row>
        <row r="1814">
          <cell r="S1814">
            <v>17.1</v>
          </cell>
        </row>
        <row r="1814">
          <cell r="AA1814">
            <v>44044</v>
          </cell>
          <cell r="AB1814">
            <v>2020</v>
          </cell>
        </row>
        <row r="1814">
          <cell r="AF1814" t="str">
            <v>代收水费</v>
          </cell>
        </row>
        <row r="1815">
          <cell r="C1815" t="str">
            <v>中华东波苑</v>
          </cell>
        </row>
        <row r="1815">
          <cell r="K1815" t="str">
            <v>2020年</v>
          </cell>
        </row>
        <row r="1815">
          <cell r="M1815">
            <v>44012</v>
          </cell>
        </row>
        <row r="1815">
          <cell r="S1815">
            <v>1674.34</v>
          </cell>
        </row>
        <row r="1815">
          <cell r="AA1815">
            <v>44044</v>
          </cell>
          <cell r="AB1815">
            <v>2020</v>
          </cell>
        </row>
        <row r="1815">
          <cell r="AF1815" t="str">
            <v>商铺物业费</v>
          </cell>
        </row>
        <row r="1816">
          <cell r="C1816" t="str">
            <v>中华东波苑</v>
          </cell>
        </row>
        <row r="1816">
          <cell r="K1816" t="str">
            <v>2020年</v>
          </cell>
        </row>
        <row r="1816">
          <cell r="M1816">
            <v>44012</v>
          </cell>
        </row>
        <row r="1816">
          <cell r="S1816">
            <v>1282.94</v>
          </cell>
        </row>
        <row r="1816">
          <cell r="AA1816">
            <v>44044</v>
          </cell>
          <cell r="AB1816">
            <v>2020</v>
          </cell>
        </row>
        <row r="1816">
          <cell r="AF1816" t="str">
            <v>商铺物业费</v>
          </cell>
        </row>
        <row r="1817">
          <cell r="C1817" t="str">
            <v>中华东波苑</v>
          </cell>
        </row>
        <row r="1817">
          <cell r="K1817" t="str">
            <v>2020年</v>
          </cell>
        </row>
        <row r="1817">
          <cell r="M1817">
            <v>44012</v>
          </cell>
        </row>
        <row r="1817">
          <cell r="S1817">
            <v>3553.8</v>
          </cell>
        </row>
        <row r="1817">
          <cell r="AA1817">
            <v>44044</v>
          </cell>
          <cell r="AB1817">
            <v>2020</v>
          </cell>
        </row>
        <row r="1817">
          <cell r="AF1817" t="str">
            <v>商铺物业费</v>
          </cell>
        </row>
        <row r="1818">
          <cell r="C1818" t="str">
            <v>中华东波苑</v>
          </cell>
        </row>
        <row r="1818">
          <cell r="K1818" t="str">
            <v>2020年</v>
          </cell>
        </row>
        <row r="1818">
          <cell r="M1818">
            <v>44196</v>
          </cell>
        </row>
        <row r="1818">
          <cell r="S1818">
            <v>1799.2</v>
          </cell>
        </row>
        <row r="1818">
          <cell r="AA1818">
            <v>44044</v>
          </cell>
          <cell r="AB1818">
            <v>2020</v>
          </cell>
        </row>
        <row r="1818">
          <cell r="AF1818" t="str">
            <v>住宅物业费</v>
          </cell>
        </row>
        <row r="1819">
          <cell r="C1819" t="str">
            <v>中华东波苑</v>
          </cell>
        </row>
        <row r="1819">
          <cell r="K1819" t="str">
            <v>2020年</v>
          </cell>
        </row>
        <row r="1819">
          <cell r="M1819">
            <v>44196</v>
          </cell>
        </row>
        <row r="1819">
          <cell r="S1819">
            <v>1500</v>
          </cell>
        </row>
        <row r="1819">
          <cell r="AA1819">
            <v>44044</v>
          </cell>
          <cell r="AB1819">
            <v>2020</v>
          </cell>
        </row>
        <row r="1819">
          <cell r="AF1819" t="str">
            <v>小业主产权车辆管理费</v>
          </cell>
        </row>
        <row r="1820">
          <cell r="C1820" t="str">
            <v>中华东波苑</v>
          </cell>
        </row>
        <row r="1820">
          <cell r="K1820" t="str">
            <v>2020年</v>
          </cell>
        </row>
        <row r="1820">
          <cell r="M1820">
            <v>44196</v>
          </cell>
        </row>
        <row r="1820">
          <cell r="S1820">
            <v>1702.7</v>
          </cell>
        </row>
        <row r="1820">
          <cell r="AA1820">
            <v>44044</v>
          </cell>
          <cell r="AB1820">
            <v>2020</v>
          </cell>
        </row>
        <row r="1820">
          <cell r="AF1820" t="str">
            <v>住宅物业费</v>
          </cell>
        </row>
        <row r="1821">
          <cell r="C1821" t="str">
            <v>中华东波苑</v>
          </cell>
        </row>
        <row r="1821">
          <cell r="K1821" t="str">
            <v>2020年</v>
          </cell>
        </row>
        <row r="1821">
          <cell r="M1821">
            <v>44196</v>
          </cell>
        </row>
        <row r="1821">
          <cell r="S1821">
            <v>4500</v>
          </cell>
        </row>
        <row r="1821">
          <cell r="AA1821">
            <v>44044</v>
          </cell>
          <cell r="AB1821">
            <v>2020</v>
          </cell>
        </row>
        <row r="1821">
          <cell r="AF1821" t="str">
            <v>租金收入</v>
          </cell>
        </row>
        <row r="1822">
          <cell r="C1822" t="str">
            <v>中华东波苑</v>
          </cell>
        </row>
        <row r="1822">
          <cell r="K1822" t="str">
            <v>2020年</v>
          </cell>
        </row>
        <row r="1822">
          <cell r="M1822">
            <v>44012</v>
          </cell>
        </row>
        <row r="1822">
          <cell r="S1822">
            <v>1091.7</v>
          </cell>
        </row>
        <row r="1822">
          <cell r="AA1822">
            <v>44044</v>
          </cell>
          <cell r="AB1822">
            <v>2020</v>
          </cell>
        </row>
        <row r="1822">
          <cell r="AF1822" t="str">
            <v>住宅物业费</v>
          </cell>
        </row>
        <row r="1823">
          <cell r="C1823" t="str">
            <v>中华东波苑</v>
          </cell>
        </row>
        <row r="1823">
          <cell r="K1823" t="str">
            <v>2020年</v>
          </cell>
        </row>
        <row r="1823">
          <cell r="M1823">
            <v>44012</v>
          </cell>
        </row>
        <row r="1823">
          <cell r="S1823">
            <v>736.8</v>
          </cell>
        </row>
        <row r="1823">
          <cell r="AA1823">
            <v>44044</v>
          </cell>
          <cell r="AB1823">
            <v>2020</v>
          </cell>
        </row>
        <row r="1823">
          <cell r="AF1823" t="str">
            <v>住宅物业费</v>
          </cell>
        </row>
        <row r="1824">
          <cell r="C1824" t="str">
            <v>中华东波苑</v>
          </cell>
        </row>
        <row r="1824">
          <cell r="K1824" t="str">
            <v>2020年</v>
          </cell>
        </row>
        <row r="1824">
          <cell r="M1824">
            <v>44196</v>
          </cell>
        </row>
        <row r="1824">
          <cell r="S1824">
            <v>1673.88</v>
          </cell>
        </row>
        <row r="1824">
          <cell r="AA1824">
            <v>44044</v>
          </cell>
          <cell r="AB1824">
            <v>2020</v>
          </cell>
        </row>
        <row r="1824">
          <cell r="AF1824" t="str">
            <v>住宅物业费</v>
          </cell>
        </row>
        <row r="1825">
          <cell r="C1825" t="str">
            <v>中华东波苑</v>
          </cell>
        </row>
        <row r="1825">
          <cell r="K1825" t="str">
            <v>2020年</v>
          </cell>
        </row>
        <row r="1825">
          <cell r="M1825">
            <v>44196</v>
          </cell>
        </row>
        <row r="1825">
          <cell r="S1825">
            <v>1473.6</v>
          </cell>
        </row>
        <row r="1825">
          <cell r="AA1825">
            <v>44044</v>
          </cell>
          <cell r="AB1825">
            <v>2020</v>
          </cell>
        </row>
        <row r="1825">
          <cell r="AF1825" t="str">
            <v>住宅物业费</v>
          </cell>
        </row>
        <row r="1826">
          <cell r="C1826" t="str">
            <v>中华东波苑</v>
          </cell>
        </row>
        <row r="1826">
          <cell r="K1826" t="str">
            <v>2020年</v>
          </cell>
        </row>
        <row r="1826">
          <cell r="M1826">
            <v>44196</v>
          </cell>
        </row>
        <row r="1826">
          <cell r="S1826">
            <v>1500</v>
          </cell>
        </row>
        <row r="1826">
          <cell r="AA1826">
            <v>44044</v>
          </cell>
          <cell r="AB1826">
            <v>2020</v>
          </cell>
        </row>
        <row r="1826">
          <cell r="AF1826" t="str">
            <v>小业主产权车辆管理费</v>
          </cell>
        </row>
        <row r="1827">
          <cell r="C1827" t="str">
            <v>中华东波苑</v>
          </cell>
        </row>
        <row r="1827">
          <cell r="K1827" t="str">
            <v>2020年</v>
          </cell>
        </row>
        <row r="1827">
          <cell r="M1827">
            <v>44196</v>
          </cell>
        </row>
        <row r="1827">
          <cell r="S1827">
            <v>2183.4</v>
          </cell>
        </row>
        <row r="1827">
          <cell r="AA1827">
            <v>44044</v>
          </cell>
          <cell r="AB1827">
            <v>2020</v>
          </cell>
        </row>
        <row r="1827">
          <cell r="AF1827" t="str">
            <v>住宅物业费</v>
          </cell>
        </row>
        <row r="1828">
          <cell r="C1828" t="str">
            <v>中华东波苑</v>
          </cell>
        </row>
        <row r="1828">
          <cell r="K1828" t="str">
            <v>2020年</v>
          </cell>
        </row>
        <row r="1828">
          <cell r="M1828">
            <v>44196</v>
          </cell>
        </row>
        <row r="1828">
          <cell r="S1828">
            <v>1500</v>
          </cell>
        </row>
        <row r="1828">
          <cell r="AA1828">
            <v>44044</v>
          </cell>
          <cell r="AB1828">
            <v>2020</v>
          </cell>
        </row>
        <row r="1828">
          <cell r="AF1828" t="str">
            <v>小业主产权车辆管理费</v>
          </cell>
        </row>
        <row r="1829">
          <cell r="C1829" t="str">
            <v>中华东波苑</v>
          </cell>
        </row>
        <row r="1829">
          <cell r="K1829" t="str">
            <v>2020年</v>
          </cell>
        </row>
        <row r="1829">
          <cell r="M1829">
            <v>44196</v>
          </cell>
        </row>
        <row r="1829">
          <cell r="S1829">
            <v>836.9</v>
          </cell>
        </row>
        <row r="1829">
          <cell r="AA1829">
            <v>44044</v>
          </cell>
          <cell r="AB1829">
            <v>2020</v>
          </cell>
        </row>
        <row r="1829">
          <cell r="AF1829" t="str">
            <v>住宅物业费</v>
          </cell>
        </row>
        <row r="1830">
          <cell r="C1830" t="str">
            <v>中华东波苑</v>
          </cell>
        </row>
        <row r="1830">
          <cell r="K1830" t="str">
            <v>2020年</v>
          </cell>
        </row>
        <row r="1830">
          <cell r="M1830">
            <v>44196</v>
          </cell>
        </row>
        <row r="1830">
          <cell r="S1830">
            <v>736.8</v>
          </cell>
        </row>
        <row r="1830">
          <cell r="AA1830">
            <v>44044</v>
          </cell>
          <cell r="AB1830">
            <v>2020</v>
          </cell>
        </row>
        <row r="1830">
          <cell r="AF1830" t="str">
            <v>住宅物业费</v>
          </cell>
        </row>
        <row r="1831">
          <cell r="C1831" t="str">
            <v>中华东波苑</v>
          </cell>
        </row>
        <row r="1831">
          <cell r="K1831" t="str">
            <v>2020年</v>
          </cell>
        </row>
        <row r="1831">
          <cell r="M1831">
            <v>44196</v>
          </cell>
        </row>
        <row r="1831">
          <cell r="S1831">
            <v>899.6</v>
          </cell>
        </row>
        <row r="1831">
          <cell r="AA1831">
            <v>44044</v>
          </cell>
          <cell r="AB1831">
            <v>2020</v>
          </cell>
        </row>
        <row r="1831">
          <cell r="AF1831" t="str">
            <v>住宅物业费</v>
          </cell>
        </row>
        <row r="1832">
          <cell r="C1832" t="str">
            <v>中华东波苑</v>
          </cell>
        </row>
        <row r="1832">
          <cell r="K1832" t="str">
            <v>2020年</v>
          </cell>
        </row>
        <row r="1832">
          <cell r="M1832">
            <v>44104</v>
          </cell>
        </row>
        <row r="1832">
          <cell r="S1832">
            <v>449.8</v>
          </cell>
        </row>
        <row r="1832">
          <cell r="AA1832">
            <v>44044</v>
          </cell>
          <cell r="AB1832">
            <v>2020</v>
          </cell>
        </row>
        <row r="1832">
          <cell r="AF1832" t="str">
            <v>住宅物业费</v>
          </cell>
        </row>
        <row r="1833">
          <cell r="C1833" t="str">
            <v>中华东波苑</v>
          </cell>
        </row>
        <row r="1833">
          <cell r="K1833" t="str">
            <v>2020年</v>
          </cell>
        </row>
        <row r="1833">
          <cell r="M1833">
            <v>44104</v>
          </cell>
        </row>
        <row r="1833">
          <cell r="S1833">
            <v>375</v>
          </cell>
        </row>
        <row r="1833">
          <cell r="AA1833">
            <v>44044</v>
          </cell>
          <cell r="AB1833">
            <v>2020</v>
          </cell>
        </row>
        <row r="1833">
          <cell r="AF1833" t="str">
            <v>小业主产权车辆管理费</v>
          </cell>
        </row>
        <row r="1834">
          <cell r="C1834" t="str">
            <v>中华东波苑</v>
          </cell>
        </row>
        <row r="1834">
          <cell r="K1834" t="str">
            <v>2020年</v>
          </cell>
        </row>
        <row r="1834">
          <cell r="M1834">
            <v>44012</v>
          </cell>
        </row>
        <row r="1834">
          <cell r="S1834">
            <v>899.6</v>
          </cell>
        </row>
        <row r="1834">
          <cell r="AA1834">
            <v>44044</v>
          </cell>
          <cell r="AB1834">
            <v>2020</v>
          </cell>
        </row>
        <row r="1834">
          <cell r="AF1834" t="str">
            <v>住宅物业费</v>
          </cell>
        </row>
        <row r="1835">
          <cell r="C1835" t="str">
            <v>中华东波苑</v>
          </cell>
        </row>
        <row r="1835">
          <cell r="K1835" t="str">
            <v>2020年</v>
          </cell>
        </row>
        <row r="1835">
          <cell r="M1835">
            <v>44012</v>
          </cell>
        </row>
        <row r="1835">
          <cell r="S1835">
            <v>1500</v>
          </cell>
        </row>
        <row r="1835">
          <cell r="AA1835">
            <v>44044</v>
          </cell>
          <cell r="AB1835">
            <v>2020</v>
          </cell>
        </row>
        <row r="1835">
          <cell r="AF1835" t="str">
            <v>地面停车费</v>
          </cell>
        </row>
        <row r="1836">
          <cell r="C1836" t="str">
            <v>中华东波苑</v>
          </cell>
        </row>
        <row r="1836">
          <cell r="K1836" t="str">
            <v>2020年</v>
          </cell>
        </row>
        <row r="1836">
          <cell r="M1836">
            <v>44012</v>
          </cell>
        </row>
        <row r="1836">
          <cell r="S1836">
            <v>900.42</v>
          </cell>
        </row>
        <row r="1836">
          <cell r="AA1836">
            <v>44044</v>
          </cell>
          <cell r="AB1836">
            <v>2020</v>
          </cell>
        </row>
        <row r="1836">
          <cell r="AF1836" t="str">
            <v>住宅物业费</v>
          </cell>
        </row>
        <row r="1837">
          <cell r="C1837" t="str">
            <v>中华东波苑</v>
          </cell>
        </row>
        <row r="1837">
          <cell r="K1837" t="str">
            <v>2020年</v>
          </cell>
        </row>
        <row r="1837">
          <cell r="M1837">
            <v>44012</v>
          </cell>
        </row>
        <row r="1837">
          <cell r="S1837">
            <v>1500</v>
          </cell>
        </row>
        <row r="1837">
          <cell r="AA1837">
            <v>44044</v>
          </cell>
          <cell r="AB1837">
            <v>2020</v>
          </cell>
        </row>
        <row r="1837">
          <cell r="AF1837" t="str">
            <v>地面停车费</v>
          </cell>
        </row>
        <row r="1838">
          <cell r="C1838" t="str">
            <v>中华东波苑</v>
          </cell>
        </row>
        <row r="1838">
          <cell r="K1838" t="str">
            <v>2020年</v>
          </cell>
        </row>
        <row r="1838">
          <cell r="M1838">
            <v>44012</v>
          </cell>
        </row>
        <row r="1838">
          <cell r="S1838">
            <v>2334</v>
          </cell>
        </row>
        <row r="1838">
          <cell r="AA1838">
            <v>44044</v>
          </cell>
          <cell r="AB1838">
            <v>2020</v>
          </cell>
        </row>
        <row r="1838">
          <cell r="AF1838" t="str">
            <v>电费及管理费</v>
          </cell>
        </row>
        <row r="1839">
          <cell r="C1839" t="str">
            <v>中华东波苑</v>
          </cell>
        </row>
        <row r="1839">
          <cell r="K1839" t="str">
            <v>2020年</v>
          </cell>
        </row>
        <row r="1839">
          <cell r="M1839">
            <v>44206</v>
          </cell>
        </row>
        <row r="1839">
          <cell r="S1839">
            <v>600</v>
          </cell>
        </row>
        <row r="1839">
          <cell r="AA1839">
            <v>44044</v>
          </cell>
          <cell r="AB1839">
            <v>2020</v>
          </cell>
        </row>
        <row r="1839">
          <cell r="AF1839" t="str">
            <v>电梯广告（业委会）</v>
          </cell>
        </row>
        <row r="1840">
          <cell r="C1840" t="str">
            <v>中华东波苑</v>
          </cell>
        </row>
        <row r="1840">
          <cell r="K1840" t="str">
            <v>2021年</v>
          </cell>
        </row>
        <row r="1840">
          <cell r="M1840">
            <v>44387</v>
          </cell>
        </row>
        <row r="1840">
          <cell r="S1840">
            <v>600</v>
          </cell>
        </row>
        <row r="1840">
          <cell r="AA1840">
            <v>44044</v>
          </cell>
          <cell r="AB1840">
            <v>2020</v>
          </cell>
        </row>
        <row r="1840">
          <cell r="AF1840" t="str">
            <v>电梯广告（业委会）</v>
          </cell>
        </row>
        <row r="1841">
          <cell r="C1841" t="str">
            <v>中华东波苑</v>
          </cell>
        </row>
        <row r="1841">
          <cell r="K1841" t="str">
            <v>2020年</v>
          </cell>
        </row>
        <row r="1841">
          <cell r="M1841">
            <v>44196</v>
          </cell>
        </row>
        <row r="1841">
          <cell r="S1841">
            <v>7500</v>
          </cell>
        </row>
        <row r="1841">
          <cell r="AA1841">
            <v>44044</v>
          </cell>
          <cell r="AB1841">
            <v>2020</v>
          </cell>
        </row>
        <row r="1841">
          <cell r="AF1841" t="str">
            <v>电梯广告（业委会）</v>
          </cell>
        </row>
        <row r="1842">
          <cell r="C1842" t="str">
            <v>中华东波苑</v>
          </cell>
        </row>
        <row r="1842">
          <cell r="K1842" t="str">
            <v>2020年</v>
          </cell>
        </row>
        <row r="1842">
          <cell r="M1842">
            <v>44196</v>
          </cell>
        </row>
        <row r="1842">
          <cell r="S1842">
            <v>1473.58</v>
          </cell>
        </row>
        <row r="1842">
          <cell r="AA1842">
            <v>44044</v>
          </cell>
          <cell r="AB1842">
            <v>2020</v>
          </cell>
        </row>
        <row r="1842">
          <cell r="AF1842" t="str">
            <v>住宅物业费</v>
          </cell>
        </row>
        <row r="1843">
          <cell r="C1843" t="str">
            <v>中华东波苑</v>
          </cell>
        </row>
        <row r="1843">
          <cell r="K1843" t="str">
            <v>2020年</v>
          </cell>
        </row>
        <row r="1843">
          <cell r="M1843">
            <v>44196</v>
          </cell>
        </row>
        <row r="1843">
          <cell r="S1843">
            <v>1799.18</v>
          </cell>
        </row>
        <row r="1843">
          <cell r="AA1843">
            <v>44044</v>
          </cell>
          <cell r="AB1843">
            <v>2020</v>
          </cell>
        </row>
        <row r="1843">
          <cell r="AF1843" t="str">
            <v>住宅物业费</v>
          </cell>
        </row>
        <row r="1844">
          <cell r="C1844" t="str">
            <v>中华东波苑</v>
          </cell>
        </row>
        <row r="1844">
          <cell r="K1844" t="str">
            <v>2020年</v>
          </cell>
        </row>
        <row r="1844">
          <cell r="M1844">
            <v>44196</v>
          </cell>
        </row>
        <row r="1844">
          <cell r="S1844">
            <v>3000</v>
          </cell>
        </row>
        <row r="1844">
          <cell r="AA1844">
            <v>44044</v>
          </cell>
          <cell r="AB1844">
            <v>2020</v>
          </cell>
        </row>
        <row r="1844">
          <cell r="AF1844" t="str">
            <v>地面停车费</v>
          </cell>
        </row>
        <row r="1845">
          <cell r="C1845" t="str">
            <v>中华东波苑</v>
          </cell>
        </row>
        <row r="1845">
          <cell r="K1845" t="str">
            <v>2020年</v>
          </cell>
        </row>
        <row r="1845">
          <cell r="M1845">
            <v>44196</v>
          </cell>
        </row>
        <row r="1845">
          <cell r="S1845">
            <v>1500</v>
          </cell>
        </row>
        <row r="1845">
          <cell r="AA1845">
            <v>44044</v>
          </cell>
          <cell r="AB1845">
            <v>2020</v>
          </cell>
        </row>
        <row r="1845">
          <cell r="AF1845" t="str">
            <v>小业主产权车辆管理费</v>
          </cell>
        </row>
        <row r="1846">
          <cell r="C1846" t="str">
            <v>中华东波苑</v>
          </cell>
        </row>
        <row r="1846">
          <cell r="K1846" t="str">
            <v>2020年</v>
          </cell>
        </row>
        <row r="1846">
          <cell r="M1846">
            <v>44196</v>
          </cell>
        </row>
        <row r="1846">
          <cell r="S1846">
            <v>1473.6</v>
          </cell>
        </row>
        <row r="1846">
          <cell r="AA1846">
            <v>44044</v>
          </cell>
          <cell r="AB1846">
            <v>2020</v>
          </cell>
        </row>
        <row r="1846">
          <cell r="AF1846" t="str">
            <v>住宅物业费</v>
          </cell>
        </row>
        <row r="1847">
          <cell r="C1847" t="str">
            <v>中华东波苑</v>
          </cell>
        </row>
        <row r="1847">
          <cell r="K1847" t="str">
            <v>2021年</v>
          </cell>
        </row>
        <row r="1847">
          <cell r="M1847">
            <v>44561</v>
          </cell>
        </row>
        <row r="1847">
          <cell r="S1847">
            <v>3000</v>
          </cell>
        </row>
        <row r="1847">
          <cell r="AA1847">
            <v>44044</v>
          </cell>
          <cell r="AB1847">
            <v>2020</v>
          </cell>
        </row>
        <row r="1847">
          <cell r="AF1847" t="str">
            <v>地面停车费</v>
          </cell>
        </row>
        <row r="1848">
          <cell r="C1848" t="str">
            <v>中华东波苑</v>
          </cell>
        </row>
        <row r="1848">
          <cell r="K1848" t="str">
            <v>2020年</v>
          </cell>
        </row>
        <row r="1848">
          <cell r="M1848">
            <v>44196</v>
          </cell>
        </row>
        <row r="1848">
          <cell r="S1848">
            <v>2183.4</v>
          </cell>
        </row>
        <row r="1848">
          <cell r="AA1848">
            <v>44044</v>
          </cell>
          <cell r="AB1848">
            <v>2020</v>
          </cell>
        </row>
        <row r="1848">
          <cell r="AF1848" t="str">
            <v>住宅物业费</v>
          </cell>
        </row>
        <row r="1849">
          <cell r="C1849" t="str">
            <v>中华东波苑</v>
          </cell>
        </row>
        <row r="1849">
          <cell r="K1849" t="str">
            <v>2020年</v>
          </cell>
        </row>
        <row r="1849">
          <cell r="M1849">
            <v>44196</v>
          </cell>
        </row>
        <row r="1849">
          <cell r="S1849">
            <v>900.42</v>
          </cell>
        </row>
        <row r="1849">
          <cell r="AA1849">
            <v>44044</v>
          </cell>
          <cell r="AB1849">
            <v>2020</v>
          </cell>
        </row>
        <row r="1849">
          <cell r="AF1849" t="str">
            <v>住宅物业费</v>
          </cell>
        </row>
        <row r="1850">
          <cell r="C1850" t="str">
            <v>中华东波苑</v>
          </cell>
        </row>
        <row r="1850">
          <cell r="K1850" t="str">
            <v>2020年</v>
          </cell>
        </row>
        <row r="1850">
          <cell r="M1850">
            <v>44196</v>
          </cell>
        </row>
        <row r="1850">
          <cell r="S1850">
            <v>1500</v>
          </cell>
        </row>
        <row r="1850">
          <cell r="AA1850">
            <v>44044</v>
          </cell>
          <cell r="AB1850">
            <v>2020</v>
          </cell>
        </row>
        <row r="1850">
          <cell r="AF1850" t="str">
            <v>地面停车费</v>
          </cell>
        </row>
        <row r="1851">
          <cell r="C1851" t="str">
            <v>中华东波苑</v>
          </cell>
        </row>
        <row r="1851">
          <cell r="K1851" t="str">
            <v>2020年</v>
          </cell>
        </row>
        <row r="1851">
          <cell r="M1851">
            <v>44196</v>
          </cell>
        </row>
        <row r="1851">
          <cell r="S1851">
            <v>1711.92</v>
          </cell>
        </row>
        <row r="1851">
          <cell r="AA1851">
            <v>44044</v>
          </cell>
          <cell r="AB1851">
            <v>2020</v>
          </cell>
        </row>
        <row r="1851">
          <cell r="AF1851" t="str">
            <v>住宅物业费</v>
          </cell>
        </row>
        <row r="1852">
          <cell r="C1852" t="str">
            <v>中华东波苑</v>
          </cell>
        </row>
        <row r="1852">
          <cell r="K1852" t="str">
            <v>2020年</v>
          </cell>
        </row>
        <row r="1852">
          <cell r="M1852">
            <v>43982</v>
          </cell>
        </row>
        <row r="1852">
          <cell r="S1852">
            <v>10000</v>
          </cell>
        </row>
        <row r="1852">
          <cell r="AA1852">
            <v>44044</v>
          </cell>
          <cell r="AB1852">
            <v>2020</v>
          </cell>
        </row>
        <row r="1852">
          <cell r="AF1852" t="str">
            <v>电费及管理费</v>
          </cell>
        </row>
        <row r="1853">
          <cell r="C1853" t="str">
            <v>中华东波苑</v>
          </cell>
        </row>
        <row r="1853">
          <cell r="K1853" t="str">
            <v>2020年</v>
          </cell>
        </row>
        <row r="1853">
          <cell r="M1853">
            <v>43982</v>
          </cell>
        </row>
        <row r="1853">
          <cell r="S1853">
            <v>450.3</v>
          </cell>
        </row>
        <row r="1853">
          <cell r="AA1853">
            <v>44044</v>
          </cell>
          <cell r="AB1853">
            <v>2020</v>
          </cell>
        </row>
        <row r="1853">
          <cell r="AF1853" t="str">
            <v>代收水费</v>
          </cell>
        </row>
        <row r="1854">
          <cell r="C1854" t="str">
            <v>中华东波苑</v>
          </cell>
        </row>
        <row r="1854">
          <cell r="K1854" t="str">
            <v>2020年</v>
          </cell>
        </row>
        <row r="1854">
          <cell r="M1854">
            <v>43982</v>
          </cell>
        </row>
        <row r="1854">
          <cell r="S1854">
            <v>544</v>
          </cell>
        </row>
        <row r="1854">
          <cell r="AA1854">
            <v>44044</v>
          </cell>
          <cell r="AB1854">
            <v>2020</v>
          </cell>
        </row>
        <row r="1854">
          <cell r="AF1854" t="str">
            <v>代收水费</v>
          </cell>
        </row>
        <row r="1855">
          <cell r="C1855" t="str">
            <v>中华东波苑</v>
          </cell>
        </row>
        <row r="1855">
          <cell r="K1855" t="str">
            <v>2020年</v>
          </cell>
        </row>
        <row r="1855">
          <cell r="M1855">
            <v>43982</v>
          </cell>
        </row>
        <row r="1855">
          <cell r="S1855">
            <v>10000</v>
          </cell>
        </row>
        <row r="1855">
          <cell r="AA1855">
            <v>44044</v>
          </cell>
          <cell r="AB1855">
            <v>2020</v>
          </cell>
        </row>
        <row r="1855">
          <cell r="AF1855" t="str">
            <v>电费及管理费</v>
          </cell>
        </row>
        <row r="1856">
          <cell r="C1856" t="str">
            <v>中华东波苑</v>
          </cell>
        </row>
        <row r="1856">
          <cell r="K1856" t="str">
            <v>2020年</v>
          </cell>
        </row>
        <row r="1856">
          <cell r="M1856">
            <v>44012</v>
          </cell>
        </row>
        <row r="1856">
          <cell r="S1856">
            <v>10000</v>
          </cell>
        </row>
        <row r="1856">
          <cell r="AA1856">
            <v>44044</v>
          </cell>
          <cell r="AB1856">
            <v>2020</v>
          </cell>
        </row>
        <row r="1856">
          <cell r="AF1856" t="str">
            <v>电费及管理费</v>
          </cell>
        </row>
        <row r="1857">
          <cell r="C1857" t="str">
            <v>中华东波苑</v>
          </cell>
        </row>
        <row r="1857">
          <cell r="K1857" t="str">
            <v>2020年</v>
          </cell>
        </row>
        <row r="1857">
          <cell r="M1857">
            <v>44012</v>
          </cell>
        </row>
        <row r="1857">
          <cell r="S1857">
            <v>2000</v>
          </cell>
        </row>
        <row r="1857">
          <cell r="AA1857">
            <v>44044</v>
          </cell>
          <cell r="AB1857">
            <v>2020</v>
          </cell>
        </row>
        <row r="1857">
          <cell r="AF1857" t="str">
            <v>代收水费</v>
          </cell>
        </row>
        <row r="1858">
          <cell r="C1858" t="str">
            <v>中华东波苑</v>
          </cell>
        </row>
        <row r="1858">
          <cell r="K1858" t="str">
            <v>2020年</v>
          </cell>
        </row>
        <row r="1858">
          <cell r="M1858">
            <v>44012</v>
          </cell>
        </row>
        <row r="1858">
          <cell r="S1858">
            <v>10000</v>
          </cell>
        </row>
        <row r="1858">
          <cell r="AA1858">
            <v>44044</v>
          </cell>
          <cell r="AB1858">
            <v>2020</v>
          </cell>
        </row>
        <row r="1858">
          <cell r="AF1858" t="str">
            <v>电费及管理费</v>
          </cell>
        </row>
        <row r="1859">
          <cell r="C1859" t="str">
            <v>中华东波苑</v>
          </cell>
        </row>
        <row r="1859">
          <cell r="K1859" t="str">
            <v>2020年</v>
          </cell>
        </row>
        <row r="1859">
          <cell r="M1859">
            <v>44012</v>
          </cell>
        </row>
        <row r="1859">
          <cell r="S1859">
            <v>2378.3</v>
          </cell>
        </row>
        <row r="1859">
          <cell r="AA1859">
            <v>44044</v>
          </cell>
          <cell r="AB1859">
            <v>2020</v>
          </cell>
        </row>
        <row r="1859">
          <cell r="AF1859" t="str">
            <v>代收水费</v>
          </cell>
        </row>
        <row r="1860">
          <cell r="C1860" t="str">
            <v>中华东波苑</v>
          </cell>
        </row>
        <row r="1860">
          <cell r="K1860" t="str">
            <v>2020年</v>
          </cell>
        </row>
        <row r="1860">
          <cell r="M1860">
            <v>43982</v>
          </cell>
        </row>
        <row r="1860">
          <cell r="S1860">
            <v>26864.46</v>
          </cell>
        </row>
        <row r="1860">
          <cell r="AA1860">
            <v>44044</v>
          </cell>
          <cell r="AB1860">
            <v>2020</v>
          </cell>
        </row>
        <row r="1860">
          <cell r="AF1860" t="str">
            <v>电费及管理费</v>
          </cell>
        </row>
        <row r="1861">
          <cell r="C1861" t="str">
            <v>中华东波苑</v>
          </cell>
        </row>
        <row r="1861">
          <cell r="K1861" t="str">
            <v>2020年</v>
          </cell>
        </row>
        <row r="1861">
          <cell r="M1861">
            <v>43996</v>
          </cell>
        </row>
        <row r="1861">
          <cell r="S1861">
            <v>2587.5</v>
          </cell>
        </row>
        <row r="1861">
          <cell r="AA1861">
            <v>44044</v>
          </cell>
          <cell r="AB1861">
            <v>2020</v>
          </cell>
        </row>
        <row r="1861">
          <cell r="AF1861" t="str">
            <v>电梯广告（业委会）</v>
          </cell>
        </row>
        <row r="1862">
          <cell r="C1862" t="str">
            <v>中华东波苑</v>
          </cell>
        </row>
        <row r="1862">
          <cell r="K1862" t="str">
            <v>2020年</v>
          </cell>
        </row>
        <row r="1862">
          <cell r="M1862">
            <v>43996</v>
          </cell>
        </row>
        <row r="1862">
          <cell r="S1862">
            <v>575</v>
          </cell>
        </row>
        <row r="1862">
          <cell r="AA1862">
            <v>44044</v>
          </cell>
          <cell r="AB1862">
            <v>2020</v>
          </cell>
        </row>
        <row r="1862">
          <cell r="AF1862" t="str">
            <v>电梯广告（业委会）</v>
          </cell>
        </row>
        <row r="1863">
          <cell r="C1863" t="str">
            <v>中华东波苑</v>
          </cell>
        </row>
        <row r="1863">
          <cell r="K1863" t="str">
            <v>2019年</v>
          </cell>
        </row>
        <row r="1863">
          <cell r="M1863">
            <v>43844</v>
          </cell>
        </row>
        <row r="1863">
          <cell r="S1863">
            <v>862.5</v>
          </cell>
        </row>
        <row r="1863">
          <cell r="AA1863">
            <v>44044</v>
          </cell>
          <cell r="AB1863">
            <v>2020</v>
          </cell>
        </row>
        <row r="1863">
          <cell r="AF1863" t="str">
            <v>电梯广告（业委会）</v>
          </cell>
        </row>
        <row r="1864">
          <cell r="C1864" t="str">
            <v>中华东波苑</v>
          </cell>
        </row>
        <row r="1864">
          <cell r="K1864" t="str">
            <v>2020年</v>
          </cell>
        </row>
        <row r="1864">
          <cell r="M1864">
            <v>43904</v>
          </cell>
        </row>
        <row r="1864">
          <cell r="S1864">
            <v>1725</v>
          </cell>
        </row>
        <row r="1864">
          <cell r="AA1864">
            <v>44044</v>
          </cell>
          <cell r="AB1864">
            <v>2020</v>
          </cell>
        </row>
        <row r="1864">
          <cell r="AF1864" t="str">
            <v>电梯广告（业委会）</v>
          </cell>
        </row>
        <row r="1865">
          <cell r="C1865" t="str">
            <v>中华东波苑</v>
          </cell>
        </row>
        <row r="1865">
          <cell r="K1865" t="str">
            <v>2020年</v>
          </cell>
        </row>
        <row r="1865">
          <cell r="M1865">
            <v>43996</v>
          </cell>
        </row>
        <row r="1865">
          <cell r="S1865">
            <v>2587.5</v>
          </cell>
        </row>
        <row r="1865">
          <cell r="AA1865">
            <v>44044</v>
          </cell>
          <cell r="AB1865">
            <v>2020</v>
          </cell>
        </row>
        <row r="1865">
          <cell r="AF1865" t="str">
            <v>电梯广告（业委会）</v>
          </cell>
        </row>
        <row r="1866">
          <cell r="C1866" t="str">
            <v>中华东波苑</v>
          </cell>
        </row>
        <row r="1866">
          <cell r="K1866" t="str">
            <v>2020年</v>
          </cell>
        </row>
        <row r="1866">
          <cell r="M1866">
            <v>44043</v>
          </cell>
        </row>
        <row r="1866">
          <cell r="S1866">
            <v>1875</v>
          </cell>
        </row>
        <row r="1866">
          <cell r="AA1866">
            <v>44044</v>
          </cell>
          <cell r="AB1866">
            <v>2020</v>
          </cell>
        </row>
        <row r="1866">
          <cell r="AF1866" t="str">
            <v>电梯广告（业委会）</v>
          </cell>
        </row>
        <row r="1867">
          <cell r="C1867" t="str">
            <v>中华东波苑</v>
          </cell>
        </row>
        <row r="1867">
          <cell r="K1867" t="str">
            <v>2020年</v>
          </cell>
        </row>
        <row r="1867">
          <cell r="M1867">
            <v>44043</v>
          </cell>
        </row>
        <row r="1867">
          <cell r="S1867">
            <v>1875</v>
          </cell>
        </row>
        <row r="1867">
          <cell r="AA1867">
            <v>44044</v>
          </cell>
          <cell r="AB1867">
            <v>2020</v>
          </cell>
        </row>
        <row r="1867">
          <cell r="AF1867" t="str">
            <v>电梯广告（业委会）</v>
          </cell>
        </row>
        <row r="1868">
          <cell r="C1868" t="str">
            <v>中华东波苑</v>
          </cell>
        </row>
        <row r="1868">
          <cell r="K1868" t="str">
            <v>2020年</v>
          </cell>
        </row>
        <row r="1868">
          <cell r="M1868">
            <v>44196</v>
          </cell>
        </row>
        <row r="1868">
          <cell r="S1868">
            <v>828</v>
          </cell>
        </row>
        <row r="1868">
          <cell r="AA1868">
            <v>44075</v>
          </cell>
          <cell r="AB1868">
            <v>2020</v>
          </cell>
        </row>
        <row r="1868">
          <cell r="AF1868" t="str">
            <v>住宅物业费</v>
          </cell>
        </row>
        <row r="1869">
          <cell r="C1869" t="str">
            <v>中华东波苑</v>
          </cell>
        </row>
        <row r="1869">
          <cell r="K1869" t="str">
            <v>2020年</v>
          </cell>
        </row>
        <row r="1869">
          <cell r="M1869">
            <v>44012</v>
          </cell>
        </row>
        <row r="1869">
          <cell r="S1869">
            <v>1089.36</v>
          </cell>
        </row>
        <row r="1869">
          <cell r="AA1869">
            <v>44075</v>
          </cell>
          <cell r="AB1869">
            <v>2020</v>
          </cell>
        </row>
        <row r="1869">
          <cell r="AF1869" t="str">
            <v>住宅物业费</v>
          </cell>
        </row>
        <row r="1870">
          <cell r="C1870" t="str">
            <v>中华东波苑</v>
          </cell>
        </row>
        <row r="1870">
          <cell r="K1870" t="str">
            <v>2020年</v>
          </cell>
        </row>
        <row r="1870">
          <cell r="M1870">
            <v>44074</v>
          </cell>
        </row>
        <row r="1870">
          <cell r="S1870">
            <v>500</v>
          </cell>
        </row>
        <row r="1870">
          <cell r="AA1870">
            <v>44075</v>
          </cell>
          <cell r="AB1870">
            <v>2020</v>
          </cell>
        </row>
        <row r="1870">
          <cell r="AF1870" t="str">
            <v>临时停车费</v>
          </cell>
        </row>
        <row r="1871">
          <cell r="C1871" t="str">
            <v>中华东波苑</v>
          </cell>
        </row>
        <row r="1871">
          <cell r="K1871" t="str">
            <v>2020年</v>
          </cell>
        </row>
        <row r="1871">
          <cell r="M1871">
            <v>44074</v>
          </cell>
        </row>
        <row r="1871">
          <cell r="S1871">
            <v>500</v>
          </cell>
        </row>
        <row r="1871">
          <cell r="AA1871">
            <v>44075</v>
          </cell>
          <cell r="AB1871">
            <v>2020</v>
          </cell>
        </row>
        <row r="1871">
          <cell r="AF1871" t="str">
            <v>临时停车费</v>
          </cell>
        </row>
        <row r="1872">
          <cell r="C1872" t="str">
            <v>中华东波苑</v>
          </cell>
        </row>
        <row r="1872">
          <cell r="K1872" t="str">
            <v>2020年</v>
          </cell>
        </row>
        <row r="1872">
          <cell r="M1872">
            <v>44196</v>
          </cell>
        </row>
        <row r="1872">
          <cell r="S1872">
            <v>1047.18</v>
          </cell>
        </row>
        <row r="1872">
          <cell r="AA1872">
            <v>44075</v>
          </cell>
          <cell r="AB1872">
            <v>2020</v>
          </cell>
        </row>
        <row r="1872">
          <cell r="AF1872" t="str">
            <v>住宅物业费</v>
          </cell>
        </row>
        <row r="1873">
          <cell r="C1873" t="str">
            <v>中华东波苑</v>
          </cell>
        </row>
        <row r="1873">
          <cell r="K1873" t="str">
            <v>2020年</v>
          </cell>
        </row>
        <row r="1873">
          <cell r="M1873">
            <v>44196</v>
          </cell>
        </row>
        <row r="1873">
          <cell r="S1873">
            <v>1673.9</v>
          </cell>
        </row>
        <row r="1873">
          <cell r="AA1873">
            <v>44075</v>
          </cell>
          <cell r="AB1873">
            <v>2020</v>
          </cell>
        </row>
        <row r="1873">
          <cell r="AF1873" t="str">
            <v>住宅物业费</v>
          </cell>
        </row>
        <row r="1874">
          <cell r="C1874" t="str">
            <v>中华东波苑</v>
          </cell>
        </row>
        <row r="1874">
          <cell r="K1874" t="str">
            <v>2020年</v>
          </cell>
        </row>
        <row r="1874">
          <cell r="M1874">
            <v>44165</v>
          </cell>
        </row>
        <row r="1874">
          <cell r="S1874">
            <v>3600</v>
          </cell>
        </row>
        <row r="1874">
          <cell r="AA1874">
            <v>44075</v>
          </cell>
          <cell r="AB1874">
            <v>2020</v>
          </cell>
        </row>
        <row r="1874">
          <cell r="AF1874" t="str">
            <v>租金收入</v>
          </cell>
        </row>
        <row r="1875">
          <cell r="C1875" t="str">
            <v>中华东波苑</v>
          </cell>
        </row>
        <row r="1875">
          <cell r="K1875" t="str">
            <v>2020年</v>
          </cell>
        </row>
        <row r="1875">
          <cell r="M1875">
            <v>44104</v>
          </cell>
        </row>
        <row r="1875">
          <cell r="S1875">
            <v>12900</v>
          </cell>
        </row>
        <row r="1875">
          <cell r="AA1875">
            <v>44075</v>
          </cell>
          <cell r="AB1875">
            <v>2020</v>
          </cell>
        </row>
        <row r="1875">
          <cell r="AF1875" t="str">
            <v>租金收入</v>
          </cell>
        </row>
        <row r="1876">
          <cell r="C1876" t="str">
            <v>中华东波苑</v>
          </cell>
        </row>
        <row r="1876">
          <cell r="K1876" t="str">
            <v>2020年</v>
          </cell>
        </row>
        <row r="1876">
          <cell r="M1876">
            <v>44012</v>
          </cell>
        </row>
        <row r="1876">
          <cell r="S1876">
            <v>12287.28</v>
          </cell>
        </row>
        <row r="1876">
          <cell r="AA1876">
            <v>44075</v>
          </cell>
          <cell r="AB1876">
            <v>2020</v>
          </cell>
        </row>
        <row r="1876">
          <cell r="AF1876" t="str">
            <v>商铺物业费</v>
          </cell>
        </row>
        <row r="1877">
          <cell r="C1877" t="str">
            <v>中华东波苑</v>
          </cell>
        </row>
        <row r="1877">
          <cell r="K1877" t="str">
            <v>2020年</v>
          </cell>
        </row>
        <row r="1877">
          <cell r="M1877">
            <v>44012</v>
          </cell>
        </row>
        <row r="1877">
          <cell r="S1877">
            <v>10800</v>
          </cell>
        </row>
        <row r="1877">
          <cell r="AA1877">
            <v>44075</v>
          </cell>
          <cell r="AB1877">
            <v>2020</v>
          </cell>
        </row>
        <row r="1877">
          <cell r="AF1877" t="str">
            <v>租金收入</v>
          </cell>
        </row>
        <row r="1878">
          <cell r="C1878" t="str">
            <v>中华东波苑</v>
          </cell>
        </row>
        <row r="1878">
          <cell r="K1878" t="str">
            <v>2020年</v>
          </cell>
        </row>
        <row r="1878">
          <cell r="M1878">
            <v>44196</v>
          </cell>
        </row>
        <row r="1878">
          <cell r="S1878">
            <v>1500</v>
          </cell>
        </row>
        <row r="1878">
          <cell r="AA1878">
            <v>44075</v>
          </cell>
          <cell r="AB1878">
            <v>2020</v>
          </cell>
        </row>
        <row r="1878">
          <cell r="AF1878" t="str">
            <v>小业主产权车辆管理费</v>
          </cell>
        </row>
        <row r="1879">
          <cell r="C1879" t="str">
            <v>中华东波苑</v>
          </cell>
        </row>
        <row r="1879">
          <cell r="K1879" t="str">
            <v>2020年</v>
          </cell>
        </row>
        <row r="1879">
          <cell r="M1879">
            <v>44012</v>
          </cell>
        </row>
        <row r="1879">
          <cell r="S1879">
            <v>1271</v>
          </cell>
        </row>
        <row r="1879">
          <cell r="AA1879">
            <v>44075</v>
          </cell>
          <cell r="AB1879">
            <v>2020</v>
          </cell>
        </row>
        <row r="1879">
          <cell r="AF1879" t="str">
            <v>电费及管理费</v>
          </cell>
        </row>
        <row r="1880">
          <cell r="C1880" t="str">
            <v>中华东波苑</v>
          </cell>
        </row>
        <row r="1880">
          <cell r="K1880" t="str">
            <v>2020年</v>
          </cell>
        </row>
        <row r="1880">
          <cell r="M1880">
            <v>44012</v>
          </cell>
        </row>
        <row r="1880">
          <cell r="S1880">
            <v>299</v>
          </cell>
        </row>
        <row r="1880">
          <cell r="AA1880">
            <v>44075</v>
          </cell>
          <cell r="AB1880">
            <v>2020</v>
          </cell>
        </row>
        <row r="1880">
          <cell r="AF1880" t="str">
            <v>代收水费</v>
          </cell>
        </row>
        <row r="1881">
          <cell r="C1881" t="str">
            <v>中华东波苑</v>
          </cell>
        </row>
        <row r="1881">
          <cell r="K1881" t="str">
            <v>2020年</v>
          </cell>
        </row>
        <row r="1881">
          <cell r="M1881">
            <v>44043</v>
          </cell>
        </row>
        <row r="1881">
          <cell r="S1881">
            <v>2760</v>
          </cell>
        </row>
        <row r="1881">
          <cell r="AA1881">
            <v>44075</v>
          </cell>
          <cell r="AB1881">
            <v>2020</v>
          </cell>
        </row>
        <row r="1881">
          <cell r="AF1881" t="str">
            <v>电费及管理费</v>
          </cell>
        </row>
        <row r="1882">
          <cell r="C1882" t="str">
            <v>中华东波苑</v>
          </cell>
        </row>
        <row r="1882">
          <cell r="K1882" t="str">
            <v>2020年</v>
          </cell>
        </row>
        <row r="1882">
          <cell r="M1882">
            <v>44043</v>
          </cell>
        </row>
        <row r="1882">
          <cell r="S1882">
            <v>409.5</v>
          </cell>
        </row>
        <row r="1882">
          <cell r="AA1882">
            <v>44075</v>
          </cell>
          <cell r="AB1882">
            <v>2020</v>
          </cell>
        </row>
        <row r="1882">
          <cell r="AF1882" t="str">
            <v>代收水费</v>
          </cell>
        </row>
        <row r="1883">
          <cell r="C1883" t="str">
            <v>中华东波苑</v>
          </cell>
        </row>
        <row r="1883">
          <cell r="K1883" t="str">
            <v>2020年</v>
          </cell>
        </row>
        <row r="1883">
          <cell r="M1883">
            <v>44043</v>
          </cell>
        </row>
        <row r="1883">
          <cell r="S1883">
            <v>234</v>
          </cell>
        </row>
        <row r="1883">
          <cell r="AA1883">
            <v>44075</v>
          </cell>
          <cell r="AB1883">
            <v>2020</v>
          </cell>
        </row>
        <row r="1883">
          <cell r="AF1883" t="str">
            <v>代收水费</v>
          </cell>
        </row>
        <row r="1884">
          <cell r="C1884" t="str">
            <v>中华东波苑</v>
          </cell>
        </row>
        <row r="1884">
          <cell r="K1884" t="str">
            <v>2020年</v>
          </cell>
        </row>
        <row r="1884">
          <cell r="M1884">
            <v>44043</v>
          </cell>
        </row>
        <row r="1884">
          <cell r="S1884">
            <v>156.8</v>
          </cell>
        </row>
        <row r="1884">
          <cell r="AA1884">
            <v>44075</v>
          </cell>
          <cell r="AB1884">
            <v>2020</v>
          </cell>
        </row>
        <row r="1884">
          <cell r="AF1884" t="str">
            <v>电费及管理费</v>
          </cell>
        </row>
        <row r="1885">
          <cell r="C1885" t="str">
            <v>中华东波苑</v>
          </cell>
        </row>
        <row r="1885">
          <cell r="K1885" t="str">
            <v>2020年</v>
          </cell>
        </row>
        <row r="1885">
          <cell r="M1885">
            <v>43982</v>
          </cell>
        </row>
        <row r="1885">
          <cell r="S1885">
            <v>96.8</v>
          </cell>
        </row>
        <row r="1885">
          <cell r="AA1885">
            <v>44075</v>
          </cell>
          <cell r="AB1885">
            <v>2020</v>
          </cell>
        </row>
        <row r="1885">
          <cell r="AF1885" t="str">
            <v>电费及管理费</v>
          </cell>
        </row>
        <row r="1886">
          <cell r="C1886" t="str">
            <v>中华东波苑</v>
          </cell>
        </row>
        <row r="1886">
          <cell r="K1886" t="str">
            <v>2020年</v>
          </cell>
        </row>
        <row r="1886">
          <cell r="M1886">
            <v>44012</v>
          </cell>
        </row>
        <row r="1886">
          <cell r="S1886">
            <v>115.8</v>
          </cell>
        </row>
        <row r="1886">
          <cell r="AA1886">
            <v>44075</v>
          </cell>
          <cell r="AB1886">
            <v>2020</v>
          </cell>
        </row>
        <row r="1886">
          <cell r="AF1886" t="str">
            <v>电费及管理费</v>
          </cell>
        </row>
        <row r="1887">
          <cell r="C1887" t="str">
            <v>中华东波苑</v>
          </cell>
        </row>
        <row r="1887">
          <cell r="K1887" t="str">
            <v>2020年</v>
          </cell>
        </row>
        <row r="1887">
          <cell r="M1887">
            <v>44043</v>
          </cell>
        </row>
        <row r="1887">
          <cell r="S1887">
            <v>287.2</v>
          </cell>
        </row>
        <row r="1887">
          <cell r="AA1887">
            <v>44075</v>
          </cell>
          <cell r="AB1887">
            <v>2020</v>
          </cell>
        </row>
        <row r="1887">
          <cell r="AF1887" t="str">
            <v>电费及管理费</v>
          </cell>
        </row>
        <row r="1888">
          <cell r="C1888" t="str">
            <v>中华东波苑</v>
          </cell>
        </row>
        <row r="1888">
          <cell r="K1888" t="str">
            <v>2020年</v>
          </cell>
        </row>
        <row r="1888">
          <cell r="M1888">
            <v>44043</v>
          </cell>
        </row>
        <row r="1888">
          <cell r="S1888">
            <v>195</v>
          </cell>
        </row>
        <row r="1888">
          <cell r="AA1888">
            <v>44075</v>
          </cell>
          <cell r="AB1888">
            <v>2020</v>
          </cell>
        </row>
        <row r="1888">
          <cell r="AF1888" t="str">
            <v>代收水费</v>
          </cell>
        </row>
        <row r="1889">
          <cell r="C1889" t="str">
            <v>中华东波苑</v>
          </cell>
        </row>
        <row r="1889">
          <cell r="K1889" t="str">
            <v>2020年</v>
          </cell>
        </row>
        <row r="1889">
          <cell r="M1889">
            <v>44196</v>
          </cell>
        </row>
        <row r="1889">
          <cell r="S1889">
            <v>3000</v>
          </cell>
        </row>
        <row r="1889">
          <cell r="AA1889">
            <v>44075</v>
          </cell>
          <cell r="AB1889">
            <v>2020</v>
          </cell>
        </row>
        <row r="1889">
          <cell r="AF1889" t="str">
            <v>地面停车费</v>
          </cell>
        </row>
        <row r="1890">
          <cell r="C1890" t="str">
            <v>中华东波苑</v>
          </cell>
        </row>
        <row r="1890">
          <cell r="K1890" t="str">
            <v>2020年</v>
          </cell>
        </row>
        <row r="1890">
          <cell r="M1890">
            <v>44196</v>
          </cell>
        </row>
        <row r="1890">
          <cell r="S1890">
            <v>1712.04</v>
          </cell>
        </row>
        <row r="1890">
          <cell r="AA1890">
            <v>44075</v>
          </cell>
          <cell r="AB1890">
            <v>2020</v>
          </cell>
        </row>
        <row r="1890">
          <cell r="AF1890" t="str">
            <v>住宅物业费</v>
          </cell>
        </row>
        <row r="1891">
          <cell r="C1891" t="str">
            <v>中华东波苑</v>
          </cell>
        </row>
        <row r="1891">
          <cell r="K1891" t="str">
            <v>2019年</v>
          </cell>
        </row>
        <row r="1891">
          <cell r="M1891">
            <v>43830</v>
          </cell>
        </row>
        <row r="1891">
          <cell r="S1891">
            <v>1418.9</v>
          </cell>
        </row>
        <row r="1891">
          <cell r="AA1891">
            <v>44075</v>
          </cell>
          <cell r="AB1891">
            <v>2020</v>
          </cell>
        </row>
        <row r="1891">
          <cell r="AF1891" t="str">
            <v>住宅物业费</v>
          </cell>
        </row>
        <row r="1892">
          <cell r="C1892" t="str">
            <v>中华东波苑</v>
          </cell>
        </row>
        <row r="1892">
          <cell r="K1892" t="str">
            <v>2020年</v>
          </cell>
        </row>
        <row r="1892">
          <cell r="M1892">
            <v>44196</v>
          </cell>
        </row>
        <row r="1892">
          <cell r="S1892">
            <v>2183.4</v>
          </cell>
        </row>
        <row r="1892">
          <cell r="AA1892">
            <v>44075</v>
          </cell>
          <cell r="AB1892">
            <v>2020</v>
          </cell>
        </row>
        <row r="1892">
          <cell r="AF1892" t="str">
            <v>住宅物业费</v>
          </cell>
        </row>
        <row r="1893">
          <cell r="C1893" t="str">
            <v>中华东波苑</v>
          </cell>
        </row>
        <row r="1893">
          <cell r="K1893" t="str">
            <v>2020年</v>
          </cell>
        </row>
        <row r="1893">
          <cell r="M1893">
            <v>44104</v>
          </cell>
        </row>
        <row r="1893">
          <cell r="S1893">
            <v>250</v>
          </cell>
        </row>
        <row r="1893">
          <cell r="AA1893">
            <v>44075</v>
          </cell>
          <cell r="AB1893">
            <v>2020</v>
          </cell>
        </row>
        <row r="1893">
          <cell r="AF1893" t="str">
            <v>临时停车费</v>
          </cell>
        </row>
        <row r="1894">
          <cell r="C1894" t="str">
            <v>中华东波苑</v>
          </cell>
        </row>
        <row r="1894">
          <cell r="K1894" t="str">
            <v>2020年</v>
          </cell>
        </row>
        <row r="1894">
          <cell r="M1894">
            <v>44104</v>
          </cell>
        </row>
        <row r="1894">
          <cell r="S1894">
            <v>250</v>
          </cell>
        </row>
        <row r="1894">
          <cell r="AA1894">
            <v>44075</v>
          </cell>
          <cell r="AB1894">
            <v>2020</v>
          </cell>
        </row>
        <row r="1894">
          <cell r="AF1894" t="str">
            <v>临时停车费</v>
          </cell>
        </row>
        <row r="1895">
          <cell r="C1895" t="str">
            <v>中华东波苑</v>
          </cell>
        </row>
        <row r="1895">
          <cell r="K1895" t="str">
            <v>2020年</v>
          </cell>
        </row>
        <row r="1895">
          <cell r="M1895">
            <v>44104</v>
          </cell>
        </row>
        <row r="1895">
          <cell r="S1895">
            <v>500</v>
          </cell>
        </row>
        <row r="1895">
          <cell r="AA1895">
            <v>44075</v>
          </cell>
          <cell r="AB1895">
            <v>2020</v>
          </cell>
        </row>
        <row r="1895">
          <cell r="AF1895" t="str">
            <v>临时停车费</v>
          </cell>
        </row>
        <row r="1896">
          <cell r="C1896" t="str">
            <v>中华东波苑</v>
          </cell>
        </row>
        <row r="1896">
          <cell r="K1896" t="str">
            <v>2020年</v>
          </cell>
        </row>
        <row r="1896">
          <cell r="M1896">
            <v>44104</v>
          </cell>
        </row>
        <row r="1896">
          <cell r="S1896">
            <v>500</v>
          </cell>
        </row>
        <row r="1896">
          <cell r="AA1896">
            <v>44075</v>
          </cell>
          <cell r="AB1896">
            <v>2020</v>
          </cell>
        </row>
        <row r="1896">
          <cell r="AF1896" t="str">
            <v>临时停车费</v>
          </cell>
        </row>
        <row r="1897">
          <cell r="C1897" t="str">
            <v>中华东波苑</v>
          </cell>
        </row>
        <row r="1897">
          <cell r="K1897" t="str">
            <v>2020年</v>
          </cell>
        </row>
        <row r="1897">
          <cell r="M1897">
            <v>44043</v>
          </cell>
        </row>
        <row r="1897">
          <cell r="S1897">
            <v>4990.65</v>
          </cell>
        </row>
        <row r="1897">
          <cell r="AA1897">
            <v>44075</v>
          </cell>
          <cell r="AB1897">
            <v>2020</v>
          </cell>
        </row>
        <row r="1897">
          <cell r="AF1897" t="str">
            <v>电费及管理费</v>
          </cell>
        </row>
        <row r="1898">
          <cell r="C1898" t="str">
            <v>中华东波苑</v>
          </cell>
        </row>
        <row r="1898">
          <cell r="K1898" t="str">
            <v>2020年</v>
          </cell>
        </row>
        <row r="1898">
          <cell r="M1898">
            <v>44043</v>
          </cell>
        </row>
        <row r="1898">
          <cell r="S1898">
            <v>131.1</v>
          </cell>
        </row>
        <row r="1898">
          <cell r="AA1898">
            <v>44075</v>
          </cell>
          <cell r="AB1898">
            <v>2020</v>
          </cell>
        </row>
        <row r="1898">
          <cell r="AF1898" t="str">
            <v>代收水费</v>
          </cell>
        </row>
        <row r="1899">
          <cell r="C1899" t="str">
            <v>中华东波苑</v>
          </cell>
        </row>
        <row r="1899">
          <cell r="K1899" t="str">
            <v>2020年</v>
          </cell>
        </row>
        <row r="1899">
          <cell r="M1899">
            <v>44043</v>
          </cell>
        </row>
        <row r="1899">
          <cell r="S1899">
            <v>2500</v>
          </cell>
        </row>
        <row r="1899">
          <cell r="AA1899">
            <v>44075</v>
          </cell>
          <cell r="AB1899">
            <v>2020</v>
          </cell>
        </row>
        <row r="1899">
          <cell r="AF1899" t="str">
            <v>租金收入</v>
          </cell>
        </row>
        <row r="1900">
          <cell r="C1900" t="str">
            <v>中华东波苑</v>
          </cell>
        </row>
        <row r="1900">
          <cell r="K1900" t="str">
            <v>2020年</v>
          </cell>
        </row>
        <row r="1900">
          <cell r="M1900">
            <v>44043</v>
          </cell>
        </row>
        <row r="1900">
          <cell r="S1900">
            <v>547.2</v>
          </cell>
        </row>
        <row r="1900">
          <cell r="AA1900">
            <v>44075</v>
          </cell>
          <cell r="AB1900">
            <v>2020</v>
          </cell>
        </row>
        <row r="1900">
          <cell r="AF1900" t="str">
            <v>代收水费</v>
          </cell>
        </row>
        <row r="1901">
          <cell r="C1901" t="str">
            <v>中华东波苑</v>
          </cell>
        </row>
        <row r="1901">
          <cell r="K1901" t="str">
            <v>2020年</v>
          </cell>
        </row>
        <row r="1901">
          <cell r="M1901">
            <v>44012</v>
          </cell>
        </row>
        <row r="1901">
          <cell r="S1901">
            <v>3814.1</v>
          </cell>
        </row>
        <row r="1901">
          <cell r="AA1901">
            <v>44075</v>
          </cell>
          <cell r="AB1901">
            <v>2020</v>
          </cell>
        </row>
        <row r="1901">
          <cell r="AF1901" t="str">
            <v>电费及管理费</v>
          </cell>
        </row>
        <row r="1902">
          <cell r="C1902" t="str">
            <v>中华东波苑</v>
          </cell>
        </row>
        <row r="1902">
          <cell r="K1902" t="str">
            <v>2020年</v>
          </cell>
        </row>
        <row r="1902">
          <cell r="M1902">
            <v>44012</v>
          </cell>
        </row>
        <row r="1902">
          <cell r="S1902">
            <v>1345.2</v>
          </cell>
        </row>
        <row r="1902">
          <cell r="AA1902">
            <v>44075</v>
          </cell>
          <cell r="AB1902">
            <v>2020</v>
          </cell>
        </row>
        <row r="1902">
          <cell r="AF1902" t="str">
            <v>代收水费</v>
          </cell>
        </row>
        <row r="1903">
          <cell r="C1903" t="str">
            <v>中华东波苑</v>
          </cell>
        </row>
        <row r="1903">
          <cell r="K1903" t="str">
            <v>2020年</v>
          </cell>
        </row>
        <row r="1903">
          <cell r="M1903">
            <v>44043</v>
          </cell>
        </row>
        <row r="1903">
          <cell r="S1903">
            <v>4086.6</v>
          </cell>
        </row>
        <row r="1903">
          <cell r="AA1903">
            <v>44075</v>
          </cell>
          <cell r="AB1903">
            <v>2020</v>
          </cell>
        </row>
        <row r="1903">
          <cell r="AF1903" t="str">
            <v>电费及管理费</v>
          </cell>
        </row>
        <row r="1904">
          <cell r="C1904" t="str">
            <v>中华东波苑</v>
          </cell>
        </row>
        <row r="1904">
          <cell r="K1904" t="str">
            <v>2020年</v>
          </cell>
        </row>
        <row r="1904">
          <cell r="M1904">
            <v>44043</v>
          </cell>
        </row>
        <row r="1904">
          <cell r="S1904">
            <v>2080.5</v>
          </cell>
        </row>
        <row r="1904">
          <cell r="AA1904">
            <v>44075</v>
          </cell>
          <cell r="AB1904">
            <v>2020</v>
          </cell>
        </row>
        <row r="1904">
          <cell r="AF1904" t="str">
            <v>代收水费</v>
          </cell>
        </row>
        <row r="1905">
          <cell r="C1905" t="str">
            <v>中华东波苑</v>
          </cell>
        </row>
        <row r="1905">
          <cell r="K1905" t="str">
            <v>2020年</v>
          </cell>
        </row>
        <row r="1905">
          <cell r="M1905">
            <v>44043</v>
          </cell>
        </row>
        <row r="1905">
          <cell r="S1905">
            <v>6722.32</v>
          </cell>
        </row>
        <row r="1905">
          <cell r="AA1905">
            <v>44075</v>
          </cell>
          <cell r="AB1905">
            <v>2020</v>
          </cell>
        </row>
        <row r="1905">
          <cell r="AF1905" t="str">
            <v>电费及管理费</v>
          </cell>
        </row>
        <row r="1906">
          <cell r="C1906" t="str">
            <v>中华东波苑</v>
          </cell>
        </row>
        <row r="1906">
          <cell r="K1906" t="str">
            <v>2020年</v>
          </cell>
        </row>
        <row r="1906">
          <cell r="M1906">
            <v>44043</v>
          </cell>
        </row>
        <row r="1906">
          <cell r="S1906">
            <v>1826</v>
          </cell>
        </row>
        <row r="1906">
          <cell r="AA1906">
            <v>44075</v>
          </cell>
          <cell r="AB1906">
            <v>2020</v>
          </cell>
        </row>
        <row r="1906">
          <cell r="AF1906" t="str">
            <v>代收水费</v>
          </cell>
        </row>
        <row r="1907">
          <cell r="C1907" t="str">
            <v>中华东波苑</v>
          </cell>
        </row>
        <row r="1907">
          <cell r="K1907" t="str">
            <v>2020年</v>
          </cell>
        </row>
        <row r="1907">
          <cell r="M1907">
            <v>44043</v>
          </cell>
        </row>
        <row r="1907">
          <cell r="S1907">
            <v>7056</v>
          </cell>
        </row>
        <row r="1907">
          <cell r="AA1907">
            <v>44075</v>
          </cell>
          <cell r="AB1907">
            <v>2020</v>
          </cell>
        </row>
        <row r="1907">
          <cell r="AF1907" t="str">
            <v>电费及管理费</v>
          </cell>
        </row>
        <row r="1908">
          <cell r="C1908" t="str">
            <v>中华东波苑</v>
          </cell>
        </row>
        <row r="1908">
          <cell r="K1908" t="str">
            <v>2020年</v>
          </cell>
        </row>
        <row r="1908">
          <cell r="M1908">
            <v>44043</v>
          </cell>
        </row>
        <row r="1908">
          <cell r="S1908">
            <v>2901.3</v>
          </cell>
        </row>
        <row r="1908">
          <cell r="AA1908">
            <v>44075</v>
          </cell>
          <cell r="AB1908">
            <v>2020</v>
          </cell>
        </row>
        <row r="1908">
          <cell r="AF1908" t="str">
            <v>代收水费</v>
          </cell>
        </row>
        <row r="1909">
          <cell r="C1909" t="str">
            <v>中华东波苑</v>
          </cell>
        </row>
        <row r="1909">
          <cell r="K1909" t="str">
            <v>2020年</v>
          </cell>
        </row>
        <row r="1909">
          <cell r="M1909">
            <v>44043</v>
          </cell>
        </row>
        <row r="1909">
          <cell r="S1909">
            <v>6016.5</v>
          </cell>
        </row>
        <row r="1909">
          <cell r="AA1909">
            <v>44075</v>
          </cell>
          <cell r="AB1909">
            <v>2020</v>
          </cell>
        </row>
        <row r="1909">
          <cell r="AF1909" t="str">
            <v>电费及管理费</v>
          </cell>
        </row>
        <row r="1910">
          <cell r="C1910" t="str">
            <v>中华东波苑</v>
          </cell>
        </row>
        <row r="1910">
          <cell r="K1910" t="str">
            <v>2020年</v>
          </cell>
        </row>
        <row r="1910">
          <cell r="M1910">
            <v>44043</v>
          </cell>
        </row>
        <row r="1910">
          <cell r="S1910">
            <v>1350.9</v>
          </cell>
        </row>
        <row r="1910">
          <cell r="AA1910">
            <v>44075</v>
          </cell>
          <cell r="AB1910">
            <v>2020</v>
          </cell>
        </row>
        <row r="1910">
          <cell r="AF1910" t="str">
            <v>代收水费</v>
          </cell>
        </row>
        <row r="1911">
          <cell r="C1911" t="str">
            <v>中华东波苑</v>
          </cell>
        </row>
        <row r="1911">
          <cell r="K1911" t="str">
            <v>2020年</v>
          </cell>
        </row>
        <row r="1911">
          <cell r="M1911">
            <v>44074</v>
          </cell>
        </row>
        <row r="1911">
          <cell r="S1911">
            <v>392</v>
          </cell>
        </row>
        <row r="1911">
          <cell r="AA1911">
            <v>44075</v>
          </cell>
          <cell r="AB1911">
            <v>2020</v>
          </cell>
        </row>
        <row r="1911">
          <cell r="AF1911" t="str">
            <v>电费及管理费</v>
          </cell>
        </row>
        <row r="1912">
          <cell r="C1912" t="str">
            <v>中华东波苑</v>
          </cell>
        </row>
        <row r="1912">
          <cell r="K1912" t="str">
            <v>2020年</v>
          </cell>
        </row>
        <row r="1912">
          <cell r="M1912">
            <v>44074</v>
          </cell>
        </row>
        <row r="1912">
          <cell r="S1912">
            <v>65</v>
          </cell>
        </row>
        <row r="1912">
          <cell r="AA1912">
            <v>44075</v>
          </cell>
          <cell r="AB1912">
            <v>2020</v>
          </cell>
        </row>
        <row r="1912">
          <cell r="AF1912" t="str">
            <v>代收水费</v>
          </cell>
        </row>
        <row r="1913">
          <cell r="C1913" t="str">
            <v>中华东波苑</v>
          </cell>
        </row>
        <row r="1913">
          <cell r="K1913" t="str">
            <v>2020年</v>
          </cell>
        </row>
        <row r="1913">
          <cell r="M1913">
            <v>44074</v>
          </cell>
        </row>
        <row r="1913">
          <cell r="S1913">
            <v>24.5</v>
          </cell>
        </row>
        <row r="1913">
          <cell r="AA1913">
            <v>44075</v>
          </cell>
          <cell r="AB1913">
            <v>2020</v>
          </cell>
        </row>
        <row r="1913">
          <cell r="AF1913" t="str">
            <v>代收水费</v>
          </cell>
        </row>
        <row r="1914">
          <cell r="C1914" t="str">
            <v>中华东波苑</v>
          </cell>
        </row>
        <row r="1914">
          <cell r="K1914" t="str">
            <v>2020年</v>
          </cell>
        </row>
        <row r="1914">
          <cell r="M1914">
            <v>44074</v>
          </cell>
        </row>
        <row r="1914">
          <cell r="S1914">
            <v>160</v>
          </cell>
        </row>
        <row r="1914">
          <cell r="AA1914">
            <v>44075</v>
          </cell>
          <cell r="AB1914">
            <v>2020</v>
          </cell>
        </row>
        <row r="1914">
          <cell r="AF1914" t="str">
            <v>电费及管理费</v>
          </cell>
        </row>
        <row r="1915">
          <cell r="C1915" t="str">
            <v>中华东波苑</v>
          </cell>
        </row>
        <row r="1915">
          <cell r="K1915" t="str">
            <v>2020年</v>
          </cell>
        </row>
        <row r="1915">
          <cell r="M1915">
            <v>44074</v>
          </cell>
        </row>
        <row r="1915">
          <cell r="S1915">
            <v>240</v>
          </cell>
        </row>
        <row r="1915">
          <cell r="AA1915">
            <v>44075</v>
          </cell>
          <cell r="AB1915">
            <v>2020</v>
          </cell>
        </row>
        <row r="1915">
          <cell r="AF1915" t="str">
            <v>代收水费</v>
          </cell>
        </row>
        <row r="1916">
          <cell r="C1916" t="str">
            <v>中华东波苑</v>
          </cell>
        </row>
        <row r="1916">
          <cell r="K1916" t="str">
            <v>2020年</v>
          </cell>
        </row>
        <row r="1916">
          <cell r="M1916">
            <v>44104</v>
          </cell>
        </row>
        <row r="1916">
          <cell r="S1916">
            <v>1637.55</v>
          </cell>
        </row>
        <row r="1916">
          <cell r="AA1916">
            <v>44075</v>
          </cell>
          <cell r="AB1916">
            <v>2020</v>
          </cell>
        </row>
        <row r="1916">
          <cell r="AF1916" t="str">
            <v>住宅物业费</v>
          </cell>
        </row>
        <row r="1917">
          <cell r="C1917" t="str">
            <v>中华东波苑</v>
          </cell>
        </row>
        <row r="1917">
          <cell r="K1917" t="str">
            <v>2020年</v>
          </cell>
        </row>
        <row r="1917">
          <cell r="M1917">
            <v>44104</v>
          </cell>
        </row>
        <row r="1917">
          <cell r="S1917">
            <v>1125</v>
          </cell>
        </row>
        <row r="1917">
          <cell r="AA1917">
            <v>44075</v>
          </cell>
          <cell r="AB1917">
            <v>2020</v>
          </cell>
        </row>
        <row r="1917">
          <cell r="AF1917" t="str">
            <v>小业主产权车辆管理费</v>
          </cell>
        </row>
        <row r="1918">
          <cell r="C1918" t="str">
            <v>中华东波苑</v>
          </cell>
        </row>
        <row r="1918">
          <cell r="K1918" t="str">
            <v>2020年</v>
          </cell>
        </row>
        <row r="1918">
          <cell r="M1918">
            <v>44196</v>
          </cell>
        </row>
        <row r="1918">
          <cell r="S1918">
            <v>4729.08</v>
          </cell>
        </row>
        <row r="1918">
          <cell r="AA1918">
            <v>44075</v>
          </cell>
          <cell r="AB1918">
            <v>2020</v>
          </cell>
        </row>
        <row r="1918">
          <cell r="AF1918" t="str">
            <v>商铺物业费</v>
          </cell>
        </row>
        <row r="1919">
          <cell r="C1919" t="str">
            <v>中华东波苑</v>
          </cell>
        </row>
        <row r="1919">
          <cell r="K1919" t="str">
            <v>2020年</v>
          </cell>
        </row>
        <row r="1919">
          <cell r="M1919">
            <v>44196</v>
          </cell>
        </row>
        <row r="1919">
          <cell r="S1919">
            <v>6293.16</v>
          </cell>
        </row>
        <row r="1919">
          <cell r="AA1919">
            <v>44075</v>
          </cell>
          <cell r="AB1919">
            <v>2020</v>
          </cell>
        </row>
        <row r="1919">
          <cell r="AF1919" t="str">
            <v>商铺物业费</v>
          </cell>
        </row>
        <row r="1920">
          <cell r="C1920" t="str">
            <v>中华东波苑</v>
          </cell>
        </row>
        <row r="1920">
          <cell r="K1920" t="str">
            <v>2020年</v>
          </cell>
        </row>
        <row r="1920">
          <cell r="M1920">
            <v>44043</v>
          </cell>
        </row>
        <row r="1920">
          <cell r="S1920">
            <v>981.75</v>
          </cell>
        </row>
        <row r="1920">
          <cell r="AA1920">
            <v>44075</v>
          </cell>
          <cell r="AB1920">
            <v>2020</v>
          </cell>
        </row>
        <row r="1920">
          <cell r="AF1920" t="str">
            <v>电费及管理费</v>
          </cell>
        </row>
        <row r="1921">
          <cell r="C1921" t="str">
            <v>中华东波苑</v>
          </cell>
        </row>
        <row r="1921">
          <cell r="K1921" t="str">
            <v>2020年</v>
          </cell>
        </row>
        <row r="1921">
          <cell r="M1921">
            <v>44043</v>
          </cell>
        </row>
        <row r="1921">
          <cell r="S1921">
            <v>285</v>
          </cell>
        </row>
        <row r="1921">
          <cell r="AA1921">
            <v>44075</v>
          </cell>
          <cell r="AB1921">
            <v>2020</v>
          </cell>
        </row>
        <row r="1921">
          <cell r="AF1921" t="str">
            <v>代收水费</v>
          </cell>
        </row>
        <row r="1922">
          <cell r="C1922" t="str">
            <v>中华东波苑</v>
          </cell>
        </row>
        <row r="1922">
          <cell r="K1922" t="str">
            <v>2020年</v>
          </cell>
        </row>
        <row r="1922">
          <cell r="M1922">
            <v>44196</v>
          </cell>
        </row>
        <row r="1922">
          <cell r="S1922">
            <v>1500</v>
          </cell>
        </row>
        <row r="1922">
          <cell r="AA1922">
            <v>44075</v>
          </cell>
          <cell r="AB1922">
            <v>2020</v>
          </cell>
        </row>
        <row r="1922">
          <cell r="AF1922" t="str">
            <v>小业主产权车辆管理费</v>
          </cell>
        </row>
        <row r="1923">
          <cell r="C1923" t="str">
            <v>中华东波苑</v>
          </cell>
        </row>
        <row r="1923">
          <cell r="K1923" t="str">
            <v>2020年</v>
          </cell>
        </row>
        <row r="1923">
          <cell r="M1923">
            <v>44196</v>
          </cell>
        </row>
        <row r="1923">
          <cell r="S1923">
            <v>1656.12</v>
          </cell>
        </row>
        <row r="1923">
          <cell r="AA1923">
            <v>44075</v>
          </cell>
          <cell r="AB1923">
            <v>2020</v>
          </cell>
        </row>
        <row r="1923">
          <cell r="AF1923" t="str">
            <v>住宅物业费</v>
          </cell>
        </row>
        <row r="1924">
          <cell r="C1924" t="str">
            <v>中华东波苑</v>
          </cell>
        </row>
        <row r="1924">
          <cell r="K1924" t="str">
            <v>2020年</v>
          </cell>
        </row>
        <row r="1924">
          <cell r="M1924">
            <v>44196</v>
          </cell>
        </row>
        <row r="1924">
          <cell r="S1924">
            <v>868.92</v>
          </cell>
        </row>
        <row r="1924">
          <cell r="AA1924">
            <v>44075</v>
          </cell>
          <cell r="AB1924">
            <v>2020</v>
          </cell>
        </row>
        <row r="1924">
          <cell r="AF1924" t="str">
            <v>住宅物业费</v>
          </cell>
        </row>
        <row r="1925">
          <cell r="C1925" t="str">
            <v>中华东波苑</v>
          </cell>
        </row>
        <row r="1925">
          <cell r="K1925" t="str">
            <v>2020年</v>
          </cell>
        </row>
        <row r="1925">
          <cell r="M1925">
            <v>44196</v>
          </cell>
        </row>
        <row r="1925">
          <cell r="S1925">
            <v>1656</v>
          </cell>
        </row>
        <row r="1925">
          <cell r="AA1925">
            <v>44075</v>
          </cell>
          <cell r="AB1925">
            <v>2020</v>
          </cell>
        </row>
        <row r="1925">
          <cell r="AF1925" t="str">
            <v>住宅物业费</v>
          </cell>
        </row>
        <row r="1926">
          <cell r="C1926" t="str">
            <v>中华东波苑</v>
          </cell>
        </row>
        <row r="1926">
          <cell r="K1926" t="str">
            <v>2020年</v>
          </cell>
        </row>
        <row r="1926">
          <cell r="M1926">
            <v>44104</v>
          </cell>
        </row>
        <row r="1926">
          <cell r="S1926">
            <v>418.5</v>
          </cell>
        </row>
        <row r="1926">
          <cell r="AA1926">
            <v>44075</v>
          </cell>
          <cell r="AB1926">
            <v>2020</v>
          </cell>
        </row>
        <row r="1926">
          <cell r="AF1926" t="str">
            <v>住宅物业费</v>
          </cell>
        </row>
        <row r="1927">
          <cell r="C1927" t="str">
            <v>中华东波苑</v>
          </cell>
        </row>
        <row r="1927">
          <cell r="K1927" t="str">
            <v>2020年</v>
          </cell>
        </row>
        <row r="1927">
          <cell r="M1927">
            <v>44043</v>
          </cell>
        </row>
        <row r="1927">
          <cell r="S1927">
            <v>394.8</v>
          </cell>
        </row>
        <row r="1927">
          <cell r="AA1927">
            <v>44075</v>
          </cell>
          <cell r="AB1927">
            <v>2020</v>
          </cell>
        </row>
        <row r="1927">
          <cell r="AF1927" t="str">
            <v>电费及管理费</v>
          </cell>
        </row>
        <row r="1928">
          <cell r="C1928" t="str">
            <v>中华东波苑</v>
          </cell>
        </row>
        <row r="1928">
          <cell r="K1928" t="str">
            <v>2020年</v>
          </cell>
        </row>
        <row r="1928">
          <cell r="M1928">
            <v>44043</v>
          </cell>
        </row>
        <row r="1928">
          <cell r="S1928">
            <v>399</v>
          </cell>
        </row>
        <row r="1928">
          <cell r="AA1928">
            <v>44075</v>
          </cell>
          <cell r="AB1928">
            <v>2020</v>
          </cell>
        </row>
        <row r="1928">
          <cell r="AF1928" t="str">
            <v>代收水费</v>
          </cell>
        </row>
        <row r="1929">
          <cell r="C1929" t="str">
            <v>中华东波苑</v>
          </cell>
        </row>
        <row r="1929">
          <cell r="K1929" t="str">
            <v>2020年</v>
          </cell>
        </row>
        <row r="1929">
          <cell r="M1929">
            <v>44074</v>
          </cell>
        </row>
        <row r="1929">
          <cell r="S1929">
            <v>3420</v>
          </cell>
        </row>
        <row r="1929">
          <cell r="AA1929">
            <v>44075</v>
          </cell>
          <cell r="AB1929">
            <v>2020</v>
          </cell>
        </row>
        <row r="1929">
          <cell r="AF1929" t="str">
            <v>电费及管理费</v>
          </cell>
        </row>
        <row r="1930">
          <cell r="C1930" t="str">
            <v>中华东波苑</v>
          </cell>
        </row>
        <row r="1930">
          <cell r="K1930" t="str">
            <v>2020年</v>
          </cell>
        </row>
        <row r="1930">
          <cell r="M1930">
            <v>44074</v>
          </cell>
        </row>
        <row r="1930">
          <cell r="S1930">
            <v>136.8</v>
          </cell>
        </row>
        <row r="1930">
          <cell r="AA1930">
            <v>44075</v>
          </cell>
          <cell r="AB1930">
            <v>2020</v>
          </cell>
        </row>
        <row r="1930">
          <cell r="AF1930" t="str">
            <v>代收水费</v>
          </cell>
        </row>
        <row r="1931">
          <cell r="C1931" t="str">
            <v>中华东波苑</v>
          </cell>
        </row>
        <row r="1931">
          <cell r="K1931" t="str">
            <v>2020年</v>
          </cell>
        </row>
        <row r="1931">
          <cell r="M1931">
            <v>44074</v>
          </cell>
        </row>
        <row r="1931">
          <cell r="S1931">
            <v>8835</v>
          </cell>
        </row>
        <row r="1931">
          <cell r="AA1931">
            <v>44075</v>
          </cell>
          <cell r="AB1931">
            <v>2020</v>
          </cell>
        </row>
        <row r="1931">
          <cell r="AF1931" t="str">
            <v>电费及管理费</v>
          </cell>
        </row>
        <row r="1932">
          <cell r="C1932" t="str">
            <v>中华东波苑</v>
          </cell>
        </row>
        <row r="1932">
          <cell r="K1932" t="str">
            <v>2020年</v>
          </cell>
        </row>
        <row r="1932">
          <cell r="M1932">
            <v>44074</v>
          </cell>
        </row>
        <row r="1932">
          <cell r="S1932">
            <v>1476.3</v>
          </cell>
        </row>
        <row r="1932">
          <cell r="AA1932">
            <v>44075</v>
          </cell>
          <cell r="AB1932">
            <v>2020</v>
          </cell>
        </row>
        <row r="1932">
          <cell r="AF1932" t="str">
            <v>代收水费</v>
          </cell>
        </row>
        <row r="1933">
          <cell r="C1933" t="str">
            <v>中华东波苑</v>
          </cell>
        </row>
        <row r="1933">
          <cell r="K1933" t="str">
            <v>2020年</v>
          </cell>
        </row>
        <row r="1933">
          <cell r="M1933">
            <v>44074</v>
          </cell>
        </row>
        <row r="1933">
          <cell r="S1933">
            <v>9519</v>
          </cell>
        </row>
        <row r="1933">
          <cell r="AA1933">
            <v>44075</v>
          </cell>
          <cell r="AB1933">
            <v>2020</v>
          </cell>
        </row>
        <row r="1933">
          <cell r="AF1933" t="str">
            <v>电费及管理费</v>
          </cell>
        </row>
        <row r="1934">
          <cell r="C1934" t="str">
            <v>中华东波苑</v>
          </cell>
        </row>
        <row r="1934">
          <cell r="K1934" t="str">
            <v>2020年</v>
          </cell>
        </row>
        <row r="1934">
          <cell r="M1934">
            <v>44074</v>
          </cell>
        </row>
        <row r="1934">
          <cell r="S1934">
            <v>2690.4</v>
          </cell>
        </row>
        <row r="1934">
          <cell r="AA1934">
            <v>44075</v>
          </cell>
          <cell r="AB1934">
            <v>2020</v>
          </cell>
        </row>
        <row r="1934">
          <cell r="AF1934" t="str">
            <v>代收水费</v>
          </cell>
        </row>
        <row r="1935">
          <cell r="C1935" t="str">
            <v>中华东波苑</v>
          </cell>
        </row>
        <row r="1935">
          <cell r="K1935" t="str">
            <v>2020年</v>
          </cell>
        </row>
        <row r="1935">
          <cell r="M1935">
            <v>44196</v>
          </cell>
        </row>
        <row r="1935">
          <cell r="S1935">
            <v>500</v>
          </cell>
        </row>
        <row r="1935">
          <cell r="AA1935">
            <v>44075</v>
          </cell>
          <cell r="AB1935">
            <v>2020</v>
          </cell>
        </row>
        <row r="1935">
          <cell r="AF1935" t="str">
            <v>电梯广告（业委会）</v>
          </cell>
        </row>
        <row r="1936">
          <cell r="C1936" t="str">
            <v>中华东波苑</v>
          </cell>
        </row>
        <row r="1936">
          <cell r="K1936" t="str">
            <v>2021年</v>
          </cell>
        </row>
        <row r="1936">
          <cell r="M1936">
            <v>44408</v>
          </cell>
        </row>
        <row r="1936">
          <cell r="S1936">
            <v>700</v>
          </cell>
        </row>
        <row r="1936">
          <cell r="AA1936">
            <v>44075</v>
          </cell>
          <cell r="AB1936">
            <v>2020</v>
          </cell>
        </row>
        <row r="1936">
          <cell r="AF1936" t="str">
            <v>电梯广告（业委会）</v>
          </cell>
        </row>
        <row r="1937">
          <cell r="C1937" t="str">
            <v>中华东波苑</v>
          </cell>
        </row>
        <row r="1937">
          <cell r="K1937" t="str">
            <v>2020年</v>
          </cell>
        </row>
        <row r="1937">
          <cell r="M1937">
            <v>44196</v>
          </cell>
        </row>
        <row r="1937">
          <cell r="S1937">
            <v>167</v>
          </cell>
        </row>
        <row r="1937">
          <cell r="AA1937">
            <v>44075</v>
          </cell>
          <cell r="AB1937">
            <v>2020</v>
          </cell>
        </row>
        <row r="1937">
          <cell r="AF1937" t="str">
            <v>电梯广告（联讯）</v>
          </cell>
        </row>
        <row r="1938">
          <cell r="C1938" t="str">
            <v>中华东波苑</v>
          </cell>
        </row>
        <row r="1938">
          <cell r="K1938" t="str">
            <v>2021年</v>
          </cell>
        </row>
        <row r="1938">
          <cell r="M1938">
            <v>44408</v>
          </cell>
        </row>
        <row r="1938">
          <cell r="S1938">
            <v>233</v>
          </cell>
        </row>
        <row r="1938">
          <cell r="AA1938">
            <v>44075</v>
          </cell>
          <cell r="AB1938">
            <v>2020</v>
          </cell>
        </row>
        <row r="1938">
          <cell r="AF1938" t="str">
            <v>电梯广告（联讯）</v>
          </cell>
        </row>
        <row r="1939">
          <cell r="C1939" t="str">
            <v>中华东波苑</v>
          </cell>
        </row>
        <row r="1939">
          <cell r="K1939" t="str">
            <v>2020年</v>
          </cell>
        </row>
        <row r="1939">
          <cell r="M1939">
            <v>44074</v>
          </cell>
        </row>
        <row r="1939">
          <cell r="S1939">
            <v>598.5</v>
          </cell>
        </row>
        <row r="1939">
          <cell r="AA1939">
            <v>44075</v>
          </cell>
          <cell r="AB1939">
            <v>2020</v>
          </cell>
        </row>
        <row r="1939">
          <cell r="AF1939" t="str">
            <v>代收水费</v>
          </cell>
        </row>
        <row r="1940">
          <cell r="C1940" t="str">
            <v>中华东波苑</v>
          </cell>
        </row>
        <row r="1940">
          <cell r="K1940" t="str">
            <v>2020年</v>
          </cell>
        </row>
        <row r="1940">
          <cell r="M1940">
            <v>44104</v>
          </cell>
        </row>
        <row r="1940">
          <cell r="S1940">
            <v>427.47</v>
          </cell>
        </row>
        <row r="1940">
          <cell r="AA1940">
            <v>44075</v>
          </cell>
          <cell r="AB1940">
            <v>2020</v>
          </cell>
        </row>
        <row r="1940">
          <cell r="AF1940" t="str">
            <v>住宅物业费</v>
          </cell>
        </row>
        <row r="1941">
          <cell r="C1941" t="str">
            <v>中华东波苑</v>
          </cell>
        </row>
        <row r="1941">
          <cell r="K1941" t="str">
            <v>2020年</v>
          </cell>
        </row>
        <row r="1941">
          <cell r="M1941">
            <v>44104</v>
          </cell>
        </row>
        <row r="1941">
          <cell r="S1941">
            <v>1050</v>
          </cell>
        </row>
        <row r="1941">
          <cell r="AA1941">
            <v>44075</v>
          </cell>
          <cell r="AB1941">
            <v>2020</v>
          </cell>
        </row>
        <row r="1941">
          <cell r="AF1941" t="str">
            <v>地下停车费</v>
          </cell>
        </row>
        <row r="1942">
          <cell r="C1942" t="str">
            <v>中华东波苑</v>
          </cell>
        </row>
        <row r="1942">
          <cell r="K1942" t="str">
            <v>2020年</v>
          </cell>
        </row>
        <row r="1942">
          <cell r="M1942">
            <v>44196</v>
          </cell>
        </row>
        <row r="1942">
          <cell r="S1942">
            <v>1473.6</v>
          </cell>
        </row>
        <row r="1942">
          <cell r="AA1942">
            <v>44075</v>
          </cell>
          <cell r="AB1942">
            <v>2020</v>
          </cell>
        </row>
        <row r="1942">
          <cell r="AF1942" t="str">
            <v>住宅物业费</v>
          </cell>
        </row>
        <row r="1943">
          <cell r="C1943" t="str">
            <v>中华东波苑</v>
          </cell>
        </row>
        <row r="1943">
          <cell r="K1943" t="str">
            <v>2020年</v>
          </cell>
        </row>
        <row r="1943">
          <cell r="M1943">
            <v>44104</v>
          </cell>
        </row>
        <row r="1943">
          <cell r="S1943">
            <v>350</v>
          </cell>
        </row>
        <row r="1943">
          <cell r="AA1943">
            <v>44075</v>
          </cell>
          <cell r="AB1943">
            <v>2020</v>
          </cell>
        </row>
        <row r="1943">
          <cell r="AF1943" t="str">
            <v>临时停车费</v>
          </cell>
        </row>
        <row r="1944">
          <cell r="C1944" t="str">
            <v>中华东波苑</v>
          </cell>
        </row>
        <row r="1944">
          <cell r="K1944" t="str">
            <v>2020年</v>
          </cell>
        </row>
        <row r="1944">
          <cell r="M1944">
            <v>44104</v>
          </cell>
        </row>
        <row r="1944">
          <cell r="S1944">
            <v>350</v>
          </cell>
        </row>
        <row r="1944">
          <cell r="AA1944">
            <v>44075</v>
          </cell>
          <cell r="AB1944">
            <v>2020</v>
          </cell>
        </row>
        <row r="1944">
          <cell r="AF1944" t="str">
            <v>临时停车费</v>
          </cell>
        </row>
        <row r="1945">
          <cell r="C1945" t="str">
            <v>中华东波苑</v>
          </cell>
        </row>
        <row r="1945">
          <cell r="K1945" t="str">
            <v>2020年</v>
          </cell>
        </row>
        <row r="1945">
          <cell r="M1945">
            <v>44196</v>
          </cell>
        </row>
        <row r="1945">
          <cell r="S1945">
            <v>1705.2</v>
          </cell>
        </row>
        <row r="1945">
          <cell r="AA1945">
            <v>44075</v>
          </cell>
          <cell r="AB1945">
            <v>2020</v>
          </cell>
        </row>
        <row r="1945">
          <cell r="AF1945" t="str">
            <v>商铺物业费</v>
          </cell>
        </row>
        <row r="1946">
          <cell r="C1946" t="str">
            <v>中华东波苑</v>
          </cell>
        </row>
        <row r="1946">
          <cell r="K1946" t="str">
            <v>2020年</v>
          </cell>
        </row>
        <row r="1946">
          <cell r="M1946">
            <v>43951</v>
          </cell>
        </row>
        <row r="1946">
          <cell r="S1946">
            <v>163</v>
          </cell>
        </row>
        <row r="1946">
          <cell r="AA1946">
            <v>44075</v>
          </cell>
          <cell r="AB1946">
            <v>2020</v>
          </cell>
        </row>
        <row r="1946">
          <cell r="AF1946" t="str">
            <v>电费及管理费</v>
          </cell>
        </row>
        <row r="1947">
          <cell r="C1947" t="str">
            <v>中华东波苑</v>
          </cell>
        </row>
        <row r="1947">
          <cell r="K1947" t="str">
            <v>2020年</v>
          </cell>
        </row>
        <row r="1947">
          <cell r="M1947">
            <v>43951</v>
          </cell>
        </row>
        <row r="1947">
          <cell r="S1947">
            <v>193.8</v>
          </cell>
        </row>
        <row r="1947">
          <cell r="AA1947">
            <v>44075</v>
          </cell>
          <cell r="AB1947">
            <v>2020</v>
          </cell>
        </row>
        <row r="1947">
          <cell r="AF1947" t="str">
            <v>代收水费</v>
          </cell>
        </row>
        <row r="1948">
          <cell r="C1948" t="str">
            <v>中华东波苑</v>
          </cell>
        </row>
        <row r="1948">
          <cell r="K1948" t="str">
            <v>2020年</v>
          </cell>
        </row>
        <row r="1948">
          <cell r="M1948">
            <v>43982</v>
          </cell>
        </row>
        <row r="1948">
          <cell r="S1948">
            <v>131</v>
          </cell>
        </row>
        <row r="1948">
          <cell r="AA1948">
            <v>44075</v>
          </cell>
          <cell r="AB1948">
            <v>2020</v>
          </cell>
        </row>
        <row r="1948">
          <cell r="AF1948" t="str">
            <v>电费及管理费</v>
          </cell>
        </row>
        <row r="1949">
          <cell r="C1949" t="str">
            <v>中华东波苑</v>
          </cell>
        </row>
        <row r="1949">
          <cell r="K1949" t="str">
            <v>2020年</v>
          </cell>
        </row>
        <row r="1949">
          <cell r="M1949">
            <v>43982</v>
          </cell>
        </row>
        <row r="1949">
          <cell r="S1949">
            <v>22.8</v>
          </cell>
        </row>
        <row r="1949">
          <cell r="AA1949">
            <v>44075</v>
          </cell>
          <cell r="AB1949">
            <v>2020</v>
          </cell>
        </row>
        <row r="1949">
          <cell r="AF1949" t="str">
            <v>代收水费</v>
          </cell>
        </row>
        <row r="1950">
          <cell r="C1950" t="str">
            <v>中华东波苑</v>
          </cell>
        </row>
        <row r="1950">
          <cell r="K1950" t="str">
            <v>2020年</v>
          </cell>
        </row>
        <row r="1950">
          <cell r="M1950">
            <v>44012</v>
          </cell>
        </row>
        <row r="1950">
          <cell r="S1950">
            <v>153.86</v>
          </cell>
        </row>
        <row r="1950">
          <cell r="AA1950">
            <v>44075</v>
          </cell>
          <cell r="AB1950">
            <v>2020</v>
          </cell>
        </row>
        <row r="1950">
          <cell r="AF1950" t="str">
            <v>电费及管理费</v>
          </cell>
        </row>
        <row r="1951">
          <cell r="C1951" t="str">
            <v>中华东波苑</v>
          </cell>
        </row>
        <row r="1951">
          <cell r="K1951" t="str">
            <v>2020年</v>
          </cell>
        </row>
        <row r="1951">
          <cell r="M1951">
            <v>44012</v>
          </cell>
        </row>
        <row r="1951">
          <cell r="S1951">
            <v>22.8</v>
          </cell>
        </row>
        <row r="1951">
          <cell r="AA1951">
            <v>44075</v>
          </cell>
          <cell r="AB1951">
            <v>2020</v>
          </cell>
        </row>
        <row r="1951">
          <cell r="AF1951" t="str">
            <v>代收水费</v>
          </cell>
        </row>
        <row r="1952">
          <cell r="C1952" t="str">
            <v>中华东波苑</v>
          </cell>
        </row>
        <row r="1952">
          <cell r="K1952" t="str">
            <v>2020年</v>
          </cell>
        </row>
        <row r="1952">
          <cell r="M1952">
            <v>44043</v>
          </cell>
        </row>
        <row r="1952">
          <cell r="S1952">
            <v>249.9</v>
          </cell>
        </row>
        <row r="1952">
          <cell r="AA1952">
            <v>44075</v>
          </cell>
          <cell r="AB1952">
            <v>2020</v>
          </cell>
        </row>
        <row r="1952">
          <cell r="AF1952" t="str">
            <v>电费及管理费</v>
          </cell>
        </row>
        <row r="1953">
          <cell r="C1953" t="str">
            <v>中华东波苑</v>
          </cell>
        </row>
        <row r="1953">
          <cell r="K1953" t="str">
            <v>2020年</v>
          </cell>
        </row>
        <row r="1953">
          <cell r="M1953">
            <v>44043</v>
          </cell>
        </row>
        <row r="1953">
          <cell r="S1953">
            <v>17.1</v>
          </cell>
        </row>
        <row r="1953">
          <cell r="AA1953">
            <v>44075</v>
          </cell>
          <cell r="AB1953">
            <v>2020</v>
          </cell>
        </row>
        <row r="1953">
          <cell r="AF1953" t="str">
            <v>代收水费</v>
          </cell>
        </row>
        <row r="1954">
          <cell r="C1954" t="str">
            <v>中华东波苑</v>
          </cell>
        </row>
        <row r="1954">
          <cell r="K1954" t="str">
            <v>2020年</v>
          </cell>
        </row>
        <row r="1954">
          <cell r="M1954">
            <v>44196</v>
          </cell>
        </row>
        <row r="1954">
          <cell r="S1954">
            <v>8650.98</v>
          </cell>
        </row>
        <row r="1954">
          <cell r="AA1954">
            <v>44075</v>
          </cell>
          <cell r="AB1954">
            <v>2020</v>
          </cell>
        </row>
        <row r="1954">
          <cell r="AF1954" t="str">
            <v>商铺物业费</v>
          </cell>
        </row>
        <row r="1955">
          <cell r="C1955" t="str">
            <v>中华东波苑</v>
          </cell>
        </row>
        <row r="1955">
          <cell r="K1955" t="str">
            <v>2020年</v>
          </cell>
        </row>
        <row r="1955">
          <cell r="M1955">
            <v>44196</v>
          </cell>
        </row>
        <row r="1955">
          <cell r="S1955">
            <v>7085.4</v>
          </cell>
        </row>
        <row r="1955">
          <cell r="AA1955">
            <v>44075</v>
          </cell>
          <cell r="AB1955">
            <v>2020</v>
          </cell>
        </row>
        <row r="1955">
          <cell r="AF1955" t="str">
            <v>商铺物业费</v>
          </cell>
        </row>
        <row r="1956">
          <cell r="C1956" t="str">
            <v>中华东波苑</v>
          </cell>
        </row>
        <row r="1956">
          <cell r="K1956" t="str">
            <v>2020年</v>
          </cell>
        </row>
        <row r="1956">
          <cell r="M1956">
            <v>44196</v>
          </cell>
        </row>
        <row r="1956">
          <cell r="S1956">
            <v>1656</v>
          </cell>
        </row>
        <row r="1956">
          <cell r="AA1956">
            <v>44105</v>
          </cell>
          <cell r="AB1956">
            <v>2020</v>
          </cell>
        </row>
        <row r="1956">
          <cell r="AF1956" t="str">
            <v>住宅物业费</v>
          </cell>
        </row>
        <row r="1957">
          <cell r="C1957" t="str">
            <v>中华东波苑</v>
          </cell>
        </row>
        <row r="1957">
          <cell r="K1957" t="str">
            <v>2020年</v>
          </cell>
        </row>
        <row r="1957">
          <cell r="M1957">
            <v>44196</v>
          </cell>
        </row>
        <row r="1957">
          <cell r="S1957">
            <v>2178.72</v>
          </cell>
        </row>
        <row r="1957">
          <cell r="AA1957">
            <v>44105</v>
          </cell>
          <cell r="AB1957">
            <v>2020</v>
          </cell>
        </row>
        <row r="1957">
          <cell r="AF1957" t="str">
            <v>住宅物业费</v>
          </cell>
        </row>
        <row r="1958">
          <cell r="C1958" t="str">
            <v>中华东波苑</v>
          </cell>
        </row>
        <row r="1958">
          <cell r="K1958" t="str">
            <v>2020年</v>
          </cell>
        </row>
        <row r="1958">
          <cell r="M1958">
            <v>44196</v>
          </cell>
        </row>
        <row r="1958">
          <cell r="S1958">
            <v>1656</v>
          </cell>
        </row>
        <row r="1958">
          <cell r="AA1958">
            <v>44105</v>
          </cell>
          <cell r="AB1958">
            <v>2020</v>
          </cell>
        </row>
        <row r="1958">
          <cell r="AF1958" t="str">
            <v>住宅物业费</v>
          </cell>
        </row>
        <row r="1959">
          <cell r="C1959" t="str">
            <v>中华东波苑</v>
          </cell>
        </row>
        <row r="1959">
          <cell r="K1959" t="str">
            <v>2020年</v>
          </cell>
        </row>
        <row r="1959">
          <cell r="M1959">
            <v>44196</v>
          </cell>
        </row>
        <row r="1959">
          <cell r="S1959">
            <v>1656</v>
          </cell>
        </row>
        <row r="1959">
          <cell r="AA1959">
            <v>44105</v>
          </cell>
          <cell r="AB1959">
            <v>2020</v>
          </cell>
        </row>
        <row r="1959">
          <cell r="AF1959" t="str">
            <v>住宅物业费</v>
          </cell>
        </row>
        <row r="1960">
          <cell r="C1960" t="str">
            <v>中华东波苑</v>
          </cell>
        </row>
        <row r="1960">
          <cell r="K1960" t="str">
            <v>2020年</v>
          </cell>
        </row>
        <row r="1960">
          <cell r="M1960">
            <v>44196</v>
          </cell>
        </row>
        <row r="1960">
          <cell r="S1960">
            <v>3000</v>
          </cell>
        </row>
        <row r="1960">
          <cell r="AA1960">
            <v>44105</v>
          </cell>
          <cell r="AB1960">
            <v>2020</v>
          </cell>
        </row>
        <row r="1960">
          <cell r="AF1960" t="str">
            <v>地面停车费</v>
          </cell>
        </row>
        <row r="1961">
          <cell r="C1961" t="str">
            <v>中华东波苑</v>
          </cell>
        </row>
        <row r="1961">
          <cell r="K1961" t="str">
            <v>2020年</v>
          </cell>
        </row>
        <row r="1961">
          <cell r="M1961">
            <v>44074</v>
          </cell>
        </row>
        <row r="1961">
          <cell r="S1961">
            <v>5444.45</v>
          </cell>
        </row>
        <row r="1961">
          <cell r="AA1961">
            <v>44105</v>
          </cell>
          <cell r="AB1961">
            <v>2020</v>
          </cell>
        </row>
        <row r="1961">
          <cell r="AF1961" t="str">
            <v>电费及管理费</v>
          </cell>
        </row>
        <row r="1962">
          <cell r="C1962" t="str">
            <v>中华东波苑</v>
          </cell>
        </row>
        <row r="1962">
          <cell r="K1962" t="str">
            <v>2020年</v>
          </cell>
        </row>
        <row r="1962">
          <cell r="M1962">
            <v>44074</v>
          </cell>
        </row>
        <row r="1962">
          <cell r="S1962">
            <v>119.7</v>
          </cell>
        </row>
        <row r="1962">
          <cell r="AA1962">
            <v>44105</v>
          </cell>
          <cell r="AB1962">
            <v>2020</v>
          </cell>
        </row>
        <row r="1962">
          <cell r="AF1962" t="str">
            <v>代收水费</v>
          </cell>
        </row>
        <row r="1963">
          <cell r="C1963" t="str">
            <v>中华东波苑</v>
          </cell>
        </row>
        <row r="1963">
          <cell r="K1963" t="str">
            <v>2020年</v>
          </cell>
        </row>
        <row r="1963">
          <cell r="M1963">
            <v>44012</v>
          </cell>
        </row>
        <row r="1963">
          <cell r="S1963">
            <v>1061</v>
          </cell>
        </row>
        <row r="1963">
          <cell r="AA1963">
            <v>44105</v>
          </cell>
          <cell r="AB1963">
            <v>2020</v>
          </cell>
        </row>
        <row r="1963">
          <cell r="AF1963" t="str">
            <v>住宅物业费</v>
          </cell>
        </row>
        <row r="1964">
          <cell r="C1964" t="str">
            <v>中华东波苑</v>
          </cell>
        </row>
        <row r="1964">
          <cell r="K1964" t="str">
            <v>2020年</v>
          </cell>
        </row>
        <row r="1964">
          <cell r="M1964">
            <v>44196</v>
          </cell>
        </row>
        <row r="1964">
          <cell r="S1964">
            <v>736.8</v>
          </cell>
        </row>
        <row r="1964">
          <cell r="AA1964">
            <v>44105</v>
          </cell>
          <cell r="AB1964">
            <v>2020</v>
          </cell>
        </row>
        <row r="1964">
          <cell r="AF1964" t="str">
            <v>住宅物业费</v>
          </cell>
        </row>
        <row r="1965">
          <cell r="C1965" t="str">
            <v>中华东波苑</v>
          </cell>
        </row>
        <row r="1965">
          <cell r="K1965" t="str">
            <v>2020年</v>
          </cell>
        </row>
        <row r="1965">
          <cell r="M1965">
            <v>44196</v>
          </cell>
        </row>
        <row r="1965">
          <cell r="S1965">
            <v>900.42</v>
          </cell>
        </row>
        <row r="1965">
          <cell r="AA1965">
            <v>44105</v>
          </cell>
          <cell r="AB1965">
            <v>2020</v>
          </cell>
        </row>
        <row r="1965">
          <cell r="AF1965" t="str">
            <v>住宅物业费</v>
          </cell>
        </row>
        <row r="1966">
          <cell r="C1966" t="str">
            <v>中华东波苑</v>
          </cell>
        </row>
        <row r="1966">
          <cell r="K1966" t="str">
            <v>2020年</v>
          </cell>
        </row>
        <row r="1966">
          <cell r="M1966">
            <v>44196</v>
          </cell>
        </row>
        <row r="1966">
          <cell r="S1966">
            <v>1673.9</v>
          </cell>
        </row>
        <row r="1966">
          <cell r="AA1966">
            <v>44105</v>
          </cell>
          <cell r="AB1966">
            <v>2020</v>
          </cell>
        </row>
        <row r="1966">
          <cell r="AF1966" t="str">
            <v>住宅物业费</v>
          </cell>
        </row>
        <row r="1967">
          <cell r="C1967" t="str">
            <v>中华东波苑</v>
          </cell>
        </row>
        <row r="1967">
          <cell r="K1967" t="str">
            <v>2020年</v>
          </cell>
        </row>
        <row r="1967">
          <cell r="M1967">
            <v>44196</v>
          </cell>
        </row>
        <row r="1967">
          <cell r="S1967">
            <v>545.85</v>
          </cell>
        </row>
        <row r="1967">
          <cell r="AA1967">
            <v>44105</v>
          </cell>
          <cell r="AB1967">
            <v>2020</v>
          </cell>
        </row>
        <row r="1967">
          <cell r="AF1967" t="str">
            <v>住宅物业费</v>
          </cell>
        </row>
        <row r="1968">
          <cell r="C1968" t="str">
            <v>中华东波苑</v>
          </cell>
        </row>
        <row r="1968">
          <cell r="K1968" t="str">
            <v>2020年</v>
          </cell>
        </row>
        <row r="1968">
          <cell r="M1968">
            <v>44196</v>
          </cell>
        </row>
        <row r="1968">
          <cell r="S1968">
            <v>375</v>
          </cell>
        </row>
        <row r="1968">
          <cell r="AA1968">
            <v>44105</v>
          </cell>
          <cell r="AB1968">
            <v>2020</v>
          </cell>
        </row>
        <row r="1968">
          <cell r="AF1968" t="str">
            <v>小业主产权车辆管理费</v>
          </cell>
        </row>
        <row r="1969">
          <cell r="C1969" t="str">
            <v>中华东波苑</v>
          </cell>
        </row>
        <row r="1969">
          <cell r="K1969" t="str">
            <v>2020年</v>
          </cell>
        </row>
        <row r="1969">
          <cell r="M1969">
            <v>44196</v>
          </cell>
        </row>
        <row r="1969">
          <cell r="S1969">
            <v>828</v>
          </cell>
        </row>
        <row r="1969">
          <cell r="AA1969">
            <v>44105</v>
          </cell>
          <cell r="AB1969">
            <v>2020</v>
          </cell>
        </row>
        <row r="1969">
          <cell r="AF1969" t="str">
            <v>住宅物业费</v>
          </cell>
        </row>
        <row r="1970">
          <cell r="C1970" t="str">
            <v>中华东波苑</v>
          </cell>
        </row>
        <row r="1970">
          <cell r="K1970" t="str">
            <v>2020年</v>
          </cell>
        </row>
        <row r="1970">
          <cell r="M1970">
            <v>44196</v>
          </cell>
        </row>
        <row r="1970">
          <cell r="S1970">
            <v>836.94</v>
          </cell>
        </row>
        <row r="1970">
          <cell r="AA1970">
            <v>44105</v>
          </cell>
          <cell r="AB1970">
            <v>2020</v>
          </cell>
        </row>
        <row r="1970">
          <cell r="AF1970" t="str">
            <v>住宅物业费</v>
          </cell>
        </row>
        <row r="1971">
          <cell r="C1971" t="str">
            <v>中华东波苑</v>
          </cell>
        </row>
        <row r="1971">
          <cell r="K1971" t="str">
            <v>2020年</v>
          </cell>
        </row>
        <row r="1971">
          <cell r="M1971">
            <v>44196</v>
          </cell>
        </row>
        <row r="1971">
          <cell r="S1971">
            <v>1672.8</v>
          </cell>
        </row>
        <row r="1971">
          <cell r="AA1971">
            <v>44105</v>
          </cell>
          <cell r="AB1971">
            <v>2020</v>
          </cell>
        </row>
        <row r="1971">
          <cell r="AF1971" t="str">
            <v>住宅物业费</v>
          </cell>
        </row>
        <row r="1972">
          <cell r="C1972" t="str">
            <v>中华东波苑</v>
          </cell>
        </row>
        <row r="1972">
          <cell r="K1972" t="str">
            <v>2020年</v>
          </cell>
        </row>
        <row r="1972">
          <cell r="M1972">
            <v>44196</v>
          </cell>
        </row>
        <row r="1972">
          <cell r="S1972">
            <v>736.8</v>
          </cell>
        </row>
        <row r="1972">
          <cell r="AA1972">
            <v>44105</v>
          </cell>
          <cell r="AB1972">
            <v>2020</v>
          </cell>
        </row>
        <row r="1972">
          <cell r="AF1972" t="str">
            <v>住宅物业费</v>
          </cell>
        </row>
        <row r="1973">
          <cell r="C1973" t="str">
            <v>中华东波苑</v>
          </cell>
        </row>
        <row r="1973">
          <cell r="K1973" t="str">
            <v>2020年</v>
          </cell>
        </row>
        <row r="1973">
          <cell r="M1973">
            <v>44196</v>
          </cell>
        </row>
        <row r="1973">
          <cell r="S1973">
            <v>1473.6</v>
          </cell>
        </row>
        <row r="1973">
          <cell r="AA1973">
            <v>44105</v>
          </cell>
          <cell r="AB1973">
            <v>2020</v>
          </cell>
        </row>
        <row r="1973">
          <cell r="AF1973" t="str">
            <v>住宅物业费</v>
          </cell>
        </row>
        <row r="1974">
          <cell r="C1974" t="str">
            <v>中华东波苑</v>
          </cell>
        </row>
        <row r="1974">
          <cell r="K1974" t="str">
            <v>2020年</v>
          </cell>
        </row>
        <row r="1974">
          <cell r="M1974">
            <v>44196</v>
          </cell>
        </row>
        <row r="1974">
          <cell r="S1974">
            <v>899.58</v>
          </cell>
        </row>
        <row r="1974">
          <cell r="AA1974">
            <v>44105</v>
          </cell>
          <cell r="AB1974">
            <v>2020</v>
          </cell>
        </row>
        <row r="1974">
          <cell r="AF1974" t="str">
            <v>住宅物业费</v>
          </cell>
        </row>
        <row r="1975">
          <cell r="C1975" t="str">
            <v>中华东波苑</v>
          </cell>
        </row>
        <row r="1975">
          <cell r="K1975" t="str">
            <v>2020年</v>
          </cell>
        </row>
        <row r="1975">
          <cell r="M1975">
            <v>44196</v>
          </cell>
        </row>
        <row r="1975">
          <cell r="S1975">
            <v>1500</v>
          </cell>
        </row>
        <row r="1975">
          <cell r="AA1975">
            <v>44105</v>
          </cell>
          <cell r="AB1975">
            <v>2020</v>
          </cell>
        </row>
        <row r="1975">
          <cell r="AF1975" t="str">
            <v>地面停车费</v>
          </cell>
        </row>
        <row r="1976">
          <cell r="C1976" t="str">
            <v>中华东波苑</v>
          </cell>
        </row>
        <row r="1976">
          <cell r="K1976" t="str">
            <v>2020年</v>
          </cell>
        </row>
        <row r="1976">
          <cell r="M1976">
            <v>44196</v>
          </cell>
        </row>
        <row r="1976">
          <cell r="S1976">
            <v>899.6</v>
          </cell>
        </row>
        <row r="1976">
          <cell r="AA1976">
            <v>44105</v>
          </cell>
          <cell r="AB1976">
            <v>2020</v>
          </cell>
        </row>
        <row r="1976">
          <cell r="AF1976" t="str">
            <v>住宅物业费</v>
          </cell>
        </row>
        <row r="1977">
          <cell r="C1977" t="str">
            <v>中华东波苑</v>
          </cell>
        </row>
        <row r="1977">
          <cell r="K1977" t="str">
            <v>2020年</v>
          </cell>
        </row>
        <row r="1977">
          <cell r="M1977">
            <v>44196</v>
          </cell>
        </row>
        <row r="1977">
          <cell r="S1977">
            <v>10000</v>
          </cell>
        </row>
        <row r="1977">
          <cell r="AA1977">
            <v>44105</v>
          </cell>
          <cell r="AB1977">
            <v>2020</v>
          </cell>
        </row>
        <row r="1977">
          <cell r="AF1977" t="str">
            <v>租金收入</v>
          </cell>
        </row>
        <row r="1978">
          <cell r="C1978" t="str">
            <v>中华东波苑</v>
          </cell>
        </row>
        <row r="1978">
          <cell r="K1978" t="str">
            <v>2021年</v>
          </cell>
        </row>
        <row r="1978">
          <cell r="M1978">
            <v>44500</v>
          </cell>
        </row>
        <row r="1978">
          <cell r="S1978">
            <v>50000</v>
          </cell>
        </row>
        <row r="1978">
          <cell r="AA1978">
            <v>44105</v>
          </cell>
          <cell r="AB1978">
            <v>2020</v>
          </cell>
        </row>
        <row r="1978">
          <cell r="AF1978" t="str">
            <v>租金收入</v>
          </cell>
        </row>
        <row r="1979">
          <cell r="C1979" t="str">
            <v>中华东波苑</v>
          </cell>
        </row>
        <row r="1979">
          <cell r="K1979" t="str">
            <v>2020年</v>
          </cell>
        </row>
        <row r="1979">
          <cell r="M1979">
            <v>44196</v>
          </cell>
        </row>
        <row r="1979">
          <cell r="S1979">
            <v>1799.16</v>
          </cell>
        </row>
        <row r="1979">
          <cell r="AA1979">
            <v>44105</v>
          </cell>
          <cell r="AB1979">
            <v>2020</v>
          </cell>
        </row>
        <row r="1979">
          <cell r="AF1979" t="str">
            <v>住宅物业费</v>
          </cell>
        </row>
        <row r="1980">
          <cell r="C1980" t="str">
            <v>中华东波苑</v>
          </cell>
        </row>
        <row r="1980">
          <cell r="K1980" t="str">
            <v>2020年</v>
          </cell>
        </row>
        <row r="1980">
          <cell r="M1980">
            <v>44104</v>
          </cell>
        </row>
        <row r="1980">
          <cell r="S1980">
            <v>2965</v>
          </cell>
        </row>
        <row r="1980">
          <cell r="AA1980">
            <v>44105</v>
          </cell>
          <cell r="AB1980">
            <v>2020</v>
          </cell>
        </row>
        <row r="1980">
          <cell r="AF1980" t="str">
            <v>电费及管理费</v>
          </cell>
        </row>
        <row r="1981">
          <cell r="C1981" t="str">
            <v>中华东波苑</v>
          </cell>
        </row>
        <row r="1981">
          <cell r="K1981" t="str">
            <v>2020年</v>
          </cell>
        </row>
        <row r="1981">
          <cell r="M1981">
            <v>44196</v>
          </cell>
        </row>
        <row r="1981">
          <cell r="S1981">
            <v>1799.16</v>
          </cell>
        </row>
        <row r="1981">
          <cell r="AA1981">
            <v>44105</v>
          </cell>
          <cell r="AB1981">
            <v>2020</v>
          </cell>
        </row>
        <row r="1981">
          <cell r="AF1981" t="str">
            <v>住宅物业费</v>
          </cell>
        </row>
        <row r="1982">
          <cell r="C1982" t="str">
            <v>中华东波苑</v>
          </cell>
        </row>
        <row r="1982">
          <cell r="K1982" t="str">
            <v>2020年</v>
          </cell>
        </row>
        <row r="1982">
          <cell r="M1982">
            <v>44196</v>
          </cell>
        </row>
        <row r="1982">
          <cell r="S1982">
            <v>3000</v>
          </cell>
        </row>
        <row r="1982">
          <cell r="AA1982">
            <v>44105</v>
          </cell>
          <cell r="AB1982">
            <v>2020</v>
          </cell>
        </row>
        <row r="1982">
          <cell r="AF1982" t="str">
            <v>地面停车费</v>
          </cell>
        </row>
        <row r="1983">
          <cell r="C1983" t="str">
            <v>中华东波苑</v>
          </cell>
        </row>
        <row r="1983">
          <cell r="K1983" t="str">
            <v>2020年</v>
          </cell>
        </row>
        <row r="1983">
          <cell r="M1983">
            <v>44196</v>
          </cell>
        </row>
        <row r="1983">
          <cell r="S1983">
            <v>2303.78</v>
          </cell>
        </row>
        <row r="1983">
          <cell r="AA1983">
            <v>44105</v>
          </cell>
          <cell r="AB1983">
            <v>2020</v>
          </cell>
        </row>
        <row r="1983">
          <cell r="AF1983" t="str">
            <v>商铺物业费</v>
          </cell>
        </row>
        <row r="1984">
          <cell r="C1984" t="str">
            <v>中华东波苑</v>
          </cell>
        </row>
        <row r="1984">
          <cell r="K1984" t="str">
            <v>2020年</v>
          </cell>
        </row>
        <row r="1984">
          <cell r="M1984">
            <v>44196</v>
          </cell>
        </row>
        <row r="1984">
          <cell r="S1984">
            <v>4168.6</v>
          </cell>
        </row>
        <row r="1984">
          <cell r="AA1984">
            <v>44105</v>
          </cell>
          <cell r="AB1984">
            <v>2020</v>
          </cell>
        </row>
        <row r="1984">
          <cell r="AF1984" t="str">
            <v>商铺物业费</v>
          </cell>
        </row>
        <row r="1985">
          <cell r="C1985" t="str">
            <v>中华东波苑</v>
          </cell>
        </row>
        <row r="1985">
          <cell r="K1985" t="str">
            <v>2020年</v>
          </cell>
        </row>
        <row r="1985">
          <cell r="M1985">
            <v>44196</v>
          </cell>
        </row>
        <row r="1985">
          <cell r="S1985">
            <v>5355.45</v>
          </cell>
        </row>
        <row r="1985">
          <cell r="AA1985">
            <v>44105</v>
          </cell>
          <cell r="AB1985">
            <v>2020</v>
          </cell>
        </row>
        <row r="1985">
          <cell r="AF1985" t="str">
            <v>商铺物业费</v>
          </cell>
        </row>
        <row r="1986">
          <cell r="C1986" t="str">
            <v>中华东波苑</v>
          </cell>
        </row>
        <row r="1986">
          <cell r="K1986" t="str">
            <v>2020年</v>
          </cell>
        </row>
        <row r="1986">
          <cell r="M1986">
            <v>44196</v>
          </cell>
        </row>
        <row r="1986">
          <cell r="S1986">
            <v>1886.25</v>
          </cell>
        </row>
        <row r="1986">
          <cell r="AA1986">
            <v>44105</v>
          </cell>
          <cell r="AB1986">
            <v>2020</v>
          </cell>
        </row>
        <row r="1986">
          <cell r="AF1986" t="str">
            <v>商铺物业费</v>
          </cell>
        </row>
        <row r="1987">
          <cell r="C1987" t="str">
            <v>中华东波苑</v>
          </cell>
        </row>
        <row r="1987">
          <cell r="K1987" t="str">
            <v>2020年</v>
          </cell>
        </row>
        <row r="1987">
          <cell r="M1987">
            <v>44074</v>
          </cell>
        </row>
        <row r="1987">
          <cell r="S1987">
            <v>9178.9</v>
          </cell>
        </row>
        <row r="1987">
          <cell r="AA1987">
            <v>44105</v>
          </cell>
          <cell r="AB1987">
            <v>2020</v>
          </cell>
        </row>
        <row r="1987">
          <cell r="AF1987" t="str">
            <v>电费及管理费</v>
          </cell>
        </row>
        <row r="1988">
          <cell r="C1988" t="str">
            <v>中华东波苑</v>
          </cell>
        </row>
        <row r="1988">
          <cell r="K1988" t="str">
            <v>2020年</v>
          </cell>
        </row>
        <row r="1988">
          <cell r="M1988">
            <v>44074</v>
          </cell>
        </row>
        <row r="1988">
          <cell r="S1988">
            <v>1881</v>
          </cell>
        </row>
        <row r="1988">
          <cell r="AA1988">
            <v>44105</v>
          </cell>
          <cell r="AB1988">
            <v>2020</v>
          </cell>
        </row>
        <row r="1988">
          <cell r="AF1988" t="str">
            <v>代收水费</v>
          </cell>
        </row>
        <row r="1989">
          <cell r="C1989" t="str">
            <v>中华东波苑</v>
          </cell>
        </row>
        <row r="1989">
          <cell r="K1989" t="str">
            <v>2020年</v>
          </cell>
        </row>
        <row r="1989">
          <cell r="M1989">
            <v>44196</v>
          </cell>
        </row>
        <row r="1989">
          <cell r="S1989">
            <v>736.8</v>
          </cell>
        </row>
        <row r="1989">
          <cell r="AA1989">
            <v>44105</v>
          </cell>
          <cell r="AB1989">
            <v>2020</v>
          </cell>
        </row>
        <row r="1989">
          <cell r="AF1989" t="str">
            <v>住宅物业费</v>
          </cell>
        </row>
        <row r="1990">
          <cell r="C1990" t="str">
            <v>中华东波苑</v>
          </cell>
        </row>
        <row r="1990">
          <cell r="K1990" t="str">
            <v>2020年</v>
          </cell>
        </row>
        <row r="1990">
          <cell r="M1990">
            <v>44196</v>
          </cell>
        </row>
        <row r="1990">
          <cell r="S1990">
            <v>1500</v>
          </cell>
        </row>
        <row r="1990">
          <cell r="AA1990">
            <v>44105</v>
          </cell>
          <cell r="AB1990">
            <v>2020</v>
          </cell>
        </row>
        <row r="1990">
          <cell r="AF1990" t="str">
            <v>地面停车费</v>
          </cell>
        </row>
        <row r="1991">
          <cell r="C1991" t="str">
            <v>中华东波苑</v>
          </cell>
        </row>
        <row r="1991">
          <cell r="K1991" t="str">
            <v>2020年</v>
          </cell>
        </row>
        <row r="1991">
          <cell r="M1991">
            <v>44196</v>
          </cell>
        </row>
        <row r="1991">
          <cell r="S1991">
            <v>2100</v>
          </cell>
        </row>
        <row r="1991">
          <cell r="AA1991">
            <v>44105</v>
          </cell>
          <cell r="AB1991">
            <v>2020</v>
          </cell>
        </row>
        <row r="1991">
          <cell r="AF1991" t="str">
            <v>地下停车费</v>
          </cell>
        </row>
        <row r="1992">
          <cell r="C1992" t="str">
            <v>中华东波苑</v>
          </cell>
        </row>
        <row r="1992">
          <cell r="K1992" t="str">
            <v>2020年</v>
          </cell>
        </row>
        <row r="1992">
          <cell r="M1992">
            <v>44135</v>
          </cell>
        </row>
        <row r="1992">
          <cell r="S1992">
            <v>300</v>
          </cell>
        </row>
        <row r="1992">
          <cell r="AA1992">
            <v>44105</v>
          </cell>
          <cell r="AB1992">
            <v>2020</v>
          </cell>
        </row>
        <row r="1992">
          <cell r="AF1992" t="str">
            <v>临时停车费</v>
          </cell>
        </row>
        <row r="1993">
          <cell r="C1993" t="str">
            <v>中华东波苑</v>
          </cell>
        </row>
        <row r="1993">
          <cell r="K1993" t="str">
            <v>2020年</v>
          </cell>
        </row>
        <row r="1993">
          <cell r="M1993">
            <v>44135</v>
          </cell>
        </row>
        <row r="1993">
          <cell r="S1993">
            <v>500</v>
          </cell>
        </row>
        <row r="1993">
          <cell r="AA1993">
            <v>44105</v>
          </cell>
          <cell r="AB1993">
            <v>2020</v>
          </cell>
        </row>
        <row r="1993">
          <cell r="AF1993" t="str">
            <v>临时停车费</v>
          </cell>
        </row>
        <row r="1994">
          <cell r="C1994" t="str">
            <v>中华东波苑</v>
          </cell>
        </row>
        <row r="1994">
          <cell r="K1994" t="str">
            <v>2020年</v>
          </cell>
        </row>
        <row r="1994">
          <cell r="M1994">
            <v>44135</v>
          </cell>
        </row>
        <row r="1994">
          <cell r="S1994">
            <v>250</v>
          </cell>
        </row>
        <row r="1994">
          <cell r="AA1994">
            <v>44105</v>
          </cell>
          <cell r="AB1994">
            <v>2020</v>
          </cell>
        </row>
        <row r="1994">
          <cell r="AF1994" t="str">
            <v>临时停车费</v>
          </cell>
        </row>
        <row r="1995">
          <cell r="C1995" t="str">
            <v>中华东波苑</v>
          </cell>
        </row>
        <row r="1995">
          <cell r="K1995" t="str">
            <v>2020年</v>
          </cell>
        </row>
        <row r="1995">
          <cell r="M1995">
            <v>44135</v>
          </cell>
        </row>
        <row r="1995">
          <cell r="S1995">
            <v>250</v>
          </cell>
        </row>
        <row r="1995">
          <cell r="AA1995">
            <v>44105</v>
          </cell>
          <cell r="AB1995">
            <v>2020</v>
          </cell>
        </row>
        <row r="1995">
          <cell r="AF1995" t="str">
            <v>临时停车费</v>
          </cell>
        </row>
        <row r="1996">
          <cell r="C1996" t="str">
            <v>中华东波苑</v>
          </cell>
        </row>
        <row r="1996">
          <cell r="K1996" t="str">
            <v>2020年</v>
          </cell>
        </row>
        <row r="1996">
          <cell r="M1996">
            <v>44196</v>
          </cell>
        </row>
        <row r="1996">
          <cell r="S1996">
            <v>1473.6</v>
          </cell>
        </row>
        <row r="1996">
          <cell r="AA1996">
            <v>44105</v>
          </cell>
          <cell r="AB1996">
            <v>2020</v>
          </cell>
        </row>
        <row r="1996">
          <cell r="AF1996" t="str">
            <v>住宅物业费</v>
          </cell>
        </row>
        <row r="1997">
          <cell r="C1997" t="str">
            <v>中华东波苑</v>
          </cell>
        </row>
        <row r="1997">
          <cell r="K1997" t="str">
            <v>2020年</v>
          </cell>
        </row>
        <row r="1997">
          <cell r="M1997">
            <v>44196</v>
          </cell>
        </row>
        <row r="1997">
          <cell r="S1997">
            <v>414.03</v>
          </cell>
        </row>
        <row r="1997">
          <cell r="AA1997">
            <v>44105</v>
          </cell>
          <cell r="AB1997">
            <v>2020</v>
          </cell>
        </row>
        <row r="1997">
          <cell r="AF1997" t="str">
            <v>住宅物业费</v>
          </cell>
        </row>
        <row r="1998">
          <cell r="C1998" t="str">
            <v>中华东波苑</v>
          </cell>
        </row>
        <row r="1998">
          <cell r="K1998" t="str">
            <v>2020年</v>
          </cell>
        </row>
        <row r="1998">
          <cell r="M1998">
            <v>44196</v>
          </cell>
        </row>
        <row r="1998">
          <cell r="S1998">
            <v>1473.6</v>
          </cell>
        </row>
        <row r="1998">
          <cell r="AA1998">
            <v>44105</v>
          </cell>
          <cell r="AB1998">
            <v>2020</v>
          </cell>
        </row>
        <row r="1998">
          <cell r="AF1998" t="str">
            <v>住宅物业费</v>
          </cell>
        </row>
        <row r="1999">
          <cell r="C1999" t="str">
            <v>中华东波苑</v>
          </cell>
        </row>
        <row r="1999">
          <cell r="K1999" t="str">
            <v>2020年</v>
          </cell>
        </row>
        <row r="1999">
          <cell r="M1999">
            <v>44074</v>
          </cell>
        </row>
        <row r="1999">
          <cell r="S1999">
            <v>1277.75</v>
          </cell>
        </row>
        <row r="1999">
          <cell r="AA1999">
            <v>44105</v>
          </cell>
          <cell r="AB1999">
            <v>2020</v>
          </cell>
        </row>
        <row r="1999">
          <cell r="AF1999" t="str">
            <v>电费及管理费</v>
          </cell>
        </row>
        <row r="2000">
          <cell r="C2000" t="str">
            <v>中华东波苑</v>
          </cell>
        </row>
        <row r="2000">
          <cell r="K2000" t="str">
            <v>2020年</v>
          </cell>
        </row>
        <row r="2000">
          <cell r="M2000">
            <v>44074</v>
          </cell>
        </row>
        <row r="2000">
          <cell r="S2000">
            <v>325</v>
          </cell>
        </row>
        <row r="2000">
          <cell r="AA2000">
            <v>44105</v>
          </cell>
          <cell r="AB2000">
            <v>2020</v>
          </cell>
        </row>
        <row r="2000">
          <cell r="AF2000" t="str">
            <v>代收水费</v>
          </cell>
        </row>
        <row r="2001">
          <cell r="C2001" t="str">
            <v>中华东波苑</v>
          </cell>
        </row>
        <row r="2001">
          <cell r="K2001" t="str">
            <v>2020年</v>
          </cell>
        </row>
        <row r="2001">
          <cell r="M2001">
            <v>44074</v>
          </cell>
        </row>
        <row r="2001">
          <cell r="S2001">
            <v>1156.8</v>
          </cell>
        </row>
        <row r="2001">
          <cell r="AA2001">
            <v>44105</v>
          </cell>
          <cell r="AB2001">
            <v>2020</v>
          </cell>
        </row>
        <row r="2001">
          <cell r="AF2001" t="str">
            <v>电费及管理费</v>
          </cell>
        </row>
        <row r="2002">
          <cell r="C2002" t="str">
            <v>中华东波苑</v>
          </cell>
        </row>
        <row r="2002">
          <cell r="K2002" t="str">
            <v>2020年</v>
          </cell>
        </row>
        <row r="2002">
          <cell r="M2002">
            <v>44074</v>
          </cell>
        </row>
        <row r="2002">
          <cell r="S2002">
            <v>390</v>
          </cell>
        </row>
        <row r="2002">
          <cell r="AA2002">
            <v>44105</v>
          </cell>
          <cell r="AB2002">
            <v>2020</v>
          </cell>
        </row>
        <row r="2002">
          <cell r="AF2002" t="str">
            <v>代收水费</v>
          </cell>
        </row>
        <row r="2003">
          <cell r="C2003" t="str">
            <v>中华东波苑</v>
          </cell>
        </row>
        <row r="2003">
          <cell r="K2003" t="str">
            <v>2020年</v>
          </cell>
        </row>
        <row r="2003">
          <cell r="M2003">
            <v>44074</v>
          </cell>
        </row>
        <row r="2003">
          <cell r="S2003">
            <v>330.6</v>
          </cell>
        </row>
        <row r="2003">
          <cell r="AA2003">
            <v>44105</v>
          </cell>
          <cell r="AB2003">
            <v>2020</v>
          </cell>
        </row>
        <row r="2003">
          <cell r="AF2003" t="str">
            <v>电费及管理费</v>
          </cell>
        </row>
        <row r="2004">
          <cell r="C2004" t="str">
            <v>中华东波苑</v>
          </cell>
        </row>
        <row r="2004">
          <cell r="K2004" t="str">
            <v>2020年</v>
          </cell>
        </row>
        <row r="2004">
          <cell r="M2004">
            <v>44074</v>
          </cell>
        </row>
        <row r="2004">
          <cell r="S2004">
            <v>65</v>
          </cell>
        </row>
        <row r="2004">
          <cell r="AA2004">
            <v>44105</v>
          </cell>
          <cell r="AB2004">
            <v>2020</v>
          </cell>
        </row>
        <row r="2004">
          <cell r="AF2004" t="str">
            <v>代收水费</v>
          </cell>
        </row>
        <row r="2005">
          <cell r="C2005" t="str">
            <v>中华东波苑</v>
          </cell>
        </row>
        <row r="2005">
          <cell r="K2005" t="str">
            <v>2020年</v>
          </cell>
        </row>
        <row r="2005">
          <cell r="M2005">
            <v>44196</v>
          </cell>
        </row>
        <row r="2005">
          <cell r="S2005">
            <v>4248.3</v>
          </cell>
        </row>
        <row r="2005">
          <cell r="AA2005">
            <v>44105</v>
          </cell>
          <cell r="AB2005">
            <v>2020</v>
          </cell>
        </row>
        <row r="2005">
          <cell r="AF2005" t="str">
            <v>商铺物业费</v>
          </cell>
        </row>
        <row r="2006">
          <cell r="C2006" t="str">
            <v>中华东波苑</v>
          </cell>
        </row>
        <row r="2006">
          <cell r="K2006" t="str">
            <v>2020年</v>
          </cell>
        </row>
        <row r="2006">
          <cell r="M2006">
            <v>44074</v>
          </cell>
        </row>
        <row r="2006">
          <cell r="S2006">
            <v>2502.3</v>
          </cell>
        </row>
        <row r="2006">
          <cell r="AA2006">
            <v>44105</v>
          </cell>
          <cell r="AB2006">
            <v>2020</v>
          </cell>
        </row>
        <row r="2006">
          <cell r="AF2006" t="str">
            <v>电费及管理费</v>
          </cell>
        </row>
        <row r="2007">
          <cell r="C2007" t="str">
            <v>中华东波苑</v>
          </cell>
        </row>
        <row r="2007">
          <cell r="K2007" t="str">
            <v>2020年</v>
          </cell>
        </row>
        <row r="2007">
          <cell r="M2007">
            <v>44074</v>
          </cell>
        </row>
        <row r="2007">
          <cell r="S2007">
            <v>461.5</v>
          </cell>
        </row>
        <row r="2007">
          <cell r="AA2007">
            <v>44105</v>
          </cell>
          <cell r="AB2007">
            <v>2020</v>
          </cell>
        </row>
        <row r="2007">
          <cell r="AF2007" t="str">
            <v>代收水费</v>
          </cell>
        </row>
        <row r="2008">
          <cell r="C2008" t="str">
            <v>中华东波苑</v>
          </cell>
        </row>
        <row r="2008">
          <cell r="K2008" t="str">
            <v>2020年</v>
          </cell>
        </row>
        <row r="2008">
          <cell r="M2008">
            <v>44074</v>
          </cell>
        </row>
        <row r="2008">
          <cell r="S2008">
            <v>312</v>
          </cell>
        </row>
        <row r="2008">
          <cell r="AA2008">
            <v>44105</v>
          </cell>
          <cell r="AB2008">
            <v>2020</v>
          </cell>
        </row>
        <row r="2008">
          <cell r="AF2008" t="str">
            <v>代收水费</v>
          </cell>
        </row>
        <row r="2009">
          <cell r="C2009" t="str">
            <v>中华东波苑</v>
          </cell>
        </row>
        <row r="2009">
          <cell r="K2009" t="str">
            <v>2020年</v>
          </cell>
        </row>
        <row r="2009">
          <cell r="M2009">
            <v>44074</v>
          </cell>
        </row>
        <row r="2009">
          <cell r="S2009">
            <v>4575.6</v>
          </cell>
        </row>
        <row r="2009">
          <cell r="AA2009">
            <v>44105</v>
          </cell>
          <cell r="AB2009">
            <v>2020</v>
          </cell>
        </row>
        <row r="2009">
          <cell r="AF2009" t="str">
            <v>电费及管理费</v>
          </cell>
        </row>
        <row r="2010">
          <cell r="C2010" t="str">
            <v>中华东波苑</v>
          </cell>
        </row>
        <row r="2010">
          <cell r="K2010" t="str">
            <v>2020年</v>
          </cell>
        </row>
        <row r="2010">
          <cell r="M2010">
            <v>44196</v>
          </cell>
        </row>
        <row r="2010">
          <cell r="S2010">
            <v>899.6</v>
          </cell>
        </row>
        <row r="2010">
          <cell r="AA2010">
            <v>44105</v>
          </cell>
          <cell r="AB2010">
            <v>2020</v>
          </cell>
        </row>
        <row r="2010">
          <cell r="AF2010" t="str">
            <v>住宅物业费</v>
          </cell>
        </row>
        <row r="2011">
          <cell r="C2011" t="str">
            <v>中华东波苑</v>
          </cell>
        </row>
        <row r="2011">
          <cell r="K2011" t="str">
            <v>2020年</v>
          </cell>
        </row>
        <row r="2011">
          <cell r="M2011">
            <v>44196</v>
          </cell>
        </row>
        <row r="2011">
          <cell r="S2011">
            <v>750</v>
          </cell>
        </row>
        <row r="2011">
          <cell r="AA2011">
            <v>44105</v>
          </cell>
          <cell r="AB2011">
            <v>2020</v>
          </cell>
        </row>
        <row r="2011">
          <cell r="AF2011" t="str">
            <v>小业主产权车辆管理费</v>
          </cell>
        </row>
        <row r="2012">
          <cell r="C2012" t="str">
            <v>中华东波苑</v>
          </cell>
        </row>
        <row r="2012">
          <cell r="K2012" t="str">
            <v>2020年</v>
          </cell>
        </row>
        <row r="2012">
          <cell r="M2012">
            <v>44196</v>
          </cell>
        </row>
        <row r="2012">
          <cell r="S2012">
            <v>1500</v>
          </cell>
        </row>
        <row r="2012">
          <cell r="AA2012">
            <v>44105</v>
          </cell>
          <cell r="AB2012">
            <v>2020</v>
          </cell>
        </row>
        <row r="2012">
          <cell r="AF2012" t="str">
            <v>地面停车费</v>
          </cell>
        </row>
        <row r="2013">
          <cell r="C2013" t="str">
            <v>中华东波苑</v>
          </cell>
        </row>
        <row r="2013">
          <cell r="K2013" t="str">
            <v>2020年</v>
          </cell>
        </row>
        <row r="2013">
          <cell r="M2013">
            <v>44196</v>
          </cell>
        </row>
        <row r="2013">
          <cell r="S2013">
            <v>1799.16</v>
          </cell>
        </row>
        <row r="2013">
          <cell r="AA2013">
            <v>44105</v>
          </cell>
          <cell r="AB2013">
            <v>2020</v>
          </cell>
        </row>
        <row r="2013">
          <cell r="AF2013" t="str">
            <v>住宅物业费</v>
          </cell>
        </row>
        <row r="2014">
          <cell r="C2014" t="str">
            <v>中华东波苑</v>
          </cell>
        </row>
        <row r="2014">
          <cell r="K2014" t="str">
            <v>2020年</v>
          </cell>
        </row>
        <row r="2014">
          <cell r="M2014">
            <v>44196</v>
          </cell>
        </row>
        <row r="2014">
          <cell r="S2014">
            <v>1473.6</v>
          </cell>
        </row>
        <row r="2014">
          <cell r="AA2014">
            <v>44105</v>
          </cell>
          <cell r="AB2014">
            <v>2020</v>
          </cell>
        </row>
        <row r="2014">
          <cell r="AF2014" t="str">
            <v>住宅物业费</v>
          </cell>
        </row>
        <row r="2015">
          <cell r="C2015" t="str">
            <v>中华东波苑</v>
          </cell>
        </row>
        <row r="2015">
          <cell r="K2015" t="str">
            <v>2020年</v>
          </cell>
        </row>
        <row r="2015">
          <cell r="M2015">
            <v>44196</v>
          </cell>
        </row>
        <row r="2015">
          <cell r="S2015">
            <v>4200</v>
          </cell>
        </row>
        <row r="2015">
          <cell r="AA2015">
            <v>44105</v>
          </cell>
          <cell r="AB2015">
            <v>2020</v>
          </cell>
        </row>
        <row r="2015">
          <cell r="AF2015" t="str">
            <v>地下停车费</v>
          </cell>
        </row>
        <row r="2016">
          <cell r="C2016" t="str">
            <v>中华东波苑</v>
          </cell>
        </row>
        <row r="2016">
          <cell r="K2016" t="str">
            <v>2020年</v>
          </cell>
        </row>
        <row r="2016">
          <cell r="M2016">
            <v>44196</v>
          </cell>
        </row>
        <row r="2016">
          <cell r="S2016">
            <v>1712</v>
          </cell>
        </row>
        <row r="2016">
          <cell r="AA2016">
            <v>44105</v>
          </cell>
          <cell r="AB2016">
            <v>2020</v>
          </cell>
        </row>
        <row r="2016">
          <cell r="AF2016" t="str">
            <v>住宅物业费</v>
          </cell>
        </row>
        <row r="2017">
          <cell r="C2017" t="str">
            <v>中华东波苑</v>
          </cell>
        </row>
        <row r="2017">
          <cell r="K2017" t="str">
            <v>2020年</v>
          </cell>
        </row>
        <row r="2017">
          <cell r="M2017">
            <v>44104</v>
          </cell>
        </row>
        <row r="2017">
          <cell r="S2017">
            <v>272</v>
          </cell>
        </row>
        <row r="2017">
          <cell r="AA2017">
            <v>44105</v>
          </cell>
          <cell r="AB2017">
            <v>2020</v>
          </cell>
        </row>
        <row r="2017">
          <cell r="AF2017" t="str">
            <v>电费及管理费</v>
          </cell>
        </row>
        <row r="2018">
          <cell r="C2018" t="str">
            <v>中华东波苑</v>
          </cell>
        </row>
        <row r="2018">
          <cell r="K2018" t="str">
            <v>2020年</v>
          </cell>
        </row>
        <row r="2018">
          <cell r="M2018">
            <v>44104</v>
          </cell>
        </row>
        <row r="2018">
          <cell r="S2018">
            <v>52</v>
          </cell>
        </row>
        <row r="2018">
          <cell r="AA2018">
            <v>44105</v>
          </cell>
          <cell r="AB2018">
            <v>2020</v>
          </cell>
        </row>
        <row r="2018">
          <cell r="AF2018" t="str">
            <v>代收水费</v>
          </cell>
        </row>
        <row r="2019">
          <cell r="C2019" t="str">
            <v>中华东波苑</v>
          </cell>
        </row>
        <row r="2019">
          <cell r="K2019" t="str">
            <v>2020年</v>
          </cell>
        </row>
        <row r="2019">
          <cell r="M2019">
            <v>44104</v>
          </cell>
        </row>
        <row r="2019">
          <cell r="S2019">
            <v>275</v>
          </cell>
        </row>
        <row r="2019">
          <cell r="AA2019">
            <v>44105</v>
          </cell>
          <cell r="AB2019">
            <v>2020</v>
          </cell>
        </row>
        <row r="2019">
          <cell r="AF2019" t="str">
            <v>电费及管理费</v>
          </cell>
        </row>
        <row r="2020">
          <cell r="C2020" t="str">
            <v>中华东波苑</v>
          </cell>
        </row>
        <row r="2020">
          <cell r="K2020" t="str">
            <v>2020年</v>
          </cell>
        </row>
        <row r="2020">
          <cell r="M2020">
            <v>44104</v>
          </cell>
        </row>
        <row r="2020">
          <cell r="S2020">
            <v>195</v>
          </cell>
        </row>
        <row r="2020">
          <cell r="AA2020">
            <v>44105</v>
          </cell>
          <cell r="AB2020">
            <v>2020</v>
          </cell>
        </row>
        <row r="2020">
          <cell r="AF2020" t="str">
            <v>代收水费</v>
          </cell>
        </row>
        <row r="2021">
          <cell r="C2021" t="str">
            <v>中华东波苑</v>
          </cell>
        </row>
        <row r="2021">
          <cell r="K2021" t="str">
            <v>2020年</v>
          </cell>
        </row>
        <row r="2021">
          <cell r="M2021">
            <v>44104</v>
          </cell>
        </row>
        <row r="2021">
          <cell r="S2021">
            <v>26</v>
          </cell>
        </row>
        <row r="2021">
          <cell r="AA2021">
            <v>44105</v>
          </cell>
          <cell r="AB2021">
            <v>2020</v>
          </cell>
        </row>
        <row r="2021">
          <cell r="AF2021" t="str">
            <v>代收水费</v>
          </cell>
        </row>
        <row r="2022">
          <cell r="C2022" t="str">
            <v>中华东波苑</v>
          </cell>
        </row>
        <row r="2022">
          <cell r="K2022" t="str">
            <v>2020年</v>
          </cell>
        </row>
        <row r="2022">
          <cell r="M2022">
            <v>44012</v>
          </cell>
        </row>
        <row r="2022">
          <cell r="S2022">
            <v>239.4</v>
          </cell>
        </row>
        <row r="2022">
          <cell r="AA2022">
            <v>44105</v>
          </cell>
          <cell r="AB2022">
            <v>2020</v>
          </cell>
        </row>
        <row r="2022">
          <cell r="AF2022" t="str">
            <v>代收水费</v>
          </cell>
        </row>
        <row r="2023">
          <cell r="C2023" t="str">
            <v>中华东波苑</v>
          </cell>
        </row>
        <row r="2023">
          <cell r="K2023" t="str">
            <v>2020年</v>
          </cell>
        </row>
        <row r="2023">
          <cell r="M2023">
            <v>44043</v>
          </cell>
        </row>
        <row r="2023">
          <cell r="S2023">
            <v>262.2</v>
          </cell>
        </row>
        <row r="2023">
          <cell r="AA2023">
            <v>44105</v>
          </cell>
          <cell r="AB2023">
            <v>2020</v>
          </cell>
        </row>
        <row r="2023">
          <cell r="AF2023" t="str">
            <v>代收水费</v>
          </cell>
        </row>
        <row r="2024">
          <cell r="C2024" t="str">
            <v>中华东波苑</v>
          </cell>
        </row>
        <row r="2024">
          <cell r="K2024" t="str">
            <v>2020年</v>
          </cell>
        </row>
        <row r="2024">
          <cell r="M2024">
            <v>44074</v>
          </cell>
        </row>
        <row r="2024">
          <cell r="S2024">
            <v>279.3</v>
          </cell>
        </row>
        <row r="2024">
          <cell r="AA2024">
            <v>44105</v>
          </cell>
          <cell r="AB2024">
            <v>2020</v>
          </cell>
        </row>
        <row r="2024">
          <cell r="AF2024" t="str">
            <v>代收水费</v>
          </cell>
        </row>
        <row r="2025">
          <cell r="C2025" t="str">
            <v>中华东波苑</v>
          </cell>
        </row>
        <row r="2025">
          <cell r="K2025" t="str">
            <v>2020年</v>
          </cell>
        </row>
        <row r="2025">
          <cell r="M2025">
            <v>44104</v>
          </cell>
        </row>
        <row r="2025">
          <cell r="S2025">
            <v>393.79</v>
          </cell>
        </row>
        <row r="2025">
          <cell r="AA2025">
            <v>44105</v>
          </cell>
          <cell r="AB2025">
            <v>2020</v>
          </cell>
        </row>
        <row r="2025">
          <cell r="AF2025" t="str">
            <v>商铺物业费</v>
          </cell>
        </row>
        <row r="2026">
          <cell r="C2026" t="str">
            <v>中华东波苑</v>
          </cell>
        </row>
        <row r="2026">
          <cell r="K2026" t="str">
            <v>2020年</v>
          </cell>
        </row>
        <row r="2026">
          <cell r="M2026">
            <v>44104</v>
          </cell>
        </row>
        <row r="2026">
          <cell r="S2026">
            <v>265.56</v>
          </cell>
        </row>
        <row r="2026">
          <cell r="AA2026">
            <v>44105</v>
          </cell>
          <cell r="AB2026">
            <v>2020</v>
          </cell>
        </row>
        <row r="2026">
          <cell r="AF2026" t="str">
            <v>商铺物业费</v>
          </cell>
        </row>
        <row r="2027">
          <cell r="C2027" t="str">
            <v>中华东波苑</v>
          </cell>
        </row>
        <row r="2027">
          <cell r="K2027" t="str">
            <v>2020年</v>
          </cell>
        </row>
        <row r="2027">
          <cell r="M2027">
            <v>44104</v>
          </cell>
        </row>
        <row r="2027">
          <cell r="S2027">
            <v>1699.1</v>
          </cell>
        </row>
        <row r="2027">
          <cell r="AA2027">
            <v>44105</v>
          </cell>
          <cell r="AB2027">
            <v>2020</v>
          </cell>
        </row>
        <row r="2027">
          <cell r="AF2027" t="str">
            <v>商铺物业费</v>
          </cell>
        </row>
        <row r="2028">
          <cell r="C2028" t="str">
            <v>中华东波苑</v>
          </cell>
        </row>
        <row r="2028">
          <cell r="K2028" t="str">
            <v>2020年</v>
          </cell>
        </row>
        <row r="2028">
          <cell r="M2028">
            <v>44043</v>
          </cell>
        </row>
        <row r="2028">
          <cell r="S2028">
            <v>4171.65</v>
          </cell>
        </row>
        <row r="2028">
          <cell r="AA2028">
            <v>44105</v>
          </cell>
          <cell r="AB2028">
            <v>2020</v>
          </cell>
        </row>
        <row r="2028">
          <cell r="AF2028" t="str">
            <v>电费及管理费</v>
          </cell>
        </row>
        <row r="2029">
          <cell r="C2029" t="str">
            <v>中华东波苑</v>
          </cell>
        </row>
        <row r="2029">
          <cell r="K2029" t="str">
            <v>2020年</v>
          </cell>
        </row>
        <row r="2029">
          <cell r="M2029">
            <v>44043</v>
          </cell>
        </row>
        <row r="2029">
          <cell r="S2029">
            <v>370.5</v>
          </cell>
        </row>
        <row r="2029">
          <cell r="AA2029">
            <v>44105</v>
          </cell>
          <cell r="AB2029">
            <v>2020</v>
          </cell>
        </row>
        <row r="2029">
          <cell r="AF2029" t="str">
            <v>代收水费</v>
          </cell>
        </row>
        <row r="2030">
          <cell r="C2030" t="str">
            <v>中华东波苑</v>
          </cell>
        </row>
        <row r="2030">
          <cell r="K2030" t="str">
            <v>2020年</v>
          </cell>
        </row>
        <row r="2030">
          <cell r="M2030">
            <v>44104</v>
          </cell>
        </row>
        <row r="2030">
          <cell r="S2030">
            <v>2365.5</v>
          </cell>
        </row>
        <row r="2030">
          <cell r="AA2030">
            <v>44105</v>
          </cell>
          <cell r="AB2030">
            <v>2020</v>
          </cell>
        </row>
        <row r="2030">
          <cell r="AF2030" t="str">
            <v>商铺物业费</v>
          </cell>
        </row>
        <row r="2031">
          <cell r="C2031" t="str">
            <v>中华东波苑</v>
          </cell>
        </row>
        <row r="2031">
          <cell r="K2031" t="str">
            <v>2020年</v>
          </cell>
        </row>
        <row r="2031">
          <cell r="M2031">
            <v>44196</v>
          </cell>
        </row>
        <row r="2031">
          <cell r="S2031">
            <v>3000</v>
          </cell>
        </row>
        <row r="2031">
          <cell r="AA2031">
            <v>44105</v>
          </cell>
          <cell r="AB2031">
            <v>2020</v>
          </cell>
        </row>
        <row r="2031">
          <cell r="AF2031" t="str">
            <v>地面停车费</v>
          </cell>
        </row>
        <row r="2032">
          <cell r="C2032" t="str">
            <v>中华东波苑</v>
          </cell>
        </row>
        <row r="2032">
          <cell r="K2032" t="str">
            <v>2020年</v>
          </cell>
        </row>
        <row r="2032">
          <cell r="M2032">
            <v>44196</v>
          </cell>
        </row>
        <row r="2032">
          <cell r="S2032">
            <v>1047.18</v>
          </cell>
        </row>
        <row r="2032">
          <cell r="AA2032">
            <v>44105</v>
          </cell>
          <cell r="AB2032">
            <v>2020</v>
          </cell>
        </row>
        <row r="2032">
          <cell r="AF2032" t="str">
            <v>住宅物业费</v>
          </cell>
        </row>
        <row r="2033">
          <cell r="C2033" t="str">
            <v>中华东波苑</v>
          </cell>
        </row>
        <row r="2033">
          <cell r="K2033" t="str">
            <v>2020年</v>
          </cell>
        </row>
        <row r="2033">
          <cell r="M2033">
            <v>44196</v>
          </cell>
        </row>
        <row r="2033">
          <cell r="S2033">
            <v>736.8</v>
          </cell>
        </row>
        <row r="2033">
          <cell r="AA2033">
            <v>44105</v>
          </cell>
          <cell r="AB2033">
            <v>2020</v>
          </cell>
        </row>
        <row r="2033">
          <cell r="AF2033" t="str">
            <v>住宅物业费</v>
          </cell>
        </row>
        <row r="2034">
          <cell r="C2034" t="str">
            <v>中华东波苑</v>
          </cell>
        </row>
        <row r="2034">
          <cell r="K2034" t="str">
            <v>2020年</v>
          </cell>
        </row>
        <row r="2034">
          <cell r="M2034">
            <v>44196</v>
          </cell>
        </row>
        <row r="2034">
          <cell r="S2034">
            <v>736.8</v>
          </cell>
        </row>
        <row r="2034">
          <cell r="AA2034">
            <v>44105</v>
          </cell>
          <cell r="AB2034">
            <v>2020</v>
          </cell>
        </row>
        <row r="2034">
          <cell r="AF2034" t="str">
            <v>住宅物业费</v>
          </cell>
        </row>
        <row r="2035">
          <cell r="C2035" t="str">
            <v>中华东波苑</v>
          </cell>
        </row>
        <row r="2035">
          <cell r="K2035" t="str">
            <v>2020年</v>
          </cell>
        </row>
        <row r="2035">
          <cell r="M2035">
            <v>44196</v>
          </cell>
        </row>
        <row r="2035">
          <cell r="S2035">
            <v>1656</v>
          </cell>
        </row>
        <row r="2035">
          <cell r="AA2035">
            <v>44105</v>
          </cell>
          <cell r="AB2035">
            <v>2020</v>
          </cell>
        </row>
        <row r="2035">
          <cell r="AF2035" t="str">
            <v>住宅物业费</v>
          </cell>
        </row>
        <row r="2036">
          <cell r="C2036" t="str">
            <v>中华东波苑</v>
          </cell>
        </row>
        <row r="2036">
          <cell r="K2036" t="str">
            <v>2020年</v>
          </cell>
        </row>
        <row r="2036">
          <cell r="M2036">
            <v>44012</v>
          </cell>
        </row>
        <row r="2036">
          <cell r="S2036">
            <v>736.8</v>
          </cell>
        </row>
        <row r="2036">
          <cell r="AA2036">
            <v>44105</v>
          </cell>
          <cell r="AB2036">
            <v>2020</v>
          </cell>
        </row>
        <row r="2036">
          <cell r="AF2036" t="str">
            <v>住宅物业费</v>
          </cell>
        </row>
        <row r="2037">
          <cell r="C2037" t="str">
            <v>中华东波苑</v>
          </cell>
        </row>
        <row r="2037">
          <cell r="K2037" t="str">
            <v>2020年</v>
          </cell>
        </row>
        <row r="2037">
          <cell r="M2037">
            <v>44012</v>
          </cell>
        </row>
        <row r="2037">
          <cell r="S2037">
            <v>1500</v>
          </cell>
        </row>
        <row r="2037">
          <cell r="AA2037">
            <v>44105</v>
          </cell>
          <cell r="AB2037">
            <v>2020</v>
          </cell>
        </row>
        <row r="2037">
          <cell r="AF2037" t="str">
            <v>地面停车费</v>
          </cell>
        </row>
        <row r="2038">
          <cell r="C2038" t="str">
            <v>中华东波苑</v>
          </cell>
        </row>
        <row r="2038">
          <cell r="K2038" t="str">
            <v>2020年</v>
          </cell>
        </row>
        <row r="2038">
          <cell r="M2038">
            <v>44043</v>
          </cell>
        </row>
        <row r="2038">
          <cell r="S2038">
            <v>2551.5</v>
          </cell>
        </row>
        <row r="2038">
          <cell r="AA2038">
            <v>44105</v>
          </cell>
          <cell r="AB2038">
            <v>2020</v>
          </cell>
        </row>
        <row r="2038">
          <cell r="AF2038" t="str">
            <v>电费及管理费</v>
          </cell>
        </row>
        <row r="2039">
          <cell r="C2039" t="str">
            <v>中华东波苑</v>
          </cell>
        </row>
        <row r="2039">
          <cell r="K2039" t="str">
            <v>2020年</v>
          </cell>
        </row>
        <row r="2039">
          <cell r="M2039">
            <v>44043</v>
          </cell>
        </row>
        <row r="2039">
          <cell r="S2039">
            <v>85.5</v>
          </cell>
        </row>
        <row r="2039">
          <cell r="AA2039">
            <v>44105</v>
          </cell>
          <cell r="AB2039">
            <v>2020</v>
          </cell>
        </row>
        <row r="2039">
          <cell r="AF2039" t="str">
            <v>代收水费</v>
          </cell>
        </row>
        <row r="2040">
          <cell r="C2040" t="str">
            <v>中华东波苑</v>
          </cell>
        </row>
        <row r="2040">
          <cell r="K2040" t="str">
            <v>2020年</v>
          </cell>
        </row>
        <row r="2040">
          <cell r="M2040">
            <v>44074</v>
          </cell>
        </row>
        <row r="2040">
          <cell r="S2040">
            <v>2251.5</v>
          </cell>
        </row>
        <row r="2040">
          <cell r="AA2040">
            <v>44105</v>
          </cell>
          <cell r="AB2040">
            <v>2020</v>
          </cell>
        </row>
        <row r="2040">
          <cell r="AF2040" t="str">
            <v>电费及管理费</v>
          </cell>
        </row>
        <row r="2041">
          <cell r="C2041" t="str">
            <v>中华东波苑</v>
          </cell>
        </row>
        <row r="2041">
          <cell r="K2041" t="str">
            <v>2020年</v>
          </cell>
        </row>
        <row r="2041">
          <cell r="M2041">
            <v>44074</v>
          </cell>
        </row>
        <row r="2041">
          <cell r="S2041">
            <v>85.5</v>
          </cell>
        </row>
        <row r="2041">
          <cell r="AA2041">
            <v>44105</v>
          </cell>
          <cell r="AB2041">
            <v>2020</v>
          </cell>
        </row>
        <row r="2041">
          <cell r="AF2041" t="str">
            <v>代收水费</v>
          </cell>
        </row>
        <row r="2042">
          <cell r="C2042" t="str">
            <v>中华东波苑</v>
          </cell>
        </row>
        <row r="2042">
          <cell r="K2042" t="str">
            <v>2020年</v>
          </cell>
        </row>
        <row r="2042">
          <cell r="M2042">
            <v>44104</v>
          </cell>
        </row>
        <row r="2042">
          <cell r="S2042">
            <v>2139</v>
          </cell>
        </row>
        <row r="2042">
          <cell r="AA2042">
            <v>44105</v>
          </cell>
          <cell r="AB2042">
            <v>2020</v>
          </cell>
        </row>
        <row r="2042">
          <cell r="AF2042" t="str">
            <v>电费及管理费</v>
          </cell>
        </row>
        <row r="2043">
          <cell r="C2043" t="str">
            <v>中华东波苑</v>
          </cell>
        </row>
        <row r="2043">
          <cell r="K2043" t="str">
            <v>2020年</v>
          </cell>
        </row>
        <row r="2043">
          <cell r="M2043">
            <v>44104</v>
          </cell>
        </row>
        <row r="2043">
          <cell r="S2043">
            <v>91.2</v>
          </cell>
        </row>
        <row r="2043">
          <cell r="AA2043">
            <v>44105</v>
          </cell>
          <cell r="AB2043">
            <v>2020</v>
          </cell>
        </row>
        <row r="2043">
          <cell r="AF2043" t="str">
            <v>代收水费</v>
          </cell>
        </row>
        <row r="2044">
          <cell r="C2044" t="str">
            <v>中华东波苑</v>
          </cell>
        </row>
        <row r="2044">
          <cell r="K2044" t="str">
            <v>2020年</v>
          </cell>
        </row>
        <row r="2044">
          <cell r="M2044">
            <v>44196</v>
          </cell>
        </row>
        <row r="2044">
          <cell r="S2044">
            <v>8400</v>
          </cell>
        </row>
        <row r="2044">
          <cell r="AA2044">
            <v>44105</v>
          </cell>
          <cell r="AB2044">
            <v>2020</v>
          </cell>
        </row>
        <row r="2044">
          <cell r="AF2044" t="str">
            <v>电梯广告（业委会）</v>
          </cell>
        </row>
        <row r="2045">
          <cell r="C2045" t="str">
            <v>中华东波苑</v>
          </cell>
        </row>
        <row r="2045">
          <cell r="K2045" t="str">
            <v>2020年</v>
          </cell>
        </row>
        <row r="2045">
          <cell r="M2045">
            <v>44104</v>
          </cell>
        </row>
        <row r="2045">
          <cell r="S2045">
            <v>4180.44</v>
          </cell>
        </row>
        <row r="2045">
          <cell r="AA2045">
            <v>44105</v>
          </cell>
          <cell r="AB2045">
            <v>2020</v>
          </cell>
        </row>
        <row r="2045">
          <cell r="AF2045" t="str">
            <v>商铺物业费</v>
          </cell>
        </row>
        <row r="2046">
          <cell r="C2046" t="str">
            <v>中华东波苑</v>
          </cell>
        </row>
        <row r="2046">
          <cell r="K2046" t="str">
            <v>2020年</v>
          </cell>
        </row>
        <row r="2046">
          <cell r="M2046">
            <v>44104</v>
          </cell>
        </row>
        <row r="2046">
          <cell r="S2046">
            <v>957.6</v>
          </cell>
        </row>
        <row r="2046">
          <cell r="AA2046">
            <v>44105</v>
          </cell>
          <cell r="AB2046">
            <v>2020</v>
          </cell>
        </row>
        <row r="2046">
          <cell r="AF2046" t="str">
            <v>商铺物业费</v>
          </cell>
        </row>
        <row r="2047">
          <cell r="C2047" t="str">
            <v>中华东波苑</v>
          </cell>
        </row>
        <row r="2047">
          <cell r="K2047" t="str">
            <v>2020年</v>
          </cell>
        </row>
        <row r="2047">
          <cell r="M2047">
            <v>44104</v>
          </cell>
        </row>
        <row r="2047">
          <cell r="S2047">
            <v>684</v>
          </cell>
        </row>
        <row r="2047">
          <cell r="AA2047">
            <v>44105</v>
          </cell>
          <cell r="AB2047">
            <v>2020</v>
          </cell>
        </row>
        <row r="2047">
          <cell r="AF2047" t="str">
            <v>商铺物业费</v>
          </cell>
        </row>
        <row r="2048">
          <cell r="C2048" t="str">
            <v>中华东波苑</v>
          </cell>
        </row>
        <row r="2048">
          <cell r="K2048" t="str">
            <v>2020年</v>
          </cell>
        </row>
        <row r="2048">
          <cell r="M2048">
            <v>44104</v>
          </cell>
        </row>
        <row r="2048">
          <cell r="S2048">
            <v>2080.5</v>
          </cell>
        </row>
        <row r="2048">
          <cell r="AA2048">
            <v>44105</v>
          </cell>
          <cell r="AB2048">
            <v>2020</v>
          </cell>
        </row>
        <row r="2048">
          <cell r="AF2048" t="str">
            <v>商铺物业费</v>
          </cell>
        </row>
        <row r="2049">
          <cell r="C2049" t="str">
            <v>中华东波苑</v>
          </cell>
        </row>
        <row r="2049">
          <cell r="K2049" t="str">
            <v>2020年</v>
          </cell>
        </row>
        <row r="2049">
          <cell r="M2049">
            <v>44104</v>
          </cell>
        </row>
        <row r="2049">
          <cell r="S2049">
            <v>9327.54</v>
          </cell>
        </row>
        <row r="2049">
          <cell r="AA2049">
            <v>44105</v>
          </cell>
          <cell r="AB2049">
            <v>2020</v>
          </cell>
        </row>
        <row r="2049">
          <cell r="AF2049" t="str">
            <v>商铺物业费</v>
          </cell>
        </row>
        <row r="2050">
          <cell r="C2050" t="str">
            <v>中华东波苑</v>
          </cell>
        </row>
        <row r="2050">
          <cell r="K2050" t="str">
            <v>2020年</v>
          </cell>
        </row>
        <row r="2050">
          <cell r="M2050">
            <v>44196</v>
          </cell>
        </row>
        <row r="2050">
          <cell r="S2050">
            <v>3399</v>
          </cell>
        </row>
        <row r="2050">
          <cell r="AA2050">
            <v>44105</v>
          </cell>
          <cell r="AB2050">
            <v>2020</v>
          </cell>
        </row>
        <row r="2050">
          <cell r="AF2050" t="str">
            <v>商铺物业费</v>
          </cell>
        </row>
        <row r="2051">
          <cell r="C2051" t="str">
            <v>中华东波苑</v>
          </cell>
        </row>
        <row r="2051">
          <cell r="K2051" t="str">
            <v>2020年</v>
          </cell>
        </row>
        <row r="2051">
          <cell r="M2051">
            <v>44196</v>
          </cell>
        </row>
        <row r="2051">
          <cell r="S2051">
            <v>1673.88</v>
          </cell>
        </row>
        <row r="2051">
          <cell r="AA2051">
            <v>44105</v>
          </cell>
          <cell r="AB2051">
            <v>2020</v>
          </cell>
        </row>
        <row r="2051">
          <cell r="AF2051" t="str">
            <v>住宅物业费</v>
          </cell>
        </row>
        <row r="2052">
          <cell r="C2052" t="str">
            <v>中华东波苑</v>
          </cell>
        </row>
        <row r="2052">
          <cell r="K2052" t="str">
            <v>2020年</v>
          </cell>
        </row>
        <row r="2052">
          <cell r="M2052">
            <v>44196</v>
          </cell>
        </row>
        <row r="2052">
          <cell r="S2052">
            <v>4200</v>
          </cell>
        </row>
        <row r="2052">
          <cell r="AA2052">
            <v>44105</v>
          </cell>
          <cell r="AB2052">
            <v>2020</v>
          </cell>
        </row>
        <row r="2052">
          <cell r="AF2052" t="str">
            <v>地下停车费</v>
          </cell>
        </row>
        <row r="2053">
          <cell r="C2053" t="str">
            <v>中华东波苑</v>
          </cell>
        </row>
        <row r="2053">
          <cell r="K2053" t="str">
            <v>2020年</v>
          </cell>
        </row>
        <row r="2053">
          <cell r="M2053">
            <v>44043</v>
          </cell>
        </row>
        <row r="2053">
          <cell r="S2053">
            <v>7434</v>
          </cell>
        </row>
        <row r="2053">
          <cell r="AA2053">
            <v>44105</v>
          </cell>
          <cell r="AB2053">
            <v>2020</v>
          </cell>
        </row>
        <row r="2053">
          <cell r="AF2053" t="str">
            <v>电费及管理费</v>
          </cell>
        </row>
        <row r="2054">
          <cell r="C2054" t="str">
            <v>中华东波苑</v>
          </cell>
        </row>
        <row r="2054">
          <cell r="K2054" t="str">
            <v>2020年</v>
          </cell>
        </row>
        <row r="2054">
          <cell r="M2054">
            <v>44043</v>
          </cell>
        </row>
        <row r="2054">
          <cell r="S2054">
            <v>3257.2</v>
          </cell>
        </row>
        <row r="2054">
          <cell r="AA2054">
            <v>44105</v>
          </cell>
          <cell r="AB2054">
            <v>2020</v>
          </cell>
        </row>
        <row r="2054">
          <cell r="AF2054" t="str">
            <v>代收水费</v>
          </cell>
        </row>
        <row r="2055">
          <cell r="C2055" t="str">
            <v>中华东波苑</v>
          </cell>
        </row>
        <row r="2055">
          <cell r="K2055" t="str">
            <v>2020年</v>
          </cell>
        </row>
        <row r="2055">
          <cell r="M2055">
            <v>44043</v>
          </cell>
        </row>
        <row r="2055">
          <cell r="S2055">
            <v>14017.5</v>
          </cell>
        </row>
        <row r="2055">
          <cell r="AA2055">
            <v>44105</v>
          </cell>
          <cell r="AB2055">
            <v>2020</v>
          </cell>
        </row>
        <row r="2055">
          <cell r="AF2055" t="str">
            <v>电费及管理费</v>
          </cell>
        </row>
        <row r="2056">
          <cell r="C2056" t="str">
            <v>中华东波苑</v>
          </cell>
        </row>
        <row r="2056">
          <cell r="K2056" t="str">
            <v>2020年</v>
          </cell>
        </row>
        <row r="2056">
          <cell r="M2056">
            <v>44043</v>
          </cell>
        </row>
        <row r="2056">
          <cell r="S2056">
            <v>5982.5</v>
          </cell>
        </row>
        <row r="2056">
          <cell r="AA2056">
            <v>44105</v>
          </cell>
          <cell r="AB2056">
            <v>2020</v>
          </cell>
        </row>
        <row r="2056">
          <cell r="AF2056" t="str">
            <v>代收水费</v>
          </cell>
        </row>
        <row r="2057">
          <cell r="C2057" t="str">
            <v>中华东波苑</v>
          </cell>
        </row>
        <row r="2057">
          <cell r="K2057" t="str">
            <v>2020年</v>
          </cell>
        </row>
        <row r="2057">
          <cell r="M2057">
            <v>44074</v>
          </cell>
        </row>
        <row r="2057">
          <cell r="S2057">
            <v>10081</v>
          </cell>
        </row>
        <row r="2057">
          <cell r="AA2057">
            <v>44105</v>
          </cell>
          <cell r="AB2057">
            <v>2020</v>
          </cell>
        </row>
        <row r="2057">
          <cell r="AF2057" t="str">
            <v>电费及管理费</v>
          </cell>
        </row>
        <row r="2058">
          <cell r="C2058" t="str">
            <v>中华东波苑</v>
          </cell>
        </row>
        <row r="2058">
          <cell r="K2058" t="str">
            <v>2020年</v>
          </cell>
        </row>
        <row r="2058">
          <cell r="M2058">
            <v>44074</v>
          </cell>
        </row>
        <row r="2058">
          <cell r="S2058">
            <v>4919</v>
          </cell>
        </row>
        <row r="2058">
          <cell r="AA2058">
            <v>44105</v>
          </cell>
          <cell r="AB2058">
            <v>2020</v>
          </cell>
        </row>
        <row r="2058">
          <cell r="AF2058" t="str">
            <v>代收水费</v>
          </cell>
        </row>
        <row r="2059">
          <cell r="C2059" t="str">
            <v>中华东波苑</v>
          </cell>
        </row>
        <row r="2059">
          <cell r="K2059" t="str">
            <v>2020年</v>
          </cell>
        </row>
        <row r="2059">
          <cell r="M2059">
            <v>44074</v>
          </cell>
        </row>
        <row r="2059">
          <cell r="S2059">
            <v>18126</v>
          </cell>
        </row>
        <row r="2059">
          <cell r="AA2059">
            <v>44105</v>
          </cell>
          <cell r="AB2059">
            <v>2020</v>
          </cell>
        </row>
        <row r="2059">
          <cell r="AF2059" t="str">
            <v>电费及管理费</v>
          </cell>
        </row>
        <row r="2060">
          <cell r="C2060" t="str">
            <v>中华东波苑</v>
          </cell>
        </row>
        <row r="2060">
          <cell r="K2060" t="str">
            <v>2020年</v>
          </cell>
        </row>
        <row r="2060">
          <cell r="M2060">
            <v>44074</v>
          </cell>
        </row>
        <row r="2060">
          <cell r="S2060">
            <v>10917.8</v>
          </cell>
        </row>
        <row r="2060">
          <cell r="AA2060">
            <v>44105</v>
          </cell>
          <cell r="AB2060">
            <v>2020</v>
          </cell>
        </row>
        <row r="2060">
          <cell r="AF2060" t="str">
            <v>代收水费</v>
          </cell>
        </row>
        <row r="2061">
          <cell r="C2061" t="str">
            <v>中华东波苑</v>
          </cell>
        </row>
        <row r="2061">
          <cell r="K2061" t="str">
            <v>2020年</v>
          </cell>
        </row>
        <row r="2061">
          <cell r="M2061">
            <v>44196</v>
          </cell>
        </row>
        <row r="2061">
          <cell r="S2061">
            <v>736.8</v>
          </cell>
        </row>
        <row r="2061">
          <cell r="AA2061">
            <v>44105</v>
          </cell>
          <cell r="AB2061">
            <v>2020</v>
          </cell>
        </row>
        <row r="2061">
          <cell r="AF2061" t="str">
            <v>住宅物业费</v>
          </cell>
        </row>
        <row r="2062">
          <cell r="C2062" t="str">
            <v>中华东波苑</v>
          </cell>
        </row>
        <row r="2062">
          <cell r="K2062" t="str">
            <v>2020年</v>
          </cell>
        </row>
        <row r="2062">
          <cell r="M2062">
            <v>44196</v>
          </cell>
        </row>
        <row r="2062">
          <cell r="S2062">
            <v>7482.27</v>
          </cell>
        </row>
        <row r="2062">
          <cell r="AA2062">
            <v>44105</v>
          </cell>
          <cell r="AB2062">
            <v>2020</v>
          </cell>
        </row>
        <row r="2062">
          <cell r="AF2062" t="str">
            <v>商铺物业费</v>
          </cell>
        </row>
        <row r="2063">
          <cell r="C2063" t="str">
            <v>中华东波苑</v>
          </cell>
        </row>
        <row r="2063">
          <cell r="K2063" t="str">
            <v>2020年</v>
          </cell>
        </row>
        <row r="2063">
          <cell r="M2063">
            <v>44196</v>
          </cell>
        </row>
        <row r="2063">
          <cell r="S2063">
            <v>1625.67</v>
          </cell>
        </row>
        <row r="2063">
          <cell r="AA2063">
            <v>44105</v>
          </cell>
          <cell r="AB2063">
            <v>2020</v>
          </cell>
        </row>
        <row r="2063">
          <cell r="AF2063" t="str">
            <v>商铺物业费</v>
          </cell>
        </row>
        <row r="2064">
          <cell r="C2064" t="str">
            <v>中华东波苑</v>
          </cell>
        </row>
        <row r="2064">
          <cell r="K2064" t="str">
            <v>2020年</v>
          </cell>
        </row>
        <row r="2064">
          <cell r="M2064">
            <v>44196</v>
          </cell>
        </row>
        <row r="2064">
          <cell r="S2064">
            <v>1473.6</v>
          </cell>
        </row>
        <row r="2064">
          <cell r="AA2064">
            <v>44105</v>
          </cell>
          <cell r="AB2064">
            <v>2020</v>
          </cell>
        </row>
        <row r="2064">
          <cell r="AF2064" t="str">
            <v>住宅物业费</v>
          </cell>
        </row>
        <row r="2065">
          <cell r="C2065" t="str">
            <v>中华东波苑</v>
          </cell>
        </row>
        <row r="2065">
          <cell r="K2065" t="str">
            <v>2020年</v>
          </cell>
        </row>
        <row r="2065">
          <cell r="M2065">
            <v>44043</v>
          </cell>
        </row>
        <row r="2065">
          <cell r="S2065">
            <v>241.5</v>
          </cell>
        </row>
        <row r="2065">
          <cell r="AA2065">
            <v>44105</v>
          </cell>
          <cell r="AB2065">
            <v>2020</v>
          </cell>
        </row>
        <row r="2065">
          <cell r="AF2065" t="str">
            <v>电费及管理费</v>
          </cell>
        </row>
        <row r="2066">
          <cell r="C2066" t="str">
            <v>中华东波苑</v>
          </cell>
        </row>
        <row r="2066">
          <cell r="K2066" t="str">
            <v>2020年</v>
          </cell>
        </row>
        <row r="2066">
          <cell r="M2066">
            <v>44043</v>
          </cell>
        </row>
        <row r="2066">
          <cell r="S2066">
            <v>57</v>
          </cell>
        </row>
        <row r="2066">
          <cell r="AA2066">
            <v>44105</v>
          </cell>
          <cell r="AB2066">
            <v>2020</v>
          </cell>
        </row>
        <row r="2066">
          <cell r="AF2066" t="str">
            <v>代收水费</v>
          </cell>
        </row>
        <row r="2067">
          <cell r="C2067" t="str">
            <v>中华东波苑</v>
          </cell>
        </row>
        <row r="2067">
          <cell r="K2067" t="str">
            <v>2020年</v>
          </cell>
        </row>
        <row r="2067">
          <cell r="M2067">
            <v>44074</v>
          </cell>
        </row>
        <row r="2067">
          <cell r="S2067">
            <v>506.35</v>
          </cell>
        </row>
        <row r="2067">
          <cell r="AA2067">
            <v>44105</v>
          </cell>
          <cell r="AB2067">
            <v>2020</v>
          </cell>
        </row>
        <row r="2067">
          <cell r="AF2067" t="str">
            <v>电费及管理费</v>
          </cell>
        </row>
        <row r="2068">
          <cell r="C2068" t="str">
            <v>中华东波苑</v>
          </cell>
        </row>
        <row r="2068">
          <cell r="K2068" t="str">
            <v>2020年</v>
          </cell>
        </row>
        <row r="2068">
          <cell r="M2068">
            <v>44074</v>
          </cell>
        </row>
        <row r="2068">
          <cell r="S2068">
            <v>57.54</v>
          </cell>
        </row>
        <row r="2068">
          <cell r="AA2068">
            <v>44105</v>
          </cell>
          <cell r="AB2068">
            <v>2020</v>
          </cell>
        </row>
        <row r="2068">
          <cell r="AF2068" t="str">
            <v>代收水费</v>
          </cell>
        </row>
        <row r="2069">
          <cell r="C2069" t="str">
            <v>中华东波苑</v>
          </cell>
        </row>
        <row r="2069">
          <cell r="K2069" t="str">
            <v>2020年</v>
          </cell>
        </row>
        <row r="2069">
          <cell r="M2069">
            <v>44104</v>
          </cell>
        </row>
        <row r="2069">
          <cell r="S2069">
            <v>228.85</v>
          </cell>
        </row>
        <row r="2069">
          <cell r="AA2069">
            <v>44105</v>
          </cell>
          <cell r="AB2069">
            <v>2020</v>
          </cell>
        </row>
        <row r="2069">
          <cell r="AF2069" t="str">
            <v>电费及管理费</v>
          </cell>
        </row>
        <row r="2070">
          <cell r="C2070" t="str">
            <v>中华东波苑</v>
          </cell>
        </row>
        <row r="2070">
          <cell r="K2070" t="str">
            <v>2020年</v>
          </cell>
        </row>
        <row r="2070">
          <cell r="M2070">
            <v>44104</v>
          </cell>
        </row>
        <row r="2070">
          <cell r="S2070">
            <v>65</v>
          </cell>
        </row>
        <row r="2070">
          <cell r="AA2070">
            <v>44105</v>
          </cell>
          <cell r="AB2070">
            <v>2020</v>
          </cell>
        </row>
        <row r="2070">
          <cell r="AF2070" t="str">
            <v>代收水费</v>
          </cell>
        </row>
        <row r="2071">
          <cell r="C2071" t="str">
            <v>中华东波苑</v>
          </cell>
        </row>
        <row r="2071">
          <cell r="K2071" t="str">
            <v>2020年</v>
          </cell>
        </row>
        <row r="2071">
          <cell r="M2071">
            <v>44196</v>
          </cell>
        </row>
        <row r="2071">
          <cell r="S2071">
            <v>2619.36</v>
          </cell>
        </row>
        <row r="2071">
          <cell r="AA2071">
            <v>44105</v>
          </cell>
          <cell r="AB2071">
            <v>2020</v>
          </cell>
        </row>
        <row r="2071">
          <cell r="AF2071" t="str">
            <v>商铺物业费</v>
          </cell>
        </row>
        <row r="2072">
          <cell r="C2072" t="str">
            <v>中华东波苑</v>
          </cell>
        </row>
        <row r="2072">
          <cell r="K2072" t="str">
            <v>2020年</v>
          </cell>
        </row>
        <row r="2072">
          <cell r="M2072">
            <v>44196</v>
          </cell>
        </row>
        <row r="2072">
          <cell r="S2072">
            <v>899.6</v>
          </cell>
        </row>
        <row r="2072">
          <cell r="AA2072">
            <v>44136</v>
          </cell>
          <cell r="AB2072">
            <v>2020</v>
          </cell>
        </row>
        <row r="2072">
          <cell r="AF2072" t="str">
            <v>住宅物业费</v>
          </cell>
        </row>
        <row r="2073">
          <cell r="C2073" t="str">
            <v>中华东波苑</v>
          </cell>
        </row>
        <row r="2073">
          <cell r="K2073" t="str">
            <v>2020年</v>
          </cell>
        </row>
        <row r="2073">
          <cell r="M2073">
            <v>44196</v>
          </cell>
        </row>
        <row r="2073">
          <cell r="S2073">
            <v>1799.16</v>
          </cell>
        </row>
        <row r="2073">
          <cell r="AA2073">
            <v>44136</v>
          </cell>
          <cell r="AB2073">
            <v>2020</v>
          </cell>
        </row>
        <row r="2073">
          <cell r="AF2073" t="str">
            <v>住宅物业费</v>
          </cell>
        </row>
        <row r="2074">
          <cell r="C2074" t="str">
            <v>中华东波苑</v>
          </cell>
        </row>
        <row r="2074">
          <cell r="K2074" t="str">
            <v>2020年</v>
          </cell>
        </row>
        <row r="2074">
          <cell r="M2074">
            <v>44196</v>
          </cell>
        </row>
        <row r="2074">
          <cell r="S2074">
            <v>899.58</v>
          </cell>
        </row>
        <row r="2074">
          <cell r="AA2074">
            <v>44136</v>
          </cell>
          <cell r="AB2074">
            <v>2020</v>
          </cell>
        </row>
        <row r="2074">
          <cell r="AF2074" t="str">
            <v>住宅物业费</v>
          </cell>
        </row>
        <row r="2075">
          <cell r="C2075" t="str">
            <v>中华东波苑</v>
          </cell>
        </row>
        <row r="2075">
          <cell r="K2075" t="str">
            <v>2020年</v>
          </cell>
        </row>
        <row r="2075">
          <cell r="M2075">
            <v>44196</v>
          </cell>
        </row>
        <row r="2075">
          <cell r="S2075">
            <v>1473.6</v>
          </cell>
        </row>
        <row r="2075">
          <cell r="AA2075">
            <v>44136</v>
          </cell>
          <cell r="AB2075">
            <v>2020</v>
          </cell>
        </row>
        <row r="2075">
          <cell r="AF2075" t="str">
            <v>住宅物业费</v>
          </cell>
        </row>
        <row r="2076">
          <cell r="C2076" t="str">
            <v>中华东波苑</v>
          </cell>
        </row>
        <row r="2076">
          <cell r="K2076" t="str">
            <v>2020年</v>
          </cell>
        </row>
        <row r="2076">
          <cell r="M2076">
            <v>44196</v>
          </cell>
        </row>
        <row r="2076">
          <cell r="S2076">
            <v>1799.16</v>
          </cell>
        </row>
        <row r="2076">
          <cell r="AA2076">
            <v>44136</v>
          </cell>
          <cell r="AB2076">
            <v>2020</v>
          </cell>
        </row>
        <row r="2076">
          <cell r="AF2076" t="str">
            <v>住宅物业费</v>
          </cell>
        </row>
        <row r="2077">
          <cell r="C2077" t="str">
            <v>中华东波苑</v>
          </cell>
        </row>
        <row r="2077">
          <cell r="K2077" t="str">
            <v>2020年</v>
          </cell>
        </row>
        <row r="2077">
          <cell r="M2077">
            <v>44196</v>
          </cell>
        </row>
        <row r="2077">
          <cell r="S2077">
            <v>1799.16</v>
          </cell>
        </row>
        <row r="2077">
          <cell r="AA2077">
            <v>44136</v>
          </cell>
          <cell r="AB2077">
            <v>2020</v>
          </cell>
        </row>
        <row r="2077">
          <cell r="AF2077" t="str">
            <v>住宅物业费</v>
          </cell>
        </row>
        <row r="2078">
          <cell r="C2078" t="str">
            <v>中华东波苑</v>
          </cell>
        </row>
        <row r="2078">
          <cell r="K2078" t="str">
            <v>2020年</v>
          </cell>
        </row>
        <row r="2078">
          <cell r="M2078">
            <v>44196</v>
          </cell>
        </row>
        <row r="2078">
          <cell r="S2078">
            <v>1500</v>
          </cell>
        </row>
        <row r="2078">
          <cell r="AA2078">
            <v>44136</v>
          </cell>
          <cell r="AB2078">
            <v>2020</v>
          </cell>
        </row>
        <row r="2078">
          <cell r="AF2078" t="str">
            <v>小业主产权车辆管理费</v>
          </cell>
        </row>
        <row r="2079">
          <cell r="C2079" t="str">
            <v>中华东波苑</v>
          </cell>
        </row>
        <row r="2079">
          <cell r="K2079" t="str">
            <v>2020年</v>
          </cell>
        </row>
        <row r="2079">
          <cell r="M2079">
            <v>44196</v>
          </cell>
        </row>
        <row r="2079">
          <cell r="S2079">
            <v>1500</v>
          </cell>
        </row>
        <row r="2079">
          <cell r="AA2079">
            <v>44136</v>
          </cell>
          <cell r="AB2079">
            <v>2020</v>
          </cell>
        </row>
        <row r="2079">
          <cell r="AF2079" t="str">
            <v>小业主产权车辆管理费</v>
          </cell>
        </row>
        <row r="2080">
          <cell r="C2080" t="str">
            <v>中华东波苑</v>
          </cell>
        </row>
        <row r="2080">
          <cell r="K2080" t="str">
            <v>2020年</v>
          </cell>
        </row>
        <row r="2080">
          <cell r="M2080">
            <v>44196</v>
          </cell>
        </row>
        <row r="2080">
          <cell r="S2080">
            <v>500</v>
          </cell>
        </row>
        <row r="2080">
          <cell r="AA2080">
            <v>44136</v>
          </cell>
          <cell r="AB2080">
            <v>2020</v>
          </cell>
        </row>
        <row r="2080">
          <cell r="AF2080" t="str">
            <v>地面停车费</v>
          </cell>
        </row>
        <row r="2081">
          <cell r="C2081" t="str">
            <v>中华东波苑</v>
          </cell>
        </row>
        <row r="2081">
          <cell r="K2081" t="str">
            <v>2020年</v>
          </cell>
        </row>
        <row r="2081">
          <cell r="M2081">
            <v>44074</v>
          </cell>
        </row>
        <row r="2081">
          <cell r="S2081">
            <v>2821.5</v>
          </cell>
        </row>
        <row r="2081">
          <cell r="AA2081">
            <v>44136</v>
          </cell>
          <cell r="AB2081">
            <v>2020</v>
          </cell>
        </row>
        <row r="2081">
          <cell r="AF2081" t="str">
            <v>电费及管理费</v>
          </cell>
        </row>
        <row r="2082">
          <cell r="C2082" t="str">
            <v>中华东波苑</v>
          </cell>
        </row>
        <row r="2082">
          <cell r="K2082" t="str">
            <v>2020年</v>
          </cell>
        </row>
        <row r="2082">
          <cell r="M2082">
            <v>44074</v>
          </cell>
        </row>
        <row r="2082">
          <cell r="S2082">
            <v>17.1</v>
          </cell>
        </row>
        <row r="2082">
          <cell r="AA2082">
            <v>44136</v>
          </cell>
          <cell r="AB2082">
            <v>2020</v>
          </cell>
        </row>
        <row r="2082">
          <cell r="AF2082" t="str">
            <v>代收水费</v>
          </cell>
        </row>
        <row r="2083">
          <cell r="C2083" t="str">
            <v>中华东波苑</v>
          </cell>
        </row>
        <row r="2083">
          <cell r="K2083" t="str">
            <v>2020年</v>
          </cell>
        </row>
        <row r="2083">
          <cell r="M2083">
            <v>44104</v>
          </cell>
        </row>
        <row r="2083">
          <cell r="S2083">
            <v>1656</v>
          </cell>
        </row>
        <row r="2083">
          <cell r="AA2083">
            <v>44136</v>
          </cell>
          <cell r="AB2083">
            <v>2020</v>
          </cell>
        </row>
        <row r="2083">
          <cell r="AF2083" t="str">
            <v>电费及管理费</v>
          </cell>
        </row>
        <row r="2084">
          <cell r="C2084" t="str">
            <v>中华东波苑</v>
          </cell>
        </row>
        <row r="2084">
          <cell r="K2084" t="str">
            <v>2020年</v>
          </cell>
        </row>
        <row r="2084">
          <cell r="M2084">
            <v>44104</v>
          </cell>
        </row>
        <row r="2084">
          <cell r="S2084">
            <v>17.1</v>
          </cell>
        </row>
        <row r="2084">
          <cell r="AA2084">
            <v>44136</v>
          </cell>
          <cell r="AB2084">
            <v>2020</v>
          </cell>
        </row>
        <row r="2084">
          <cell r="AF2084" t="str">
            <v>代收水费</v>
          </cell>
        </row>
        <row r="2085">
          <cell r="C2085" t="str">
            <v>中华东波苑</v>
          </cell>
        </row>
        <row r="2085">
          <cell r="K2085" t="str">
            <v>2020年</v>
          </cell>
        </row>
        <row r="2085">
          <cell r="M2085">
            <v>44196</v>
          </cell>
        </row>
        <row r="2085">
          <cell r="S2085">
            <v>3348.67</v>
          </cell>
        </row>
        <row r="2085">
          <cell r="AA2085">
            <v>44136</v>
          </cell>
          <cell r="AB2085">
            <v>2020</v>
          </cell>
        </row>
        <row r="2085">
          <cell r="AF2085" t="str">
            <v>商铺物业费</v>
          </cell>
        </row>
        <row r="2086">
          <cell r="C2086" t="str">
            <v>中华东波苑</v>
          </cell>
        </row>
        <row r="2086">
          <cell r="K2086" t="str">
            <v>2020年</v>
          </cell>
        </row>
        <row r="2086">
          <cell r="M2086">
            <v>44196</v>
          </cell>
        </row>
        <row r="2086">
          <cell r="S2086">
            <v>2565.89</v>
          </cell>
        </row>
        <row r="2086">
          <cell r="AA2086">
            <v>44136</v>
          </cell>
          <cell r="AB2086">
            <v>2020</v>
          </cell>
        </row>
        <row r="2086">
          <cell r="AF2086" t="str">
            <v>商铺物业费</v>
          </cell>
        </row>
        <row r="2087">
          <cell r="C2087" t="str">
            <v>中华东波苑</v>
          </cell>
        </row>
        <row r="2087">
          <cell r="K2087" t="str">
            <v>2020年</v>
          </cell>
        </row>
        <row r="2087">
          <cell r="M2087">
            <v>44196</v>
          </cell>
        </row>
        <row r="2087">
          <cell r="S2087">
            <v>7107.6</v>
          </cell>
        </row>
        <row r="2087">
          <cell r="AA2087">
            <v>44136</v>
          </cell>
          <cell r="AB2087">
            <v>2020</v>
          </cell>
        </row>
        <row r="2087">
          <cell r="AF2087" t="str">
            <v>商铺物业费</v>
          </cell>
        </row>
        <row r="2088">
          <cell r="C2088" t="str">
            <v>中华东波苑</v>
          </cell>
        </row>
        <row r="2088">
          <cell r="K2088" t="str">
            <v>2020年</v>
          </cell>
        </row>
        <row r="2088">
          <cell r="M2088">
            <v>44104</v>
          </cell>
        </row>
        <row r="2088">
          <cell r="S2088">
            <v>197.8</v>
          </cell>
        </row>
        <row r="2088">
          <cell r="AA2088">
            <v>44136</v>
          </cell>
          <cell r="AB2088">
            <v>2020</v>
          </cell>
        </row>
        <row r="2088">
          <cell r="AF2088" t="str">
            <v>电费及管理费</v>
          </cell>
        </row>
        <row r="2089">
          <cell r="C2089" t="str">
            <v>中华东波苑</v>
          </cell>
        </row>
        <row r="2089">
          <cell r="K2089" t="str">
            <v>2020年</v>
          </cell>
        </row>
        <row r="2089">
          <cell r="M2089">
            <v>44104</v>
          </cell>
        </row>
        <row r="2089">
          <cell r="S2089">
            <v>65</v>
          </cell>
        </row>
        <row r="2089">
          <cell r="AA2089">
            <v>44136</v>
          </cell>
          <cell r="AB2089">
            <v>2020</v>
          </cell>
        </row>
        <row r="2089">
          <cell r="AF2089" t="str">
            <v>代收水费</v>
          </cell>
        </row>
        <row r="2090">
          <cell r="C2090" t="str">
            <v>中华东波苑</v>
          </cell>
        </row>
        <row r="2090">
          <cell r="K2090" t="str">
            <v>2020年</v>
          </cell>
        </row>
        <row r="2090">
          <cell r="M2090">
            <v>44196</v>
          </cell>
        </row>
        <row r="2090">
          <cell r="S2090">
            <v>427.47</v>
          </cell>
        </row>
        <row r="2090">
          <cell r="AA2090">
            <v>44136</v>
          </cell>
          <cell r="AB2090">
            <v>2020</v>
          </cell>
        </row>
        <row r="2090">
          <cell r="AF2090" t="str">
            <v>住宅物业费</v>
          </cell>
        </row>
        <row r="2091">
          <cell r="C2091" t="str">
            <v>中华东波苑</v>
          </cell>
        </row>
        <row r="2091">
          <cell r="K2091" t="str">
            <v>2020年</v>
          </cell>
        </row>
        <row r="2091">
          <cell r="M2091">
            <v>44196</v>
          </cell>
        </row>
        <row r="2091">
          <cell r="S2091">
            <v>1050</v>
          </cell>
        </row>
        <row r="2091">
          <cell r="AA2091">
            <v>44136</v>
          </cell>
          <cell r="AB2091">
            <v>2020</v>
          </cell>
        </row>
        <row r="2091">
          <cell r="AF2091" t="str">
            <v>地下停车费</v>
          </cell>
        </row>
        <row r="2092">
          <cell r="C2092" t="str">
            <v>中华东波苑</v>
          </cell>
        </row>
        <row r="2092">
          <cell r="K2092" t="str">
            <v>2020年</v>
          </cell>
        </row>
        <row r="2092">
          <cell r="M2092">
            <v>44196</v>
          </cell>
        </row>
        <row r="2092">
          <cell r="S2092">
            <v>3906.6</v>
          </cell>
        </row>
        <row r="2092">
          <cell r="AA2092">
            <v>44136</v>
          </cell>
          <cell r="AB2092">
            <v>2020</v>
          </cell>
        </row>
        <row r="2092">
          <cell r="AF2092" t="str">
            <v>住宅物业费</v>
          </cell>
        </row>
        <row r="2093">
          <cell r="C2093" t="str">
            <v>中华东波苑</v>
          </cell>
        </row>
        <row r="2093">
          <cell r="K2093" t="str">
            <v>2020年</v>
          </cell>
        </row>
        <row r="2093">
          <cell r="M2093">
            <v>44196</v>
          </cell>
        </row>
        <row r="2093">
          <cell r="S2093">
            <v>1473.6</v>
          </cell>
        </row>
        <row r="2093">
          <cell r="AA2093">
            <v>44136</v>
          </cell>
          <cell r="AB2093">
            <v>2020</v>
          </cell>
        </row>
        <row r="2093">
          <cell r="AF2093" t="str">
            <v>住宅物业费</v>
          </cell>
        </row>
        <row r="2094">
          <cell r="C2094" t="str">
            <v>中华东波苑</v>
          </cell>
        </row>
        <row r="2094">
          <cell r="K2094" t="str">
            <v>2020年</v>
          </cell>
        </row>
        <row r="2094">
          <cell r="M2094">
            <v>44104</v>
          </cell>
        </row>
        <row r="2094">
          <cell r="S2094">
            <v>2298.85</v>
          </cell>
        </row>
        <row r="2094">
          <cell r="AA2094">
            <v>44136</v>
          </cell>
          <cell r="AB2094">
            <v>2020</v>
          </cell>
        </row>
        <row r="2094">
          <cell r="AF2094" t="str">
            <v>电费及管理费</v>
          </cell>
        </row>
        <row r="2095">
          <cell r="C2095" t="str">
            <v>中华东波苑</v>
          </cell>
        </row>
        <row r="2095">
          <cell r="K2095" t="str">
            <v>2020年</v>
          </cell>
        </row>
        <row r="2095">
          <cell r="M2095">
            <v>44104</v>
          </cell>
        </row>
        <row r="2095">
          <cell r="S2095">
            <v>474.5</v>
          </cell>
        </row>
        <row r="2095">
          <cell r="AA2095">
            <v>44136</v>
          </cell>
          <cell r="AB2095">
            <v>2020</v>
          </cell>
        </row>
        <row r="2095">
          <cell r="AF2095" t="str">
            <v>代收水费</v>
          </cell>
        </row>
        <row r="2096">
          <cell r="C2096" t="str">
            <v>中华东波苑</v>
          </cell>
        </row>
        <row r="2096">
          <cell r="K2096" t="str">
            <v>2020年</v>
          </cell>
        </row>
        <row r="2096">
          <cell r="M2096">
            <v>44196</v>
          </cell>
        </row>
        <row r="2096">
          <cell r="S2096">
            <v>1673.88</v>
          </cell>
        </row>
        <row r="2096">
          <cell r="AA2096">
            <v>44136</v>
          </cell>
          <cell r="AB2096">
            <v>2020</v>
          </cell>
        </row>
        <row r="2096">
          <cell r="AF2096" t="str">
            <v>住宅物业费</v>
          </cell>
        </row>
        <row r="2097">
          <cell r="C2097" t="str">
            <v>中华东波苑</v>
          </cell>
        </row>
        <row r="2097">
          <cell r="K2097" t="str">
            <v>2020年</v>
          </cell>
        </row>
        <row r="2097">
          <cell r="M2097">
            <v>44196</v>
          </cell>
        </row>
        <row r="2097">
          <cell r="S2097">
            <v>1732.2</v>
          </cell>
        </row>
        <row r="2097">
          <cell r="AA2097">
            <v>44136</v>
          </cell>
          <cell r="AB2097">
            <v>2020</v>
          </cell>
        </row>
        <row r="2097">
          <cell r="AF2097" t="str">
            <v>住宅物业费</v>
          </cell>
        </row>
        <row r="2098">
          <cell r="C2098" t="str">
            <v>中华东波苑</v>
          </cell>
        </row>
        <row r="2098">
          <cell r="K2098" t="str">
            <v>2020年</v>
          </cell>
        </row>
        <row r="2098">
          <cell r="M2098">
            <v>44196</v>
          </cell>
        </row>
        <row r="2098">
          <cell r="S2098">
            <v>1500</v>
          </cell>
        </row>
        <row r="2098">
          <cell r="AA2098">
            <v>44136</v>
          </cell>
          <cell r="AB2098">
            <v>2020</v>
          </cell>
        </row>
        <row r="2098">
          <cell r="AF2098" t="str">
            <v>地面停车费</v>
          </cell>
        </row>
        <row r="2099">
          <cell r="C2099" t="str">
            <v>中华东波苑</v>
          </cell>
        </row>
        <row r="2099">
          <cell r="K2099" t="str">
            <v>2020年</v>
          </cell>
        </row>
        <row r="2099">
          <cell r="M2099">
            <v>44196</v>
          </cell>
        </row>
        <row r="2099">
          <cell r="S2099">
            <v>828</v>
          </cell>
        </row>
        <row r="2099">
          <cell r="AA2099">
            <v>44136</v>
          </cell>
          <cell r="AB2099">
            <v>2020</v>
          </cell>
        </row>
        <row r="2099">
          <cell r="AF2099" t="str">
            <v>住宅物业费</v>
          </cell>
        </row>
        <row r="2100">
          <cell r="C2100" t="str">
            <v>中华东波苑</v>
          </cell>
        </row>
        <row r="2100">
          <cell r="K2100" t="str">
            <v>2020年</v>
          </cell>
        </row>
        <row r="2100">
          <cell r="M2100">
            <v>44196</v>
          </cell>
        </row>
        <row r="2100">
          <cell r="S2100">
            <v>1709.88</v>
          </cell>
        </row>
        <row r="2100">
          <cell r="AA2100">
            <v>44136</v>
          </cell>
          <cell r="AB2100">
            <v>2020</v>
          </cell>
        </row>
        <row r="2100">
          <cell r="AF2100" t="str">
            <v>住宅物业费</v>
          </cell>
        </row>
        <row r="2101">
          <cell r="C2101" t="str">
            <v>中华东波苑</v>
          </cell>
        </row>
        <row r="2101">
          <cell r="K2101" t="str">
            <v>2020年</v>
          </cell>
        </row>
        <row r="2101">
          <cell r="M2101">
            <v>44196</v>
          </cell>
        </row>
        <row r="2101">
          <cell r="S2101">
            <v>4200</v>
          </cell>
        </row>
        <row r="2101">
          <cell r="AA2101">
            <v>44136</v>
          </cell>
          <cell r="AB2101">
            <v>2020</v>
          </cell>
        </row>
        <row r="2101">
          <cell r="AF2101" t="str">
            <v>地下停车费</v>
          </cell>
        </row>
        <row r="2102">
          <cell r="C2102" t="str">
            <v>中华东波苑</v>
          </cell>
        </row>
        <row r="2102">
          <cell r="K2102" t="str">
            <v>2020年</v>
          </cell>
        </row>
        <row r="2102">
          <cell r="M2102">
            <v>44196</v>
          </cell>
        </row>
        <row r="2102">
          <cell r="S2102">
            <v>1732.2</v>
          </cell>
        </row>
        <row r="2102">
          <cell r="AA2102">
            <v>44136</v>
          </cell>
          <cell r="AB2102">
            <v>2020</v>
          </cell>
        </row>
        <row r="2102">
          <cell r="AF2102" t="str">
            <v>住宅物业费</v>
          </cell>
        </row>
        <row r="2103">
          <cell r="C2103" t="str">
            <v>中华东波苑</v>
          </cell>
        </row>
        <row r="2103">
          <cell r="K2103" t="str">
            <v>2020年</v>
          </cell>
        </row>
        <row r="2103">
          <cell r="M2103">
            <v>44196</v>
          </cell>
        </row>
        <row r="2103">
          <cell r="S2103">
            <v>1089.36</v>
          </cell>
        </row>
        <row r="2103">
          <cell r="AA2103">
            <v>44136</v>
          </cell>
          <cell r="AB2103">
            <v>2020</v>
          </cell>
        </row>
        <row r="2103">
          <cell r="AF2103" t="str">
            <v>住宅物业费</v>
          </cell>
        </row>
        <row r="2104">
          <cell r="C2104" t="str">
            <v>中华东波苑</v>
          </cell>
        </row>
        <row r="2104">
          <cell r="K2104" t="str">
            <v>2020年</v>
          </cell>
        </row>
        <row r="2104">
          <cell r="M2104">
            <v>44196</v>
          </cell>
        </row>
        <row r="2104">
          <cell r="S2104">
            <v>1709.88</v>
          </cell>
        </row>
        <row r="2104">
          <cell r="AA2104">
            <v>44136</v>
          </cell>
          <cell r="AB2104">
            <v>2020</v>
          </cell>
        </row>
        <row r="2104">
          <cell r="AF2104" t="str">
            <v>住宅物业费</v>
          </cell>
        </row>
        <row r="2105">
          <cell r="C2105" t="str">
            <v>中华东波苑</v>
          </cell>
        </row>
        <row r="2105">
          <cell r="K2105" t="str">
            <v>2020年</v>
          </cell>
        </row>
        <row r="2105">
          <cell r="M2105">
            <v>44196</v>
          </cell>
        </row>
        <row r="2105">
          <cell r="S2105">
            <v>1673.88</v>
          </cell>
        </row>
        <row r="2105">
          <cell r="AA2105">
            <v>44136</v>
          </cell>
          <cell r="AB2105">
            <v>2020</v>
          </cell>
        </row>
        <row r="2105">
          <cell r="AF2105" t="str">
            <v>住宅物业费</v>
          </cell>
        </row>
        <row r="2106">
          <cell r="C2106" t="str">
            <v>中华东波苑</v>
          </cell>
        </row>
        <row r="2106">
          <cell r="K2106" t="str">
            <v>2020年</v>
          </cell>
        </row>
        <row r="2106">
          <cell r="M2106">
            <v>44196</v>
          </cell>
        </row>
        <row r="2106">
          <cell r="S2106">
            <v>2122.44</v>
          </cell>
        </row>
        <row r="2106">
          <cell r="AA2106">
            <v>44136</v>
          </cell>
          <cell r="AB2106">
            <v>2020</v>
          </cell>
        </row>
        <row r="2106">
          <cell r="AF2106" t="str">
            <v>住宅物业费</v>
          </cell>
        </row>
        <row r="2107">
          <cell r="C2107" t="str">
            <v>中华东波苑</v>
          </cell>
        </row>
        <row r="2107">
          <cell r="K2107" t="str">
            <v>2020年</v>
          </cell>
        </row>
        <row r="2107">
          <cell r="M2107">
            <v>44196</v>
          </cell>
        </row>
        <row r="2107">
          <cell r="S2107">
            <v>1673.88</v>
          </cell>
        </row>
        <row r="2107">
          <cell r="AA2107">
            <v>44136</v>
          </cell>
          <cell r="AB2107">
            <v>2020</v>
          </cell>
        </row>
        <row r="2107">
          <cell r="AF2107" t="str">
            <v>住宅物业费</v>
          </cell>
        </row>
        <row r="2108">
          <cell r="C2108" t="str">
            <v>中华东波苑</v>
          </cell>
        </row>
        <row r="2108">
          <cell r="K2108" t="str">
            <v>2020年</v>
          </cell>
        </row>
        <row r="2108">
          <cell r="M2108">
            <v>44196</v>
          </cell>
        </row>
        <row r="2108">
          <cell r="S2108">
            <v>1473.6</v>
          </cell>
        </row>
        <row r="2108">
          <cell r="AA2108">
            <v>44136</v>
          </cell>
          <cell r="AB2108">
            <v>2020</v>
          </cell>
        </row>
        <row r="2108">
          <cell r="AF2108" t="str">
            <v>住宅物业费</v>
          </cell>
        </row>
        <row r="2109">
          <cell r="C2109" t="str">
            <v>中华东波苑</v>
          </cell>
        </row>
        <row r="2109">
          <cell r="K2109" t="str">
            <v>2020年</v>
          </cell>
        </row>
        <row r="2109">
          <cell r="M2109">
            <v>44196</v>
          </cell>
        </row>
        <row r="2109">
          <cell r="S2109">
            <v>1473.6</v>
          </cell>
        </row>
        <row r="2109">
          <cell r="AA2109">
            <v>44136</v>
          </cell>
          <cell r="AB2109">
            <v>2020</v>
          </cell>
        </row>
        <row r="2109">
          <cell r="AF2109" t="str">
            <v>住宅物业费</v>
          </cell>
        </row>
        <row r="2110">
          <cell r="C2110" t="str">
            <v>中华东波苑</v>
          </cell>
        </row>
        <row r="2110">
          <cell r="K2110" t="str">
            <v>2020年</v>
          </cell>
        </row>
        <row r="2110">
          <cell r="M2110">
            <v>44196</v>
          </cell>
        </row>
        <row r="2110">
          <cell r="S2110">
            <v>1656</v>
          </cell>
        </row>
        <row r="2110">
          <cell r="AA2110">
            <v>44136</v>
          </cell>
          <cell r="AB2110">
            <v>2020</v>
          </cell>
        </row>
        <row r="2110">
          <cell r="AF2110" t="str">
            <v>住宅物业费</v>
          </cell>
        </row>
        <row r="2111">
          <cell r="C2111" t="str">
            <v>中华东波苑</v>
          </cell>
        </row>
        <row r="2111">
          <cell r="K2111" t="str">
            <v>2020年</v>
          </cell>
        </row>
        <row r="2111">
          <cell r="M2111">
            <v>44196</v>
          </cell>
        </row>
        <row r="2111">
          <cell r="S2111">
            <v>1473.6</v>
          </cell>
        </row>
        <row r="2111">
          <cell r="AA2111">
            <v>44136</v>
          </cell>
          <cell r="AB2111">
            <v>2020</v>
          </cell>
        </row>
        <row r="2111">
          <cell r="AF2111" t="str">
            <v>住宅物业费</v>
          </cell>
        </row>
        <row r="2112">
          <cell r="C2112" t="str">
            <v>中华东波苑</v>
          </cell>
        </row>
        <row r="2112">
          <cell r="K2112" t="str">
            <v>2020年</v>
          </cell>
        </row>
        <row r="2112">
          <cell r="M2112">
            <v>44196</v>
          </cell>
        </row>
        <row r="2112">
          <cell r="S2112">
            <v>1799.16</v>
          </cell>
        </row>
        <row r="2112">
          <cell r="AA2112">
            <v>44136</v>
          </cell>
          <cell r="AB2112">
            <v>2020</v>
          </cell>
        </row>
        <row r="2112">
          <cell r="AF2112" t="str">
            <v>住宅物业费</v>
          </cell>
        </row>
        <row r="2113">
          <cell r="C2113" t="str">
            <v>中华东波苑</v>
          </cell>
        </row>
        <row r="2113">
          <cell r="K2113" t="str">
            <v>2020年</v>
          </cell>
        </row>
        <row r="2113">
          <cell r="M2113">
            <v>44196</v>
          </cell>
        </row>
        <row r="2113">
          <cell r="S2113">
            <v>3000</v>
          </cell>
        </row>
        <row r="2113">
          <cell r="AA2113">
            <v>44136</v>
          </cell>
          <cell r="AB2113">
            <v>2020</v>
          </cell>
        </row>
        <row r="2113">
          <cell r="AF2113" t="str">
            <v>地面停车费</v>
          </cell>
        </row>
        <row r="2114">
          <cell r="C2114" t="str">
            <v>中华东波苑</v>
          </cell>
        </row>
        <row r="2114">
          <cell r="K2114" t="str">
            <v>2020年</v>
          </cell>
        </row>
        <row r="2114">
          <cell r="M2114">
            <v>44196</v>
          </cell>
        </row>
        <row r="2114">
          <cell r="S2114">
            <v>2100</v>
          </cell>
        </row>
        <row r="2114">
          <cell r="AA2114">
            <v>44136</v>
          </cell>
          <cell r="AB2114">
            <v>2020</v>
          </cell>
        </row>
        <row r="2114">
          <cell r="AF2114" t="str">
            <v>地下停车费</v>
          </cell>
        </row>
        <row r="2115">
          <cell r="C2115" t="str">
            <v>中华东波苑</v>
          </cell>
        </row>
        <row r="2115">
          <cell r="K2115" t="str">
            <v>2020年</v>
          </cell>
        </row>
        <row r="2115">
          <cell r="M2115">
            <v>44196</v>
          </cell>
        </row>
        <row r="2115">
          <cell r="S2115">
            <v>836.94</v>
          </cell>
        </row>
        <row r="2115">
          <cell r="AA2115">
            <v>44136</v>
          </cell>
          <cell r="AB2115">
            <v>2020</v>
          </cell>
        </row>
        <row r="2115">
          <cell r="AF2115" t="str">
            <v>住宅物业费</v>
          </cell>
        </row>
        <row r="2116">
          <cell r="C2116" t="str">
            <v>中华东波苑</v>
          </cell>
        </row>
        <row r="2116">
          <cell r="K2116" t="str">
            <v>2020年</v>
          </cell>
        </row>
        <row r="2116">
          <cell r="M2116">
            <v>44196</v>
          </cell>
        </row>
        <row r="2116">
          <cell r="S2116">
            <v>418.47</v>
          </cell>
        </row>
        <row r="2116">
          <cell r="AA2116">
            <v>44136</v>
          </cell>
          <cell r="AB2116">
            <v>2020</v>
          </cell>
        </row>
        <row r="2116">
          <cell r="AF2116" t="str">
            <v>住宅物业费</v>
          </cell>
        </row>
        <row r="2117">
          <cell r="C2117" t="str">
            <v>中华东波苑</v>
          </cell>
        </row>
        <row r="2117">
          <cell r="K2117" t="str">
            <v>2020年</v>
          </cell>
        </row>
        <row r="2117">
          <cell r="M2117">
            <v>44165</v>
          </cell>
        </row>
        <row r="2117">
          <cell r="S2117">
            <v>250</v>
          </cell>
        </row>
        <row r="2117">
          <cell r="AA2117">
            <v>44136</v>
          </cell>
          <cell r="AB2117">
            <v>2020</v>
          </cell>
        </row>
        <row r="2117">
          <cell r="AF2117" t="str">
            <v>临时停车费</v>
          </cell>
        </row>
        <row r="2118">
          <cell r="C2118" t="str">
            <v>中华东波苑</v>
          </cell>
        </row>
        <row r="2118">
          <cell r="K2118" t="str">
            <v>2020年</v>
          </cell>
        </row>
        <row r="2118">
          <cell r="M2118">
            <v>44165</v>
          </cell>
        </row>
        <row r="2118">
          <cell r="S2118">
            <v>250</v>
          </cell>
        </row>
        <row r="2118">
          <cell r="AA2118">
            <v>44136</v>
          </cell>
          <cell r="AB2118">
            <v>2020</v>
          </cell>
        </row>
        <row r="2118">
          <cell r="AF2118" t="str">
            <v>临时停车费</v>
          </cell>
        </row>
        <row r="2119">
          <cell r="C2119" t="str">
            <v>中华东波苑</v>
          </cell>
        </row>
        <row r="2119">
          <cell r="K2119" t="str">
            <v>2020年</v>
          </cell>
        </row>
        <row r="2119">
          <cell r="M2119">
            <v>44165</v>
          </cell>
        </row>
        <row r="2119">
          <cell r="S2119">
            <v>500</v>
          </cell>
        </row>
        <row r="2119">
          <cell r="AA2119">
            <v>44136</v>
          </cell>
          <cell r="AB2119">
            <v>2020</v>
          </cell>
        </row>
        <row r="2119">
          <cell r="AF2119" t="str">
            <v>临时停车费</v>
          </cell>
        </row>
        <row r="2120">
          <cell r="C2120" t="str">
            <v>中华东波苑</v>
          </cell>
        </row>
        <row r="2120">
          <cell r="K2120" t="str">
            <v>2020年</v>
          </cell>
        </row>
        <row r="2120">
          <cell r="M2120">
            <v>44165</v>
          </cell>
        </row>
        <row r="2120">
          <cell r="S2120">
            <v>500</v>
          </cell>
        </row>
        <row r="2120">
          <cell r="AA2120">
            <v>44136</v>
          </cell>
          <cell r="AB2120">
            <v>2020</v>
          </cell>
        </row>
        <row r="2120">
          <cell r="AF2120" t="str">
            <v>临时停车费</v>
          </cell>
        </row>
        <row r="2121">
          <cell r="C2121" t="str">
            <v>中华东波苑</v>
          </cell>
        </row>
        <row r="2121">
          <cell r="K2121" t="str">
            <v>2020年</v>
          </cell>
        </row>
        <row r="2121">
          <cell r="M2121">
            <v>44196</v>
          </cell>
        </row>
        <row r="2121">
          <cell r="S2121">
            <v>449.66</v>
          </cell>
        </row>
        <row r="2121">
          <cell r="AA2121">
            <v>44136</v>
          </cell>
          <cell r="AB2121">
            <v>2020</v>
          </cell>
        </row>
        <row r="2121">
          <cell r="AF2121" t="str">
            <v>住宅物业费</v>
          </cell>
        </row>
        <row r="2122">
          <cell r="C2122" t="str">
            <v>中华东波苑</v>
          </cell>
        </row>
        <row r="2122">
          <cell r="K2122" t="str">
            <v>2020年</v>
          </cell>
        </row>
        <row r="2122">
          <cell r="M2122">
            <v>44196</v>
          </cell>
        </row>
        <row r="2122">
          <cell r="S2122">
            <v>375</v>
          </cell>
        </row>
        <row r="2122">
          <cell r="AA2122">
            <v>44136</v>
          </cell>
          <cell r="AB2122">
            <v>2020</v>
          </cell>
        </row>
        <row r="2122">
          <cell r="AF2122" t="str">
            <v>小业主产权车辆管理费</v>
          </cell>
        </row>
        <row r="2123">
          <cell r="C2123" t="str">
            <v>中华东波苑</v>
          </cell>
        </row>
        <row r="2123">
          <cell r="K2123" t="str">
            <v>2020年</v>
          </cell>
        </row>
        <row r="2123">
          <cell r="M2123">
            <v>44074</v>
          </cell>
        </row>
        <row r="2123">
          <cell r="S2123">
            <v>616.55</v>
          </cell>
        </row>
        <row r="2123">
          <cell r="AA2123">
            <v>44136</v>
          </cell>
          <cell r="AB2123">
            <v>2020</v>
          </cell>
        </row>
        <row r="2123">
          <cell r="AF2123" t="str">
            <v>电费及管理费</v>
          </cell>
        </row>
        <row r="2124">
          <cell r="C2124" t="str">
            <v>中华东波苑</v>
          </cell>
        </row>
        <row r="2124">
          <cell r="K2124" t="str">
            <v>2020年</v>
          </cell>
        </row>
        <row r="2124">
          <cell r="M2124">
            <v>44074</v>
          </cell>
        </row>
        <row r="2124">
          <cell r="S2124">
            <v>520</v>
          </cell>
        </row>
        <row r="2124">
          <cell r="AA2124">
            <v>44136</v>
          </cell>
          <cell r="AB2124">
            <v>2020</v>
          </cell>
        </row>
        <row r="2124">
          <cell r="AF2124" t="str">
            <v>代收水费</v>
          </cell>
        </row>
        <row r="2125">
          <cell r="C2125" t="str">
            <v>中华东波苑</v>
          </cell>
        </row>
        <row r="2125">
          <cell r="K2125" t="str">
            <v>2020年</v>
          </cell>
        </row>
        <row r="2125">
          <cell r="M2125">
            <v>44104</v>
          </cell>
        </row>
        <row r="2125">
          <cell r="S2125">
            <v>371.45</v>
          </cell>
        </row>
        <row r="2125">
          <cell r="AA2125">
            <v>44136</v>
          </cell>
          <cell r="AB2125">
            <v>2020</v>
          </cell>
        </row>
        <row r="2125">
          <cell r="AF2125" t="str">
            <v>电费及管理费</v>
          </cell>
        </row>
        <row r="2126">
          <cell r="C2126" t="str">
            <v>中华东波苑</v>
          </cell>
        </row>
        <row r="2126">
          <cell r="K2126" t="str">
            <v>2020年</v>
          </cell>
        </row>
        <row r="2126">
          <cell r="M2126">
            <v>44104</v>
          </cell>
        </row>
        <row r="2126">
          <cell r="S2126">
            <v>533</v>
          </cell>
        </row>
        <row r="2126">
          <cell r="AA2126">
            <v>44136</v>
          </cell>
          <cell r="AB2126">
            <v>2020</v>
          </cell>
        </row>
        <row r="2126">
          <cell r="AF2126" t="str">
            <v>代收水费</v>
          </cell>
        </row>
        <row r="2127">
          <cell r="C2127" t="str">
            <v>中华东波苑</v>
          </cell>
        </row>
        <row r="2127">
          <cell r="K2127" t="str">
            <v>2020年</v>
          </cell>
        </row>
        <row r="2127">
          <cell r="M2127">
            <v>44012</v>
          </cell>
        </row>
        <row r="2127">
          <cell r="S2127">
            <v>3893.54</v>
          </cell>
        </row>
        <row r="2127">
          <cell r="AA2127">
            <v>44136</v>
          </cell>
          <cell r="AB2127">
            <v>2020</v>
          </cell>
        </row>
        <row r="2127">
          <cell r="AF2127" t="str">
            <v>电费及管理费</v>
          </cell>
        </row>
        <row r="2128">
          <cell r="C2128" t="str">
            <v>中华东波苑</v>
          </cell>
        </row>
        <row r="2128">
          <cell r="K2128" t="str">
            <v>2020年</v>
          </cell>
        </row>
        <row r="2128">
          <cell r="M2128">
            <v>44012</v>
          </cell>
        </row>
        <row r="2128">
          <cell r="S2128">
            <v>330.6</v>
          </cell>
        </row>
        <row r="2128">
          <cell r="AA2128">
            <v>44136</v>
          </cell>
          <cell r="AB2128">
            <v>2020</v>
          </cell>
        </row>
        <row r="2128">
          <cell r="AF2128" t="str">
            <v>代收水费</v>
          </cell>
        </row>
        <row r="2129">
          <cell r="C2129" t="str">
            <v>中华东波苑</v>
          </cell>
        </row>
        <row r="2129">
          <cell r="K2129" t="str">
            <v>2020年</v>
          </cell>
        </row>
        <row r="2129">
          <cell r="M2129">
            <v>44196</v>
          </cell>
        </row>
        <row r="2129">
          <cell r="S2129">
            <v>1473.6</v>
          </cell>
        </row>
        <row r="2129">
          <cell r="AA2129">
            <v>44136</v>
          </cell>
          <cell r="AB2129">
            <v>2020</v>
          </cell>
        </row>
        <row r="2129">
          <cell r="AF2129" t="str">
            <v>住宅物业费</v>
          </cell>
        </row>
        <row r="2130">
          <cell r="C2130" t="str">
            <v>中华东波苑</v>
          </cell>
        </row>
        <row r="2130">
          <cell r="K2130" t="str">
            <v>2020年</v>
          </cell>
        </row>
        <row r="2130">
          <cell r="M2130">
            <v>44196</v>
          </cell>
        </row>
        <row r="2130">
          <cell r="S2130">
            <v>1473.6</v>
          </cell>
        </row>
        <row r="2130">
          <cell r="AA2130">
            <v>44136</v>
          </cell>
          <cell r="AB2130">
            <v>2020</v>
          </cell>
        </row>
        <row r="2130">
          <cell r="AF2130" t="str">
            <v>住宅物业费</v>
          </cell>
        </row>
        <row r="2131">
          <cell r="C2131" t="str">
            <v>中华东波苑</v>
          </cell>
        </row>
        <row r="2131">
          <cell r="K2131" t="str">
            <v>2020年</v>
          </cell>
        </row>
        <row r="2131">
          <cell r="M2131">
            <v>44196</v>
          </cell>
        </row>
        <row r="2131">
          <cell r="S2131">
            <v>1673.8</v>
          </cell>
        </row>
        <row r="2131">
          <cell r="AA2131">
            <v>44136</v>
          </cell>
          <cell r="AB2131">
            <v>2020</v>
          </cell>
        </row>
        <row r="2131">
          <cell r="AF2131" t="str">
            <v>住宅物业费</v>
          </cell>
        </row>
        <row r="2132">
          <cell r="C2132" t="str">
            <v>中华东波苑</v>
          </cell>
        </row>
        <row r="2132">
          <cell r="K2132" t="str">
            <v>2021年</v>
          </cell>
        </row>
        <row r="2132">
          <cell r="M2132">
            <v>44561</v>
          </cell>
        </row>
        <row r="2132">
          <cell r="S2132">
            <v>1673.8</v>
          </cell>
        </row>
        <row r="2132">
          <cell r="AA2132">
            <v>44136</v>
          </cell>
          <cell r="AB2132">
            <v>2020</v>
          </cell>
        </row>
        <row r="2132">
          <cell r="AF2132" t="str">
            <v>住宅物业费</v>
          </cell>
        </row>
        <row r="2133">
          <cell r="C2133" t="str">
            <v>中华东波苑</v>
          </cell>
        </row>
        <row r="2133">
          <cell r="K2133" t="str">
            <v>2020年</v>
          </cell>
        </row>
        <row r="2133">
          <cell r="M2133">
            <v>44196</v>
          </cell>
        </row>
        <row r="2133">
          <cell r="S2133">
            <v>1799.16</v>
          </cell>
        </row>
        <row r="2133">
          <cell r="AA2133">
            <v>44136</v>
          </cell>
          <cell r="AB2133">
            <v>2020</v>
          </cell>
        </row>
        <row r="2133">
          <cell r="AF2133" t="str">
            <v>住宅物业费</v>
          </cell>
        </row>
        <row r="2134">
          <cell r="C2134" t="str">
            <v>中华东波苑</v>
          </cell>
        </row>
        <row r="2134">
          <cell r="K2134" t="str">
            <v>2020年</v>
          </cell>
        </row>
        <row r="2134">
          <cell r="M2134">
            <v>44196</v>
          </cell>
        </row>
        <row r="2134">
          <cell r="S2134">
            <v>899.58</v>
          </cell>
        </row>
        <row r="2134">
          <cell r="AA2134">
            <v>44136</v>
          </cell>
          <cell r="AB2134">
            <v>2020</v>
          </cell>
        </row>
        <row r="2134">
          <cell r="AF2134" t="str">
            <v>住宅物业费</v>
          </cell>
        </row>
        <row r="2135">
          <cell r="C2135" t="str">
            <v>中华东波苑</v>
          </cell>
        </row>
        <row r="2135">
          <cell r="K2135" t="str">
            <v>2020年</v>
          </cell>
        </row>
        <row r="2135">
          <cell r="M2135">
            <v>44196</v>
          </cell>
        </row>
        <row r="2135">
          <cell r="S2135">
            <v>1473.6</v>
          </cell>
        </row>
        <row r="2135">
          <cell r="AA2135">
            <v>44136</v>
          </cell>
          <cell r="AB2135">
            <v>2020</v>
          </cell>
        </row>
        <row r="2135">
          <cell r="AF2135" t="str">
            <v>住宅物业费</v>
          </cell>
        </row>
        <row r="2136">
          <cell r="C2136" t="str">
            <v>中华东波苑</v>
          </cell>
        </row>
        <row r="2136">
          <cell r="K2136" t="str">
            <v>2020年</v>
          </cell>
        </row>
        <row r="2136">
          <cell r="M2136">
            <v>44196</v>
          </cell>
        </row>
        <row r="2136">
          <cell r="S2136">
            <v>897.18</v>
          </cell>
        </row>
        <row r="2136">
          <cell r="AA2136">
            <v>44136</v>
          </cell>
          <cell r="AB2136">
            <v>2020</v>
          </cell>
        </row>
        <row r="2136">
          <cell r="AF2136" t="str">
            <v>住宅物业费</v>
          </cell>
        </row>
        <row r="2137">
          <cell r="C2137" t="str">
            <v>中华东波苑</v>
          </cell>
        </row>
        <row r="2137">
          <cell r="K2137" t="str">
            <v>2020年</v>
          </cell>
        </row>
        <row r="2137">
          <cell r="M2137">
            <v>44196</v>
          </cell>
        </row>
        <row r="2137">
          <cell r="S2137">
            <v>750</v>
          </cell>
        </row>
        <row r="2137">
          <cell r="AA2137">
            <v>44136</v>
          </cell>
          <cell r="AB2137">
            <v>2020</v>
          </cell>
        </row>
        <row r="2137">
          <cell r="AF2137" t="str">
            <v>小业主产权车辆管理费</v>
          </cell>
        </row>
        <row r="2138">
          <cell r="C2138" t="str">
            <v>中华东波苑</v>
          </cell>
        </row>
        <row r="2138">
          <cell r="K2138" t="str">
            <v>2020年</v>
          </cell>
        </row>
        <row r="2138">
          <cell r="M2138">
            <v>44196</v>
          </cell>
        </row>
        <row r="2138">
          <cell r="S2138">
            <v>1473.6</v>
          </cell>
        </row>
        <row r="2138">
          <cell r="AA2138">
            <v>44136</v>
          </cell>
          <cell r="AB2138">
            <v>2020</v>
          </cell>
        </row>
        <row r="2138">
          <cell r="AF2138" t="str">
            <v>住宅物业费</v>
          </cell>
        </row>
        <row r="2139">
          <cell r="C2139" t="str">
            <v>中华东波苑</v>
          </cell>
        </row>
        <row r="2139">
          <cell r="K2139" t="str">
            <v>2020年</v>
          </cell>
        </row>
        <row r="2139">
          <cell r="M2139">
            <v>44196</v>
          </cell>
        </row>
        <row r="2139">
          <cell r="S2139">
            <v>1656</v>
          </cell>
        </row>
        <row r="2139">
          <cell r="AA2139">
            <v>44136</v>
          </cell>
          <cell r="AB2139">
            <v>2020</v>
          </cell>
        </row>
        <row r="2139">
          <cell r="AF2139" t="str">
            <v>住宅物业费</v>
          </cell>
        </row>
        <row r="2140">
          <cell r="C2140" t="str">
            <v>中华东波苑</v>
          </cell>
        </row>
        <row r="2140">
          <cell r="K2140" t="str">
            <v>2020年</v>
          </cell>
        </row>
        <row r="2140">
          <cell r="M2140">
            <v>44196</v>
          </cell>
        </row>
        <row r="2140">
          <cell r="S2140">
            <v>828</v>
          </cell>
        </row>
        <row r="2140">
          <cell r="AA2140">
            <v>44136</v>
          </cell>
          <cell r="AB2140">
            <v>2020</v>
          </cell>
        </row>
        <row r="2140">
          <cell r="AF2140" t="str">
            <v>住宅物业费</v>
          </cell>
        </row>
        <row r="2141">
          <cell r="C2141" t="str">
            <v>中华东波苑</v>
          </cell>
        </row>
        <row r="2141">
          <cell r="K2141" t="str">
            <v>2020年</v>
          </cell>
        </row>
        <row r="2141">
          <cell r="M2141">
            <v>44196</v>
          </cell>
        </row>
        <row r="2141">
          <cell r="S2141">
            <v>1500</v>
          </cell>
        </row>
        <row r="2141">
          <cell r="AA2141">
            <v>44136</v>
          </cell>
          <cell r="AB2141">
            <v>2020</v>
          </cell>
        </row>
        <row r="2141">
          <cell r="AF2141" t="str">
            <v>地面停车费</v>
          </cell>
        </row>
        <row r="2142">
          <cell r="C2142" t="str">
            <v>中华东波苑</v>
          </cell>
        </row>
        <row r="2142">
          <cell r="K2142" t="str">
            <v>2020年</v>
          </cell>
        </row>
        <row r="2142">
          <cell r="M2142">
            <v>44196</v>
          </cell>
        </row>
        <row r="2142">
          <cell r="S2142">
            <v>1794.36</v>
          </cell>
        </row>
        <row r="2142">
          <cell r="AA2142">
            <v>44136</v>
          </cell>
          <cell r="AB2142">
            <v>2020</v>
          </cell>
        </row>
        <row r="2142">
          <cell r="AF2142" t="str">
            <v>住宅物业费</v>
          </cell>
        </row>
        <row r="2143">
          <cell r="C2143" t="str">
            <v>中华东波苑</v>
          </cell>
        </row>
        <row r="2143">
          <cell r="K2143" t="str">
            <v>2020年</v>
          </cell>
        </row>
        <row r="2143">
          <cell r="M2143">
            <v>44196</v>
          </cell>
        </row>
        <row r="2143">
          <cell r="S2143">
            <v>1500</v>
          </cell>
        </row>
        <row r="2143">
          <cell r="AA2143">
            <v>44136</v>
          </cell>
          <cell r="AB2143">
            <v>2020</v>
          </cell>
        </row>
        <row r="2143">
          <cell r="AF2143" t="str">
            <v>小业主产权车辆管理费</v>
          </cell>
        </row>
        <row r="2144">
          <cell r="C2144" t="str">
            <v>中华东波苑</v>
          </cell>
        </row>
        <row r="2144">
          <cell r="K2144" t="str">
            <v>2020年</v>
          </cell>
        </row>
        <row r="2144">
          <cell r="M2144">
            <v>44196</v>
          </cell>
        </row>
        <row r="2144">
          <cell r="S2144">
            <v>1473.6</v>
          </cell>
        </row>
        <row r="2144">
          <cell r="AA2144">
            <v>44136</v>
          </cell>
          <cell r="AB2144">
            <v>2020</v>
          </cell>
        </row>
        <row r="2144">
          <cell r="AF2144" t="str">
            <v>住宅物业费</v>
          </cell>
        </row>
        <row r="2145">
          <cell r="C2145" t="str">
            <v>中华东波苑</v>
          </cell>
        </row>
        <row r="2145">
          <cell r="K2145" t="str">
            <v>2020年</v>
          </cell>
        </row>
        <row r="2145">
          <cell r="M2145">
            <v>44196</v>
          </cell>
        </row>
        <row r="2145">
          <cell r="S2145">
            <v>1282.41</v>
          </cell>
        </row>
        <row r="2145">
          <cell r="AA2145">
            <v>44136</v>
          </cell>
          <cell r="AB2145">
            <v>2020</v>
          </cell>
        </row>
        <row r="2145">
          <cell r="AF2145" t="str">
            <v>住宅物业费</v>
          </cell>
        </row>
        <row r="2146">
          <cell r="C2146" t="str">
            <v>中华东波苑</v>
          </cell>
        </row>
        <row r="2146">
          <cell r="K2146" t="str">
            <v>2020年</v>
          </cell>
        </row>
        <row r="2146">
          <cell r="M2146">
            <v>44196</v>
          </cell>
        </row>
        <row r="2146">
          <cell r="S2146">
            <v>3150</v>
          </cell>
        </row>
        <row r="2146">
          <cell r="AA2146">
            <v>44136</v>
          </cell>
          <cell r="AB2146">
            <v>2020</v>
          </cell>
        </row>
        <row r="2146">
          <cell r="AF2146" t="str">
            <v>地下停车费</v>
          </cell>
        </row>
        <row r="2147">
          <cell r="C2147" t="str">
            <v>中华东波苑</v>
          </cell>
        </row>
        <row r="2147">
          <cell r="K2147" t="str">
            <v>2020年</v>
          </cell>
        </row>
        <row r="2147">
          <cell r="M2147">
            <v>44104</v>
          </cell>
        </row>
        <row r="2147">
          <cell r="S2147">
            <v>840.65</v>
          </cell>
        </row>
        <row r="2147">
          <cell r="AA2147">
            <v>44136</v>
          </cell>
          <cell r="AB2147">
            <v>2020</v>
          </cell>
        </row>
        <row r="2147">
          <cell r="AF2147" t="str">
            <v>电费及管理费</v>
          </cell>
        </row>
        <row r="2148">
          <cell r="C2148" t="str">
            <v>中华东波苑</v>
          </cell>
        </row>
        <row r="2148">
          <cell r="K2148" t="str">
            <v>2020年</v>
          </cell>
        </row>
        <row r="2148">
          <cell r="M2148">
            <v>44104</v>
          </cell>
        </row>
        <row r="2148">
          <cell r="S2148">
            <v>325</v>
          </cell>
        </row>
        <row r="2148">
          <cell r="AA2148">
            <v>44136</v>
          </cell>
          <cell r="AB2148">
            <v>2020</v>
          </cell>
        </row>
        <row r="2148">
          <cell r="AF2148" t="str">
            <v>代收水费</v>
          </cell>
        </row>
        <row r="2149">
          <cell r="C2149" t="str">
            <v>中华东波苑</v>
          </cell>
        </row>
        <row r="2149">
          <cell r="K2149" t="str">
            <v>2020年</v>
          </cell>
        </row>
        <row r="2149">
          <cell r="M2149">
            <v>44104</v>
          </cell>
        </row>
        <row r="2149">
          <cell r="S2149">
            <v>507.3</v>
          </cell>
        </row>
        <row r="2149">
          <cell r="AA2149">
            <v>44136</v>
          </cell>
          <cell r="AB2149">
            <v>2020</v>
          </cell>
        </row>
        <row r="2149">
          <cell r="AF2149" t="str">
            <v>代收水费</v>
          </cell>
        </row>
        <row r="2150">
          <cell r="C2150" t="str">
            <v>中华东波苑</v>
          </cell>
        </row>
        <row r="2150">
          <cell r="K2150" t="str">
            <v>2020年</v>
          </cell>
        </row>
        <row r="2150">
          <cell r="M2150">
            <v>44104</v>
          </cell>
        </row>
        <row r="2150">
          <cell r="S2150">
            <v>4987.55</v>
          </cell>
        </row>
        <row r="2150">
          <cell r="AA2150">
            <v>44136</v>
          </cell>
          <cell r="AB2150">
            <v>2020</v>
          </cell>
        </row>
        <row r="2150">
          <cell r="AF2150" t="str">
            <v>电费及管理费</v>
          </cell>
        </row>
        <row r="2151">
          <cell r="C2151" t="str">
            <v>中华东波苑</v>
          </cell>
        </row>
        <row r="2151">
          <cell r="K2151" t="str">
            <v>2020年</v>
          </cell>
        </row>
        <row r="2151">
          <cell r="M2151">
            <v>44104</v>
          </cell>
        </row>
        <row r="2151">
          <cell r="S2151">
            <v>125.4</v>
          </cell>
        </row>
        <row r="2151">
          <cell r="AA2151">
            <v>44136</v>
          </cell>
          <cell r="AB2151">
            <v>2020</v>
          </cell>
        </row>
        <row r="2151">
          <cell r="AF2151" t="str">
            <v>代收水费</v>
          </cell>
        </row>
        <row r="2152">
          <cell r="C2152" t="str">
            <v>中华东波苑</v>
          </cell>
        </row>
        <row r="2152">
          <cell r="K2152" t="str">
            <v>2020年</v>
          </cell>
        </row>
        <row r="2152">
          <cell r="M2152">
            <v>44074</v>
          </cell>
        </row>
        <row r="2152">
          <cell r="S2152">
            <v>1533.6</v>
          </cell>
        </row>
        <row r="2152">
          <cell r="AA2152">
            <v>44136</v>
          </cell>
          <cell r="AB2152">
            <v>2020</v>
          </cell>
        </row>
        <row r="2152">
          <cell r="AF2152" t="str">
            <v>电费及管理费</v>
          </cell>
        </row>
        <row r="2153">
          <cell r="C2153" t="str">
            <v>中华东波苑</v>
          </cell>
        </row>
        <row r="2153">
          <cell r="K2153" t="str">
            <v>2020年</v>
          </cell>
        </row>
        <row r="2153">
          <cell r="M2153">
            <v>44074</v>
          </cell>
        </row>
        <row r="2153">
          <cell r="S2153">
            <v>65</v>
          </cell>
        </row>
        <row r="2153">
          <cell r="AA2153">
            <v>44136</v>
          </cell>
          <cell r="AB2153">
            <v>2020</v>
          </cell>
        </row>
        <row r="2153">
          <cell r="AF2153" t="str">
            <v>代收水费</v>
          </cell>
        </row>
        <row r="2154">
          <cell r="C2154" t="str">
            <v>中华东波苑</v>
          </cell>
        </row>
        <row r="2154">
          <cell r="K2154" t="str">
            <v>2020年</v>
          </cell>
        </row>
        <row r="2154">
          <cell r="M2154">
            <v>44104</v>
          </cell>
        </row>
        <row r="2154">
          <cell r="S2154">
            <v>607</v>
          </cell>
        </row>
        <row r="2154">
          <cell r="AA2154">
            <v>44136</v>
          </cell>
          <cell r="AB2154">
            <v>2020</v>
          </cell>
        </row>
        <row r="2154">
          <cell r="AF2154" t="str">
            <v>电费及管理费</v>
          </cell>
        </row>
        <row r="2155">
          <cell r="C2155" t="str">
            <v>中华东波苑</v>
          </cell>
        </row>
        <row r="2155">
          <cell r="K2155" t="str">
            <v>2020年</v>
          </cell>
        </row>
        <row r="2155">
          <cell r="M2155">
            <v>44104</v>
          </cell>
        </row>
        <row r="2155">
          <cell r="S2155">
            <v>65</v>
          </cell>
        </row>
        <row r="2155">
          <cell r="AA2155">
            <v>44136</v>
          </cell>
          <cell r="AB2155">
            <v>2020</v>
          </cell>
        </row>
        <row r="2155">
          <cell r="AF2155" t="str">
            <v>代收水费</v>
          </cell>
        </row>
        <row r="2156">
          <cell r="C2156" t="str">
            <v>中华东波苑</v>
          </cell>
        </row>
        <row r="2156">
          <cell r="K2156" t="str">
            <v>2020年</v>
          </cell>
        </row>
        <row r="2156">
          <cell r="M2156">
            <v>44104</v>
          </cell>
        </row>
        <row r="2156">
          <cell r="S2156">
            <v>6426</v>
          </cell>
        </row>
        <row r="2156">
          <cell r="AA2156">
            <v>44136</v>
          </cell>
          <cell r="AB2156">
            <v>2020</v>
          </cell>
        </row>
        <row r="2156">
          <cell r="AF2156" t="str">
            <v>电费及管理费</v>
          </cell>
        </row>
        <row r="2157">
          <cell r="C2157" t="str">
            <v>中华东波苑</v>
          </cell>
        </row>
        <row r="2157">
          <cell r="K2157" t="str">
            <v>2020年</v>
          </cell>
        </row>
        <row r="2157">
          <cell r="M2157">
            <v>44104</v>
          </cell>
        </row>
        <row r="2157">
          <cell r="S2157">
            <v>2508</v>
          </cell>
        </row>
        <row r="2157">
          <cell r="AA2157">
            <v>44136</v>
          </cell>
          <cell r="AB2157">
            <v>2020</v>
          </cell>
        </row>
        <row r="2157">
          <cell r="AF2157" t="str">
            <v>代收水费</v>
          </cell>
        </row>
        <row r="2158">
          <cell r="C2158" t="str">
            <v>中华东波苑</v>
          </cell>
        </row>
        <row r="2158">
          <cell r="K2158" t="str">
            <v>2020年</v>
          </cell>
        </row>
        <row r="2158">
          <cell r="M2158">
            <v>44104</v>
          </cell>
        </row>
        <row r="2158">
          <cell r="S2158">
            <v>5961.5</v>
          </cell>
        </row>
        <row r="2158">
          <cell r="AA2158">
            <v>44136</v>
          </cell>
          <cell r="AB2158">
            <v>2020</v>
          </cell>
        </row>
        <row r="2158">
          <cell r="AF2158" t="str">
            <v>电费及管理费</v>
          </cell>
        </row>
        <row r="2159">
          <cell r="C2159" t="str">
            <v>中华东波苑</v>
          </cell>
        </row>
        <row r="2159">
          <cell r="K2159" t="str">
            <v>2020年</v>
          </cell>
        </row>
        <row r="2159">
          <cell r="M2159">
            <v>44104</v>
          </cell>
        </row>
        <row r="2159">
          <cell r="S2159">
            <v>1464.9</v>
          </cell>
        </row>
        <row r="2159">
          <cell r="AA2159">
            <v>44136</v>
          </cell>
          <cell r="AB2159">
            <v>2020</v>
          </cell>
        </row>
        <row r="2159">
          <cell r="AF2159" t="str">
            <v>代收水费</v>
          </cell>
        </row>
        <row r="2160">
          <cell r="C2160" t="str">
            <v>中华东波苑</v>
          </cell>
        </row>
        <row r="2160">
          <cell r="K2160" t="str">
            <v>2020年</v>
          </cell>
        </row>
        <row r="2160">
          <cell r="M2160">
            <v>44104</v>
          </cell>
        </row>
        <row r="2160">
          <cell r="S2160">
            <v>3085.6</v>
          </cell>
        </row>
        <row r="2160">
          <cell r="AA2160">
            <v>44136</v>
          </cell>
          <cell r="AB2160">
            <v>2020</v>
          </cell>
        </row>
        <row r="2160">
          <cell r="AF2160" t="str">
            <v>电费及管理费</v>
          </cell>
        </row>
        <row r="2161">
          <cell r="C2161" t="str">
            <v>中华东波苑</v>
          </cell>
        </row>
        <row r="2161">
          <cell r="K2161" t="str">
            <v>2020年</v>
          </cell>
        </row>
        <row r="2161">
          <cell r="M2161">
            <v>44104</v>
          </cell>
        </row>
        <row r="2161">
          <cell r="S2161">
            <v>520</v>
          </cell>
        </row>
        <row r="2161">
          <cell r="AA2161">
            <v>44136</v>
          </cell>
          <cell r="AB2161">
            <v>2020</v>
          </cell>
        </row>
        <row r="2161">
          <cell r="AF2161" t="str">
            <v>代收水费</v>
          </cell>
        </row>
        <row r="2162">
          <cell r="C2162" t="str">
            <v>中华东波苑</v>
          </cell>
        </row>
        <row r="2162">
          <cell r="K2162" t="str">
            <v>2020年</v>
          </cell>
        </row>
        <row r="2162">
          <cell r="M2162">
            <v>44196</v>
          </cell>
        </row>
        <row r="2162">
          <cell r="S2162">
            <v>1702.68</v>
          </cell>
        </row>
        <row r="2162">
          <cell r="AA2162">
            <v>44166</v>
          </cell>
          <cell r="AB2162">
            <v>2020</v>
          </cell>
        </row>
        <row r="2162">
          <cell r="AF2162" t="str">
            <v>住宅物业费</v>
          </cell>
        </row>
        <row r="2163">
          <cell r="C2163" t="str">
            <v>中华东波苑</v>
          </cell>
        </row>
        <row r="2163">
          <cell r="K2163" t="str">
            <v>2021年</v>
          </cell>
        </row>
        <row r="2163">
          <cell r="M2163">
            <v>44561</v>
          </cell>
        </row>
        <row r="2163">
          <cell r="S2163">
            <v>3000</v>
          </cell>
        </row>
        <row r="2163">
          <cell r="AA2163">
            <v>44166</v>
          </cell>
          <cell r="AB2163">
            <v>2020</v>
          </cell>
        </row>
        <row r="2163">
          <cell r="AF2163" t="str">
            <v>地面停车费</v>
          </cell>
        </row>
        <row r="2164">
          <cell r="C2164" t="str">
            <v>中华东波苑</v>
          </cell>
        </row>
        <row r="2164">
          <cell r="K2164" t="str">
            <v>2021年</v>
          </cell>
        </row>
        <row r="2164">
          <cell r="M2164">
            <v>44561</v>
          </cell>
        </row>
        <row r="2164">
          <cell r="S2164">
            <v>2183.52</v>
          </cell>
        </row>
        <row r="2164">
          <cell r="AA2164">
            <v>44166</v>
          </cell>
          <cell r="AB2164">
            <v>2020</v>
          </cell>
        </row>
        <row r="2164">
          <cell r="AF2164" t="str">
            <v>住宅物业费</v>
          </cell>
        </row>
        <row r="2165">
          <cell r="C2165" t="str">
            <v>中华东波苑</v>
          </cell>
        </row>
        <row r="2165">
          <cell r="K2165" t="str">
            <v>2021年</v>
          </cell>
        </row>
        <row r="2165">
          <cell r="M2165">
            <v>44561</v>
          </cell>
        </row>
        <row r="2165">
          <cell r="S2165">
            <v>2183.52</v>
          </cell>
        </row>
        <row r="2165">
          <cell r="AA2165">
            <v>44166</v>
          </cell>
          <cell r="AB2165">
            <v>2020</v>
          </cell>
        </row>
        <row r="2165">
          <cell r="AF2165" t="str">
            <v>住宅物业费</v>
          </cell>
        </row>
        <row r="2166">
          <cell r="C2166" t="str">
            <v>中华东波苑</v>
          </cell>
        </row>
        <row r="2166">
          <cell r="K2166" t="str">
            <v>2021年</v>
          </cell>
        </row>
        <row r="2166">
          <cell r="M2166">
            <v>44561</v>
          </cell>
        </row>
        <row r="2166">
          <cell r="S2166">
            <v>3000</v>
          </cell>
        </row>
        <row r="2166">
          <cell r="AA2166">
            <v>44166</v>
          </cell>
          <cell r="AB2166">
            <v>2020</v>
          </cell>
        </row>
        <row r="2166">
          <cell r="AF2166" t="str">
            <v>地面停车费</v>
          </cell>
        </row>
        <row r="2167">
          <cell r="C2167" t="str">
            <v>中华东波苑</v>
          </cell>
        </row>
        <row r="2167">
          <cell r="K2167" t="str">
            <v>2021年</v>
          </cell>
        </row>
        <row r="2167">
          <cell r="M2167">
            <v>44561</v>
          </cell>
        </row>
        <row r="2167">
          <cell r="S2167">
            <v>1709.88</v>
          </cell>
        </row>
        <row r="2167">
          <cell r="AA2167">
            <v>44166</v>
          </cell>
          <cell r="AB2167">
            <v>2020</v>
          </cell>
        </row>
        <row r="2167">
          <cell r="AF2167" t="str">
            <v>住宅物业费</v>
          </cell>
        </row>
        <row r="2168">
          <cell r="C2168" t="str">
            <v>中华东波苑</v>
          </cell>
        </row>
        <row r="2168">
          <cell r="K2168" t="str">
            <v>2021年</v>
          </cell>
        </row>
        <row r="2168">
          <cell r="M2168">
            <v>44561</v>
          </cell>
        </row>
        <row r="2168">
          <cell r="S2168">
            <v>2094.36</v>
          </cell>
        </row>
        <row r="2168">
          <cell r="AA2168">
            <v>44166</v>
          </cell>
          <cell r="AB2168">
            <v>2020</v>
          </cell>
        </row>
        <row r="2168">
          <cell r="AF2168" t="str">
            <v>住宅物业费</v>
          </cell>
        </row>
        <row r="2169">
          <cell r="C2169" t="str">
            <v>中华东波苑</v>
          </cell>
        </row>
        <row r="2169">
          <cell r="K2169" t="str">
            <v>2020年</v>
          </cell>
        </row>
        <row r="2169">
          <cell r="M2169">
            <v>44104</v>
          </cell>
        </row>
        <row r="2169">
          <cell r="S2169">
            <v>303.6</v>
          </cell>
        </row>
        <row r="2169">
          <cell r="AA2169">
            <v>44166</v>
          </cell>
          <cell r="AB2169">
            <v>2020</v>
          </cell>
        </row>
        <row r="2169">
          <cell r="AF2169" t="str">
            <v>电费及管理费</v>
          </cell>
        </row>
        <row r="2170">
          <cell r="C2170" t="str">
            <v>中华东波苑</v>
          </cell>
        </row>
        <row r="2170">
          <cell r="K2170" t="str">
            <v>2020年</v>
          </cell>
        </row>
        <row r="2170">
          <cell r="M2170">
            <v>44104</v>
          </cell>
        </row>
        <row r="2170">
          <cell r="S2170">
            <v>45.6</v>
          </cell>
        </row>
        <row r="2170">
          <cell r="AA2170">
            <v>44166</v>
          </cell>
          <cell r="AB2170">
            <v>2020</v>
          </cell>
        </row>
        <row r="2170">
          <cell r="AF2170" t="str">
            <v>代收水费</v>
          </cell>
        </row>
        <row r="2171">
          <cell r="C2171" t="str">
            <v>中华东波苑</v>
          </cell>
        </row>
        <row r="2171">
          <cell r="K2171" t="str">
            <v>2020年</v>
          </cell>
        </row>
        <row r="2171">
          <cell r="M2171">
            <v>44135</v>
          </cell>
        </row>
        <row r="2171">
          <cell r="S2171">
            <v>52</v>
          </cell>
        </row>
        <row r="2171">
          <cell r="AA2171">
            <v>44166</v>
          </cell>
          <cell r="AB2171">
            <v>2020</v>
          </cell>
        </row>
        <row r="2171">
          <cell r="AF2171" t="str">
            <v>代收水费</v>
          </cell>
        </row>
        <row r="2172">
          <cell r="C2172" t="str">
            <v>中华东波苑</v>
          </cell>
        </row>
        <row r="2172">
          <cell r="K2172" t="str">
            <v>2020年</v>
          </cell>
        </row>
        <row r="2172">
          <cell r="M2172">
            <v>44135</v>
          </cell>
        </row>
        <row r="2172">
          <cell r="S2172">
            <v>228.2</v>
          </cell>
        </row>
        <row r="2172">
          <cell r="AA2172">
            <v>44166</v>
          </cell>
          <cell r="AB2172">
            <v>2020</v>
          </cell>
        </row>
        <row r="2172">
          <cell r="AF2172" t="str">
            <v>电费及管理费</v>
          </cell>
        </row>
        <row r="2173">
          <cell r="C2173" t="str">
            <v>中华东波苑</v>
          </cell>
        </row>
        <row r="2173">
          <cell r="K2173" t="str">
            <v>2020年</v>
          </cell>
        </row>
        <row r="2173">
          <cell r="M2173">
            <v>44165</v>
          </cell>
        </row>
        <row r="2173">
          <cell r="S2173">
            <v>39</v>
          </cell>
        </row>
        <row r="2173">
          <cell r="AA2173">
            <v>44166</v>
          </cell>
          <cell r="AB2173">
            <v>2020</v>
          </cell>
        </row>
        <row r="2173">
          <cell r="AF2173" t="str">
            <v>代收水费</v>
          </cell>
        </row>
        <row r="2174">
          <cell r="C2174" t="str">
            <v>中华东波苑</v>
          </cell>
        </row>
        <row r="2174">
          <cell r="K2174" t="str">
            <v>2020年</v>
          </cell>
        </row>
        <row r="2174">
          <cell r="M2174">
            <v>44165</v>
          </cell>
        </row>
        <row r="2174">
          <cell r="S2174">
            <v>8.4</v>
          </cell>
        </row>
        <row r="2174">
          <cell r="AA2174">
            <v>44166</v>
          </cell>
          <cell r="AB2174">
            <v>2020</v>
          </cell>
        </row>
        <row r="2174">
          <cell r="AF2174" t="str">
            <v>电费及管理费</v>
          </cell>
        </row>
        <row r="2175">
          <cell r="C2175" t="str">
            <v>中华东波苑</v>
          </cell>
        </row>
        <row r="2175">
          <cell r="K2175" t="str">
            <v>2020年</v>
          </cell>
        </row>
        <row r="2175">
          <cell r="M2175">
            <v>44165</v>
          </cell>
        </row>
        <row r="2175">
          <cell r="S2175">
            <v>215.6</v>
          </cell>
        </row>
        <row r="2175">
          <cell r="AA2175">
            <v>44166</v>
          </cell>
          <cell r="AB2175">
            <v>2020</v>
          </cell>
        </row>
        <row r="2175">
          <cell r="AF2175" t="str">
            <v>电费及管理费</v>
          </cell>
        </row>
        <row r="2176">
          <cell r="C2176" t="str">
            <v>中华东波苑</v>
          </cell>
        </row>
        <row r="2176">
          <cell r="K2176" t="str">
            <v>2020年</v>
          </cell>
        </row>
        <row r="2176">
          <cell r="M2176">
            <v>44135</v>
          </cell>
        </row>
        <row r="2176">
          <cell r="S2176">
            <v>308</v>
          </cell>
        </row>
        <row r="2176">
          <cell r="AA2176">
            <v>44166</v>
          </cell>
          <cell r="AB2176">
            <v>2020</v>
          </cell>
        </row>
        <row r="2176">
          <cell r="AF2176" t="str">
            <v>电费及管理费</v>
          </cell>
        </row>
        <row r="2177">
          <cell r="C2177" t="str">
            <v>中华东波苑</v>
          </cell>
        </row>
        <row r="2177">
          <cell r="K2177" t="str">
            <v>2020年</v>
          </cell>
        </row>
        <row r="2177">
          <cell r="M2177">
            <v>44135</v>
          </cell>
        </row>
        <row r="2177">
          <cell r="S2177">
            <v>32.5</v>
          </cell>
        </row>
        <row r="2177">
          <cell r="AA2177">
            <v>44166</v>
          </cell>
          <cell r="AB2177">
            <v>2020</v>
          </cell>
        </row>
        <row r="2177">
          <cell r="AF2177" t="str">
            <v>代收水费</v>
          </cell>
        </row>
        <row r="2178">
          <cell r="C2178" t="str">
            <v>中华东波苑</v>
          </cell>
        </row>
        <row r="2178">
          <cell r="K2178" t="str">
            <v>2020年</v>
          </cell>
        </row>
        <row r="2178">
          <cell r="M2178">
            <v>44165</v>
          </cell>
        </row>
        <row r="2178">
          <cell r="S2178">
            <v>32.5</v>
          </cell>
        </row>
        <row r="2178">
          <cell r="AA2178">
            <v>44166</v>
          </cell>
          <cell r="AB2178">
            <v>2020</v>
          </cell>
        </row>
        <row r="2178">
          <cell r="AF2178" t="str">
            <v>代收水费</v>
          </cell>
        </row>
        <row r="2179">
          <cell r="C2179" t="str">
            <v>中华东波苑</v>
          </cell>
        </row>
        <row r="2179">
          <cell r="K2179" t="str">
            <v>2020年</v>
          </cell>
        </row>
        <row r="2179">
          <cell r="M2179">
            <v>44165</v>
          </cell>
        </row>
        <row r="2179">
          <cell r="S2179">
            <v>268.8</v>
          </cell>
        </row>
        <row r="2179">
          <cell r="AA2179">
            <v>44166</v>
          </cell>
          <cell r="AB2179">
            <v>2020</v>
          </cell>
        </row>
        <row r="2179">
          <cell r="AF2179" t="str">
            <v>电费及管理费</v>
          </cell>
        </row>
        <row r="2180">
          <cell r="C2180" t="str">
            <v>中华东波苑</v>
          </cell>
        </row>
        <row r="2180">
          <cell r="K2180" t="str">
            <v>2020年</v>
          </cell>
        </row>
        <row r="2180">
          <cell r="M2180">
            <v>44135</v>
          </cell>
        </row>
        <row r="2180">
          <cell r="S2180">
            <v>130</v>
          </cell>
        </row>
        <row r="2180">
          <cell r="AA2180">
            <v>44166</v>
          </cell>
          <cell r="AB2180">
            <v>2020</v>
          </cell>
        </row>
        <row r="2180">
          <cell r="AF2180" t="str">
            <v>代收水费</v>
          </cell>
        </row>
        <row r="2181">
          <cell r="C2181" t="str">
            <v>中华东波苑</v>
          </cell>
        </row>
        <row r="2181">
          <cell r="K2181" t="str">
            <v>2020年</v>
          </cell>
        </row>
        <row r="2181">
          <cell r="M2181">
            <v>44165</v>
          </cell>
        </row>
        <row r="2181">
          <cell r="S2181">
            <v>97.5</v>
          </cell>
        </row>
        <row r="2181">
          <cell r="AA2181">
            <v>44166</v>
          </cell>
          <cell r="AB2181">
            <v>2020</v>
          </cell>
        </row>
        <row r="2181">
          <cell r="AF2181" t="str">
            <v>代收水费</v>
          </cell>
        </row>
        <row r="2182">
          <cell r="C2182" t="str">
            <v>中华东波苑</v>
          </cell>
        </row>
        <row r="2182">
          <cell r="K2182" t="str">
            <v>2020年</v>
          </cell>
        </row>
        <row r="2182">
          <cell r="M2182">
            <v>44196</v>
          </cell>
        </row>
        <row r="2182">
          <cell r="S2182">
            <v>737.2</v>
          </cell>
        </row>
        <row r="2182">
          <cell r="AA2182">
            <v>44166</v>
          </cell>
          <cell r="AB2182">
            <v>2020</v>
          </cell>
        </row>
        <row r="2182">
          <cell r="AF2182" t="str">
            <v>住宅物业费</v>
          </cell>
        </row>
        <row r="2183">
          <cell r="C2183" t="str">
            <v>中华东波苑</v>
          </cell>
        </row>
        <row r="2183">
          <cell r="K2183" t="str">
            <v>2020年</v>
          </cell>
        </row>
        <row r="2183">
          <cell r="M2183">
            <v>44196</v>
          </cell>
        </row>
        <row r="2183">
          <cell r="S2183">
            <v>1800.84</v>
          </cell>
        </row>
        <row r="2183">
          <cell r="AA2183">
            <v>44166</v>
          </cell>
          <cell r="AB2183">
            <v>2020</v>
          </cell>
        </row>
        <row r="2183">
          <cell r="AF2183" t="str">
            <v>住宅物业费</v>
          </cell>
        </row>
        <row r="2184">
          <cell r="C2184" t="str">
            <v>中华东波苑</v>
          </cell>
        </row>
        <row r="2184">
          <cell r="K2184" t="str">
            <v>2020年</v>
          </cell>
        </row>
        <row r="2184">
          <cell r="M2184">
            <v>44196</v>
          </cell>
        </row>
        <row r="2184">
          <cell r="S2184">
            <v>750</v>
          </cell>
        </row>
        <row r="2184">
          <cell r="AA2184">
            <v>44166</v>
          </cell>
          <cell r="AB2184">
            <v>2020</v>
          </cell>
        </row>
        <row r="2184">
          <cell r="AF2184" t="str">
            <v>临时停车费</v>
          </cell>
        </row>
        <row r="2185">
          <cell r="C2185" t="str">
            <v>中华东波苑</v>
          </cell>
        </row>
        <row r="2185">
          <cell r="K2185" t="str">
            <v>2020年</v>
          </cell>
        </row>
        <row r="2185">
          <cell r="M2185">
            <v>44196</v>
          </cell>
        </row>
        <row r="2185">
          <cell r="S2185">
            <v>1709.88</v>
          </cell>
        </row>
        <row r="2185">
          <cell r="AA2185">
            <v>44166</v>
          </cell>
          <cell r="AB2185">
            <v>2020</v>
          </cell>
        </row>
        <row r="2185">
          <cell r="AF2185" t="str">
            <v>住宅物业费</v>
          </cell>
        </row>
        <row r="2186">
          <cell r="C2186" t="str">
            <v>中华东波苑</v>
          </cell>
        </row>
        <row r="2186">
          <cell r="K2186" t="str">
            <v>2020年</v>
          </cell>
        </row>
        <row r="2186">
          <cell r="M2186">
            <v>44196</v>
          </cell>
        </row>
        <row r="2186">
          <cell r="S2186">
            <v>1473.6</v>
          </cell>
        </row>
        <row r="2186">
          <cell r="AA2186">
            <v>44166</v>
          </cell>
          <cell r="AB2186">
            <v>2020</v>
          </cell>
        </row>
        <row r="2186">
          <cell r="AF2186" t="str">
            <v>住宅物业费</v>
          </cell>
        </row>
        <row r="2187">
          <cell r="C2187" t="str">
            <v>中华东波苑</v>
          </cell>
        </row>
        <row r="2187">
          <cell r="K2187" t="str">
            <v>2020年</v>
          </cell>
        </row>
        <row r="2187">
          <cell r="M2187">
            <v>44196</v>
          </cell>
        </row>
        <row r="2187">
          <cell r="S2187">
            <v>1474.44</v>
          </cell>
        </row>
        <row r="2187">
          <cell r="AA2187">
            <v>44166</v>
          </cell>
          <cell r="AB2187">
            <v>2020</v>
          </cell>
        </row>
        <row r="2187">
          <cell r="AF2187" t="str">
            <v>住宅物业费</v>
          </cell>
        </row>
        <row r="2188">
          <cell r="C2188" t="str">
            <v>中华东波苑</v>
          </cell>
        </row>
        <row r="2188">
          <cell r="K2188" t="str">
            <v>2020年</v>
          </cell>
        </row>
        <row r="2188">
          <cell r="M2188">
            <v>44196</v>
          </cell>
        </row>
        <row r="2188">
          <cell r="S2188">
            <v>1656.12</v>
          </cell>
        </row>
        <row r="2188">
          <cell r="AA2188">
            <v>44166</v>
          </cell>
          <cell r="AB2188">
            <v>2020</v>
          </cell>
        </row>
        <row r="2188">
          <cell r="AF2188" t="str">
            <v>住宅物业费</v>
          </cell>
        </row>
        <row r="2189">
          <cell r="C2189" t="str">
            <v>中华东波苑</v>
          </cell>
        </row>
        <row r="2189">
          <cell r="K2189" t="str">
            <v>2020年</v>
          </cell>
        </row>
        <row r="2189">
          <cell r="M2189">
            <v>44196</v>
          </cell>
        </row>
        <row r="2189">
          <cell r="S2189">
            <v>1473.6</v>
          </cell>
        </row>
        <row r="2189">
          <cell r="AA2189">
            <v>44166</v>
          </cell>
          <cell r="AB2189">
            <v>2020</v>
          </cell>
        </row>
        <row r="2189">
          <cell r="AF2189" t="str">
            <v>住宅物业费</v>
          </cell>
        </row>
        <row r="2190">
          <cell r="C2190" t="str">
            <v>中华东波苑</v>
          </cell>
        </row>
        <row r="2190">
          <cell r="K2190" t="str">
            <v>2020年</v>
          </cell>
        </row>
        <row r="2190">
          <cell r="M2190">
            <v>44196</v>
          </cell>
        </row>
        <row r="2190">
          <cell r="S2190">
            <v>1794.36</v>
          </cell>
        </row>
        <row r="2190">
          <cell r="AA2190">
            <v>44166</v>
          </cell>
          <cell r="AB2190">
            <v>2020</v>
          </cell>
        </row>
        <row r="2190">
          <cell r="AF2190" t="str">
            <v>住宅物业费</v>
          </cell>
        </row>
        <row r="2191">
          <cell r="C2191" t="str">
            <v>中华东波苑</v>
          </cell>
        </row>
        <row r="2191">
          <cell r="K2191" t="str">
            <v>2020年</v>
          </cell>
        </row>
        <row r="2191">
          <cell r="M2191">
            <v>44196</v>
          </cell>
        </row>
        <row r="2191">
          <cell r="S2191">
            <v>1500</v>
          </cell>
        </row>
        <row r="2191">
          <cell r="AA2191">
            <v>44166</v>
          </cell>
          <cell r="AB2191">
            <v>2020</v>
          </cell>
        </row>
        <row r="2191">
          <cell r="AF2191" t="str">
            <v>小业主产权车辆管理费</v>
          </cell>
        </row>
        <row r="2192">
          <cell r="C2192" t="str">
            <v>中华东波苑</v>
          </cell>
        </row>
        <row r="2192">
          <cell r="K2192" t="str">
            <v>2020年</v>
          </cell>
        </row>
        <row r="2192">
          <cell r="M2192">
            <v>44196</v>
          </cell>
        </row>
        <row r="2192">
          <cell r="S2192">
            <v>1732.2</v>
          </cell>
        </row>
        <row r="2192">
          <cell r="AA2192">
            <v>44166</v>
          </cell>
          <cell r="AB2192">
            <v>2020</v>
          </cell>
        </row>
        <row r="2192">
          <cell r="AF2192" t="str">
            <v>住宅物业费</v>
          </cell>
        </row>
        <row r="2193">
          <cell r="C2193" t="str">
            <v>中华东波苑</v>
          </cell>
        </row>
        <row r="2193">
          <cell r="K2193" t="str">
            <v>2020年</v>
          </cell>
        </row>
        <row r="2193">
          <cell r="M2193">
            <v>44196</v>
          </cell>
        </row>
        <row r="2193">
          <cell r="S2193">
            <v>1656.12</v>
          </cell>
        </row>
        <row r="2193">
          <cell r="AA2193">
            <v>44166</v>
          </cell>
          <cell r="AB2193">
            <v>2020</v>
          </cell>
        </row>
        <row r="2193">
          <cell r="AF2193" t="str">
            <v>住宅物业费</v>
          </cell>
        </row>
        <row r="2194">
          <cell r="C2194" t="str">
            <v>中华东波苑</v>
          </cell>
        </row>
        <row r="2194">
          <cell r="K2194" t="str">
            <v>2020年</v>
          </cell>
        </row>
        <row r="2194">
          <cell r="M2194">
            <v>44196</v>
          </cell>
        </row>
        <row r="2194">
          <cell r="S2194">
            <v>2088.72</v>
          </cell>
        </row>
        <row r="2194">
          <cell r="AA2194">
            <v>44166</v>
          </cell>
          <cell r="AB2194">
            <v>2020</v>
          </cell>
        </row>
        <row r="2194">
          <cell r="AF2194" t="str">
            <v>商铺物业费</v>
          </cell>
        </row>
        <row r="2195">
          <cell r="C2195" t="str">
            <v>中华东波苑</v>
          </cell>
        </row>
        <row r="2195">
          <cell r="K2195" t="str">
            <v>2020年</v>
          </cell>
        </row>
        <row r="2195">
          <cell r="M2195">
            <v>44196</v>
          </cell>
        </row>
        <row r="2195">
          <cell r="S2195">
            <v>2183.52</v>
          </cell>
        </row>
        <row r="2195">
          <cell r="AA2195">
            <v>44166</v>
          </cell>
          <cell r="AB2195">
            <v>2020</v>
          </cell>
        </row>
        <row r="2195">
          <cell r="AF2195" t="str">
            <v>住宅物业费</v>
          </cell>
        </row>
        <row r="2196">
          <cell r="C2196" t="str">
            <v>中华东波苑</v>
          </cell>
        </row>
        <row r="2196">
          <cell r="K2196" t="str">
            <v>2020年</v>
          </cell>
        </row>
        <row r="2196">
          <cell r="M2196">
            <v>44196</v>
          </cell>
        </row>
        <row r="2196">
          <cell r="S2196">
            <v>1473.6</v>
          </cell>
        </row>
        <row r="2196">
          <cell r="AA2196">
            <v>44166</v>
          </cell>
          <cell r="AB2196">
            <v>2020</v>
          </cell>
        </row>
        <row r="2196">
          <cell r="AF2196" t="str">
            <v>住宅物业费</v>
          </cell>
        </row>
        <row r="2197">
          <cell r="C2197" t="str">
            <v>中华东波苑</v>
          </cell>
        </row>
        <row r="2197">
          <cell r="K2197" t="str">
            <v>2020年</v>
          </cell>
        </row>
        <row r="2197">
          <cell r="M2197">
            <v>44196</v>
          </cell>
        </row>
        <row r="2197">
          <cell r="S2197">
            <v>1955.58</v>
          </cell>
        </row>
        <row r="2197">
          <cell r="AA2197">
            <v>44166</v>
          </cell>
          <cell r="AB2197">
            <v>2020</v>
          </cell>
        </row>
        <row r="2197">
          <cell r="AF2197" t="str">
            <v>住宅物业费</v>
          </cell>
        </row>
        <row r="2198">
          <cell r="C2198" t="str">
            <v>中华东波苑</v>
          </cell>
        </row>
        <row r="2198">
          <cell r="K2198" t="str">
            <v>2020年</v>
          </cell>
        </row>
        <row r="2198">
          <cell r="M2198">
            <v>44196</v>
          </cell>
        </row>
        <row r="2198">
          <cell r="S2198">
            <v>750</v>
          </cell>
        </row>
        <row r="2198">
          <cell r="AA2198">
            <v>44166</v>
          </cell>
          <cell r="AB2198">
            <v>2020</v>
          </cell>
        </row>
        <row r="2198">
          <cell r="AF2198" t="str">
            <v>小业主产权车辆管理费</v>
          </cell>
        </row>
        <row r="2199">
          <cell r="C2199" t="str">
            <v>中华东波苑</v>
          </cell>
        </row>
        <row r="2199">
          <cell r="K2199" t="str">
            <v>2020年</v>
          </cell>
        </row>
        <row r="2199">
          <cell r="M2199">
            <v>44196</v>
          </cell>
        </row>
        <row r="2199">
          <cell r="S2199">
            <v>1473.6</v>
          </cell>
        </row>
        <row r="2199">
          <cell r="AA2199">
            <v>44166</v>
          </cell>
          <cell r="AB2199">
            <v>2020</v>
          </cell>
        </row>
        <row r="2199">
          <cell r="AF2199" t="str">
            <v>住宅物业费</v>
          </cell>
        </row>
        <row r="2200">
          <cell r="C2200" t="str">
            <v>中华东波苑</v>
          </cell>
        </row>
        <row r="2200">
          <cell r="K2200" t="str">
            <v>2020年</v>
          </cell>
        </row>
        <row r="2200">
          <cell r="M2200">
            <v>44196</v>
          </cell>
        </row>
        <row r="2200">
          <cell r="S2200">
            <v>736.8</v>
          </cell>
        </row>
        <row r="2200">
          <cell r="AA2200">
            <v>44166</v>
          </cell>
          <cell r="AB2200">
            <v>2020</v>
          </cell>
        </row>
        <row r="2200">
          <cell r="AF2200" t="str">
            <v>住宅物业费</v>
          </cell>
        </row>
        <row r="2201">
          <cell r="C2201" t="str">
            <v>中华东波苑</v>
          </cell>
        </row>
        <row r="2201">
          <cell r="K2201" t="str">
            <v>2020年</v>
          </cell>
        </row>
        <row r="2201">
          <cell r="M2201">
            <v>44196</v>
          </cell>
        </row>
        <row r="2201">
          <cell r="S2201">
            <v>1047.18</v>
          </cell>
        </row>
        <row r="2201">
          <cell r="AA2201">
            <v>44166</v>
          </cell>
          <cell r="AB2201">
            <v>2020</v>
          </cell>
        </row>
        <row r="2201">
          <cell r="AF2201" t="str">
            <v>住宅物业费</v>
          </cell>
        </row>
        <row r="2202">
          <cell r="C2202" t="str">
            <v>中华东波苑</v>
          </cell>
        </row>
        <row r="2202">
          <cell r="K2202" t="str">
            <v>2020年</v>
          </cell>
        </row>
        <row r="2202">
          <cell r="M2202">
            <v>44196</v>
          </cell>
        </row>
        <row r="2202">
          <cell r="S2202">
            <v>750</v>
          </cell>
        </row>
        <row r="2202">
          <cell r="AA2202">
            <v>44166</v>
          </cell>
          <cell r="AB2202">
            <v>2020</v>
          </cell>
        </row>
        <row r="2202">
          <cell r="AF2202" t="str">
            <v>小业主产权车辆管理费</v>
          </cell>
        </row>
        <row r="2203">
          <cell r="C2203" t="str">
            <v>中华东波苑</v>
          </cell>
        </row>
        <row r="2203">
          <cell r="K2203" t="str">
            <v>2020年</v>
          </cell>
        </row>
        <row r="2203">
          <cell r="M2203">
            <v>44104</v>
          </cell>
        </row>
        <row r="2203">
          <cell r="S2203">
            <v>282.8</v>
          </cell>
        </row>
        <row r="2203">
          <cell r="AA2203">
            <v>44166</v>
          </cell>
          <cell r="AB2203">
            <v>2020</v>
          </cell>
        </row>
        <row r="2203">
          <cell r="AF2203" t="str">
            <v>电费及管理费</v>
          </cell>
        </row>
        <row r="2204">
          <cell r="C2204" t="str">
            <v>中华东波苑</v>
          </cell>
        </row>
        <row r="2204">
          <cell r="K2204" t="str">
            <v>2020年</v>
          </cell>
        </row>
        <row r="2204">
          <cell r="M2204">
            <v>44104</v>
          </cell>
        </row>
        <row r="2204">
          <cell r="S2204">
            <v>390</v>
          </cell>
        </row>
        <row r="2204">
          <cell r="AA2204">
            <v>44166</v>
          </cell>
          <cell r="AB2204">
            <v>2020</v>
          </cell>
        </row>
        <row r="2204">
          <cell r="AF2204" t="str">
            <v>代收水费</v>
          </cell>
        </row>
        <row r="2205">
          <cell r="C2205" t="str">
            <v>中华东波苑</v>
          </cell>
        </row>
        <row r="2205">
          <cell r="K2205" t="str">
            <v>2020年</v>
          </cell>
        </row>
        <row r="2205">
          <cell r="M2205">
            <v>44135</v>
          </cell>
        </row>
        <row r="2205">
          <cell r="S2205">
            <v>444.6</v>
          </cell>
        </row>
        <row r="2205">
          <cell r="AA2205">
            <v>44166</v>
          </cell>
          <cell r="AB2205">
            <v>2020</v>
          </cell>
        </row>
        <row r="2205">
          <cell r="AF2205" t="str">
            <v>代收水费</v>
          </cell>
        </row>
        <row r="2206">
          <cell r="C2206" t="str">
            <v>中华东波苑</v>
          </cell>
        </row>
        <row r="2206">
          <cell r="K2206" t="str">
            <v>2020年</v>
          </cell>
        </row>
        <row r="2206">
          <cell r="M2206">
            <v>44165</v>
          </cell>
        </row>
        <row r="2206">
          <cell r="S2206">
            <v>433.2</v>
          </cell>
        </row>
        <row r="2206">
          <cell r="AA2206">
            <v>44166</v>
          </cell>
          <cell r="AB2206">
            <v>2020</v>
          </cell>
        </row>
        <row r="2206">
          <cell r="AF2206" t="str">
            <v>代收水费</v>
          </cell>
        </row>
        <row r="2207">
          <cell r="C2207" t="str">
            <v>中华东波苑</v>
          </cell>
        </row>
        <row r="2207">
          <cell r="K2207" t="str">
            <v>2020年</v>
          </cell>
        </row>
        <row r="2207">
          <cell r="M2207">
            <v>44135</v>
          </cell>
        </row>
        <row r="2207">
          <cell r="S2207">
            <v>198.95</v>
          </cell>
        </row>
        <row r="2207">
          <cell r="AA2207">
            <v>44166</v>
          </cell>
          <cell r="AB2207">
            <v>2020</v>
          </cell>
        </row>
        <row r="2207">
          <cell r="AF2207" t="str">
            <v>电费及管理费</v>
          </cell>
        </row>
        <row r="2208">
          <cell r="C2208" t="str">
            <v>中华东波苑</v>
          </cell>
        </row>
        <row r="2208">
          <cell r="K2208" t="str">
            <v>2020年</v>
          </cell>
        </row>
        <row r="2208">
          <cell r="M2208">
            <v>44135</v>
          </cell>
        </row>
        <row r="2208">
          <cell r="S2208">
            <v>65</v>
          </cell>
        </row>
        <row r="2208">
          <cell r="AA2208">
            <v>44166</v>
          </cell>
          <cell r="AB2208">
            <v>2020</v>
          </cell>
        </row>
        <row r="2208">
          <cell r="AF2208" t="str">
            <v>代收水费</v>
          </cell>
        </row>
        <row r="2209">
          <cell r="C2209" t="str">
            <v>中华东波苑</v>
          </cell>
        </row>
        <row r="2209">
          <cell r="K2209" t="str">
            <v>2020年</v>
          </cell>
        </row>
        <row r="2209">
          <cell r="M2209">
            <v>44165</v>
          </cell>
        </row>
        <row r="2209">
          <cell r="S2209">
            <v>127.68</v>
          </cell>
        </row>
        <row r="2209">
          <cell r="AA2209">
            <v>44166</v>
          </cell>
          <cell r="AB2209">
            <v>2020</v>
          </cell>
        </row>
        <row r="2209">
          <cell r="AF2209" t="str">
            <v>电费及管理费</v>
          </cell>
        </row>
        <row r="2210">
          <cell r="C2210" t="str">
            <v>中华东波苑</v>
          </cell>
        </row>
        <row r="2210">
          <cell r="K2210" t="str">
            <v>2020年</v>
          </cell>
        </row>
        <row r="2210">
          <cell r="M2210">
            <v>44165</v>
          </cell>
        </row>
        <row r="2210">
          <cell r="S2210">
            <v>65</v>
          </cell>
        </row>
        <row r="2210">
          <cell r="AA2210">
            <v>44166</v>
          </cell>
          <cell r="AB2210">
            <v>2020</v>
          </cell>
        </row>
        <row r="2210">
          <cell r="AF2210" t="str">
            <v>代收水费</v>
          </cell>
        </row>
        <row r="2211">
          <cell r="C2211" t="str">
            <v>中华东波苑</v>
          </cell>
        </row>
        <row r="2211">
          <cell r="K2211" t="str">
            <v>2020年</v>
          </cell>
        </row>
        <row r="2211">
          <cell r="M2211">
            <v>44135</v>
          </cell>
        </row>
        <row r="2211">
          <cell r="S2211">
            <v>3584.35</v>
          </cell>
        </row>
        <row r="2211">
          <cell r="AA2211">
            <v>44166</v>
          </cell>
          <cell r="AB2211">
            <v>2020</v>
          </cell>
        </row>
        <row r="2211">
          <cell r="AF2211" t="str">
            <v>电费及管理费</v>
          </cell>
        </row>
        <row r="2212">
          <cell r="C2212" t="str">
            <v>中华东波苑</v>
          </cell>
        </row>
        <row r="2212">
          <cell r="K2212" t="str">
            <v>2020年</v>
          </cell>
        </row>
        <row r="2212">
          <cell r="M2212">
            <v>44135</v>
          </cell>
        </row>
        <row r="2212">
          <cell r="S2212">
            <v>102.6</v>
          </cell>
        </row>
        <row r="2212">
          <cell r="AA2212">
            <v>44166</v>
          </cell>
          <cell r="AB2212">
            <v>2020</v>
          </cell>
        </row>
        <row r="2212">
          <cell r="AF2212" t="str">
            <v>代收水费</v>
          </cell>
        </row>
        <row r="2213">
          <cell r="C2213" t="str">
            <v>中华东波苑</v>
          </cell>
        </row>
        <row r="2213">
          <cell r="K2213" t="str">
            <v>2020年</v>
          </cell>
        </row>
        <row r="2213">
          <cell r="M2213">
            <v>44165</v>
          </cell>
        </row>
        <row r="2213">
          <cell r="S2213">
            <v>3209.1</v>
          </cell>
        </row>
        <row r="2213">
          <cell r="AA2213">
            <v>44166</v>
          </cell>
          <cell r="AB2213">
            <v>2020</v>
          </cell>
        </row>
        <row r="2213">
          <cell r="AF2213" t="str">
            <v>电费及管理费</v>
          </cell>
        </row>
        <row r="2214">
          <cell r="C2214" t="str">
            <v>中华东波苑</v>
          </cell>
        </row>
        <row r="2214">
          <cell r="K2214" t="str">
            <v>2020年</v>
          </cell>
        </row>
        <row r="2214">
          <cell r="M2214">
            <v>44165</v>
          </cell>
        </row>
        <row r="2214">
          <cell r="S2214">
            <v>96.9</v>
          </cell>
        </row>
        <row r="2214">
          <cell r="AA2214">
            <v>44166</v>
          </cell>
          <cell r="AB2214">
            <v>2020</v>
          </cell>
        </row>
        <row r="2214">
          <cell r="AF2214" t="str">
            <v>代收水费</v>
          </cell>
        </row>
        <row r="2215">
          <cell r="C2215" t="str">
            <v>中华东波苑</v>
          </cell>
        </row>
        <row r="2215">
          <cell r="K2215" t="str">
            <v>2020年</v>
          </cell>
        </row>
        <row r="2215">
          <cell r="M2215">
            <v>44135</v>
          </cell>
        </row>
        <row r="2215">
          <cell r="S2215">
            <v>330.05</v>
          </cell>
        </row>
        <row r="2215">
          <cell r="AA2215">
            <v>44166</v>
          </cell>
          <cell r="AB2215">
            <v>2020</v>
          </cell>
        </row>
        <row r="2215">
          <cell r="AF2215" t="str">
            <v>电费及管理费</v>
          </cell>
        </row>
        <row r="2216">
          <cell r="C2216" t="str">
            <v>中华东波苑</v>
          </cell>
        </row>
        <row r="2216">
          <cell r="K2216" t="str">
            <v>2020年</v>
          </cell>
        </row>
        <row r="2216">
          <cell r="M2216">
            <v>44135</v>
          </cell>
        </row>
        <row r="2216">
          <cell r="S2216">
            <v>65</v>
          </cell>
        </row>
        <row r="2216">
          <cell r="AA2216">
            <v>44166</v>
          </cell>
          <cell r="AB2216">
            <v>2020</v>
          </cell>
        </row>
        <row r="2216">
          <cell r="AF2216" t="str">
            <v>代收水费</v>
          </cell>
        </row>
        <row r="2217">
          <cell r="C2217" t="str">
            <v>中华东波苑</v>
          </cell>
        </row>
        <row r="2217">
          <cell r="K2217" t="str">
            <v>2020年</v>
          </cell>
        </row>
        <row r="2217">
          <cell r="M2217">
            <v>44165</v>
          </cell>
        </row>
        <row r="2217">
          <cell r="S2217">
            <v>332.35</v>
          </cell>
        </row>
        <row r="2217">
          <cell r="AA2217">
            <v>44166</v>
          </cell>
          <cell r="AB2217">
            <v>2020</v>
          </cell>
        </row>
        <row r="2217">
          <cell r="AF2217" t="str">
            <v>电费及管理费</v>
          </cell>
        </row>
        <row r="2218">
          <cell r="C2218" t="str">
            <v>中华东波苑</v>
          </cell>
        </row>
        <row r="2218">
          <cell r="K2218" t="str">
            <v>2020年</v>
          </cell>
        </row>
        <row r="2218">
          <cell r="M2218">
            <v>44165</v>
          </cell>
        </row>
        <row r="2218">
          <cell r="S2218">
            <v>65</v>
          </cell>
        </row>
        <row r="2218">
          <cell r="AA2218">
            <v>44166</v>
          </cell>
          <cell r="AB2218">
            <v>2020</v>
          </cell>
        </row>
        <row r="2218">
          <cell r="AF2218" t="str">
            <v>代收水费</v>
          </cell>
        </row>
        <row r="2219">
          <cell r="C2219" t="str">
            <v>中华东波苑</v>
          </cell>
        </row>
        <row r="2219">
          <cell r="K2219" t="str">
            <v>2020年</v>
          </cell>
        </row>
        <row r="2219">
          <cell r="M2219">
            <v>44196</v>
          </cell>
        </row>
        <row r="2219">
          <cell r="S2219">
            <v>1799.16</v>
          </cell>
        </row>
        <row r="2219">
          <cell r="AA2219">
            <v>44166</v>
          </cell>
          <cell r="AB2219">
            <v>2020</v>
          </cell>
        </row>
        <row r="2219">
          <cell r="AF2219" t="str">
            <v>住宅物业费</v>
          </cell>
        </row>
        <row r="2220">
          <cell r="C2220" t="str">
            <v>中华东波苑</v>
          </cell>
        </row>
        <row r="2220">
          <cell r="K2220" t="str">
            <v>2020年</v>
          </cell>
        </row>
        <row r="2220">
          <cell r="M2220">
            <v>44196</v>
          </cell>
        </row>
        <row r="2220">
          <cell r="S2220">
            <v>1500</v>
          </cell>
        </row>
        <row r="2220">
          <cell r="AA2220">
            <v>44166</v>
          </cell>
          <cell r="AB2220">
            <v>2020</v>
          </cell>
        </row>
        <row r="2220">
          <cell r="AF2220" t="str">
            <v>小业主产权车辆管理费</v>
          </cell>
        </row>
        <row r="2221">
          <cell r="C2221" t="str">
            <v>中华东波苑</v>
          </cell>
        </row>
        <row r="2221">
          <cell r="K2221" t="str">
            <v>2020年</v>
          </cell>
        </row>
        <row r="2221">
          <cell r="M2221">
            <v>44196</v>
          </cell>
        </row>
        <row r="2221">
          <cell r="S2221">
            <v>736.8</v>
          </cell>
        </row>
        <row r="2221">
          <cell r="AA2221">
            <v>44166</v>
          </cell>
          <cell r="AB2221">
            <v>2020</v>
          </cell>
        </row>
        <row r="2221">
          <cell r="AF2221" t="str">
            <v>住宅物业费</v>
          </cell>
        </row>
        <row r="2222">
          <cell r="C2222" t="str">
            <v>中华东波苑</v>
          </cell>
        </row>
        <row r="2222">
          <cell r="K2222" t="str">
            <v>2020年</v>
          </cell>
        </row>
        <row r="2222">
          <cell r="M2222">
            <v>44196</v>
          </cell>
        </row>
        <row r="2222">
          <cell r="S2222">
            <v>3000</v>
          </cell>
        </row>
        <row r="2222">
          <cell r="AA2222">
            <v>44166</v>
          </cell>
          <cell r="AB2222">
            <v>2020</v>
          </cell>
        </row>
        <row r="2222">
          <cell r="AF2222" t="str">
            <v>地面停车费</v>
          </cell>
        </row>
        <row r="2223">
          <cell r="C2223" t="str">
            <v>中华东波苑</v>
          </cell>
        </row>
        <row r="2223">
          <cell r="K2223" t="str">
            <v>2020年</v>
          </cell>
        </row>
        <row r="2223">
          <cell r="M2223">
            <v>44196</v>
          </cell>
        </row>
        <row r="2223">
          <cell r="S2223">
            <v>3000</v>
          </cell>
        </row>
        <row r="2223">
          <cell r="AA2223">
            <v>44166</v>
          </cell>
          <cell r="AB2223">
            <v>2020</v>
          </cell>
        </row>
        <row r="2223">
          <cell r="AF2223" t="str">
            <v>地面停车费</v>
          </cell>
        </row>
        <row r="2224">
          <cell r="C2224" t="str">
            <v>中华东波苑</v>
          </cell>
        </row>
        <row r="2224">
          <cell r="K2224" t="str">
            <v>2020年</v>
          </cell>
        </row>
        <row r="2224">
          <cell r="M2224">
            <v>44196</v>
          </cell>
        </row>
        <row r="2224">
          <cell r="S2224">
            <v>1673.88</v>
          </cell>
        </row>
        <row r="2224">
          <cell r="AA2224">
            <v>44166</v>
          </cell>
          <cell r="AB2224">
            <v>2020</v>
          </cell>
        </row>
        <row r="2224">
          <cell r="AF2224" t="str">
            <v>住宅物业费</v>
          </cell>
        </row>
        <row r="2225">
          <cell r="C2225" t="str">
            <v>中华东波苑</v>
          </cell>
        </row>
        <row r="2225">
          <cell r="K2225" t="str">
            <v>2020年</v>
          </cell>
        </row>
        <row r="2225">
          <cell r="M2225">
            <v>44196</v>
          </cell>
        </row>
        <row r="2225">
          <cell r="S2225">
            <v>1673.88</v>
          </cell>
        </row>
        <row r="2225">
          <cell r="AA2225">
            <v>44166</v>
          </cell>
          <cell r="AB2225">
            <v>2020</v>
          </cell>
        </row>
        <row r="2225">
          <cell r="AF2225" t="str">
            <v>住宅物业费</v>
          </cell>
        </row>
        <row r="2226">
          <cell r="C2226" t="str">
            <v>中华东波苑</v>
          </cell>
        </row>
        <row r="2226">
          <cell r="K2226" t="str">
            <v>2020年</v>
          </cell>
        </row>
        <row r="2226">
          <cell r="M2226">
            <v>44196</v>
          </cell>
        </row>
        <row r="2226">
          <cell r="S2226">
            <v>3000</v>
          </cell>
        </row>
        <row r="2226">
          <cell r="AA2226">
            <v>44166</v>
          </cell>
          <cell r="AB2226">
            <v>2020</v>
          </cell>
        </row>
        <row r="2226">
          <cell r="AF2226" t="str">
            <v>地面停车费</v>
          </cell>
        </row>
        <row r="2227">
          <cell r="C2227" t="str">
            <v>中华东波苑</v>
          </cell>
        </row>
        <row r="2227">
          <cell r="K2227" t="str">
            <v>2020年</v>
          </cell>
        </row>
        <row r="2227">
          <cell r="M2227">
            <v>44196</v>
          </cell>
        </row>
        <row r="2227">
          <cell r="S2227">
            <v>1473.6</v>
          </cell>
        </row>
        <row r="2227">
          <cell r="AA2227">
            <v>44166</v>
          </cell>
          <cell r="AB2227">
            <v>2020</v>
          </cell>
        </row>
        <row r="2227">
          <cell r="AF2227" t="str">
            <v>住宅物业费</v>
          </cell>
        </row>
        <row r="2228">
          <cell r="C2228" t="str">
            <v>中华东波苑</v>
          </cell>
        </row>
        <row r="2228">
          <cell r="K2228" t="str">
            <v>2020年</v>
          </cell>
        </row>
        <row r="2228">
          <cell r="M2228">
            <v>44196</v>
          </cell>
        </row>
        <row r="2228">
          <cell r="S2228">
            <v>1799.16</v>
          </cell>
        </row>
        <row r="2228">
          <cell r="AA2228">
            <v>44166</v>
          </cell>
          <cell r="AB2228">
            <v>2020</v>
          </cell>
        </row>
        <row r="2228">
          <cell r="AF2228" t="str">
            <v>住宅物业费</v>
          </cell>
        </row>
        <row r="2229">
          <cell r="C2229" t="str">
            <v>中华东波苑</v>
          </cell>
        </row>
        <row r="2229">
          <cell r="K2229" t="str">
            <v>2020年</v>
          </cell>
        </row>
        <row r="2229">
          <cell r="M2229">
            <v>44196</v>
          </cell>
        </row>
        <row r="2229">
          <cell r="S2229">
            <v>1500</v>
          </cell>
        </row>
        <row r="2229">
          <cell r="AA2229">
            <v>44166</v>
          </cell>
          <cell r="AB2229">
            <v>2020</v>
          </cell>
        </row>
        <row r="2229">
          <cell r="AF2229" t="str">
            <v>小业主产权车辆管理费</v>
          </cell>
        </row>
        <row r="2230">
          <cell r="C2230" t="str">
            <v>中华东波苑</v>
          </cell>
        </row>
        <row r="2230">
          <cell r="K2230" t="str">
            <v>2020年</v>
          </cell>
        </row>
        <row r="2230">
          <cell r="M2230">
            <v>44196</v>
          </cell>
        </row>
        <row r="2230">
          <cell r="S2230">
            <v>736.8</v>
          </cell>
        </row>
        <row r="2230">
          <cell r="AA2230">
            <v>44166</v>
          </cell>
          <cell r="AB2230">
            <v>2020</v>
          </cell>
        </row>
        <row r="2230">
          <cell r="AF2230" t="str">
            <v>住宅物业费</v>
          </cell>
        </row>
        <row r="2231">
          <cell r="C2231" t="str">
            <v>中华东波苑</v>
          </cell>
        </row>
        <row r="2231">
          <cell r="K2231" t="str">
            <v>2020年</v>
          </cell>
        </row>
        <row r="2231">
          <cell r="M2231">
            <v>44196</v>
          </cell>
        </row>
        <row r="2231">
          <cell r="S2231">
            <v>1500</v>
          </cell>
        </row>
        <row r="2231">
          <cell r="AA2231">
            <v>44166</v>
          </cell>
          <cell r="AB2231">
            <v>2020</v>
          </cell>
        </row>
        <row r="2231">
          <cell r="AF2231" t="str">
            <v>地面停车费</v>
          </cell>
        </row>
        <row r="2232">
          <cell r="C2232" t="str">
            <v>中华东波苑</v>
          </cell>
        </row>
        <row r="2232">
          <cell r="K2232" t="str">
            <v>2020年</v>
          </cell>
        </row>
        <row r="2232">
          <cell r="M2232">
            <v>44012</v>
          </cell>
        </row>
        <row r="2232">
          <cell r="S2232">
            <v>2341.32</v>
          </cell>
        </row>
        <row r="2232">
          <cell r="AA2232">
            <v>44166</v>
          </cell>
          <cell r="AB2232">
            <v>2020</v>
          </cell>
        </row>
        <row r="2232">
          <cell r="AF2232" t="str">
            <v>商铺物业费</v>
          </cell>
        </row>
        <row r="2233">
          <cell r="C2233" t="str">
            <v>中华东波苑</v>
          </cell>
        </row>
        <row r="2233">
          <cell r="K2233" t="str">
            <v>2020年</v>
          </cell>
        </row>
        <row r="2233">
          <cell r="M2233">
            <v>44012</v>
          </cell>
        </row>
        <row r="2233">
          <cell r="S2233">
            <v>1812.36</v>
          </cell>
        </row>
        <row r="2233">
          <cell r="AA2233">
            <v>44166</v>
          </cell>
          <cell r="AB2233">
            <v>2020</v>
          </cell>
        </row>
        <row r="2233">
          <cell r="AF2233" t="str">
            <v>商铺物业费</v>
          </cell>
        </row>
        <row r="2234">
          <cell r="C2234" t="str">
            <v>中华东波苑</v>
          </cell>
        </row>
        <row r="2234">
          <cell r="K2234" t="str">
            <v>2020年</v>
          </cell>
        </row>
        <row r="2234">
          <cell r="M2234">
            <v>44196</v>
          </cell>
        </row>
        <row r="2234">
          <cell r="S2234">
            <v>1500</v>
          </cell>
        </row>
        <row r="2234">
          <cell r="AA2234">
            <v>44166</v>
          </cell>
          <cell r="AB2234">
            <v>2020</v>
          </cell>
        </row>
        <row r="2234">
          <cell r="AF2234" t="str">
            <v>小业主产权车辆管理费</v>
          </cell>
        </row>
        <row r="2235">
          <cell r="C2235" t="str">
            <v>中华东波苑</v>
          </cell>
        </row>
        <row r="2235">
          <cell r="K2235" t="str">
            <v>2020年</v>
          </cell>
        </row>
        <row r="2235">
          <cell r="M2235">
            <v>44196</v>
          </cell>
        </row>
        <row r="2235">
          <cell r="S2235">
            <v>2341.32</v>
          </cell>
        </row>
        <row r="2235">
          <cell r="AA2235">
            <v>44166</v>
          </cell>
          <cell r="AB2235">
            <v>2020</v>
          </cell>
        </row>
        <row r="2235">
          <cell r="AF2235" t="str">
            <v>商铺物业费</v>
          </cell>
        </row>
        <row r="2236">
          <cell r="C2236" t="str">
            <v>中华东波苑</v>
          </cell>
        </row>
        <row r="2236">
          <cell r="K2236" t="str">
            <v>2020年</v>
          </cell>
        </row>
        <row r="2236">
          <cell r="M2236">
            <v>44196</v>
          </cell>
        </row>
        <row r="2236">
          <cell r="S2236">
            <v>1812.36</v>
          </cell>
        </row>
        <row r="2236">
          <cell r="AA2236">
            <v>44166</v>
          </cell>
          <cell r="AB2236">
            <v>2020</v>
          </cell>
        </row>
        <row r="2236">
          <cell r="AF2236" t="str">
            <v>商铺物业费</v>
          </cell>
        </row>
        <row r="2237">
          <cell r="C2237" t="str">
            <v>中华东波苑</v>
          </cell>
        </row>
        <row r="2237">
          <cell r="K2237" t="str">
            <v>2020年</v>
          </cell>
        </row>
        <row r="2237">
          <cell r="M2237">
            <v>44196</v>
          </cell>
        </row>
        <row r="2237">
          <cell r="S2237">
            <v>897.18</v>
          </cell>
        </row>
        <row r="2237">
          <cell r="AA2237">
            <v>44166</v>
          </cell>
          <cell r="AB2237">
            <v>2020</v>
          </cell>
        </row>
        <row r="2237">
          <cell r="AF2237" t="str">
            <v>住宅物业费</v>
          </cell>
        </row>
        <row r="2238">
          <cell r="C2238" t="str">
            <v>中华东波苑</v>
          </cell>
        </row>
        <row r="2238">
          <cell r="K2238" t="str">
            <v>2021年</v>
          </cell>
        </row>
        <row r="2238">
          <cell r="M2238">
            <v>44377</v>
          </cell>
        </row>
        <row r="2238">
          <cell r="S2238">
            <v>1500</v>
          </cell>
        </row>
        <row r="2238">
          <cell r="AA2238">
            <v>44166</v>
          </cell>
          <cell r="AB2238">
            <v>2020</v>
          </cell>
        </row>
        <row r="2238">
          <cell r="AF2238" t="str">
            <v>地面停车费</v>
          </cell>
        </row>
        <row r="2239">
          <cell r="C2239" t="str">
            <v>中华东波苑</v>
          </cell>
        </row>
        <row r="2239">
          <cell r="K2239" t="str">
            <v>2020年</v>
          </cell>
        </row>
        <row r="2239">
          <cell r="M2239">
            <v>44196</v>
          </cell>
        </row>
        <row r="2239">
          <cell r="S2239">
            <v>1800.84</v>
          </cell>
        </row>
        <row r="2239">
          <cell r="AA2239">
            <v>44166</v>
          </cell>
          <cell r="AB2239">
            <v>2020</v>
          </cell>
        </row>
        <row r="2239">
          <cell r="AF2239" t="str">
            <v>住宅物业费</v>
          </cell>
        </row>
        <row r="2240">
          <cell r="C2240" t="str">
            <v>中华东波苑</v>
          </cell>
        </row>
        <row r="2240">
          <cell r="K2240" t="str">
            <v>2020年</v>
          </cell>
        </row>
        <row r="2240">
          <cell r="M2240">
            <v>44165</v>
          </cell>
        </row>
        <row r="2240">
          <cell r="S2240">
            <v>4503</v>
          </cell>
        </row>
        <row r="2240">
          <cell r="AA2240">
            <v>44166</v>
          </cell>
          <cell r="AB2240">
            <v>2020</v>
          </cell>
        </row>
        <row r="2240">
          <cell r="AF2240" t="str">
            <v>电费及管理费</v>
          </cell>
        </row>
        <row r="2241">
          <cell r="C2241" t="str">
            <v>中华东波苑</v>
          </cell>
        </row>
        <row r="2241">
          <cell r="K2241" t="str">
            <v>2020年</v>
          </cell>
        </row>
        <row r="2241">
          <cell r="M2241">
            <v>44165</v>
          </cell>
        </row>
        <row r="2241">
          <cell r="S2241">
            <v>1242.6</v>
          </cell>
        </row>
        <row r="2241">
          <cell r="AA2241">
            <v>44166</v>
          </cell>
          <cell r="AB2241">
            <v>2020</v>
          </cell>
        </row>
        <row r="2241">
          <cell r="AF2241" t="str">
            <v>代收水费</v>
          </cell>
        </row>
        <row r="2242">
          <cell r="C2242" t="str">
            <v>中华东波苑</v>
          </cell>
        </row>
        <row r="2242">
          <cell r="K2242" t="str">
            <v>2020年</v>
          </cell>
        </row>
        <row r="2242">
          <cell r="M2242">
            <v>44135</v>
          </cell>
        </row>
        <row r="2242">
          <cell r="S2242">
            <v>4645.5</v>
          </cell>
        </row>
        <row r="2242">
          <cell r="AA2242">
            <v>44166</v>
          </cell>
          <cell r="AB2242">
            <v>2020</v>
          </cell>
        </row>
        <row r="2242">
          <cell r="AF2242" t="str">
            <v>电费及管理费</v>
          </cell>
        </row>
        <row r="2243">
          <cell r="C2243" t="str">
            <v>中华东波苑</v>
          </cell>
        </row>
        <row r="2243">
          <cell r="K2243" t="str">
            <v>2020年</v>
          </cell>
        </row>
        <row r="2243">
          <cell r="M2243">
            <v>44135</v>
          </cell>
        </row>
        <row r="2243">
          <cell r="S2243">
            <v>1328.1</v>
          </cell>
        </row>
        <row r="2243">
          <cell r="AA2243">
            <v>44166</v>
          </cell>
          <cell r="AB2243">
            <v>2020</v>
          </cell>
        </row>
        <row r="2243">
          <cell r="AF2243" t="str">
            <v>代收水费</v>
          </cell>
        </row>
        <row r="2244">
          <cell r="C2244" t="str">
            <v>中华东波苑</v>
          </cell>
        </row>
        <row r="2244">
          <cell r="K2244" t="str">
            <v>2020年</v>
          </cell>
        </row>
        <row r="2244">
          <cell r="M2244">
            <v>44165</v>
          </cell>
        </row>
        <row r="2244">
          <cell r="S2244">
            <v>5244</v>
          </cell>
        </row>
        <row r="2244">
          <cell r="AA2244">
            <v>44166</v>
          </cell>
          <cell r="AB2244">
            <v>2020</v>
          </cell>
        </row>
        <row r="2244">
          <cell r="AF2244" t="str">
            <v>电费及管理费</v>
          </cell>
        </row>
        <row r="2245">
          <cell r="C2245" t="str">
            <v>中华东波苑</v>
          </cell>
        </row>
        <row r="2245">
          <cell r="K2245" t="str">
            <v>2020年</v>
          </cell>
        </row>
        <row r="2245">
          <cell r="M2245">
            <v>44165</v>
          </cell>
        </row>
        <row r="2245">
          <cell r="S2245">
            <v>907.2</v>
          </cell>
        </row>
        <row r="2245">
          <cell r="AA2245">
            <v>44166</v>
          </cell>
          <cell r="AB2245">
            <v>2020</v>
          </cell>
        </row>
        <row r="2245">
          <cell r="AF2245" t="str">
            <v>代收水费</v>
          </cell>
        </row>
        <row r="2246">
          <cell r="C2246" t="str">
            <v>中华东波苑</v>
          </cell>
        </row>
        <row r="2246">
          <cell r="K2246" t="str">
            <v>2020年</v>
          </cell>
        </row>
        <row r="2246">
          <cell r="M2246">
            <v>44135</v>
          </cell>
        </row>
        <row r="2246">
          <cell r="S2246">
            <v>5272.5</v>
          </cell>
        </row>
        <row r="2246">
          <cell r="AA2246">
            <v>44166</v>
          </cell>
          <cell r="AB2246">
            <v>2020</v>
          </cell>
        </row>
        <row r="2246">
          <cell r="AF2246" t="str">
            <v>电费及管理费</v>
          </cell>
        </row>
        <row r="2247">
          <cell r="C2247" t="str">
            <v>中华东波苑</v>
          </cell>
        </row>
        <row r="2247">
          <cell r="K2247" t="str">
            <v>2020年</v>
          </cell>
        </row>
        <row r="2247">
          <cell r="M2247">
            <v>44135</v>
          </cell>
        </row>
        <row r="2247">
          <cell r="S2247">
            <v>1738.5</v>
          </cell>
        </row>
        <row r="2247">
          <cell r="AA2247">
            <v>44166</v>
          </cell>
          <cell r="AB2247">
            <v>2020</v>
          </cell>
        </row>
        <row r="2247">
          <cell r="AF2247" t="str">
            <v>代收水费</v>
          </cell>
        </row>
        <row r="2248">
          <cell r="C2248" t="str">
            <v>中华东波苑</v>
          </cell>
        </row>
        <row r="2248">
          <cell r="K2248" t="str">
            <v>2020年</v>
          </cell>
        </row>
        <row r="2248">
          <cell r="M2248">
            <v>44165</v>
          </cell>
        </row>
        <row r="2248">
          <cell r="S2248">
            <v>187.45</v>
          </cell>
        </row>
        <row r="2248">
          <cell r="AA2248">
            <v>44166</v>
          </cell>
          <cell r="AB2248">
            <v>2020</v>
          </cell>
        </row>
        <row r="2248">
          <cell r="AF2248" t="str">
            <v>电费及管理费</v>
          </cell>
        </row>
        <row r="2249">
          <cell r="C2249" t="str">
            <v>中华东波苑</v>
          </cell>
        </row>
        <row r="2249">
          <cell r="K2249" t="str">
            <v>2020年</v>
          </cell>
        </row>
        <row r="2249">
          <cell r="M2249">
            <v>44165</v>
          </cell>
        </row>
        <row r="2249">
          <cell r="S2249">
            <v>130</v>
          </cell>
        </row>
        <row r="2249">
          <cell r="AA2249">
            <v>44166</v>
          </cell>
          <cell r="AB2249">
            <v>2020</v>
          </cell>
        </row>
        <row r="2249">
          <cell r="AF2249" t="str">
            <v>代收水费</v>
          </cell>
        </row>
        <row r="2250">
          <cell r="C2250" t="str">
            <v>中华东波苑</v>
          </cell>
        </row>
        <row r="2250">
          <cell r="K2250" t="str">
            <v>2020年</v>
          </cell>
        </row>
        <row r="2250">
          <cell r="M2250">
            <v>44135</v>
          </cell>
        </row>
        <row r="2250">
          <cell r="S2250">
            <v>966</v>
          </cell>
        </row>
        <row r="2250">
          <cell r="AA2250">
            <v>44166</v>
          </cell>
          <cell r="AB2250">
            <v>2020</v>
          </cell>
        </row>
        <row r="2250">
          <cell r="AF2250" t="str">
            <v>电费及管理费</v>
          </cell>
        </row>
        <row r="2251">
          <cell r="C2251" t="str">
            <v>中华东波苑</v>
          </cell>
        </row>
        <row r="2251">
          <cell r="K2251" t="str">
            <v>2020年</v>
          </cell>
        </row>
        <row r="2251">
          <cell r="M2251">
            <v>44135</v>
          </cell>
        </row>
        <row r="2251">
          <cell r="S2251">
            <v>68.4</v>
          </cell>
        </row>
        <row r="2251">
          <cell r="AA2251">
            <v>44166</v>
          </cell>
          <cell r="AB2251">
            <v>2020</v>
          </cell>
        </row>
        <row r="2251">
          <cell r="AF2251" t="str">
            <v>代收水费</v>
          </cell>
        </row>
        <row r="2252">
          <cell r="C2252" t="str">
            <v>中华东波苑</v>
          </cell>
        </row>
        <row r="2252">
          <cell r="K2252" t="str">
            <v>2020年</v>
          </cell>
        </row>
        <row r="2252">
          <cell r="M2252">
            <v>44165</v>
          </cell>
        </row>
        <row r="2252">
          <cell r="S2252">
            <v>1069.5</v>
          </cell>
        </row>
        <row r="2252">
          <cell r="AA2252">
            <v>44166</v>
          </cell>
          <cell r="AB2252">
            <v>2020</v>
          </cell>
        </row>
        <row r="2252">
          <cell r="AF2252" t="str">
            <v>电费及管理费</v>
          </cell>
        </row>
        <row r="2253">
          <cell r="C2253" t="str">
            <v>中华东波苑</v>
          </cell>
        </row>
        <row r="2253">
          <cell r="K2253" t="str">
            <v>2020年</v>
          </cell>
        </row>
        <row r="2253">
          <cell r="M2253">
            <v>44165</v>
          </cell>
        </row>
        <row r="2253">
          <cell r="S2253">
            <v>79.8</v>
          </cell>
        </row>
        <row r="2253">
          <cell r="AA2253">
            <v>44166</v>
          </cell>
          <cell r="AB2253">
            <v>2020</v>
          </cell>
        </row>
        <row r="2253">
          <cell r="AF2253" t="str">
            <v>代收水费</v>
          </cell>
        </row>
        <row r="2254">
          <cell r="C2254" t="str">
            <v>中华东波苑</v>
          </cell>
        </row>
        <row r="2254">
          <cell r="K2254" t="str">
            <v>2020年</v>
          </cell>
        </row>
        <row r="2254">
          <cell r="M2254">
            <v>44135</v>
          </cell>
        </row>
        <row r="2254">
          <cell r="S2254">
            <v>363.58</v>
          </cell>
        </row>
        <row r="2254">
          <cell r="AA2254">
            <v>44166</v>
          </cell>
          <cell r="AB2254">
            <v>2020</v>
          </cell>
        </row>
        <row r="2254">
          <cell r="AF2254" t="str">
            <v>电费及管理费</v>
          </cell>
        </row>
        <row r="2255">
          <cell r="C2255" t="str">
            <v>中华东波苑</v>
          </cell>
        </row>
        <row r="2255">
          <cell r="K2255" t="str">
            <v>2020年</v>
          </cell>
        </row>
        <row r="2255">
          <cell r="M2255">
            <v>44135</v>
          </cell>
        </row>
        <row r="2255">
          <cell r="S2255">
            <v>285</v>
          </cell>
        </row>
        <row r="2255">
          <cell r="AA2255">
            <v>44166</v>
          </cell>
          <cell r="AB2255">
            <v>2020</v>
          </cell>
        </row>
        <row r="2255">
          <cell r="AF2255" t="str">
            <v>代收水费</v>
          </cell>
        </row>
        <row r="2256">
          <cell r="C2256" t="str">
            <v>中华东波苑</v>
          </cell>
        </row>
        <row r="2256">
          <cell r="K2256" t="str">
            <v>2020年</v>
          </cell>
        </row>
        <row r="2256">
          <cell r="M2256">
            <v>44165</v>
          </cell>
        </row>
        <row r="2256">
          <cell r="S2256">
            <v>369.46</v>
          </cell>
        </row>
        <row r="2256">
          <cell r="AA2256">
            <v>44166</v>
          </cell>
          <cell r="AB2256">
            <v>2020</v>
          </cell>
        </row>
        <row r="2256">
          <cell r="AF2256" t="str">
            <v>电费及管理费</v>
          </cell>
        </row>
        <row r="2257">
          <cell r="C2257" t="str">
            <v>中华东波苑</v>
          </cell>
        </row>
        <row r="2257">
          <cell r="K2257" t="str">
            <v>2020年</v>
          </cell>
        </row>
        <row r="2257">
          <cell r="M2257">
            <v>44165</v>
          </cell>
        </row>
        <row r="2257">
          <cell r="S2257">
            <v>171</v>
          </cell>
        </row>
        <row r="2257">
          <cell r="AA2257">
            <v>44166</v>
          </cell>
          <cell r="AB2257">
            <v>2020</v>
          </cell>
        </row>
        <row r="2257">
          <cell r="AF2257" t="str">
            <v>代收水费</v>
          </cell>
        </row>
        <row r="2258">
          <cell r="C2258" t="str">
            <v>中华东波苑</v>
          </cell>
        </row>
        <row r="2258">
          <cell r="K2258" t="str">
            <v>2020年</v>
          </cell>
        </row>
        <row r="2258">
          <cell r="M2258">
            <v>44196</v>
          </cell>
        </row>
        <row r="2258">
          <cell r="S2258">
            <v>12287.28</v>
          </cell>
        </row>
        <row r="2258">
          <cell r="AA2258">
            <v>44166</v>
          </cell>
          <cell r="AB2258">
            <v>2020</v>
          </cell>
        </row>
        <row r="2258">
          <cell r="AF2258" t="str">
            <v>商铺物业费</v>
          </cell>
        </row>
        <row r="2259">
          <cell r="C2259" t="str">
            <v>中华东波苑</v>
          </cell>
        </row>
        <row r="2259">
          <cell r="K2259" t="str">
            <v>2020年</v>
          </cell>
        </row>
        <row r="2259">
          <cell r="M2259">
            <v>44196</v>
          </cell>
        </row>
        <row r="2259">
          <cell r="S2259">
            <v>10800</v>
          </cell>
        </row>
        <row r="2259">
          <cell r="AA2259">
            <v>44166</v>
          </cell>
          <cell r="AB2259">
            <v>2020</v>
          </cell>
        </row>
        <row r="2259">
          <cell r="AF2259" t="str">
            <v>租金收入</v>
          </cell>
        </row>
        <row r="2260">
          <cell r="C2260" t="str">
            <v>中华东波苑</v>
          </cell>
        </row>
        <row r="2260">
          <cell r="K2260" t="str">
            <v>2020年</v>
          </cell>
        </row>
        <row r="2260">
          <cell r="M2260">
            <v>44196</v>
          </cell>
        </row>
        <row r="2260">
          <cell r="S2260">
            <v>1368</v>
          </cell>
        </row>
        <row r="2260">
          <cell r="AA2260">
            <v>44166</v>
          </cell>
          <cell r="AB2260">
            <v>2020</v>
          </cell>
        </row>
        <row r="2260">
          <cell r="AF2260" t="str">
            <v>商铺物业费</v>
          </cell>
        </row>
        <row r="2261">
          <cell r="C2261" t="str">
            <v>中华东波苑</v>
          </cell>
        </row>
        <row r="2261">
          <cell r="K2261" t="str">
            <v>2020年</v>
          </cell>
        </row>
        <row r="2261">
          <cell r="M2261">
            <v>44196</v>
          </cell>
        </row>
        <row r="2261">
          <cell r="S2261">
            <v>3035.8</v>
          </cell>
        </row>
        <row r="2261">
          <cell r="AA2261">
            <v>44166</v>
          </cell>
          <cell r="AB2261">
            <v>2020</v>
          </cell>
        </row>
        <row r="2261">
          <cell r="AF2261" t="str">
            <v>商铺物业费</v>
          </cell>
        </row>
        <row r="2262">
          <cell r="C2262" t="str">
            <v>中华东波苑</v>
          </cell>
        </row>
        <row r="2262">
          <cell r="K2262" t="str">
            <v>2020年</v>
          </cell>
        </row>
        <row r="2262">
          <cell r="M2262">
            <v>44196</v>
          </cell>
        </row>
        <row r="2262">
          <cell r="S2262">
            <v>19434.04</v>
          </cell>
        </row>
        <row r="2262">
          <cell r="AA2262">
            <v>44166</v>
          </cell>
          <cell r="AB2262">
            <v>2020</v>
          </cell>
        </row>
        <row r="2262">
          <cell r="AF2262" t="str">
            <v>商铺物业费</v>
          </cell>
        </row>
        <row r="2263">
          <cell r="C2263" t="str">
            <v>中华东波苑</v>
          </cell>
        </row>
        <row r="2263">
          <cell r="K2263" t="str">
            <v>2020年</v>
          </cell>
        </row>
        <row r="2263">
          <cell r="M2263">
            <v>44012</v>
          </cell>
        </row>
        <row r="2263">
          <cell r="S2263">
            <v>19434.04</v>
          </cell>
        </row>
        <row r="2263">
          <cell r="AA2263">
            <v>44166</v>
          </cell>
          <cell r="AB2263">
            <v>2020</v>
          </cell>
        </row>
        <row r="2263">
          <cell r="AF2263" t="str">
            <v>商铺物业费</v>
          </cell>
        </row>
        <row r="2264">
          <cell r="C2264" t="str">
            <v>中华东波苑</v>
          </cell>
        </row>
        <row r="2264">
          <cell r="K2264" t="str">
            <v>2021年</v>
          </cell>
        </row>
        <row r="2264">
          <cell r="M2264">
            <v>44561</v>
          </cell>
        </row>
        <row r="2264">
          <cell r="S2264">
            <v>3000</v>
          </cell>
        </row>
        <row r="2264">
          <cell r="AA2264">
            <v>44166</v>
          </cell>
          <cell r="AB2264">
            <v>2020</v>
          </cell>
        </row>
        <row r="2264">
          <cell r="AF2264" t="str">
            <v>地面停车费</v>
          </cell>
        </row>
        <row r="2265">
          <cell r="C2265" t="str">
            <v>中华东波苑</v>
          </cell>
        </row>
        <row r="2265">
          <cell r="K2265" t="str">
            <v>2021年</v>
          </cell>
        </row>
        <row r="2265">
          <cell r="M2265">
            <v>44377</v>
          </cell>
        </row>
        <row r="2265">
          <cell r="S2265">
            <v>2100</v>
          </cell>
        </row>
        <row r="2265">
          <cell r="AA2265">
            <v>44166</v>
          </cell>
          <cell r="AB2265">
            <v>2020</v>
          </cell>
        </row>
        <row r="2265">
          <cell r="AF2265" t="str">
            <v>地下停车费</v>
          </cell>
        </row>
        <row r="2266">
          <cell r="C2266" t="str">
            <v>中华东波苑</v>
          </cell>
        </row>
        <row r="2266">
          <cell r="K2266" t="str">
            <v>2020年</v>
          </cell>
        </row>
        <row r="2266">
          <cell r="M2266">
            <v>44196</v>
          </cell>
        </row>
        <row r="2266">
          <cell r="S2266">
            <v>2365.5</v>
          </cell>
        </row>
        <row r="2266">
          <cell r="AA2266">
            <v>44166</v>
          </cell>
          <cell r="AB2266">
            <v>2020</v>
          </cell>
        </row>
        <row r="2266">
          <cell r="AF2266" t="str">
            <v>商铺物业费</v>
          </cell>
        </row>
        <row r="2267">
          <cell r="C2267" t="str">
            <v>中华东波苑</v>
          </cell>
        </row>
        <row r="2267">
          <cell r="K2267" t="str">
            <v>2020年</v>
          </cell>
        </row>
        <row r="2267">
          <cell r="M2267">
            <v>44196</v>
          </cell>
        </row>
        <row r="2267">
          <cell r="S2267">
            <v>1091.7</v>
          </cell>
        </row>
        <row r="2267">
          <cell r="AA2267">
            <v>44166</v>
          </cell>
          <cell r="AB2267">
            <v>2020</v>
          </cell>
        </row>
        <row r="2267">
          <cell r="AF2267" t="str">
            <v>住宅物业费</v>
          </cell>
        </row>
        <row r="2268">
          <cell r="C2268" t="str">
            <v>中华东波苑</v>
          </cell>
        </row>
        <row r="2268">
          <cell r="K2268" t="str">
            <v>2020年</v>
          </cell>
        </row>
        <row r="2268">
          <cell r="M2268">
            <v>44196</v>
          </cell>
        </row>
        <row r="2268">
          <cell r="S2268">
            <v>1673.88</v>
          </cell>
        </row>
        <row r="2268">
          <cell r="AA2268">
            <v>44166</v>
          </cell>
          <cell r="AB2268">
            <v>2020</v>
          </cell>
        </row>
        <row r="2268">
          <cell r="AF2268" t="str">
            <v>住宅物业费</v>
          </cell>
        </row>
        <row r="2269">
          <cell r="C2269" t="str">
            <v>中华东波苑</v>
          </cell>
        </row>
        <row r="2269">
          <cell r="K2269" t="str">
            <v>2020年</v>
          </cell>
        </row>
        <row r="2269">
          <cell r="M2269">
            <v>44196</v>
          </cell>
        </row>
        <row r="2269">
          <cell r="S2269">
            <v>4200</v>
          </cell>
        </row>
        <row r="2269">
          <cell r="AA2269">
            <v>44166</v>
          </cell>
          <cell r="AB2269">
            <v>2020</v>
          </cell>
        </row>
        <row r="2269">
          <cell r="AF2269" t="str">
            <v>地下停车费</v>
          </cell>
        </row>
        <row r="2270">
          <cell r="C2270" t="str">
            <v>中华东波苑</v>
          </cell>
        </row>
        <row r="2270">
          <cell r="K2270" t="str">
            <v>2020年</v>
          </cell>
        </row>
        <row r="2270">
          <cell r="M2270">
            <v>44135</v>
          </cell>
        </row>
        <row r="2270">
          <cell r="S2270">
            <v>1875</v>
          </cell>
        </row>
        <row r="2270">
          <cell r="AA2270">
            <v>44166</v>
          </cell>
          <cell r="AB2270">
            <v>2020</v>
          </cell>
        </row>
        <row r="2270">
          <cell r="AF2270" t="str">
            <v>电梯广告（业委会）</v>
          </cell>
        </row>
        <row r="2271">
          <cell r="C2271" t="str">
            <v>中华东波苑</v>
          </cell>
        </row>
        <row r="2271">
          <cell r="K2271" t="str">
            <v>2020年</v>
          </cell>
        </row>
        <row r="2271">
          <cell r="M2271">
            <v>44088</v>
          </cell>
        </row>
        <row r="2271">
          <cell r="S2271">
            <v>2587.5</v>
          </cell>
        </row>
        <row r="2271">
          <cell r="AA2271">
            <v>44166</v>
          </cell>
          <cell r="AB2271">
            <v>2020</v>
          </cell>
        </row>
        <row r="2271">
          <cell r="AF2271" t="str">
            <v>电梯广告（业委会）</v>
          </cell>
        </row>
        <row r="2272">
          <cell r="C2272" t="str">
            <v>中华东波苑</v>
          </cell>
        </row>
        <row r="2272">
          <cell r="K2272" t="str">
            <v>2019年</v>
          </cell>
        </row>
        <row r="2272">
          <cell r="M2272">
            <v>43813</v>
          </cell>
        </row>
        <row r="2272">
          <cell r="S2272">
            <v>2587.5</v>
          </cell>
        </row>
        <row r="2272">
          <cell r="AA2272">
            <v>44166</v>
          </cell>
          <cell r="AB2272">
            <v>2020</v>
          </cell>
        </row>
        <row r="2272">
          <cell r="AF2272" t="str">
            <v>电梯广告（业委会）</v>
          </cell>
        </row>
        <row r="2273">
          <cell r="C2273" t="str">
            <v>中华东波苑</v>
          </cell>
        </row>
        <row r="2273">
          <cell r="K2273" t="str">
            <v>2020年</v>
          </cell>
        </row>
        <row r="2273">
          <cell r="M2273">
            <v>44088</v>
          </cell>
        </row>
        <row r="2273">
          <cell r="S2273">
            <v>575</v>
          </cell>
        </row>
        <row r="2273">
          <cell r="AA2273">
            <v>44166</v>
          </cell>
          <cell r="AB2273">
            <v>2020</v>
          </cell>
        </row>
        <row r="2273">
          <cell r="AF2273" t="str">
            <v>电梯广告（业委会）</v>
          </cell>
        </row>
        <row r="2274">
          <cell r="C2274" t="str">
            <v>中华东波苑</v>
          </cell>
        </row>
        <row r="2274">
          <cell r="K2274" t="str">
            <v>2020年</v>
          </cell>
        </row>
        <row r="2274">
          <cell r="M2274">
            <v>43996</v>
          </cell>
        </row>
        <row r="2274">
          <cell r="S2274">
            <v>575</v>
          </cell>
        </row>
        <row r="2274">
          <cell r="AA2274">
            <v>44166</v>
          </cell>
          <cell r="AB2274">
            <v>2020</v>
          </cell>
        </row>
        <row r="2274">
          <cell r="AF2274" t="str">
            <v>电梯广告（业委会）</v>
          </cell>
        </row>
        <row r="2275">
          <cell r="C2275" t="str">
            <v>中华东波苑</v>
          </cell>
        </row>
        <row r="2275">
          <cell r="K2275" t="str">
            <v>2020年</v>
          </cell>
        </row>
        <row r="2275">
          <cell r="M2275">
            <v>44135</v>
          </cell>
        </row>
        <row r="2275">
          <cell r="S2275">
            <v>1875</v>
          </cell>
        </row>
        <row r="2275">
          <cell r="AA2275">
            <v>44166</v>
          </cell>
          <cell r="AB2275">
            <v>2020</v>
          </cell>
        </row>
        <row r="2275">
          <cell r="AF2275" t="str">
            <v>电梯广告（业委会）</v>
          </cell>
        </row>
        <row r="2276">
          <cell r="C2276" t="str">
            <v>中华东波苑</v>
          </cell>
        </row>
        <row r="2276">
          <cell r="K2276" t="str">
            <v>2020年</v>
          </cell>
        </row>
        <row r="2276">
          <cell r="M2276">
            <v>44088</v>
          </cell>
        </row>
        <row r="2276">
          <cell r="S2276">
            <v>2587.5</v>
          </cell>
        </row>
        <row r="2276">
          <cell r="AA2276">
            <v>44166</v>
          </cell>
          <cell r="AB2276">
            <v>2020</v>
          </cell>
        </row>
        <row r="2276">
          <cell r="AF2276" t="str">
            <v>电梯广告（业委会）</v>
          </cell>
        </row>
        <row r="2277">
          <cell r="C2277" t="str">
            <v>中华东波苑</v>
          </cell>
        </row>
        <row r="2277">
          <cell r="K2277" t="str">
            <v>2020年</v>
          </cell>
        </row>
        <row r="2277">
          <cell r="M2277">
            <v>44196</v>
          </cell>
        </row>
        <row r="2277">
          <cell r="S2277">
            <v>100</v>
          </cell>
        </row>
        <row r="2277">
          <cell r="AA2277">
            <v>44166</v>
          </cell>
          <cell r="AB2277">
            <v>2020</v>
          </cell>
        </row>
        <row r="2277">
          <cell r="AF2277" t="str">
            <v>住宅物业费</v>
          </cell>
        </row>
        <row r="2278">
          <cell r="C2278" t="str">
            <v>中华东波苑</v>
          </cell>
        </row>
        <row r="2278">
          <cell r="K2278" t="str">
            <v>2020年</v>
          </cell>
        </row>
        <row r="2278">
          <cell r="M2278">
            <v>44196</v>
          </cell>
        </row>
        <row r="2278">
          <cell r="S2278">
            <v>100</v>
          </cell>
        </row>
        <row r="2278">
          <cell r="AA2278">
            <v>44166</v>
          </cell>
          <cell r="AB2278">
            <v>2020</v>
          </cell>
        </row>
        <row r="2278">
          <cell r="AF2278" t="str">
            <v>住宅物业费</v>
          </cell>
        </row>
        <row r="2279">
          <cell r="C2279" t="str">
            <v>中华东波苑</v>
          </cell>
        </row>
        <row r="2279">
          <cell r="K2279" t="str">
            <v>2020年</v>
          </cell>
        </row>
        <row r="2279">
          <cell r="M2279">
            <v>44196</v>
          </cell>
        </row>
        <row r="2279">
          <cell r="S2279">
            <v>100</v>
          </cell>
        </row>
        <row r="2279">
          <cell r="AA2279">
            <v>44166</v>
          </cell>
          <cell r="AB2279">
            <v>2020</v>
          </cell>
        </row>
        <row r="2279">
          <cell r="AF2279" t="str">
            <v>住宅物业费</v>
          </cell>
        </row>
        <row r="2280">
          <cell r="C2280" t="str">
            <v>中华东波苑</v>
          </cell>
        </row>
        <row r="2280">
          <cell r="K2280" t="str">
            <v>2020年</v>
          </cell>
        </row>
        <row r="2280">
          <cell r="M2280">
            <v>44196</v>
          </cell>
        </row>
        <row r="2280">
          <cell r="S2280">
            <v>100</v>
          </cell>
        </row>
        <row r="2280">
          <cell r="AA2280">
            <v>44166</v>
          </cell>
          <cell r="AB2280">
            <v>2020</v>
          </cell>
        </row>
        <row r="2280">
          <cell r="AF2280" t="str">
            <v>住宅物业费</v>
          </cell>
        </row>
        <row r="2281">
          <cell r="C2281" t="str">
            <v>中华东波苑</v>
          </cell>
        </row>
        <row r="2281">
          <cell r="K2281" t="str">
            <v>2020年</v>
          </cell>
        </row>
        <row r="2281">
          <cell r="M2281">
            <v>44196</v>
          </cell>
        </row>
        <row r="2281">
          <cell r="S2281">
            <v>100</v>
          </cell>
        </row>
        <row r="2281">
          <cell r="AA2281">
            <v>44166</v>
          </cell>
          <cell r="AB2281">
            <v>2020</v>
          </cell>
        </row>
        <row r="2281">
          <cell r="AF2281" t="str">
            <v>住宅物业费</v>
          </cell>
        </row>
        <row r="2282">
          <cell r="C2282" t="str">
            <v>中华东波苑</v>
          </cell>
        </row>
        <row r="2282">
          <cell r="K2282" t="str">
            <v>2020年</v>
          </cell>
        </row>
        <row r="2282">
          <cell r="M2282">
            <v>44196</v>
          </cell>
        </row>
        <row r="2282">
          <cell r="S2282">
            <v>100</v>
          </cell>
        </row>
        <row r="2282">
          <cell r="AA2282">
            <v>44166</v>
          </cell>
          <cell r="AB2282">
            <v>2020</v>
          </cell>
        </row>
        <row r="2282">
          <cell r="AF2282" t="str">
            <v>住宅物业费</v>
          </cell>
        </row>
        <row r="2283">
          <cell r="C2283" t="str">
            <v>中华东波苑</v>
          </cell>
        </row>
        <row r="2283">
          <cell r="K2283" t="str">
            <v>2020年</v>
          </cell>
        </row>
        <row r="2283">
          <cell r="M2283">
            <v>44196</v>
          </cell>
        </row>
        <row r="2283">
          <cell r="S2283">
            <v>100</v>
          </cell>
        </row>
        <row r="2283">
          <cell r="AA2283">
            <v>44166</v>
          </cell>
          <cell r="AB2283">
            <v>2020</v>
          </cell>
        </row>
        <row r="2283">
          <cell r="AF2283" t="str">
            <v>住宅物业费</v>
          </cell>
        </row>
        <row r="2284">
          <cell r="C2284" t="str">
            <v>中华东波苑</v>
          </cell>
        </row>
        <row r="2284">
          <cell r="K2284" t="str">
            <v>2020年</v>
          </cell>
        </row>
        <row r="2284">
          <cell r="M2284">
            <v>44196</v>
          </cell>
        </row>
        <row r="2284">
          <cell r="S2284">
            <v>100</v>
          </cell>
        </row>
        <row r="2284">
          <cell r="AA2284">
            <v>44166</v>
          </cell>
          <cell r="AB2284">
            <v>2020</v>
          </cell>
        </row>
        <row r="2284">
          <cell r="AF2284" t="str">
            <v>住宅物业费</v>
          </cell>
        </row>
        <row r="2285">
          <cell r="C2285" t="str">
            <v>中华东波苑</v>
          </cell>
        </row>
        <row r="2285">
          <cell r="K2285" t="str">
            <v>2020年</v>
          </cell>
        </row>
        <row r="2285">
          <cell r="M2285">
            <v>44196</v>
          </cell>
        </row>
        <row r="2285">
          <cell r="S2285">
            <v>100</v>
          </cell>
        </row>
        <row r="2285">
          <cell r="AA2285">
            <v>44166</v>
          </cell>
          <cell r="AB2285">
            <v>2020</v>
          </cell>
        </row>
        <row r="2285">
          <cell r="AF2285" t="str">
            <v>住宅物业费</v>
          </cell>
        </row>
        <row r="2286">
          <cell r="C2286" t="str">
            <v>中华东波苑</v>
          </cell>
        </row>
        <row r="2286">
          <cell r="K2286" t="str">
            <v>2020年</v>
          </cell>
        </row>
        <row r="2286">
          <cell r="M2286">
            <v>44196</v>
          </cell>
        </row>
        <row r="2286">
          <cell r="S2286">
            <v>100</v>
          </cell>
        </row>
        <row r="2286">
          <cell r="AA2286">
            <v>44166</v>
          </cell>
          <cell r="AB2286">
            <v>2020</v>
          </cell>
        </row>
        <row r="2286">
          <cell r="AF2286" t="str">
            <v>住宅物业费</v>
          </cell>
        </row>
        <row r="2287">
          <cell r="C2287" t="str">
            <v>中华东波苑</v>
          </cell>
        </row>
        <row r="2287">
          <cell r="K2287" t="str">
            <v>2020年</v>
          </cell>
        </row>
        <row r="2287">
          <cell r="M2287">
            <v>44196</v>
          </cell>
        </row>
        <row r="2287">
          <cell r="S2287">
            <v>100</v>
          </cell>
        </row>
        <row r="2287">
          <cell r="AA2287">
            <v>44166</v>
          </cell>
          <cell r="AB2287">
            <v>2020</v>
          </cell>
        </row>
        <row r="2287">
          <cell r="AF2287" t="str">
            <v>住宅物业费</v>
          </cell>
        </row>
        <row r="2288">
          <cell r="C2288" t="str">
            <v>中华东波苑</v>
          </cell>
        </row>
        <row r="2288">
          <cell r="K2288" t="str">
            <v>2020年</v>
          </cell>
        </row>
        <row r="2288">
          <cell r="M2288">
            <v>44196</v>
          </cell>
        </row>
        <row r="2288">
          <cell r="S2288">
            <v>100</v>
          </cell>
        </row>
        <row r="2288">
          <cell r="AA2288">
            <v>44166</v>
          </cell>
          <cell r="AB2288">
            <v>2020</v>
          </cell>
        </row>
        <row r="2288">
          <cell r="AF2288" t="str">
            <v>住宅物业费</v>
          </cell>
        </row>
        <row r="2289">
          <cell r="C2289" t="str">
            <v>中华东波苑</v>
          </cell>
        </row>
        <row r="2289">
          <cell r="K2289" t="str">
            <v>2020年</v>
          </cell>
        </row>
        <row r="2289">
          <cell r="M2289">
            <v>44196</v>
          </cell>
        </row>
        <row r="2289">
          <cell r="S2289">
            <v>100</v>
          </cell>
        </row>
        <row r="2289">
          <cell r="AA2289">
            <v>44166</v>
          </cell>
          <cell r="AB2289">
            <v>2020</v>
          </cell>
        </row>
        <row r="2289">
          <cell r="AF2289" t="str">
            <v>住宅物业费</v>
          </cell>
        </row>
        <row r="2290">
          <cell r="C2290" t="str">
            <v>中华东波苑</v>
          </cell>
        </row>
        <row r="2290">
          <cell r="K2290" t="str">
            <v>2020年</v>
          </cell>
        </row>
        <row r="2290">
          <cell r="M2290">
            <v>44196</v>
          </cell>
        </row>
        <row r="2290">
          <cell r="S2290">
            <v>100</v>
          </cell>
        </row>
        <row r="2290">
          <cell r="AA2290">
            <v>44166</v>
          </cell>
          <cell r="AB2290">
            <v>2020</v>
          </cell>
        </row>
        <row r="2290">
          <cell r="AF2290" t="str">
            <v>住宅物业费</v>
          </cell>
        </row>
        <row r="2291">
          <cell r="C2291" t="str">
            <v>中华东波苑</v>
          </cell>
        </row>
        <row r="2291">
          <cell r="K2291" t="str">
            <v>2020年</v>
          </cell>
        </row>
        <row r="2291">
          <cell r="M2291">
            <v>44196</v>
          </cell>
        </row>
        <row r="2291">
          <cell r="S2291">
            <v>100</v>
          </cell>
        </row>
        <row r="2291">
          <cell r="AA2291">
            <v>44166</v>
          </cell>
          <cell r="AB2291">
            <v>2020</v>
          </cell>
        </row>
        <row r="2291">
          <cell r="AF2291" t="str">
            <v>住宅物业费</v>
          </cell>
        </row>
        <row r="2292">
          <cell r="C2292" t="str">
            <v>中华东波苑</v>
          </cell>
        </row>
        <row r="2292">
          <cell r="K2292" t="str">
            <v>2020年</v>
          </cell>
        </row>
        <row r="2292">
          <cell r="M2292">
            <v>44196</v>
          </cell>
        </row>
        <row r="2292">
          <cell r="S2292">
            <v>100</v>
          </cell>
        </row>
        <row r="2292">
          <cell r="AA2292">
            <v>44166</v>
          </cell>
          <cell r="AB2292">
            <v>2020</v>
          </cell>
        </row>
        <row r="2292">
          <cell r="AF2292" t="str">
            <v>住宅物业费</v>
          </cell>
        </row>
        <row r="2293">
          <cell r="C2293" t="str">
            <v>中华东波苑</v>
          </cell>
        </row>
        <row r="2293">
          <cell r="K2293" t="str">
            <v>2020年</v>
          </cell>
        </row>
        <row r="2293">
          <cell r="M2293">
            <v>44196</v>
          </cell>
        </row>
        <row r="2293">
          <cell r="S2293">
            <v>100</v>
          </cell>
        </row>
        <row r="2293">
          <cell r="AA2293">
            <v>44166</v>
          </cell>
          <cell r="AB2293">
            <v>2020</v>
          </cell>
        </row>
        <row r="2293">
          <cell r="AF2293" t="str">
            <v>住宅物业费</v>
          </cell>
        </row>
        <row r="2294">
          <cell r="C2294" t="str">
            <v>中华东波苑</v>
          </cell>
        </row>
        <row r="2294">
          <cell r="K2294" t="str">
            <v>2020年</v>
          </cell>
        </row>
        <row r="2294">
          <cell r="M2294">
            <v>44196</v>
          </cell>
        </row>
        <row r="2294">
          <cell r="S2294">
            <v>99.16</v>
          </cell>
        </row>
        <row r="2294">
          <cell r="AA2294">
            <v>44166</v>
          </cell>
          <cell r="AB2294">
            <v>2020</v>
          </cell>
        </row>
        <row r="2294">
          <cell r="AF2294" t="str">
            <v>住宅物业费</v>
          </cell>
        </row>
        <row r="2295">
          <cell r="C2295" t="str">
            <v>中华东波苑</v>
          </cell>
        </row>
        <row r="2295">
          <cell r="K2295" t="str">
            <v>2020年</v>
          </cell>
        </row>
        <row r="2295">
          <cell r="M2295">
            <v>44135</v>
          </cell>
        </row>
        <row r="2295">
          <cell r="S2295">
            <v>797.5</v>
          </cell>
        </row>
        <row r="2295">
          <cell r="AA2295">
            <v>44166</v>
          </cell>
          <cell r="AB2295">
            <v>2020</v>
          </cell>
        </row>
        <row r="2295">
          <cell r="AF2295" t="str">
            <v>电费及管理费</v>
          </cell>
        </row>
        <row r="2296">
          <cell r="C2296" t="str">
            <v>中华东波苑</v>
          </cell>
        </row>
        <row r="2296">
          <cell r="K2296" t="str">
            <v>2020年</v>
          </cell>
        </row>
        <row r="2296">
          <cell r="M2296">
            <v>44135</v>
          </cell>
        </row>
        <row r="2296">
          <cell r="S2296">
            <v>11.4</v>
          </cell>
        </row>
        <row r="2296">
          <cell r="AA2296">
            <v>44166</v>
          </cell>
          <cell r="AB2296">
            <v>2020</v>
          </cell>
        </row>
        <row r="2296">
          <cell r="AF2296" t="str">
            <v>代收水费</v>
          </cell>
        </row>
        <row r="2297">
          <cell r="C2297" t="str">
            <v>中华东波苑</v>
          </cell>
        </row>
        <row r="2297">
          <cell r="K2297" t="str">
            <v>2020年</v>
          </cell>
        </row>
        <row r="2297">
          <cell r="M2297">
            <v>44165</v>
          </cell>
        </row>
        <row r="2297">
          <cell r="S2297">
            <v>912.5</v>
          </cell>
        </row>
        <row r="2297">
          <cell r="AA2297">
            <v>44166</v>
          </cell>
          <cell r="AB2297">
            <v>2020</v>
          </cell>
        </row>
        <row r="2297">
          <cell r="AF2297" t="str">
            <v>电费及管理费</v>
          </cell>
        </row>
        <row r="2298">
          <cell r="C2298" t="str">
            <v>中华东波苑</v>
          </cell>
        </row>
        <row r="2298">
          <cell r="K2298" t="str">
            <v>2020年</v>
          </cell>
        </row>
        <row r="2298">
          <cell r="M2298">
            <v>44165</v>
          </cell>
        </row>
        <row r="2298">
          <cell r="S2298">
            <v>5.7</v>
          </cell>
        </row>
        <row r="2298">
          <cell r="AA2298">
            <v>44166</v>
          </cell>
          <cell r="AB2298">
            <v>2020</v>
          </cell>
        </row>
        <row r="2298">
          <cell r="AF2298" t="str">
            <v>代收水费</v>
          </cell>
        </row>
        <row r="2299">
          <cell r="C2299" t="str">
            <v>中华东波苑</v>
          </cell>
        </row>
        <row r="2299">
          <cell r="K2299" t="str">
            <v>2020年</v>
          </cell>
        </row>
        <row r="2299">
          <cell r="M2299">
            <v>44165</v>
          </cell>
        </row>
        <row r="2299">
          <cell r="S2299">
            <v>5001.35</v>
          </cell>
        </row>
        <row r="2299">
          <cell r="AA2299">
            <v>44166</v>
          </cell>
          <cell r="AB2299">
            <v>2020</v>
          </cell>
        </row>
        <row r="2299">
          <cell r="AF2299" t="str">
            <v>电费及管理费</v>
          </cell>
        </row>
        <row r="2300">
          <cell r="C2300" t="str">
            <v>中华东波苑</v>
          </cell>
        </row>
        <row r="2300">
          <cell r="K2300" t="str">
            <v>2020年</v>
          </cell>
        </row>
        <row r="2300">
          <cell r="M2300">
            <v>44165</v>
          </cell>
        </row>
        <row r="2300">
          <cell r="S2300">
            <v>832</v>
          </cell>
        </row>
        <row r="2300">
          <cell r="AA2300">
            <v>44166</v>
          </cell>
          <cell r="AB2300">
            <v>2020</v>
          </cell>
        </row>
        <row r="2300">
          <cell r="AF2300" t="str">
            <v>代收水费</v>
          </cell>
        </row>
        <row r="2301">
          <cell r="C2301" t="str">
            <v>中华东波苑</v>
          </cell>
        </row>
        <row r="2301">
          <cell r="K2301" t="str">
            <v>2020年</v>
          </cell>
        </row>
        <row r="2301">
          <cell r="M2301">
            <v>44165</v>
          </cell>
        </row>
        <row r="2301">
          <cell r="S2301">
            <v>542.8</v>
          </cell>
        </row>
        <row r="2301">
          <cell r="AA2301">
            <v>44166</v>
          </cell>
          <cell r="AB2301">
            <v>2020</v>
          </cell>
        </row>
        <row r="2301">
          <cell r="AF2301" t="str">
            <v>电费及管理费</v>
          </cell>
        </row>
        <row r="2302">
          <cell r="C2302" t="str">
            <v>中华东波苑</v>
          </cell>
        </row>
        <row r="2302">
          <cell r="K2302" t="str">
            <v>2020年</v>
          </cell>
        </row>
        <row r="2302">
          <cell r="M2302">
            <v>44165</v>
          </cell>
        </row>
        <row r="2302">
          <cell r="S2302">
            <v>890.5</v>
          </cell>
        </row>
        <row r="2302">
          <cell r="AA2302">
            <v>44166</v>
          </cell>
          <cell r="AB2302">
            <v>2020</v>
          </cell>
        </row>
        <row r="2302">
          <cell r="AF2302" t="str">
            <v>代收水费</v>
          </cell>
        </row>
        <row r="2303">
          <cell r="C2303" t="str">
            <v>中华东波苑</v>
          </cell>
        </row>
        <row r="2303">
          <cell r="K2303" t="str">
            <v>2020年</v>
          </cell>
        </row>
        <row r="2303">
          <cell r="M2303">
            <v>44196</v>
          </cell>
        </row>
        <row r="2303">
          <cell r="S2303">
            <v>3740</v>
          </cell>
        </row>
        <row r="2303">
          <cell r="AA2303">
            <v>44166</v>
          </cell>
          <cell r="AB2303">
            <v>2020</v>
          </cell>
        </row>
        <row r="2303">
          <cell r="AF2303" t="str">
            <v>电费及管理费</v>
          </cell>
        </row>
        <row r="2304">
          <cell r="C2304" t="str">
            <v>中华东波苑</v>
          </cell>
        </row>
        <row r="2304">
          <cell r="K2304" t="str">
            <v>2020年</v>
          </cell>
        </row>
        <row r="2304">
          <cell r="M2304">
            <v>44135</v>
          </cell>
        </row>
        <row r="2304">
          <cell r="S2304">
            <v>96.04</v>
          </cell>
        </row>
        <row r="2304">
          <cell r="AA2304">
            <v>44166</v>
          </cell>
          <cell r="AB2304">
            <v>2020</v>
          </cell>
        </row>
        <row r="2304">
          <cell r="AF2304" t="str">
            <v>电费及管理费</v>
          </cell>
        </row>
        <row r="2305">
          <cell r="C2305" t="str">
            <v>中华东波苑</v>
          </cell>
        </row>
        <row r="2305">
          <cell r="K2305" t="str">
            <v>2020年</v>
          </cell>
        </row>
        <row r="2305">
          <cell r="M2305">
            <v>44135</v>
          </cell>
        </row>
        <row r="2305">
          <cell r="S2305">
            <v>57</v>
          </cell>
        </row>
        <row r="2305">
          <cell r="AA2305">
            <v>44166</v>
          </cell>
          <cell r="AB2305">
            <v>2020</v>
          </cell>
        </row>
        <row r="2305">
          <cell r="AF2305" t="str">
            <v>代收水费</v>
          </cell>
        </row>
        <row r="2306">
          <cell r="C2306" t="str">
            <v>中华东波苑</v>
          </cell>
        </row>
        <row r="2306">
          <cell r="K2306" t="str">
            <v>2020年</v>
          </cell>
        </row>
        <row r="2306">
          <cell r="M2306">
            <v>44165</v>
          </cell>
        </row>
        <row r="2306">
          <cell r="S2306">
            <v>134.6</v>
          </cell>
        </row>
        <row r="2306">
          <cell r="AA2306">
            <v>44166</v>
          </cell>
          <cell r="AB2306">
            <v>2020</v>
          </cell>
        </row>
        <row r="2306">
          <cell r="AF2306" t="str">
            <v>电费及管理费</v>
          </cell>
        </row>
        <row r="2307">
          <cell r="C2307" t="str">
            <v>中华东波苑</v>
          </cell>
        </row>
        <row r="2307">
          <cell r="K2307" t="str">
            <v>2020年</v>
          </cell>
        </row>
        <row r="2307">
          <cell r="M2307">
            <v>44165</v>
          </cell>
        </row>
        <row r="2307">
          <cell r="S2307">
            <v>57</v>
          </cell>
        </row>
        <row r="2307">
          <cell r="AA2307">
            <v>44166</v>
          </cell>
          <cell r="AB2307">
            <v>2020</v>
          </cell>
        </row>
        <row r="2307">
          <cell r="AF2307" t="str">
            <v>代收水费</v>
          </cell>
        </row>
        <row r="2308">
          <cell r="C2308" t="str">
            <v>中华东波苑</v>
          </cell>
        </row>
        <row r="2308">
          <cell r="K2308" t="str">
            <v>2020年</v>
          </cell>
        </row>
        <row r="2308">
          <cell r="M2308">
            <v>44104</v>
          </cell>
        </row>
        <row r="2308">
          <cell r="S2308">
            <v>279.3</v>
          </cell>
        </row>
        <row r="2308">
          <cell r="AA2308">
            <v>44166</v>
          </cell>
          <cell r="AB2308">
            <v>2020</v>
          </cell>
        </row>
        <row r="2308">
          <cell r="AF2308" t="str">
            <v>代收水费</v>
          </cell>
        </row>
        <row r="2309">
          <cell r="C2309" t="str">
            <v>中华东波苑</v>
          </cell>
        </row>
        <row r="2309">
          <cell r="K2309" t="str">
            <v>2020年</v>
          </cell>
        </row>
        <row r="2309">
          <cell r="M2309">
            <v>44135</v>
          </cell>
        </row>
        <row r="2309">
          <cell r="S2309">
            <v>307.8</v>
          </cell>
        </row>
        <row r="2309">
          <cell r="AA2309">
            <v>44166</v>
          </cell>
          <cell r="AB2309">
            <v>2020</v>
          </cell>
        </row>
        <row r="2309">
          <cell r="AF2309" t="str">
            <v>代收水费</v>
          </cell>
        </row>
        <row r="2310">
          <cell r="C2310" t="str">
            <v>中华东波苑</v>
          </cell>
        </row>
        <row r="2310">
          <cell r="K2310" t="str">
            <v>2020年</v>
          </cell>
        </row>
        <row r="2310">
          <cell r="M2310">
            <v>44165</v>
          </cell>
        </row>
        <row r="2310">
          <cell r="S2310">
            <v>262.2</v>
          </cell>
        </row>
        <row r="2310">
          <cell r="AA2310">
            <v>44166</v>
          </cell>
          <cell r="AB2310">
            <v>2020</v>
          </cell>
        </row>
        <row r="2310">
          <cell r="AF2310" t="str">
            <v>代收水费</v>
          </cell>
        </row>
        <row r="2311">
          <cell r="C2311" t="str">
            <v>中华东波苑</v>
          </cell>
        </row>
        <row r="2311">
          <cell r="K2311" t="str">
            <v>2020年</v>
          </cell>
        </row>
        <row r="2311">
          <cell r="M2311">
            <v>44196</v>
          </cell>
        </row>
        <row r="2311">
          <cell r="S2311">
            <v>393.79</v>
          </cell>
        </row>
        <row r="2311">
          <cell r="AA2311">
            <v>44166</v>
          </cell>
          <cell r="AB2311">
            <v>2020</v>
          </cell>
        </row>
        <row r="2311">
          <cell r="AF2311" t="str">
            <v>商铺物业费</v>
          </cell>
        </row>
        <row r="2312">
          <cell r="C2312" t="str">
            <v>中华东波苑</v>
          </cell>
        </row>
        <row r="2312">
          <cell r="K2312" t="str">
            <v>2020年</v>
          </cell>
        </row>
        <row r="2312">
          <cell r="M2312">
            <v>44196</v>
          </cell>
        </row>
        <row r="2312">
          <cell r="S2312">
            <v>265.56</v>
          </cell>
        </row>
        <row r="2312">
          <cell r="AA2312">
            <v>44166</v>
          </cell>
          <cell r="AB2312">
            <v>2020</v>
          </cell>
        </row>
        <row r="2312">
          <cell r="AF2312" t="str">
            <v>商铺物业费</v>
          </cell>
        </row>
        <row r="2313">
          <cell r="C2313" t="str">
            <v>中华东波苑</v>
          </cell>
        </row>
        <row r="2313">
          <cell r="K2313" t="str">
            <v>2020年</v>
          </cell>
        </row>
        <row r="2313">
          <cell r="M2313">
            <v>44196</v>
          </cell>
        </row>
        <row r="2313">
          <cell r="S2313">
            <v>1699.1</v>
          </cell>
        </row>
        <row r="2313">
          <cell r="AA2313">
            <v>44166</v>
          </cell>
          <cell r="AB2313">
            <v>2020</v>
          </cell>
        </row>
        <row r="2313">
          <cell r="AF2313" t="str">
            <v>商铺物业费</v>
          </cell>
        </row>
        <row r="2314">
          <cell r="C2314" t="str">
            <v>中华东波苑</v>
          </cell>
        </row>
        <row r="2314">
          <cell r="K2314" t="str">
            <v>2020年</v>
          </cell>
        </row>
        <row r="2314">
          <cell r="M2314">
            <v>44196</v>
          </cell>
        </row>
        <row r="2314">
          <cell r="S2314">
            <v>1474.44</v>
          </cell>
        </row>
        <row r="2314">
          <cell r="AA2314">
            <v>44166</v>
          </cell>
          <cell r="AB2314">
            <v>2020</v>
          </cell>
        </row>
        <row r="2314">
          <cell r="AF2314" t="str">
            <v>住宅物业费</v>
          </cell>
        </row>
        <row r="2315">
          <cell r="C2315" t="str">
            <v>中华东波苑</v>
          </cell>
        </row>
        <row r="2315">
          <cell r="K2315" t="str">
            <v>2020年</v>
          </cell>
        </row>
        <row r="2315">
          <cell r="M2315">
            <v>44012</v>
          </cell>
        </row>
        <row r="2315">
          <cell r="S2315">
            <v>1175.62</v>
          </cell>
        </row>
        <row r="2315">
          <cell r="AA2315">
            <v>44166</v>
          </cell>
          <cell r="AB2315">
            <v>2020</v>
          </cell>
        </row>
        <row r="2315">
          <cell r="AF2315" t="str">
            <v>商铺物业费</v>
          </cell>
        </row>
        <row r="2316">
          <cell r="C2316" t="str">
            <v>中华东波苑</v>
          </cell>
        </row>
        <row r="2316">
          <cell r="K2316" t="str">
            <v>2020年</v>
          </cell>
        </row>
        <row r="2316">
          <cell r="M2316">
            <v>44012</v>
          </cell>
        </row>
        <row r="2316">
          <cell r="S2316">
            <v>6378.18</v>
          </cell>
        </row>
        <row r="2316">
          <cell r="AA2316">
            <v>44166</v>
          </cell>
          <cell r="AB2316">
            <v>2020</v>
          </cell>
        </row>
        <row r="2316">
          <cell r="AF2316" t="str">
            <v>商铺物业费</v>
          </cell>
        </row>
        <row r="2317">
          <cell r="C2317" t="str">
            <v>中华东波苑</v>
          </cell>
        </row>
        <row r="2317">
          <cell r="K2317" t="str">
            <v>2020年</v>
          </cell>
        </row>
        <row r="2317">
          <cell r="M2317">
            <v>44012</v>
          </cell>
        </row>
        <row r="2317">
          <cell r="S2317">
            <v>6390.68</v>
          </cell>
        </row>
        <row r="2317">
          <cell r="AA2317">
            <v>44166</v>
          </cell>
          <cell r="AB2317">
            <v>2020</v>
          </cell>
        </row>
        <row r="2317">
          <cell r="AF2317" t="str">
            <v>商铺物业费</v>
          </cell>
        </row>
        <row r="2318">
          <cell r="C2318" t="str">
            <v>中华东波苑</v>
          </cell>
        </row>
        <row r="2318">
          <cell r="K2318" t="str">
            <v>2020年</v>
          </cell>
        </row>
        <row r="2318">
          <cell r="M2318">
            <v>44012</v>
          </cell>
        </row>
        <row r="2318">
          <cell r="S2318">
            <v>9855.03</v>
          </cell>
        </row>
        <row r="2318">
          <cell r="AA2318">
            <v>44166</v>
          </cell>
          <cell r="AB2318">
            <v>2020</v>
          </cell>
        </row>
        <row r="2318">
          <cell r="AF2318" t="str">
            <v>商铺物业费</v>
          </cell>
        </row>
        <row r="2319">
          <cell r="C2319" t="str">
            <v>中华东波苑</v>
          </cell>
        </row>
        <row r="2319">
          <cell r="K2319" t="str">
            <v>2020年</v>
          </cell>
        </row>
        <row r="2319">
          <cell r="M2319">
            <v>44012</v>
          </cell>
        </row>
        <row r="2319">
          <cell r="S2319">
            <v>2126.91</v>
          </cell>
        </row>
        <row r="2319">
          <cell r="AA2319">
            <v>44166</v>
          </cell>
          <cell r="AB2319">
            <v>2020</v>
          </cell>
        </row>
        <row r="2319">
          <cell r="AF2319" t="str">
            <v>商铺物业费</v>
          </cell>
        </row>
        <row r="2320">
          <cell r="C2320" t="str">
            <v>中华东波苑</v>
          </cell>
        </row>
        <row r="2320">
          <cell r="K2320" t="str">
            <v>2021年</v>
          </cell>
        </row>
        <row r="2320">
          <cell r="M2320">
            <v>44561</v>
          </cell>
        </row>
        <row r="2320">
          <cell r="S2320">
            <v>1799.16</v>
          </cell>
        </row>
        <row r="2320">
          <cell r="AA2320">
            <v>44166</v>
          </cell>
          <cell r="AB2320">
            <v>2020</v>
          </cell>
        </row>
        <row r="2320">
          <cell r="AF2320" t="str">
            <v>住宅物业费</v>
          </cell>
        </row>
        <row r="2321">
          <cell r="C2321" t="str">
            <v>中华东波苑</v>
          </cell>
        </row>
        <row r="2321">
          <cell r="K2321" t="str">
            <v>2021年</v>
          </cell>
        </row>
        <row r="2321">
          <cell r="M2321">
            <v>44561</v>
          </cell>
        </row>
        <row r="2321">
          <cell r="S2321">
            <v>3000</v>
          </cell>
        </row>
        <row r="2321">
          <cell r="AA2321">
            <v>44166</v>
          </cell>
          <cell r="AB2321">
            <v>2020</v>
          </cell>
        </row>
        <row r="2321">
          <cell r="AF2321" t="str">
            <v>地面停车费</v>
          </cell>
        </row>
        <row r="2322">
          <cell r="C2322" t="str">
            <v>中华东波苑</v>
          </cell>
        </row>
        <row r="2322">
          <cell r="K2322" t="str">
            <v>2020年</v>
          </cell>
        </row>
        <row r="2322">
          <cell r="M2322">
            <v>44196</v>
          </cell>
        </row>
        <row r="2322">
          <cell r="S2322">
            <v>1673.88</v>
          </cell>
        </row>
        <row r="2322">
          <cell r="AA2322">
            <v>44166</v>
          </cell>
          <cell r="AB2322">
            <v>2020</v>
          </cell>
        </row>
        <row r="2322">
          <cell r="AF2322" t="str">
            <v>住宅物业费</v>
          </cell>
        </row>
        <row r="2323">
          <cell r="C2323" t="str">
            <v>中华东波苑</v>
          </cell>
        </row>
        <row r="2323">
          <cell r="K2323" t="str">
            <v>2020年</v>
          </cell>
        </row>
        <row r="2323">
          <cell r="M2323">
            <v>44012</v>
          </cell>
        </row>
        <row r="2323">
          <cell r="S2323">
            <v>1091.7</v>
          </cell>
        </row>
        <row r="2323">
          <cell r="AA2323">
            <v>44166</v>
          </cell>
          <cell r="AB2323">
            <v>2020</v>
          </cell>
        </row>
        <row r="2323">
          <cell r="AF2323" t="str">
            <v>住宅物业费</v>
          </cell>
        </row>
        <row r="2324">
          <cell r="C2324" t="str">
            <v>中华东波苑</v>
          </cell>
        </row>
        <row r="2324">
          <cell r="K2324" t="str">
            <v>2020年</v>
          </cell>
        </row>
        <row r="2324">
          <cell r="M2324">
            <v>44196</v>
          </cell>
        </row>
        <row r="2324">
          <cell r="S2324">
            <v>1799.16</v>
          </cell>
        </row>
        <row r="2324">
          <cell r="AA2324">
            <v>44166</v>
          </cell>
          <cell r="AB2324">
            <v>2020</v>
          </cell>
        </row>
        <row r="2324">
          <cell r="AF2324" t="str">
            <v>住宅物业费</v>
          </cell>
        </row>
        <row r="2325">
          <cell r="C2325" t="str">
            <v>中华东波苑</v>
          </cell>
        </row>
        <row r="2325">
          <cell r="K2325" t="str">
            <v>2020年</v>
          </cell>
        </row>
        <row r="2325">
          <cell r="M2325">
            <v>44196</v>
          </cell>
        </row>
        <row r="2325">
          <cell r="S2325">
            <v>500</v>
          </cell>
        </row>
        <row r="2325">
          <cell r="AA2325">
            <v>44166</v>
          </cell>
          <cell r="AB2325">
            <v>2020</v>
          </cell>
        </row>
        <row r="2325">
          <cell r="AF2325" t="str">
            <v>临时停车费</v>
          </cell>
        </row>
        <row r="2326">
          <cell r="C2326" t="str">
            <v>中华东波苑</v>
          </cell>
        </row>
        <row r="2326">
          <cell r="K2326" t="str">
            <v>2020年</v>
          </cell>
        </row>
        <row r="2326">
          <cell r="M2326">
            <v>44196</v>
          </cell>
        </row>
        <row r="2326">
          <cell r="S2326">
            <v>500</v>
          </cell>
        </row>
        <row r="2326">
          <cell r="AA2326">
            <v>44166</v>
          </cell>
          <cell r="AB2326">
            <v>2020</v>
          </cell>
        </row>
        <row r="2326">
          <cell r="AF2326" t="str">
            <v>临时停车费</v>
          </cell>
        </row>
        <row r="2327">
          <cell r="C2327" t="str">
            <v>中华东波苑</v>
          </cell>
        </row>
        <row r="2327">
          <cell r="K2327" t="str">
            <v>2020年</v>
          </cell>
        </row>
        <row r="2327">
          <cell r="M2327">
            <v>44196</v>
          </cell>
        </row>
        <row r="2327">
          <cell r="S2327">
            <v>250</v>
          </cell>
        </row>
        <row r="2327">
          <cell r="AA2327">
            <v>44166</v>
          </cell>
          <cell r="AB2327">
            <v>2020</v>
          </cell>
        </row>
        <row r="2327">
          <cell r="AF2327" t="str">
            <v>临时停车费</v>
          </cell>
        </row>
        <row r="2328">
          <cell r="C2328" t="str">
            <v>中华东波苑</v>
          </cell>
        </row>
        <row r="2328">
          <cell r="K2328" t="str">
            <v>2020年</v>
          </cell>
        </row>
        <row r="2328">
          <cell r="M2328">
            <v>44196</v>
          </cell>
        </row>
        <row r="2328">
          <cell r="S2328">
            <v>250</v>
          </cell>
        </row>
        <row r="2328">
          <cell r="AA2328">
            <v>44166</v>
          </cell>
          <cell r="AB2328">
            <v>2020</v>
          </cell>
        </row>
        <row r="2328">
          <cell r="AF2328" t="str">
            <v>临时停车费</v>
          </cell>
        </row>
        <row r="2329">
          <cell r="C2329" t="str">
            <v>中华东波苑</v>
          </cell>
        </row>
        <row r="2329">
          <cell r="K2329" t="str">
            <v>2020年</v>
          </cell>
        </row>
        <row r="2329">
          <cell r="M2329">
            <v>44196</v>
          </cell>
        </row>
        <row r="2329">
          <cell r="S2329">
            <v>1799.16</v>
          </cell>
        </row>
        <row r="2329">
          <cell r="AA2329">
            <v>44166</v>
          </cell>
          <cell r="AB2329">
            <v>2020</v>
          </cell>
        </row>
        <row r="2329">
          <cell r="AF2329" t="str">
            <v>住宅物业费</v>
          </cell>
        </row>
        <row r="2330">
          <cell r="C2330" t="str">
            <v>中华东波苑</v>
          </cell>
        </row>
        <row r="2330">
          <cell r="K2330" t="str">
            <v>2020年</v>
          </cell>
        </row>
        <row r="2330">
          <cell r="M2330">
            <v>44196</v>
          </cell>
        </row>
        <row r="2330">
          <cell r="S2330">
            <v>1500</v>
          </cell>
        </row>
        <row r="2330">
          <cell r="AA2330">
            <v>44166</v>
          </cell>
          <cell r="AB2330">
            <v>2020</v>
          </cell>
        </row>
        <row r="2330">
          <cell r="AF2330" t="str">
            <v>小业主产权车辆管理费</v>
          </cell>
        </row>
        <row r="2331">
          <cell r="C2331" t="str">
            <v>中华东波苑</v>
          </cell>
        </row>
        <row r="2331">
          <cell r="K2331" t="str">
            <v>2020年</v>
          </cell>
        </row>
        <row r="2331">
          <cell r="M2331">
            <v>44196</v>
          </cell>
        </row>
        <row r="2331">
          <cell r="S2331">
            <v>12900</v>
          </cell>
        </row>
        <row r="2331">
          <cell r="AA2331">
            <v>44166</v>
          </cell>
          <cell r="AB2331">
            <v>2020</v>
          </cell>
        </row>
        <row r="2331">
          <cell r="AF2331" t="str">
            <v>租金收入</v>
          </cell>
        </row>
        <row r="2332">
          <cell r="C2332" t="str">
            <v>中华东波苑</v>
          </cell>
        </row>
        <row r="2332">
          <cell r="K2332" t="str">
            <v>2020年</v>
          </cell>
        </row>
        <row r="2332">
          <cell r="M2332">
            <v>44196</v>
          </cell>
        </row>
        <row r="2332">
          <cell r="S2332">
            <v>1800</v>
          </cell>
        </row>
        <row r="2332">
          <cell r="AA2332">
            <v>44166</v>
          </cell>
          <cell r="AB2332">
            <v>2020</v>
          </cell>
        </row>
        <row r="2332">
          <cell r="AF2332" t="str">
            <v>租金收入</v>
          </cell>
        </row>
        <row r="2333">
          <cell r="C2333" t="str">
            <v>中华东波苑</v>
          </cell>
        </row>
        <row r="2333">
          <cell r="K2333" t="str">
            <v>2021年</v>
          </cell>
        </row>
        <row r="2333">
          <cell r="M2333">
            <v>44469</v>
          </cell>
        </row>
        <row r="2333">
          <cell r="S2333">
            <v>5400</v>
          </cell>
        </row>
        <row r="2333">
          <cell r="AA2333">
            <v>44166</v>
          </cell>
          <cell r="AB2333">
            <v>2020</v>
          </cell>
        </row>
        <row r="2333">
          <cell r="AF2333" t="str">
            <v>租金收入</v>
          </cell>
        </row>
        <row r="2334">
          <cell r="C2334" t="str">
            <v>中华东波苑</v>
          </cell>
        </row>
        <row r="2334">
          <cell r="K2334" t="str">
            <v>2020年</v>
          </cell>
        </row>
        <row r="2334">
          <cell r="M2334">
            <v>44196</v>
          </cell>
        </row>
        <row r="2334">
          <cell r="S2334">
            <v>12540</v>
          </cell>
        </row>
        <row r="2334">
          <cell r="AA2334">
            <v>44166</v>
          </cell>
          <cell r="AB2334">
            <v>2020</v>
          </cell>
        </row>
        <row r="2334">
          <cell r="AF2334" t="str">
            <v>商铺物业费</v>
          </cell>
        </row>
        <row r="2335">
          <cell r="C2335" t="str">
            <v>中华东波苑</v>
          </cell>
        </row>
        <row r="2335">
          <cell r="K2335" t="str">
            <v>2021年</v>
          </cell>
        </row>
        <row r="2335">
          <cell r="M2335">
            <v>44377</v>
          </cell>
        </row>
        <row r="2335">
          <cell r="S2335">
            <v>736.8</v>
          </cell>
        </row>
        <row r="2335">
          <cell r="AA2335">
            <v>44197</v>
          </cell>
          <cell r="AB2335">
            <v>2021</v>
          </cell>
        </row>
        <row r="2335">
          <cell r="AF2335" t="str">
            <v>住宅物业费</v>
          </cell>
        </row>
        <row r="2336">
          <cell r="C2336" t="str">
            <v>中华东波苑</v>
          </cell>
        </row>
        <row r="2336">
          <cell r="K2336" t="str">
            <v>2021年</v>
          </cell>
        </row>
        <row r="2336">
          <cell r="M2336">
            <v>44377</v>
          </cell>
        </row>
        <row r="2336">
          <cell r="S2336">
            <v>750</v>
          </cell>
        </row>
        <row r="2336">
          <cell r="AA2336">
            <v>44197</v>
          </cell>
          <cell r="AB2336">
            <v>2021</v>
          </cell>
        </row>
        <row r="2336">
          <cell r="AF2336" t="str">
            <v>小业主产权车辆管理费</v>
          </cell>
        </row>
        <row r="2337">
          <cell r="C2337" t="str">
            <v>中华东波苑</v>
          </cell>
        </row>
        <row r="2337">
          <cell r="K2337" t="str">
            <v>2021年</v>
          </cell>
        </row>
        <row r="2337">
          <cell r="M2337">
            <v>44561</v>
          </cell>
        </row>
        <row r="2337">
          <cell r="S2337">
            <v>2400</v>
          </cell>
        </row>
        <row r="2337">
          <cell r="AA2337">
            <v>44197</v>
          </cell>
          <cell r="AB2337">
            <v>2021</v>
          </cell>
        </row>
        <row r="2337">
          <cell r="AF2337" t="str">
            <v>租金收入</v>
          </cell>
        </row>
        <row r="2338">
          <cell r="C2338" t="str">
            <v>中华东波苑</v>
          </cell>
        </row>
        <row r="2338">
          <cell r="K2338" t="str">
            <v>2021年</v>
          </cell>
        </row>
        <row r="2338">
          <cell r="M2338">
            <v>44377</v>
          </cell>
        </row>
        <row r="2338">
          <cell r="S2338">
            <v>9000</v>
          </cell>
        </row>
        <row r="2338">
          <cell r="AA2338">
            <v>44197</v>
          </cell>
          <cell r="AB2338">
            <v>2021</v>
          </cell>
        </row>
        <row r="2338">
          <cell r="AF2338" t="str">
            <v>电梯广告（业委会）</v>
          </cell>
        </row>
        <row r="2339">
          <cell r="C2339" t="str">
            <v>中华东波苑</v>
          </cell>
        </row>
        <row r="2339">
          <cell r="K2339" t="str">
            <v>2021年</v>
          </cell>
        </row>
        <row r="2339">
          <cell r="M2339">
            <v>44227</v>
          </cell>
        </row>
        <row r="2339">
          <cell r="S2339">
            <v>500</v>
          </cell>
        </row>
        <row r="2339">
          <cell r="AA2339">
            <v>44197</v>
          </cell>
          <cell r="AB2339">
            <v>2021</v>
          </cell>
        </row>
        <row r="2339">
          <cell r="AF2339" t="str">
            <v>临时停车费</v>
          </cell>
        </row>
        <row r="2340">
          <cell r="C2340" t="str">
            <v>中华东波苑</v>
          </cell>
        </row>
        <row r="2340">
          <cell r="K2340" t="str">
            <v>2021年</v>
          </cell>
        </row>
        <row r="2340">
          <cell r="M2340">
            <v>44227</v>
          </cell>
        </row>
        <row r="2340">
          <cell r="S2340">
            <v>500</v>
          </cell>
        </row>
        <row r="2340">
          <cell r="AA2340">
            <v>44197</v>
          </cell>
          <cell r="AB2340">
            <v>2021</v>
          </cell>
        </row>
        <row r="2340">
          <cell r="AF2340" t="str">
            <v>临时停车费</v>
          </cell>
        </row>
        <row r="2341">
          <cell r="C2341" t="str">
            <v>中华东波苑</v>
          </cell>
        </row>
        <row r="2341">
          <cell r="K2341" t="str">
            <v>2021年</v>
          </cell>
        </row>
        <row r="2341">
          <cell r="M2341">
            <v>44227</v>
          </cell>
        </row>
        <row r="2341">
          <cell r="S2341">
            <v>250</v>
          </cell>
        </row>
        <row r="2341">
          <cell r="AA2341">
            <v>44197</v>
          </cell>
          <cell r="AB2341">
            <v>2021</v>
          </cell>
        </row>
        <row r="2341">
          <cell r="AF2341" t="str">
            <v>临时停车费</v>
          </cell>
        </row>
        <row r="2342">
          <cell r="C2342" t="str">
            <v>中华东波苑</v>
          </cell>
        </row>
        <row r="2342">
          <cell r="K2342" t="str">
            <v>2021年</v>
          </cell>
        </row>
        <row r="2342">
          <cell r="M2342">
            <v>44227</v>
          </cell>
        </row>
        <row r="2342">
          <cell r="S2342">
            <v>250</v>
          </cell>
        </row>
        <row r="2342">
          <cell r="AA2342">
            <v>44197</v>
          </cell>
          <cell r="AB2342">
            <v>2021</v>
          </cell>
        </row>
        <row r="2342">
          <cell r="AF2342" t="str">
            <v>临时停车费</v>
          </cell>
        </row>
        <row r="2343">
          <cell r="C2343" t="str">
            <v>中华东波苑</v>
          </cell>
        </row>
        <row r="2343">
          <cell r="K2343" t="str">
            <v>2021年</v>
          </cell>
        </row>
        <row r="2343">
          <cell r="M2343">
            <v>44377</v>
          </cell>
        </row>
        <row r="2343">
          <cell r="S2343">
            <v>736.8</v>
          </cell>
        </row>
        <row r="2343">
          <cell r="AA2343">
            <v>44197</v>
          </cell>
          <cell r="AB2343">
            <v>2021</v>
          </cell>
        </row>
        <row r="2343">
          <cell r="AF2343" t="str">
            <v>住宅物业费</v>
          </cell>
        </row>
        <row r="2344">
          <cell r="C2344" t="str">
            <v>中华东波苑</v>
          </cell>
        </row>
        <row r="2344">
          <cell r="K2344" t="str">
            <v>2021年</v>
          </cell>
        </row>
        <row r="2344">
          <cell r="M2344">
            <v>44377</v>
          </cell>
        </row>
        <row r="2344">
          <cell r="S2344">
            <v>1500</v>
          </cell>
        </row>
        <row r="2344">
          <cell r="AA2344">
            <v>44197</v>
          </cell>
          <cell r="AB2344">
            <v>2021</v>
          </cell>
        </row>
        <row r="2344">
          <cell r="AF2344" t="str">
            <v>临时停车费</v>
          </cell>
        </row>
        <row r="2345">
          <cell r="C2345" t="str">
            <v>中华东波苑</v>
          </cell>
        </row>
        <row r="2345">
          <cell r="K2345" t="str">
            <v>2020年</v>
          </cell>
        </row>
        <row r="2345">
          <cell r="M2345">
            <v>44196</v>
          </cell>
        </row>
        <row r="2345">
          <cell r="S2345">
            <v>683</v>
          </cell>
        </row>
        <row r="2345">
          <cell r="AA2345">
            <v>44197</v>
          </cell>
          <cell r="AB2345">
            <v>2021</v>
          </cell>
        </row>
        <row r="2345">
          <cell r="AF2345" t="str">
            <v>电费及管理费</v>
          </cell>
        </row>
        <row r="2346">
          <cell r="C2346" t="str">
            <v>中华东波苑</v>
          </cell>
        </row>
        <row r="2346">
          <cell r="K2346" t="str">
            <v>2020年</v>
          </cell>
        </row>
        <row r="2346">
          <cell r="M2346">
            <v>44196</v>
          </cell>
        </row>
        <row r="2346">
          <cell r="S2346">
            <v>171</v>
          </cell>
        </row>
        <row r="2346">
          <cell r="AA2346">
            <v>44197</v>
          </cell>
          <cell r="AB2346">
            <v>2021</v>
          </cell>
        </row>
        <row r="2346">
          <cell r="AF2346" t="str">
            <v>代收水费</v>
          </cell>
        </row>
        <row r="2347">
          <cell r="C2347" t="str">
            <v>中华东波苑</v>
          </cell>
        </row>
        <row r="2347">
          <cell r="K2347" t="str">
            <v>2020年</v>
          </cell>
        </row>
        <row r="2347">
          <cell r="M2347">
            <v>44196</v>
          </cell>
        </row>
        <row r="2347">
          <cell r="S2347">
            <v>976.8</v>
          </cell>
        </row>
        <row r="2347">
          <cell r="AA2347">
            <v>44197</v>
          </cell>
          <cell r="AB2347">
            <v>2021</v>
          </cell>
        </row>
        <row r="2347">
          <cell r="AF2347" t="str">
            <v>电费及管理费</v>
          </cell>
        </row>
        <row r="2348">
          <cell r="C2348" t="str">
            <v>中华东波苑</v>
          </cell>
        </row>
        <row r="2348">
          <cell r="K2348" t="str">
            <v>2020年</v>
          </cell>
        </row>
        <row r="2348">
          <cell r="M2348">
            <v>44196</v>
          </cell>
        </row>
        <row r="2348">
          <cell r="S2348">
            <v>11.4</v>
          </cell>
        </row>
        <row r="2348">
          <cell r="AA2348">
            <v>44197</v>
          </cell>
          <cell r="AB2348">
            <v>2021</v>
          </cell>
        </row>
        <row r="2348">
          <cell r="AF2348" t="str">
            <v>代收水费</v>
          </cell>
        </row>
        <row r="2349">
          <cell r="C2349" t="str">
            <v>中华东波苑</v>
          </cell>
        </row>
        <row r="2349">
          <cell r="K2349" t="str">
            <v>2020年</v>
          </cell>
        </row>
        <row r="2349">
          <cell r="M2349">
            <v>44196</v>
          </cell>
        </row>
        <row r="2349">
          <cell r="S2349">
            <v>2370</v>
          </cell>
        </row>
        <row r="2349">
          <cell r="AA2349">
            <v>44197</v>
          </cell>
          <cell r="AB2349">
            <v>2021</v>
          </cell>
        </row>
        <row r="2349">
          <cell r="AF2349" t="str">
            <v>电费及管理费</v>
          </cell>
        </row>
        <row r="2350">
          <cell r="C2350" t="str">
            <v>中华东波苑</v>
          </cell>
        </row>
        <row r="2350">
          <cell r="K2350" t="str">
            <v>2020年</v>
          </cell>
        </row>
        <row r="2350">
          <cell r="M2350">
            <v>44196</v>
          </cell>
        </row>
        <row r="2350">
          <cell r="S2350">
            <v>85.5</v>
          </cell>
        </row>
        <row r="2350">
          <cell r="AA2350">
            <v>44197</v>
          </cell>
          <cell r="AB2350">
            <v>2021</v>
          </cell>
        </row>
        <row r="2350">
          <cell r="AF2350" t="str">
            <v>代收水费</v>
          </cell>
        </row>
        <row r="2351">
          <cell r="C2351" t="str">
            <v>中华东波苑</v>
          </cell>
        </row>
        <row r="2351">
          <cell r="K2351" t="str">
            <v>2020年</v>
          </cell>
        </row>
        <row r="2351">
          <cell r="M2351">
            <v>44196</v>
          </cell>
        </row>
        <row r="2351">
          <cell r="S2351">
            <v>2043</v>
          </cell>
        </row>
        <row r="2351">
          <cell r="AA2351">
            <v>44197</v>
          </cell>
          <cell r="AB2351">
            <v>2021</v>
          </cell>
        </row>
        <row r="2351">
          <cell r="AF2351" t="str">
            <v>电费及管理费</v>
          </cell>
        </row>
        <row r="2352">
          <cell r="C2352" t="str">
            <v>中华东波苑</v>
          </cell>
        </row>
        <row r="2352">
          <cell r="K2352" t="str">
            <v>2020年</v>
          </cell>
        </row>
        <row r="2352">
          <cell r="M2352">
            <v>44196</v>
          </cell>
        </row>
        <row r="2352">
          <cell r="S2352">
            <v>242.2</v>
          </cell>
        </row>
        <row r="2352">
          <cell r="AA2352">
            <v>44197</v>
          </cell>
          <cell r="AB2352">
            <v>2021</v>
          </cell>
        </row>
        <row r="2352">
          <cell r="AF2352" t="str">
            <v>电费及管理费</v>
          </cell>
        </row>
        <row r="2353">
          <cell r="C2353" t="str">
            <v>中华东波苑</v>
          </cell>
        </row>
        <row r="2353">
          <cell r="K2353" t="str">
            <v>2020年</v>
          </cell>
        </row>
        <row r="2353">
          <cell r="M2353">
            <v>44196</v>
          </cell>
        </row>
        <row r="2353">
          <cell r="S2353">
            <v>42</v>
          </cell>
        </row>
        <row r="2353">
          <cell r="AA2353">
            <v>44197</v>
          </cell>
          <cell r="AB2353">
            <v>2021</v>
          </cell>
        </row>
        <row r="2353">
          <cell r="AF2353" t="str">
            <v>代收水费</v>
          </cell>
        </row>
        <row r="2354">
          <cell r="C2354" t="str">
            <v>中华东波苑</v>
          </cell>
        </row>
        <row r="2354">
          <cell r="K2354" t="str">
            <v>2020年</v>
          </cell>
        </row>
        <row r="2354">
          <cell r="M2354">
            <v>44196</v>
          </cell>
        </row>
        <row r="2354">
          <cell r="S2354">
            <v>2678.72</v>
          </cell>
        </row>
        <row r="2354">
          <cell r="AA2354">
            <v>44197</v>
          </cell>
          <cell r="AB2354">
            <v>2021</v>
          </cell>
        </row>
        <row r="2354">
          <cell r="AF2354" t="str">
            <v>电费及管理费</v>
          </cell>
        </row>
        <row r="2355">
          <cell r="C2355" t="str">
            <v>中华东波苑</v>
          </cell>
        </row>
        <row r="2355">
          <cell r="K2355" t="str">
            <v>2020年</v>
          </cell>
        </row>
        <row r="2355">
          <cell r="M2355">
            <v>44196</v>
          </cell>
        </row>
        <row r="2355">
          <cell r="S2355">
            <v>96.9</v>
          </cell>
        </row>
        <row r="2355">
          <cell r="AA2355">
            <v>44197</v>
          </cell>
          <cell r="AB2355">
            <v>2021</v>
          </cell>
        </row>
        <row r="2355">
          <cell r="AF2355" t="str">
            <v>代收水费</v>
          </cell>
        </row>
        <row r="2356">
          <cell r="C2356" t="str">
            <v>中华东波苑</v>
          </cell>
        </row>
        <row r="2356">
          <cell r="K2356" t="str">
            <v>2020年</v>
          </cell>
        </row>
        <row r="2356">
          <cell r="M2356">
            <v>44196</v>
          </cell>
        </row>
        <row r="2356">
          <cell r="S2356">
            <v>985.6</v>
          </cell>
        </row>
        <row r="2356">
          <cell r="AA2356">
            <v>44197</v>
          </cell>
          <cell r="AB2356">
            <v>2021</v>
          </cell>
        </row>
        <row r="2356">
          <cell r="AF2356" t="str">
            <v>电费及管理费</v>
          </cell>
        </row>
        <row r="2357">
          <cell r="C2357" t="str">
            <v>中华东波苑</v>
          </cell>
        </row>
        <row r="2357">
          <cell r="K2357" t="str">
            <v>2020年</v>
          </cell>
        </row>
        <row r="2357">
          <cell r="M2357">
            <v>44196</v>
          </cell>
        </row>
        <row r="2357">
          <cell r="S2357">
            <v>70</v>
          </cell>
        </row>
        <row r="2357">
          <cell r="AA2357">
            <v>44197</v>
          </cell>
          <cell r="AB2357">
            <v>2021</v>
          </cell>
        </row>
        <row r="2357">
          <cell r="AF2357" t="str">
            <v>代收水费</v>
          </cell>
        </row>
        <row r="2358">
          <cell r="C2358" t="str">
            <v>中华东波苑</v>
          </cell>
        </row>
        <row r="2358">
          <cell r="K2358" t="str">
            <v>2020年</v>
          </cell>
        </row>
        <row r="2358">
          <cell r="M2358">
            <v>44196</v>
          </cell>
        </row>
        <row r="2358">
          <cell r="S2358">
            <v>2765.43</v>
          </cell>
        </row>
        <row r="2358">
          <cell r="AA2358">
            <v>44197</v>
          </cell>
          <cell r="AB2358">
            <v>2021</v>
          </cell>
        </row>
        <row r="2358">
          <cell r="AF2358" t="str">
            <v>电费及管理费</v>
          </cell>
        </row>
        <row r="2359">
          <cell r="C2359" t="str">
            <v>中华东波苑</v>
          </cell>
        </row>
        <row r="2359">
          <cell r="K2359" t="str">
            <v>2020年</v>
          </cell>
        </row>
        <row r="2359">
          <cell r="M2359">
            <v>44196</v>
          </cell>
        </row>
        <row r="2359">
          <cell r="S2359">
            <v>469</v>
          </cell>
        </row>
        <row r="2359">
          <cell r="AA2359">
            <v>44197</v>
          </cell>
          <cell r="AB2359">
            <v>2021</v>
          </cell>
        </row>
        <row r="2359">
          <cell r="AF2359" t="str">
            <v>代收水费</v>
          </cell>
        </row>
        <row r="2360">
          <cell r="C2360" t="str">
            <v>中华东波苑</v>
          </cell>
        </row>
        <row r="2360">
          <cell r="K2360" t="str">
            <v>2020年</v>
          </cell>
        </row>
        <row r="2360">
          <cell r="M2360">
            <v>44196</v>
          </cell>
        </row>
        <row r="2360">
          <cell r="S2360">
            <v>218.4</v>
          </cell>
        </row>
        <row r="2360">
          <cell r="AA2360">
            <v>44197</v>
          </cell>
          <cell r="AB2360">
            <v>2021</v>
          </cell>
        </row>
        <row r="2360">
          <cell r="AF2360" t="str">
            <v>电费及管理费</v>
          </cell>
        </row>
        <row r="2361">
          <cell r="C2361" t="str">
            <v>中华东波苑</v>
          </cell>
        </row>
        <row r="2361">
          <cell r="K2361" t="str">
            <v>2020年</v>
          </cell>
        </row>
        <row r="2361">
          <cell r="M2361">
            <v>44196</v>
          </cell>
        </row>
        <row r="2361">
          <cell r="S2361">
            <v>28</v>
          </cell>
        </row>
        <row r="2361">
          <cell r="AA2361">
            <v>44197</v>
          </cell>
          <cell r="AB2361">
            <v>2021</v>
          </cell>
        </row>
        <row r="2361">
          <cell r="AF2361" t="str">
            <v>代收水费</v>
          </cell>
        </row>
        <row r="2362">
          <cell r="C2362" t="str">
            <v>中华东波苑</v>
          </cell>
        </row>
        <row r="2362">
          <cell r="K2362" t="str">
            <v>2020年</v>
          </cell>
        </row>
        <row r="2362">
          <cell r="M2362">
            <v>44196</v>
          </cell>
        </row>
        <row r="2362">
          <cell r="S2362">
            <v>112</v>
          </cell>
        </row>
        <row r="2362">
          <cell r="AA2362">
            <v>44197</v>
          </cell>
          <cell r="AB2362">
            <v>2021</v>
          </cell>
        </row>
        <row r="2362">
          <cell r="AF2362" t="str">
            <v>代收水费</v>
          </cell>
        </row>
        <row r="2363">
          <cell r="C2363" t="str">
            <v>中华东波苑</v>
          </cell>
        </row>
        <row r="2363">
          <cell r="K2363" t="str">
            <v>2020年</v>
          </cell>
        </row>
        <row r="2363">
          <cell r="M2363">
            <v>44196</v>
          </cell>
        </row>
        <row r="2363">
          <cell r="S2363">
            <v>6969.6</v>
          </cell>
        </row>
        <row r="2363">
          <cell r="AA2363">
            <v>44197</v>
          </cell>
          <cell r="AB2363">
            <v>2021</v>
          </cell>
        </row>
        <row r="2363">
          <cell r="AF2363" t="str">
            <v>电费及管理费</v>
          </cell>
        </row>
        <row r="2364">
          <cell r="C2364" t="str">
            <v>中华东波苑</v>
          </cell>
        </row>
        <row r="2364">
          <cell r="K2364" t="str">
            <v>2020年</v>
          </cell>
        </row>
        <row r="2364">
          <cell r="M2364">
            <v>44196</v>
          </cell>
        </row>
        <row r="2364">
          <cell r="S2364">
            <v>823.4</v>
          </cell>
        </row>
        <row r="2364">
          <cell r="AA2364">
            <v>44197</v>
          </cell>
          <cell r="AB2364">
            <v>2021</v>
          </cell>
        </row>
        <row r="2364">
          <cell r="AF2364" t="str">
            <v>代收水费</v>
          </cell>
        </row>
        <row r="2365">
          <cell r="C2365" t="str">
            <v>中华东波苑</v>
          </cell>
        </row>
        <row r="2365">
          <cell r="K2365" t="str">
            <v>2020年</v>
          </cell>
        </row>
        <row r="2365">
          <cell r="M2365">
            <v>44196</v>
          </cell>
        </row>
        <row r="2365">
          <cell r="S2365">
            <v>5385.6</v>
          </cell>
        </row>
        <row r="2365">
          <cell r="AA2365">
            <v>44197</v>
          </cell>
          <cell r="AB2365">
            <v>2021</v>
          </cell>
        </row>
        <row r="2365">
          <cell r="AF2365" t="str">
            <v>电费及管理费</v>
          </cell>
        </row>
        <row r="2366">
          <cell r="C2366" t="str">
            <v>中华东波苑</v>
          </cell>
        </row>
        <row r="2366">
          <cell r="K2366" t="str">
            <v>2020年</v>
          </cell>
        </row>
        <row r="2366">
          <cell r="M2366">
            <v>44196</v>
          </cell>
        </row>
        <row r="2366">
          <cell r="S2366">
            <v>1185.6</v>
          </cell>
        </row>
        <row r="2366">
          <cell r="AA2366">
            <v>44197</v>
          </cell>
          <cell r="AB2366">
            <v>2021</v>
          </cell>
        </row>
        <row r="2366">
          <cell r="AF2366" t="str">
            <v>代收水费</v>
          </cell>
        </row>
        <row r="2367">
          <cell r="C2367" t="str">
            <v>中华东波苑</v>
          </cell>
        </row>
        <row r="2367">
          <cell r="K2367" t="str">
            <v>2020年</v>
          </cell>
        </row>
        <row r="2367">
          <cell r="M2367">
            <v>44104</v>
          </cell>
        </row>
        <row r="2367">
          <cell r="S2367">
            <v>2380.5</v>
          </cell>
        </row>
        <row r="2367">
          <cell r="AA2367">
            <v>44197</v>
          </cell>
          <cell r="AB2367">
            <v>2021</v>
          </cell>
        </row>
        <row r="2367">
          <cell r="AF2367" t="str">
            <v>电费及管理费</v>
          </cell>
        </row>
        <row r="2368">
          <cell r="C2368" t="str">
            <v>中华东波苑</v>
          </cell>
        </row>
        <row r="2368">
          <cell r="K2368" t="str">
            <v>2020年</v>
          </cell>
        </row>
        <row r="2368">
          <cell r="M2368">
            <v>44104</v>
          </cell>
        </row>
        <row r="2368">
          <cell r="S2368">
            <v>78</v>
          </cell>
        </row>
        <row r="2368">
          <cell r="AA2368">
            <v>44197</v>
          </cell>
          <cell r="AB2368">
            <v>2021</v>
          </cell>
        </row>
        <row r="2368">
          <cell r="AF2368" t="str">
            <v>代收水费</v>
          </cell>
        </row>
        <row r="2369">
          <cell r="C2369" t="str">
            <v>中华东波苑</v>
          </cell>
        </row>
        <row r="2369">
          <cell r="K2369" t="str">
            <v>2020年</v>
          </cell>
        </row>
        <row r="2369">
          <cell r="M2369">
            <v>44196</v>
          </cell>
        </row>
        <row r="2369">
          <cell r="S2369">
            <v>63</v>
          </cell>
        </row>
        <row r="2369">
          <cell r="AA2369">
            <v>44197</v>
          </cell>
          <cell r="AB2369">
            <v>2021</v>
          </cell>
        </row>
        <row r="2369">
          <cell r="AF2369" t="str">
            <v>电费及管理费</v>
          </cell>
        </row>
        <row r="2370">
          <cell r="C2370" t="str">
            <v>中华东波苑</v>
          </cell>
        </row>
        <row r="2370">
          <cell r="K2370" t="str">
            <v>2020年</v>
          </cell>
        </row>
        <row r="2370">
          <cell r="M2370">
            <v>44196</v>
          </cell>
        </row>
        <row r="2370">
          <cell r="S2370">
            <v>70</v>
          </cell>
        </row>
        <row r="2370">
          <cell r="AA2370">
            <v>44197</v>
          </cell>
          <cell r="AB2370">
            <v>2021</v>
          </cell>
        </row>
        <row r="2370">
          <cell r="AF2370" t="str">
            <v>代收水费</v>
          </cell>
        </row>
        <row r="2371">
          <cell r="C2371" t="str">
            <v>中华东波苑</v>
          </cell>
        </row>
        <row r="2371">
          <cell r="K2371" t="str">
            <v>2020年</v>
          </cell>
        </row>
        <row r="2371">
          <cell r="M2371">
            <v>44165</v>
          </cell>
        </row>
        <row r="2371">
          <cell r="S2371">
            <v>22752.75</v>
          </cell>
        </row>
        <row r="2371">
          <cell r="AA2371">
            <v>44197</v>
          </cell>
          <cell r="AB2371">
            <v>2021</v>
          </cell>
        </row>
        <row r="2371">
          <cell r="AF2371" t="str">
            <v>电费及管理费</v>
          </cell>
        </row>
        <row r="2372">
          <cell r="C2372" t="str">
            <v>中华东波苑</v>
          </cell>
        </row>
        <row r="2372">
          <cell r="K2372" t="str">
            <v>2020年</v>
          </cell>
        </row>
        <row r="2372">
          <cell r="M2372">
            <v>44165</v>
          </cell>
        </row>
        <row r="2372">
          <cell r="S2372">
            <v>7046.8</v>
          </cell>
        </row>
        <row r="2372">
          <cell r="AA2372">
            <v>44197</v>
          </cell>
          <cell r="AB2372">
            <v>2021</v>
          </cell>
        </row>
        <row r="2372">
          <cell r="AF2372" t="str">
            <v>代收水费</v>
          </cell>
        </row>
        <row r="2373">
          <cell r="C2373" t="str">
            <v>中华东波苑</v>
          </cell>
        </row>
        <row r="2373">
          <cell r="K2373" t="str">
            <v>2021年</v>
          </cell>
        </row>
        <row r="2373">
          <cell r="M2373">
            <v>44561</v>
          </cell>
        </row>
        <row r="2373">
          <cell r="S2373">
            <v>3000</v>
          </cell>
        </row>
        <row r="2373">
          <cell r="AA2373">
            <v>44197</v>
          </cell>
          <cell r="AB2373">
            <v>2021</v>
          </cell>
        </row>
        <row r="2373">
          <cell r="AF2373" t="str">
            <v>地面停车费</v>
          </cell>
        </row>
        <row r="2374">
          <cell r="C2374" t="str">
            <v>中华东波苑</v>
          </cell>
        </row>
        <row r="2374">
          <cell r="K2374" t="str">
            <v>2021年</v>
          </cell>
        </row>
        <row r="2374">
          <cell r="M2374">
            <v>44255</v>
          </cell>
        </row>
        <row r="2374">
          <cell r="S2374">
            <v>2000</v>
          </cell>
        </row>
        <row r="2374">
          <cell r="AA2374">
            <v>44197</v>
          </cell>
          <cell r="AB2374">
            <v>2021</v>
          </cell>
        </row>
        <row r="2374">
          <cell r="AF2374" t="str">
            <v>租金收入</v>
          </cell>
        </row>
        <row r="2375">
          <cell r="C2375" t="str">
            <v>中华东波苑</v>
          </cell>
        </row>
        <row r="2375">
          <cell r="K2375" t="str">
            <v>2021年</v>
          </cell>
        </row>
        <row r="2375">
          <cell r="M2375">
            <v>44286</v>
          </cell>
        </row>
        <row r="2375">
          <cell r="S2375">
            <v>750</v>
          </cell>
        </row>
        <row r="2375">
          <cell r="AA2375">
            <v>44197</v>
          </cell>
          <cell r="AB2375">
            <v>2021</v>
          </cell>
        </row>
        <row r="2375">
          <cell r="AF2375" t="str">
            <v>地面停车费</v>
          </cell>
        </row>
        <row r="2376">
          <cell r="C2376" t="str">
            <v>中华东波苑</v>
          </cell>
        </row>
        <row r="2376">
          <cell r="K2376" t="str">
            <v>2021年</v>
          </cell>
        </row>
        <row r="2376">
          <cell r="M2376">
            <v>44561</v>
          </cell>
        </row>
        <row r="2376">
          <cell r="S2376">
            <v>2094.36</v>
          </cell>
        </row>
        <row r="2376">
          <cell r="AA2376">
            <v>44197</v>
          </cell>
          <cell r="AB2376">
            <v>2021</v>
          </cell>
        </row>
        <row r="2376">
          <cell r="AF2376" t="str">
            <v>住宅物业费</v>
          </cell>
        </row>
        <row r="2377">
          <cell r="C2377" t="str">
            <v>中华东波苑</v>
          </cell>
        </row>
        <row r="2377">
          <cell r="K2377" t="str">
            <v>2021年</v>
          </cell>
        </row>
        <row r="2377">
          <cell r="M2377">
            <v>44561</v>
          </cell>
        </row>
        <row r="2377">
          <cell r="S2377">
            <v>1500</v>
          </cell>
        </row>
        <row r="2377">
          <cell r="AA2377">
            <v>44197</v>
          </cell>
          <cell r="AB2377">
            <v>2021</v>
          </cell>
        </row>
        <row r="2377">
          <cell r="AF2377" t="str">
            <v>小业主产权车辆管理费</v>
          </cell>
        </row>
        <row r="2378">
          <cell r="C2378" t="str">
            <v>中华东波苑</v>
          </cell>
        </row>
        <row r="2378">
          <cell r="K2378" t="str">
            <v>2021年</v>
          </cell>
        </row>
        <row r="2378">
          <cell r="M2378">
            <v>44561</v>
          </cell>
        </row>
        <row r="2378">
          <cell r="S2378">
            <v>1500</v>
          </cell>
        </row>
        <row r="2378">
          <cell r="AA2378">
            <v>44197</v>
          </cell>
          <cell r="AB2378">
            <v>2021</v>
          </cell>
        </row>
        <row r="2378">
          <cell r="AF2378" t="str">
            <v>小业主产权车辆管理费</v>
          </cell>
        </row>
        <row r="2379">
          <cell r="C2379" t="str">
            <v>中华东波苑</v>
          </cell>
        </row>
        <row r="2379">
          <cell r="K2379" t="str">
            <v>2021年</v>
          </cell>
        </row>
        <row r="2379">
          <cell r="M2379">
            <v>44561</v>
          </cell>
        </row>
        <row r="2379">
          <cell r="S2379">
            <v>1673.88</v>
          </cell>
        </row>
        <row r="2379">
          <cell r="AA2379">
            <v>44197</v>
          </cell>
          <cell r="AB2379">
            <v>2021</v>
          </cell>
        </row>
        <row r="2379">
          <cell r="AF2379" t="str">
            <v>住宅物业费</v>
          </cell>
        </row>
        <row r="2380">
          <cell r="C2380" t="str">
            <v>中华东波苑</v>
          </cell>
        </row>
        <row r="2380">
          <cell r="K2380" t="str">
            <v>2021年</v>
          </cell>
        </row>
        <row r="2380">
          <cell r="M2380">
            <v>44561</v>
          </cell>
        </row>
        <row r="2380">
          <cell r="S2380">
            <v>4200</v>
          </cell>
        </row>
        <row r="2380">
          <cell r="AA2380">
            <v>44197</v>
          </cell>
          <cell r="AB2380">
            <v>2021</v>
          </cell>
        </row>
        <row r="2380">
          <cell r="AF2380" t="str">
            <v>地下停车费</v>
          </cell>
        </row>
        <row r="2381">
          <cell r="C2381" t="str">
            <v>中华东波苑</v>
          </cell>
        </row>
        <row r="2381">
          <cell r="K2381" t="str">
            <v>2021年</v>
          </cell>
        </row>
        <row r="2381">
          <cell r="M2381">
            <v>44561</v>
          </cell>
        </row>
        <row r="2381">
          <cell r="S2381">
            <v>1709.88</v>
          </cell>
        </row>
        <row r="2381">
          <cell r="AA2381">
            <v>44197</v>
          </cell>
          <cell r="AB2381">
            <v>2021</v>
          </cell>
        </row>
        <row r="2381">
          <cell r="AF2381" t="str">
            <v>住宅物业费</v>
          </cell>
        </row>
        <row r="2382">
          <cell r="C2382" t="str">
            <v>中华东波苑</v>
          </cell>
        </row>
        <row r="2382">
          <cell r="K2382" t="str">
            <v>2021年</v>
          </cell>
        </row>
        <row r="2382">
          <cell r="M2382">
            <v>44561</v>
          </cell>
        </row>
        <row r="2382">
          <cell r="S2382">
            <v>4200</v>
          </cell>
        </row>
        <row r="2382">
          <cell r="AA2382">
            <v>44197</v>
          </cell>
          <cell r="AB2382">
            <v>2021</v>
          </cell>
        </row>
        <row r="2382">
          <cell r="AF2382" t="str">
            <v>地下停车费</v>
          </cell>
        </row>
        <row r="2383">
          <cell r="C2383" t="str">
            <v>中华东波苑</v>
          </cell>
        </row>
        <row r="2383">
          <cell r="K2383" t="str">
            <v>2021年</v>
          </cell>
        </row>
        <row r="2383">
          <cell r="M2383">
            <v>44561</v>
          </cell>
        </row>
        <row r="2383">
          <cell r="S2383">
            <v>2183.4</v>
          </cell>
        </row>
        <row r="2383">
          <cell r="AA2383">
            <v>44197</v>
          </cell>
          <cell r="AB2383">
            <v>2021</v>
          </cell>
        </row>
        <row r="2383">
          <cell r="AF2383" t="str">
            <v>住宅物业费</v>
          </cell>
        </row>
        <row r="2384">
          <cell r="C2384" t="str">
            <v>中华东波苑</v>
          </cell>
        </row>
        <row r="2384">
          <cell r="K2384" t="str">
            <v>2021年</v>
          </cell>
        </row>
        <row r="2384">
          <cell r="M2384">
            <v>44561</v>
          </cell>
        </row>
        <row r="2384">
          <cell r="S2384">
            <v>1500</v>
          </cell>
        </row>
        <row r="2384">
          <cell r="AA2384">
            <v>44197</v>
          </cell>
          <cell r="AB2384">
            <v>2021</v>
          </cell>
        </row>
        <row r="2384">
          <cell r="AF2384" t="str">
            <v>小业主产权车辆管理费</v>
          </cell>
        </row>
        <row r="2385">
          <cell r="C2385" t="str">
            <v>中华东波苑</v>
          </cell>
        </row>
        <row r="2385">
          <cell r="K2385" t="str">
            <v>2021年</v>
          </cell>
        </row>
        <row r="2385">
          <cell r="M2385">
            <v>44561</v>
          </cell>
        </row>
        <row r="2385">
          <cell r="S2385">
            <v>1656.12</v>
          </cell>
        </row>
        <row r="2385">
          <cell r="AA2385">
            <v>44197</v>
          </cell>
          <cell r="AB2385">
            <v>2021</v>
          </cell>
        </row>
        <row r="2385">
          <cell r="AF2385" t="str">
            <v>住宅物业费</v>
          </cell>
        </row>
        <row r="2386">
          <cell r="C2386" t="str">
            <v>中华东波苑</v>
          </cell>
        </row>
        <row r="2386">
          <cell r="K2386" t="str">
            <v>2021年</v>
          </cell>
        </row>
        <row r="2386">
          <cell r="M2386">
            <v>44561</v>
          </cell>
        </row>
        <row r="2386">
          <cell r="S2386">
            <v>3000</v>
          </cell>
        </row>
        <row r="2386">
          <cell r="AA2386">
            <v>44197</v>
          </cell>
          <cell r="AB2386">
            <v>2021</v>
          </cell>
        </row>
        <row r="2386">
          <cell r="AF2386" t="str">
            <v>地面停车费</v>
          </cell>
        </row>
        <row r="2387">
          <cell r="C2387" t="str">
            <v>中华东波苑</v>
          </cell>
        </row>
        <row r="2387">
          <cell r="K2387" t="str">
            <v>2021年</v>
          </cell>
        </row>
        <row r="2387">
          <cell r="M2387">
            <v>44286</v>
          </cell>
        </row>
        <row r="2387">
          <cell r="S2387">
            <v>449.8</v>
          </cell>
        </row>
        <row r="2387">
          <cell r="AA2387">
            <v>44197</v>
          </cell>
          <cell r="AB2387">
            <v>2021</v>
          </cell>
        </row>
        <row r="2387">
          <cell r="AF2387" t="str">
            <v>住宅物业费</v>
          </cell>
        </row>
        <row r="2388">
          <cell r="C2388" t="str">
            <v>中华东波苑</v>
          </cell>
        </row>
        <row r="2388">
          <cell r="K2388" t="str">
            <v>2021年</v>
          </cell>
        </row>
        <row r="2388">
          <cell r="M2388">
            <v>44286</v>
          </cell>
        </row>
        <row r="2388">
          <cell r="S2388">
            <v>375</v>
          </cell>
        </row>
        <row r="2388">
          <cell r="AA2388">
            <v>44197</v>
          </cell>
          <cell r="AB2388">
            <v>2021</v>
          </cell>
        </row>
        <row r="2388">
          <cell r="AF2388" t="str">
            <v>小业主产权车辆管理费</v>
          </cell>
        </row>
        <row r="2389">
          <cell r="C2389" t="str">
            <v>中华东波苑</v>
          </cell>
        </row>
        <row r="2389">
          <cell r="K2389" t="str">
            <v>2021年</v>
          </cell>
        </row>
        <row r="2389">
          <cell r="M2389">
            <v>44286</v>
          </cell>
        </row>
        <row r="2389">
          <cell r="S2389">
            <v>368.4</v>
          </cell>
        </row>
        <row r="2389">
          <cell r="AA2389">
            <v>44197</v>
          </cell>
          <cell r="AB2389">
            <v>2021</v>
          </cell>
        </row>
        <row r="2389">
          <cell r="AF2389" t="str">
            <v>住宅物业费</v>
          </cell>
        </row>
        <row r="2390">
          <cell r="C2390" t="str">
            <v>中华东波苑</v>
          </cell>
        </row>
        <row r="2390">
          <cell r="K2390" t="str">
            <v>2021年</v>
          </cell>
        </row>
        <row r="2390">
          <cell r="M2390">
            <v>44286</v>
          </cell>
        </row>
        <row r="2390">
          <cell r="S2390">
            <v>750</v>
          </cell>
        </row>
        <row r="2390">
          <cell r="AA2390">
            <v>44197</v>
          </cell>
          <cell r="AB2390">
            <v>2021</v>
          </cell>
        </row>
        <row r="2390">
          <cell r="AF2390" t="str">
            <v>地面停车费</v>
          </cell>
        </row>
        <row r="2391">
          <cell r="C2391" t="str">
            <v>中华东波苑</v>
          </cell>
        </row>
        <row r="2391">
          <cell r="K2391" t="str">
            <v>2021年</v>
          </cell>
        </row>
        <row r="2391">
          <cell r="M2391">
            <v>44286</v>
          </cell>
        </row>
        <row r="2391">
          <cell r="S2391">
            <v>1050</v>
          </cell>
        </row>
        <row r="2391">
          <cell r="AA2391">
            <v>44197</v>
          </cell>
          <cell r="AB2391">
            <v>2021</v>
          </cell>
        </row>
        <row r="2391">
          <cell r="AF2391" t="str">
            <v>地下停车费</v>
          </cell>
        </row>
        <row r="2392">
          <cell r="C2392" t="str">
            <v>中华东波苑</v>
          </cell>
        </row>
        <row r="2392">
          <cell r="K2392" t="str">
            <v>2020年</v>
          </cell>
        </row>
        <row r="2392">
          <cell r="M2392">
            <v>44135</v>
          </cell>
        </row>
        <row r="2392">
          <cell r="S2392">
            <v>1802</v>
          </cell>
        </row>
        <row r="2392">
          <cell r="AA2392">
            <v>44197</v>
          </cell>
          <cell r="AB2392">
            <v>2021</v>
          </cell>
        </row>
        <row r="2392">
          <cell r="AF2392" t="str">
            <v>电费及管理费</v>
          </cell>
        </row>
        <row r="2393">
          <cell r="C2393" t="str">
            <v>中华东波苑</v>
          </cell>
        </row>
        <row r="2393">
          <cell r="K2393" t="str">
            <v>2020年</v>
          </cell>
        </row>
        <row r="2393">
          <cell r="M2393">
            <v>44135</v>
          </cell>
        </row>
        <row r="2393">
          <cell r="S2393">
            <v>383.5</v>
          </cell>
        </row>
        <row r="2393">
          <cell r="AA2393">
            <v>44197</v>
          </cell>
          <cell r="AB2393">
            <v>2021</v>
          </cell>
        </row>
        <row r="2393">
          <cell r="AF2393" t="str">
            <v>代收水费</v>
          </cell>
        </row>
        <row r="2394">
          <cell r="C2394" t="str">
            <v>中华东波苑</v>
          </cell>
        </row>
        <row r="2394">
          <cell r="K2394" t="str">
            <v>2020年</v>
          </cell>
        </row>
        <row r="2394">
          <cell r="M2394">
            <v>44165</v>
          </cell>
        </row>
        <row r="2394">
          <cell r="S2394">
            <v>1344.35</v>
          </cell>
        </row>
        <row r="2394">
          <cell r="AA2394">
            <v>44197</v>
          </cell>
          <cell r="AB2394">
            <v>2021</v>
          </cell>
        </row>
        <row r="2394">
          <cell r="AF2394" t="str">
            <v>电费及管理费</v>
          </cell>
        </row>
        <row r="2395">
          <cell r="C2395" t="str">
            <v>中华东波苑</v>
          </cell>
        </row>
        <row r="2395">
          <cell r="K2395" t="str">
            <v>2020年</v>
          </cell>
        </row>
        <row r="2395">
          <cell r="M2395">
            <v>44165</v>
          </cell>
        </row>
        <row r="2395">
          <cell r="S2395">
            <v>273</v>
          </cell>
        </row>
        <row r="2395">
          <cell r="AA2395">
            <v>44197</v>
          </cell>
          <cell r="AB2395">
            <v>2021</v>
          </cell>
        </row>
        <row r="2395">
          <cell r="AF2395" t="str">
            <v>代收水费</v>
          </cell>
        </row>
        <row r="2396">
          <cell r="C2396" t="str">
            <v>中华东波苑</v>
          </cell>
        </row>
        <row r="2396">
          <cell r="K2396" t="str">
            <v>2020年</v>
          </cell>
        </row>
        <row r="2396">
          <cell r="M2396">
            <v>44165</v>
          </cell>
        </row>
        <row r="2396">
          <cell r="S2396">
            <v>235</v>
          </cell>
        </row>
        <row r="2396">
          <cell r="AA2396">
            <v>44197</v>
          </cell>
          <cell r="AB2396">
            <v>2021</v>
          </cell>
        </row>
        <row r="2396">
          <cell r="AF2396" t="str">
            <v>电费及管理费</v>
          </cell>
        </row>
        <row r="2397">
          <cell r="C2397" t="str">
            <v>中华东波苑</v>
          </cell>
        </row>
        <row r="2397">
          <cell r="K2397" t="str">
            <v>2020年</v>
          </cell>
        </row>
        <row r="2397">
          <cell r="M2397">
            <v>44165</v>
          </cell>
        </row>
        <row r="2397">
          <cell r="S2397">
            <v>130</v>
          </cell>
        </row>
        <row r="2397">
          <cell r="AA2397">
            <v>44197</v>
          </cell>
          <cell r="AB2397">
            <v>2021</v>
          </cell>
        </row>
        <row r="2397">
          <cell r="AF2397" t="str">
            <v>代收水费</v>
          </cell>
        </row>
        <row r="2398">
          <cell r="C2398" t="str">
            <v>中华东波苑</v>
          </cell>
        </row>
        <row r="2398">
          <cell r="K2398" t="str">
            <v>2020年</v>
          </cell>
        </row>
        <row r="2398">
          <cell r="M2398">
            <v>44135</v>
          </cell>
        </row>
        <row r="2398">
          <cell r="S2398">
            <v>466.2</v>
          </cell>
        </row>
        <row r="2398">
          <cell r="AA2398">
            <v>44197</v>
          </cell>
          <cell r="AB2398">
            <v>2021</v>
          </cell>
        </row>
        <row r="2398">
          <cell r="AF2398" t="str">
            <v>电费及管理费</v>
          </cell>
        </row>
        <row r="2399">
          <cell r="C2399" t="str">
            <v>中华东波苑</v>
          </cell>
        </row>
        <row r="2399">
          <cell r="K2399" t="str">
            <v>2020年</v>
          </cell>
        </row>
        <row r="2399">
          <cell r="M2399">
            <v>44135</v>
          </cell>
        </row>
        <row r="2399">
          <cell r="S2399">
            <v>390</v>
          </cell>
        </row>
        <row r="2399">
          <cell r="AA2399">
            <v>44197</v>
          </cell>
          <cell r="AB2399">
            <v>2021</v>
          </cell>
        </row>
        <row r="2399">
          <cell r="AF2399" t="str">
            <v>代收水费</v>
          </cell>
        </row>
        <row r="2400">
          <cell r="C2400" t="str">
            <v>中华东波苑</v>
          </cell>
        </row>
        <row r="2400">
          <cell r="K2400" t="str">
            <v>2020年</v>
          </cell>
        </row>
        <row r="2400">
          <cell r="M2400">
            <v>44165</v>
          </cell>
        </row>
        <row r="2400">
          <cell r="S2400">
            <v>1696.8</v>
          </cell>
        </row>
        <row r="2400">
          <cell r="AA2400">
            <v>44197</v>
          </cell>
          <cell r="AB2400">
            <v>2021</v>
          </cell>
        </row>
        <row r="2400">
          <cell r="AF2400" t="str">
            <v>电费及管理费</v>
          </cell>
        </row>
        <row r="2401">
          <cell r="C2401" t="str">
            <v>中华东波苑</v>
          </cell>
        </row>
        <row r="2401">
          <cell r="K2401" t="str">
            <v>2020年</v>
          </cell>
        </row>
        <row r="2401">
          <cell r="M2401">
            <v>44165</v>
          </cell>
        </row>
        <row r="2401">
          <cell r="S2401">
            <v>390</v>
          </cell>
        </row>
        <row r="2401">
          <cell r="AA2401">
            <v>44197</v>
          </cell>
          <cell r="AB2401">
            <v>2021</v>
          </cell>
        </row>
        <row r="2401">
          <cell r="AF2401" t="str">
            <v>代收水费</v>
          </cell>
        </row>
        <row r="2402">
          <cell r="C2402" t="str">
            <v>中华东波苑</v>
          </cell>
        </row>
        <row r="2402">
          <cell r="K2402" t="str">
            <v>2020年</v>
          </cell>
        </row>
        <row r="2402">
          <cell r="M2402">
            <v>44074</v>
          </cell>
        </row>
        <row r="2402">
          <cell r="S2402">
            <v>4496.35</v>
          </cell>
        </row>
        <row r="2402">
          <cell r="AA2402">
            <v>44197</v>
          </cell>
          <cell r="AB2402">
            <v>2021</v>
          </cell>
        </row>
        <row r="2402">
          <cell r="AF2402" t="str">
            <v>电费及管理费</v>
          </cell>
        </row>
        <row r="2403">
          <cell r="C2403" t="str">
            <v>中华东波苑</v>
          </cell>
        </row>
        <row r="2403">
          <cell r="K2403" t="str">
            <v>2020年</v>
          </cell>
        </row>
        <row r="2403">
          <cell r="M2403">
            <v>44074</v>
          </cell>
        </row>
        <row r="2403">
          <cell r="S2403">
            <v>438.9</v>
          </cell>
        </row>
        <row r="2403">
          <cell r="AA2403">
            <v>44197</v>
          </cell>
          <cell r="AB2403">
            <v>2021</v>
          </cell>
        </row>
        <row r="2403">
          <cell r="AF2403" t="str">
            <v>代收水费</v>
          </cell>
        </row>
        <row r="2404">
          <cell r="C2404" t="str">
            <v>中华东波苑</v>
          </cell>
        </row>
        <row r="2404">
          <cell r="K2404" t="str">
            <v>2020年</v>
          </cell>
        </row>
        <row r="2404">
          <cell r="M2404">
            <v>44104</v>
          </cell>
        </row>
        <row r="2404">
          <cell r="S2404">
            <v>4356.5</v>
          </cell>
        </row>
        <row r="2404">
          <cell r="AA2404">
            <v>44197</v>
          </cell>
          <cell r="AB2404">
            <v>2021</v>
          </cell>
        </row>
        <row r="2404">
          <cell r="AF2404" t="str">
            <v>电费及管理费</v>
          </cell>
        </row>
        <row r="2405">
          <cell r="C2405" t="str">
            <v>中华东波苑</v>
          </cell>
        </row>
        <row r="2405">
          <cell r="K2405" t="str">
            <v>2020年</v>
          </cell>
        </row>
        <row r="2405">
          <cell r="M2405">
            <v>44104</v>
          </cell>
        </row>
        <row r="2405">
          <cell r="S2405">
            <v>296.4</v>
          </cell>
        </row>
        <row r="2405">
          <cell r="AA2405">
            <v>44197</v>
          </cell>
          <cell r="AB2405">
            <v>2021</v>
          </cell>
        </row>
        <row r="2405">
          <cell r="AF2405" t="str">
            <v>代收水费</v>
          </cell>
        </row>
        <row r="2406">
          <cell r="C2406" t="str">
            <v>中华东波苑</v>
          </cell>
        </row>
        <row r="2406">
          <cell r="K2406" t="str">
            <v>2020年</v>
          </cell>
        </row>
        <row r="2406">
          <cell r="M2406">
            <v>44135</v>
          </cell>
        </row>
        <row r="2406">
          <cell r="S2406">
            <v>3858.25</v>
          </cell>
        </row>
        <row r="2406">
          <cell r="AA2406">
            <v>44197</v>
          </cell>
          <cell r="AB2406">
            <v>2021</v>
          </cell>
        </row>
        <row r="2406">
          <cell r="AF2406" t="str">
            <v>电费及管理费</v>
          </cell>
        </row>
        <row r="2407">
          <cell r="C2407" t="str">
            <v>中华东波苑</v>
          </cell>
        </row>
        <row r="2407">
          <cell r="K2407" t="str">
            <v>2020年</v>
          </cell>
        </row>
        <row r="2407">
          <cell r="M2407">
            <v>44135</v>
          </cell>
        </row>
        <row r="2407">
          <cell r="S2407">
            <v>239.4</v>
          </cell>
        </row>
        <row r="2407">
          <cell r="AA2407">
            <v>44197</v>
          </cell>
          <cell r="AB2407">
            <v>2021</v>
          </cell>
        </row>
        <row r="2407">
          <cell r="AF2407" t="str">
            <v>代收水费</v>
          </cell>
        </row>
        <row r="2408">
          <cell r="C2408" t="str">
            <v>中华东波苑</v>
          </cell>
        </row>
        <row r="2408">
          <cell r="K2408" t="str">
            <v>2020年</v>
          </cell>
        </row>
        <row r="2408">
          <cell r="M2408">
            <v>44104</v>
          </cell>
        </row>
        <row r="2408">
          <cell r="S2408">
            <v>12109.5</v>
          </cell>
        </row>
        <row r="2408">
          <cell r="AA2408">
            <v>44228</v>
          </cell>
          <cell r="AB2408">
            <v>2021</v>
          </cell>
        </row>
        <row r="2408">
          <cell r="AF2408" t="str">
            <v>电费及管理费</v>
          </cell>
        </row>
        <row r="2409">
          <cell r="C2409" t="str">
            <v>中华东波苑</v>
          </cell>
        </row>
        <row r="2409">
          <cell r="K2409" t="str">
            <v>2020年</v>
          </cell>
        </row>
        <row r="2409">
          <cell r="M2409">
            <v>44104</v>
          </cell>
        </row>
        <row r="2409">
          <cell r="S2409">
            <v>4639.5</v>
          </cell>
        </row>
        <row r="2409">
          <cell r="AA2409">
            <v>44228</v>
          </cell>
          <cell r="AB2409">
            <v>2021</v>
          </cell>
        </row>
        <row r="2409">
          <cell r="AF2409" t="str">
            <v>代收水费</v>
          </cell>
        </row>
        <row r="2410">
          <cell r="C2410" t="str">
            <v>中华东波苑</v>
          </cell>
        </row>
        <row r="2410">
          <cell r="K2410" t="str">
            <v>2020年</v>
          </cell>
        </row>
        <row r="2410">
          <cell r="M2410">
            <v>44104</v>
          </cell>
        </row>
        <row r="2410">
          <cell r="S2410">
            <v>12282</v>
          </cell>
        </row>
        <row r="2410">
          <cell r="AA2410">
            <v>44228</v>
          </cell>
          <cell r="AB2410">
            <v>2021</v>
          </cell>
        </row>
        <row r="2410">
          <cell r="AF2410" t="str">
            <v>电费及管理费</v>
          </cell>
        </row>
        <row r="2411">
          <cell r="C2411" t="str">
            <v>中华东波苑</v>
          </cell>
        </row>
        <row r="2411">
          <cell r="K2411" t="str">
            <v>2020年</v>
          </cell>
        </row>
        <row r="2411">
          <cell r="M2411">
            <v>44104</v>
          </cell>
        </row>
        <row r="2411">
          <cell r="S2411">
            <v>3767</v>
          </cell>
        </row>
        <row r="2411">
          <cell r="AA2411">
            <v>44228</v>
          </cell>
          <cell r="AB2411">
            <v>2021</v>
          </cell>
        </row>
        <row r="2411">
          <cell r="AF2411" t="str">
            <v>代收水费</v>
          </cell>
        </row>
        <row r="2412">
          <cell r="C2412" t="str">
            <v>中华东波苑</v>
          </cell>
        </row>
        <row r="2412">
          <cell r="K2412" t="str">
            <v>2020年</v>
          </cell>
        </row>
        <row r="2412">
          <cell r="M2412">
            <v>44135</v>
          </cell>
        </row>
        <row r="2412">
          <cell r="S2412">
            <v>23276</v>
          </cell>
        </row>
        <row r="2412">
          <cell r="AA2412">
            <v>44228</v>
          </cell>
          <cell r="AB2412">
            <v>2021</v>
          </cell>
        </row>
        <row r="2412">
          <cell r="AF2412" t="str">
            <v>电费及管理费</v>
          </cell>
        </row>
        <row r="2413">
          <cell r="C2413" t="str">
            <v>中华东波苑</v>
          </cell>
        </row>
        <row r="2413">
          <cell r="K2413" t="str">
            <v>2020年</v>
          </cell>
        </row>
        <row r="2413">
          <cell r="M2413">
            <v>44135</v>
          </cell>
        </row>
        <row r="2413">
          <cell r="S2413">
            <v>5142.9</v>
          </cell>
        </row>
        <row r="2413">
          <cell r="AA2413">
            <v>44228</v>
          </cell>
          <cell r="AB2413">
            <v>2021</v>
          </cell>
        </row>
        <row r="2413">
          <cell r="AF2413" t="str">
            <v>代收水费</v>
          </cell>
        </row>
        <row r="2414">
          <cell r="C2414" t="str">
            <v>中华东波苑</v>
          </cell>
        </row>
        <row r="2414">
          <cell r="K2414" t="str">
            <v>2020年</v>
          </cell>
        </row>
        <row r="2414">
          <cell r="M2414">
            <v>44135</v>
          </cell>
        </row>
        <row r="2414">
          <cell r="S2414">
            <v>23230</v>
          </cell>
        </row>
        <row r="2414">
          <cell r="AA2414">
            <v>44228</v>
          </cell>
          <cell r="AB2414">
            <v>2021</v>
          </cell>
        </row>
        <row r="2414">
          <cell r="AF2414" t="str">
            <v>电费及管理费</v>
          </cell>
        </row>
        <row r="2415">
          <cell r="C2415" t="str">
            <v>中华东波苑</v>
          </cell>
        </row>
        <row r="2415">
          <cell r="K2415" t="str">
            <v>2020年</v>
          </cell>
        </row>
        <row r="2415">
          <cell r="M2415">
            <v>44135</v>
          </cell>
        </row>
        <row r="2415">
          <cell r="S2415">
            <v>3459.9</v>
          </cell>
        </row>
        <row r="2415">
          <cell r="AA2415">
            <v>44228</v>
          </cell>
          <cell r="AB2415">
            <v>2021</v>
          </cell>
        </row>
        <row r="2415">
          <cell r="AF2415" t="str">
            <v>代收水费</v>
          </cell>
        </row>
        <row r="2416">
          <cell r="C2416" t="str">
            <v>中华东波苑</v>
          </cell>
        </row>
        <row r="2416">
          <cell r="K2416" t="str">
            <v>2020年</v>
          </cell>
        </row>
        <row r="2416">
          <cell r="M2416">
            <v>44196</v>
          </cell>
        </row>
        <row r="2416">
          <cell r="S2416">
            <v>283.8</v>
          </cell>
        </row>
        <row r="2416">
          <cell r="AA2416">
            <v>44228</v>
          </cell>
          <cell r="AB2416">
            <v>2021</v>
          </cell>
        </row>
        <row r="2416">
          <cell r="AF2416" t="str">
            <v>电费及管理费</v>
          </cell>
        </row>
        <row r="2417">
          <cell r="C2417" t="str">
            <v>中华东波苑</v>
          </cell>
        </row>
        <row r="2417">
          <cell r="K2417" t="str">
            <v>2020年</v>
          </cell>
        </row>
        <row r="2417">
          <cell r="M2417">
            <v>44196</v>
          </cell>
        </row>
        <row r="2417">
          <cell r="S2417">
            <v>357</v>
          </cell>
        </row>
        <row r="2417">
          <cell r="AA2417">
            <v>44228</v>
          </cell>
          <cell r="AB2417">
            <v>2021</v>
          </cell>
        </row>
        <row r="2417">
          <cell r="AF2417" t="str">
            <v>代收水费</v>
          </cell>
        </row>
        <row r="2418">
          <cell r="C2418" t="str">
            <v>中华东波苑</v>
          </cell>
        </row>
        <row r="2418">
          <cell r="K2418" t="str">
            <v>2020年</v>
          </cell>
        </row>
        <row r="2418">
          <cell r="M2418">
            <v>44196</v>
          </cell>
        </row>
        <row r="2418">
          <cell r="S2418">
            <v>1498</v>
          </cell>
        </row>
        <row r="2418">
          <cell r="AA2418">
            <v>44228</v>
          </cell>
          <cell r="AB2418">
            <v>2021</v>
          </cell>
        </row>
        <row r="2418">
          <cell r="AF2418" t="str">
            <v>电费及管理费</v>
          </cell>
        </row>
        <row r="2419">
          <cell r="C2419" t="str">
            <v>中华东波苑</v>
          </cell>
        </row>
        <row r="2419">
          <cell r="K2419" t="str">
            <v>2020年</v>
          </cell>
        </row>
        <row r="2419">
          <cell r="M2419">
            <v>44196</v>
          </cell>
        </row>
        <row r="2419">
          <cell r="S2419">
            <v>377</v>
          </cell>
        </row>
        <row r="2419">
          <cell r="AA2419">
            <v>44228</v>
          </cell>
          <cell r="AB2419">
            <v>2021</v>
          </cell>
        </row>
        <row r="2419">
          <cell r="AF2419" t="str">
            <v>代收水费</v>
          </cell>
        </row>
        <row r="2420">
          <cell r="C2420" t="str">
            <v>中华东波苑</v>
          </cell>
        </row>
        <row r="2420">
          <cell r="K2420" t="str">
            <v>2020年</v>
          </cell>
        </row>
        <row r="2420">
          <cell r="M2420">
            <v>44196</v>
          </cell>
        </row>
        <row r="2420">
          <cell r="S2420">
            <v>1577</v>
          </cell>
        </row>
        <row r="2420">
          <cell r="AA2420">
            <v>44228</v>
          </cell>
          <cell r="AB2420">
            <v>2021</v>
          </cell>
        </row>
        <row r="2420">
          <cell r="AF2420" t="str">
            <v>电费及管理费</v>
          </cell>
        </row>
        <row r="2421">
          <cell r="C2421" t="str">
            <v>中华东波苑</v>
          </cell>
        </row>
        <row r="2421">
          <cell r="K2421" t="str">
            <v>2020年</v>
          </cell>
        </row>
        <row r="2421">
          <cell r="M2421">
            <v>44196</v>
          </cell>
        </row>
        <row r="2421">
          <cell r="S2421">
            <v>560</v>
          </cell>
        </row>
        <row r="2421">
          <cell r="AA2421">
            <v>44228</v>
          </cell>
          <cell r="AB2421">
            <v>2021</v>
          </cell>
        </row>
        <row r="2421">
          <cell r="AF2421" t="str">
            <v>代收水费</v>
          </cell>
        </row>
        <row r="2422">
          <cell r="C2422" t="str">
            <v>中华东波苑</v>
          </cell>
        </row>
        <row r="2422">
          <cell r="K2422" t="str">
            <v>2020年</v>
          </cell>
        </row>
        <row r="2422">
          <cell r="M2422">
            <v>44196</v>
          </cell>
        </row>
        <row r="2422">
          <cell r="S2422">
            <v>277</v>
          </cell>
        </row>
        <row r="2422">
          <cell r="AA2422">
            <v>44228</v>
          </cell>
          <cell r="AB2422">
            <v>2021</v>
          </cell>
        </row>
        <row r="2422">
          <cell r="AF2422" t="str">
            <v>电费及管理费</v>
          </cell>
        </row>
        <row r="2423">
          <cell r="C2423" t="str">
            <v>中华东波苑</v>
          </cell>
        </row>
        <row r="2423">
          <cell r="K2423" t="str">
            <v>2020年</v>
          </cell>
        </row>
        <row r="2423">
          <cell r="M2423">
            <v>44196</v>
          </cell>
        </row>
        <row r="2423">
          <cell r="S2423">
            <v>65</v>
          </cell>
        </row>
        <row r="2423">
          <cell r="AA2423">
            <v>44228</v>
          </cell>
          <cell r="AB2423">
            <v>2021</v>
          </cell>
        </row>
        <row r="2423">
          <cell r="AF2423" t="str">
            <v>代收水费</v>
          </cell>
        </row>
        <row r="2424">
          <cell r="C2424" t="str">
            <v>中华东波苑</v>
          </cell>
        </row>
        <row r="2424">
          <cell r="K2424" t="str">
            <v>2020年</v>
          </cell>
        </row>
        <row r="2424">
          <cell r="M2424">
            <v>44196</v>
          </cell>
        </row>
        <row r="2424">
          <cell r="S2424">
            <v>361</v>
          </cell>
        </row>
        <row r="2424">
          <cell r="AA2424">
            <v>44228</v>
          </cell>
          <cell r="AB2424">
            <v>2021</v>
          </cell>
        </row>
        <row r="2424">
          <cell r="AF2424" t="str">
            <v>电费及管理费</v>
          </cell>
        </row>
        <row r="2425">
          <cell r="C2425" t="str">
            <v>中华东波苑</v>
          </cell>
        </row>
        <row r="2425">
          <cell r="K2425" t="str">
            <v>2020年</v>
          </cell>
        </row>
        <row r="2425">
          <cell r="M2425">
            <v>44196</v>
          </cell>
        </row>
        <row r="2425">
          <cell r="S2425">
            <v>57</v>
          </cell>
        </row>
        <row r="2425">
          <cell r="AA2425">
            <v>44228</v>
          </cell>
          <cell r="AB2425">
            <v>2021</v>
          </cell>
        </row>
        <row r="2425">
          <cell r="AF2425" t="str">
            <v>代收水费</v>
          </cell>
        </row>
        <row r="2426">
          <cell r="C2426" t="str">
            <v>中华东波苑</v>
          </cell>
        </row>
        <row r="2426">
          <cell r="K2426" t="str">
            <v>2021年</v>
          </cell>
        </row>
        <row r="2426">
          <cell r="M2426">
            <v>44561</v>
          </cell>
        </row>
        <row r="2426">
          <cell r="S2426">
            <v>3300</v>
          </cell>
        </row>
        <row r="2426">
          <cell r="AA2426">
            <v>44228</v>
          </cell>
          <cell r="AB2426">
            <v>2021</v>
          </cell>
        </row>
        <row r="2426">
          <cell r="AF2426" t="str">
            <v>场地使用费</v>
          </cell>
        </row>
        <row r="2427">
          <cell r="C2427" t="str">
            <v>中华东波苑</v>
          </cell>
        </row>
        <row r="2427">
          <cell r="K2427" t="str">
            <v>2021年</v>
          </cell>
        </row>
        <row r="2427">
          <cell r="M2427">
            <v>44561</v>
          </cell>
        </row>
        <row r="2427">
          <cell r="S2427">
            <v>1473.6</v>
          </cell>
        </row>
        <row r="2427">
          <cell r="AA2427">
            <v>44228</v>
          </cell>
          <cell r="AB2427">
            <v>2021</v>
          </cell>
        </row>
        <row r="2427">
          <cell r="AF2427" t="str">
            <v>住宅物业费</v>
          </cell>
        </row>
        <row r="2428">
          <cell r="C2428" t="str">
            <v>中华东波苑</v>
          </cell>
        </row>
        <row r="2428">
          <cell r="K2428" t="str">
            <v>2021年</v>
          </cell>
        </row>
        <row r="2428">
          <cell r="M2428">
            <v>44561</v>
          </cell>
        </row>
        <row r="2428">
          <cell r="S2428">
            <v>3906.6</v>
          </cell>
        </row>
        <row r="2428">
          <cell r="AA2428">
            <v>44228</v>
          </cell>
          <cell r="AB2428">
            <v>2021</v>
          </cell>
        </row>
        <row r="2428">
          <cell r="AF2428" t="str">
            <v>住宅物业费</v>
          </cell>
        </row>
        <row r="2429">
          <cell r="C2429" t="str">
            <v>中华东波苑</v>
          </cell>
        </row>
        <row r="2429">
          <cell r="K2429" t="str">
            <v>2021年</v>
          </cell>
        </row>
        <row r="2429">
          <cell r="M2429">
            <v>44561</v>
          </cell>
        </row>
        <row r="2429">
          <cell r="S2429">
            <v>2183.52</v>
          </cell>
        </row>
        <row r="2429">
          <cell r="AA2429">
            <v>44228</v>
          </cell>
          <cell r="AB2429">
            <v>2021</v>
          </cell>
        </row>
        <row r="2429">
          <cell r="AF2429" t="str">
            <v>住宅物业费</v>
          </cell>
        </row>
        <row r="2430">
          <cell r="C2430" t="str">
            <v>中华东波苑</v>
          </cell>
        </row>
        <row r="2430">
          <cell r="K2430" t="str">
            <v>2021年</v>
          </cell>
        </row>
        <row r="2430">
          <cell r="M2430">
            <v>44561</v>
          </cell>
        </row>
        <row r="2430">
          <cell r="S2430">
            <v>1473.6</v>
          </cell>
        </row>
        <row r="2430">
          <cell r="AA2430">
            <v>44228</v>
          </cell>
          <cell r="AB2430">
            <v>2021</v>
          </cell>
        </row>
        <row r="2430">
          <cell r="AF2430" t="str">
            <v>住宅物业费</v>
          </cell>
        </row>
        <row r="2431">
          <cell r="C2431" t="str">
            <v>中华东波苑</v>
          </cell>
        </row>
        <row r="2431">
          <cell r="K2431" t="str">
            <v>2021年</v>
          </cell>
        </row>
        <row r="2431">
          <cell r="M2431">
            <v>44286</v>
          </cell>
        </row>
        <row r="2431">
          <cell r="S2431">
            <v>414</v>
          </cell>
        </row>
        <row r="2431">
          <cell r="AA2431">
            <v>44228</v>
          </cell>
          <cell r="AB2431">
            <v>2021</v>
          </cell>
        </row>
        <row r="2431">
          <cell r="AF2431" t="str">
            <v>住宅物业费</v>
          </cell>
        </row>
        <row r="2432">
          <cell r="C2432" t="str">
            <v>中华东波苑</v>
          </cell>
        </row>
        <row r="2432">
          <cell r="K2432" t="str">
            <v>2021年</v>
          </cell>
        </row>
        <row r="2432">
          <cell r="M2432">
            <v>44561</v>
          </cell>
        </row>
        <row r="2432">
          <cell r="S2432">
            <v>1673.88</v>
          </cell>
        </row>
        <row r="2432">
          <cell r="AA2432">
            <v>44228</v>
          </cell>
          <cell r="AB2432">
            <v>2021</v>
          </cell>
        </row>
        <row r="2432">
          <cell r="AF2432" t="str">
            <v>住宅物业费</v>
          </cell>
        </row>
        <row r="2433">
          <cell r="C2433" t="str">
            <v>中华东波苑</v>
          </cell>
        </row>
        <row r="2433">
          <cell r="K2433" t="str">
            <v>2021年</v>
          </cell>
        </row>
        <row r="2433">
          <cell r="M2433">
            <v>44561</v>
          </cell>
        </row>
        <row r="2433">
          <cell r="S2433">
            <v>3000</v>
          </cell>
        </row>
        <row r="2433">
          <cell r="AA2433">
            <v>44228</v>
          </cell>
          <cell r="AB2433">
            <v>2021</v>
          </cell>
        </row>
        <row r="2433">
          <cell r="AF2433" t="str">
            <v>地面停车费</v>
          </cell>
        </row>
        <row r="2434">
          <cell r="C2434" t="str">
            <v>中华东波苑</v>
          </cell>
        </row>
        <row r="2434">
          <cell r="K2434" t="str">
            <v>2021年</v>
          </cell>
        </row>
        <row r="2434">
          <cell r="M2434">
            <v>44561</v>
          </cell>
        </row>
        <row r="2434">
          <cell r="S2434">
            <v>1799.16</v>
          </cell>
        </row>
        <row r="2434">
          <cell r="AA2434">
            <v>44228</v>
          </cell>
          <cell r="AB2434">
            <v>2021</v>
          </cell>
        </row>
        <row r="2434">
          <cell r="AF2434" t="str">
            <v>住宅物业费</v>
          </cell>
        </row>
        <row r="2435">
          <cell r="C2435" t="str">
            <v>中华东波苑</v>
          </cell>
        </row>
        <row r="2435">
          <cell r="K2435" t="str">
            <v>2021年</v>
          </cell>
        </row>
        <row r="2435">
          <cell r="M2435">
            <v>44561</v>
          </cell>
        </row>
        <row r="2435">
          <cell r="S2435">
            <v>1799.16</v>
          </cell>
        </row>
        <row r="2435">
          <cell r="AA2435">
            <v>44228</v>
          </cell>
          <cell r="AB2435">
            <v>2021</v>
          </cell>
        </row>
        <row r="2435">
          <cell r="AF2435" t="str">
            <v>住宅物业费</v>
          </cell>
        </row>
        <row r="2436">
          <cell r="C2436" t="str">
            <v>中华东波苑</v>
          </cell>
        </row>
        <row r="2436">
          <cell r="K2436" t="str">
            <v>2021年</v>
          </cell>
        </row>
        <row r="2436">
          <cell r="M2436">
            <v>44561</v>
          </cell>
        </row>
        <row r="2436">
          <cell r="S2436">
            <v>3000</v>
          </cell>
        </row>
        <row r="2436">
          <cell r="AA2436">
            <v>44228</v>
          </cell>
          <cell r="AB2436">
            <v>2021</v>
          </cell>
        </row>
        <row r="2436">
          <cell r="AF2436" t="str">
            <v>地面停车费</v>
          </cell>
        </row>
        <row r="2437">
          <cell r="C2437" t="str">
            <v>中华东波苑</v>
          </cell>
        </row>
        <row r="2437">
          <cell r="K2437" t="str">
            <v>2021年</v>
          </cell>
        </row>
        <row r="2437">
          <cell r="M2437">
            <v>44561</v>
          </cell>
        </row>
        <row r="2437">
          <cell r="S2437">
            <v>1799.16</v>
          </cell>
        </row>
        <row r="2437">
          <cell r="AA2437">
            <v>44228</v>
          </cell>
          <cell r="AB2437">
            <v>2021</v>
          </cell>
        </row>
        <row r="2437">
          <cell r="AF2437" t="str">
            <v>住宅物业费</v>
          </cell>
        </row>
        <row r="2438">
          <cell r="C2438" t="str">
            <v>中华东波苑</v>
          </cell>
        </row>
        <row r="2438">
          <cell r="K2438" t="str">
            <v>2021年</v>
          </cell>
        </row>
        <row r="2438">
          <cell r="M2438">
            <v>44561</v>
          </cell>
        </row>
        <row r="2438">
          <cell r="S2438">
            <v>3000</v>
          </cell>
        </row>
        <row r="2438">
          <cell r="AA2438">
            <v>44228</v>
          </cell>
          <cell r="AB2438">
            <v>2021</v>
          </cell>
        </row>
        <row r="2438">
          <cell r="AF2438" t="str">
            <v>地面停车费</v>
          </cell>
        </row>
        <row r="2439">
          <cell r="C2439" t="str">
            <v>中华东波苑</v>
          </cell>
        </row>
        <row r="2439">
          <cell r="K2439" t="str">
            <v>2021年</v>
          </cell>
        </row>
        <row r="2439">
          <cell r="M2439">
            <v>44561</v>
          </cell>
        </row>
        <row r="2439">
          <cell r="S2439">
            <v>1473.6</v>
          </cell>
        </row>
        <row r="2439">
          <cell r="AA2439">
            <v>44228</v>
          </cell>
          <cell r="AB2439">
            <v>2021</v>
          </cell>
        </row>
        <row r="2439">
          <cell r="AF2439" t="str">
            <v>住宅物业费</v>
          </cell>
        </row>
        <row r="2440">
          <cell r="C2440" t="str">
            <v>中华东波苑</v>
          </cell>
        </row>
        <row r="2440">
          <cell r="K2440" t="str">
            <v>2021年</v>
          </cell>
        </row>
        <row r="2440">
          <cell r="M2440">
            <v>44286</v>
          </cell>
        </row>
        <row r="2440">
          <cell r="S2440">
            <v>12900</v>
          </cell>
        </row>
        <row r="2440">
          <cell r="AA2440">
            <v>44228</v>
          </cell>
          <cell r="AB2440">
            <v>2021</v>
          </cell>
        </row>
        <row r="2440">
          <cell r="AF2440" t="str">
            <v>租金收入</v>
          </cell>
        </row>
        <row r="2441">
          <cell r="C2441" t="str">
            <v>中华东波苑</v>
          </cell>
        </row>
        <row r="2441">
          <cell r="K2441" t="str">
            <v>2021年</v>
          </cell>
        </row>
        <row r="2441">
          <cell r="M2441">
            <v>44377</v>
          </cell>
        </row>
        <row r="2441">
          <cell r="S2441">
            <v>828</v>
          </cell>
        </row>
        <row r="2441">
          <cell r="AA2441">
            <v>44228</v>
          </cell>
          <cell r="AB2441">
            <v>2021</v>
          </cell>
        </row>
        <row r="2441">
          <cell r="AF2441" t="str">
            <v>住宅物业费</v>
          </cell>
        </row>
        <row r="2442">
          <cell r="C2442" t="str">
            <v>中华东波苑</v>
          </cell>
        </row>
        <row r="2442">
          <cell r="K2442" t="str">
            <v>2021年</v>
          </cell>
        </row>
        <row r="2442">
          <cell r="M2442">
            <v>44561</v>
          </cell>
        </row>
        <row r="2442">
          <cell r="S2442">
            <v>1709.88</v>
          </cell>
        </row>
        <row r="2442">
          <cell r="AA2442">
            <v>44228</v>
          </cell>
          <cell r="AB2442">
            <v>2021</v>
          </cell>
        </row>
        <row r="2442">
          <cell r="AF2442" t="str">
            <v>住宅物业费</v>
          </cell>
        </row>
        <row r="2443">
          <cell r="C2443" t="str">
            <v>中华东波苑</v>
          </cell>
        </row>
        <row r="2443">
          <cell r="K2443" t="str">
            <v>2021年</v>
          </cell>
        </row>
        <row r="2443">
          <cell r="M2443">
            <v>44561</v>
          </cell>
        </row>
        <row r="2443">
          <cell r="S2443">
            <v>2094.36</v>
          </cell>
        </row>
        <row r="2443">
          <cell r="AA2443">
            <v>44228</v>
          </cell>
          <cell r="AB2443">
            <v>2021</v>
          </cell>
        </row>
        <row r="2443">
          <cell r="AF2443" t="str">
            <v>住宅物业费</v>
          </cell>
        </row>
        <row r="2444">
          <cell r="C2444" t="str">
            <v>中华东波苑</v>
          </cell>
        </row>
        <row r="2444">
          <cell r="K2444" t="str">
            <v>2020年</v>
          </cell>
        </row>
        <row r="2444">
          <cell r="M2444">
            <v>44196</v>
          </cell>
        </row>
        <row r="2444">
          <cell r="S2444">
            <v>330.6</v>
          </cell>
        </row>
        <row r="2444">
          <cell r="AA2444">
            <v>44228</v>
          </cell>
          <cell r="AB2444">
            <v>2021</v>
          </cell>
        </row>
        <row r="2444">
          <cell r="AF2444" t="str">
            <v>代收水费</v>
          </cell>
        </row>
        <row r="2445">
          <cell r="C2445" t="str">
            <v>中华东波苑</v>
          </cell>
        </row>
        <row r="2445">
          <cell r="K2445" t="str">
            <v>2020年</v>
          </cell>
        </row>
        <row r="2445">
          <cell r="M2445">
            <v>44135</v>
          </cell>
        </row>
        <row r="2445">
          <cell r="S2445">
            <v>2299.5</v>
          </cell>
        </row>
        <row r="2445">
          <cell r="AA2445">
            <v>44228</v>
          </cell>
          <cell r="AB2445">
            <v>2021</v>
          </cell>
        </row>
        <row r="2445">
          <cell r="AF2445" t="str">
            <v>电费及管理费</v>
          </cell>
        </row>
        <row r="2446">
          <cell r="C2446" t="str">
            <v>中华东波苑</v>
          </cell>
        </row>
        <row r="2446">
          <cell r="K2446" t="str">
            <v>2020年</v>
          </cell>
        </row>
        <row r="2446">
          <cell r="M2446">
            <v>44135</v>
          </cell>
        </row>
        <row r="2446">
          <cell r="S2446">
            <v>74.1</v>
          </cell>
        </row>
        <row r="2446">
          <cell r="AA2446">
            <v>44228</v>
          </cell>
          <cell r="AB2446">
            <v>2021</v>
          </cell>
        </row>
        <row r="2446">
          <cell r="AF2446" t="str">
            <v>代收水费</v>
          </cell>
        </row>
        <row r="2447">
          <cell r="C2447" t="str">
            <v>中华东波苑</v>
          </cell>
        </row>
        <row r="2447">
          <cell r="K2447" t="str">
            <v>2020年</v>
          </cell>
        </row>
        <row r="2447">
          <cell r="M2447">
            <v>44165</v>
          </cell>
        </row>
        <row r="2447">
          <cell r="S2447">
            <v>2394</v>
          </cell>
        </row>
        <row r="2447">
          <cell r="AA2447">
            <v>44228</v>
          </cell>
          <cell r="AB2447">
            <v>2021</v>
          </cell>
        </row>
        <row r="2447">
          <cell r="AF2447" t="str">
            <v>电费及管理费</v>
          </cell>
        </row>
        <row r="2448">
          <cell r="C2448" t="str">
            <v>中华东波苑</v>
          </cell>
        </row>
        <row r="2448">
          <cell r="K2448" t="str">
            <v>2020年</v>
          </cell>
        </row>
        <row r="2448">
          <cell r="M2448">
            <v>44165</v>
          </cell>
        </row>
        <row r="2448">
          <cell r="S2448">
            <v>74.1</v>
          </cell>
        </row>
        <row r="2448">
          <cell r="AA2448">
            <v>44228</v>
          </cell>
          <cell r="AB2448">
            <v>2021</v>
          </cell>
        </row>
        <row r="2448">
          <cell r="AF2448" t="str">
            <v>代收水费</v>
          </cell>
        </row>
        <row r="2449">
          <cell r="C2449" t="str">
            <v>中华东波苑</v>
          </cell>
        </row>
        <row r="2449">
          <cell r="K2449" t="str">
            <v>2020年</v>
          </cell>
        </row>
        <row r="2449">
          <cell r="M2449">
            <v>44196</v>
          </cell>
        </row>
        <row r="2449">
          <cell r="S2449">
            <v>279.3</v>
          </cell>
        </row>
        <row r="2449">
          <cell r="AA2449">
            <v>44228</v>
          </cell>
          <cell r="AB2449">
            <v>2021</v>
          </cell>
        </row>
        <row r="2449">
          <cell r="AF2449" t="str">
            <v>代收水费</v>
          </cell>
        </row>
        <row r="2450">
          <cell r="C2450" t="str">
            <v>中华东波苑</v>
          </cell>
        </row>
        <row r="2450">
          <cell r="K2450" t="str">
            <v>2021年</v>
          </cell>
        </row>
        <row r="2450">
          <cell r="M2450">
            <v>44255</v>
          </cell>
        </row>
        <row r="2450">
          <cell r="S2450">
            <v>500</v>
          </cell>
        </row>
        <row r="2450">
          <cell r="AA2450">
            <v>44256</v>
          </cell>
          <cell r="AB2450">
            <v>2021</v>
          </cell>
        </row>
        <row r="2450">
          <cell r="AF2450" t="str">
            <v>临时停车费</v>
          </cell>
        </row>
        <row r="2451">
          <cell r="C2451" t="str">
            <v>中华东波苑</v>
          </cell>
        </row>
        <row r="2451">
          <cell r="K2451" t="str">
            <v>2021年</v>
          </cell>
        </row>
        <row r="2451">
          <cell r="M2451">
            <v>44255</v>
          </cell>
        </row>
        <row r="2451">
          <cell r="S2451">
            <v>500</v>
          </cell>
        </row>
        <row r="2451">
          <cell r="AA2451">
            <v>44256</v>
          </cell>
          <cell r="AB2451">
            <v>2021</v>
          </cell>
        </row>
        <row r="2451">
          <cell r="AF2451" t="str">
            <v>临时停车费</v>
          </cell>
        </row>
        <row r="2452">
          <cell r="C2452" t="str">
            <v>中华东波苑</v>
          </cell>
        </row>
        <row r="2452">
          <cell r="K2452" t="str">
            <v>2021年</v>
          </cell>
        </row>
        <row r="2452">
          <cell r="M2452">
            <v>44227</v>
          </cell>
        </row>
        <row r="2452">
          <cell r="S2452">
            <v>42</v>
          </cell>
        </row>
        <row r="2452">
          <cell r="AA2452">
            <v>44256</v>
          </cell>
          <cell r="AB2452">
            <v>2021</v>
          </cell>
        </row>
        <row r="2452">
          <cell r="AF2452" t="str">
            <v>代收水费</v>
          </cell>
        </row>
        <row r="2453">
          <cell r="C2453" t="str">
            <v>中华东波苑</v>
          </cell>
        </row>
        <row r="2453">
          <cell r="K2453" t="str">
            <v>2021年</v>
          </cell>
        </row>
        <row r="2453">
          <cell r="M2453">
            <v>44227</v>
          </cell>
        </row>
        <row r="2453">
          <cell r="S2453">
            <v>326.23</v>
          </cell>
        </row>
        <row r="2453">
          <cell r="AA2453">
            <v>44256</v>
          </cell>
          <cell r="AB2453">
            <v>2021</v>
          </cell>
        </row>
        <row r="2453">
          <cell r="AF2453" t="str">
            <v>电费及管理费</v>
          </cell>
        </row>
        <row r="2454">
          <cell r="C2454" t="str">
            <v>中华东波苑</v>
          </cell>
        </row>
        <row r="2454">
          <cell r="K2454" t="str">
            <v>2021年</v>
          </cell>
        </row>
        <row r="2454">
          <cell r="M2454">
            <v>44227</v>
          </cell>
        </row>
        <row r="2454">
          <cell r="S2454">
            <v>207.2</v>
          </cell>
        </row>
        <row r="2454">
          <cell r="AA2454">
            <v>44256</v>
          </cell>
          <cell r="AB2454">
            <v>2021</v>
          </cell>
        </row>
        <row r="2454">
          <cell r="AF2454" t="str">
            <v>电费及管理费</v>
          </cell>
        </row>
        <row r="2455">
          <cell r="C2455" t="str">
            <v>中华东波苑</v>
          </cell>
        </row>
        <row r="2455">
          <cell r="K2455" t="str">
            <v>2021年</v>
          </cell>
        </row>
        <row r="2455">
          <cell r="M2455">
            <v>44227</v>
          </cell>
        </row>
        <row r="2455">
          <cell r="S2455">
            <v>35</v>
          </cell>
        </row>
        <row r="2455">
          <cell r="AA2455">
            <v>44256</v>
          </cell>
          <cell r="AB2455">
            <v>2021</v>
          </cell>
        </row>
        <row r="2455">
          <cell r="AF2455" t="str">
            <v>代收水费</v>
          </cell>
        </row>
        <row r="2456">
          <cell r="C2456" t="str">
            <v>中华东波苑</v>
          </cell>
        </row>
        <row r="2456">
          <cell r="K2456" t="str">
            <v>2021年</v>
          </cell>
        </row>
        <row r="2456">
          <cell r="M2456">
            <v>44227</v>
          </cell>
        </row>
        <row r="2456">
          <cell r="S2456">
            <v>12.2</v>
          </cell>
        </row>
        <row r="2456">
          <cell r="AA2456">
            <v>44256</v>
          </cell>
          <cell r="AB2456">
            <v>2021</v>
          </cell>
        </row>
        <row r="2456">
          <cell r="AF2456" t="str">
            <v>代收水费</v>
          </cell>
        </row>
        <row r="2457">
          <cell r="C2457" t="str">
            <v>中华东波苑</v>
          </cell>
        </row>
        <row r="2457">
          <cell r="K2457" t="str">
            <v>2020年</v>
          </cell>
        </row>
        <row r="2457">
          <cell r="M2457">
            <v>44074</v>
          </cell>
        </row>
        <row r="2457">
          <cell r="S2457">
            <v>467.4</v>
          </cell>
        </row>
        <row r="2457">
          <cell r="AA2457">
            <v>44256</v>
          </cell>
          <cell r="AB2457">
            <v>2021</v>
          </cell>
        </row>
        <row r="2457">
          <cell r="AF2457" t="str">
            <v>电费及管理费</v>
          </cell>
        </row>
        <row r="2458">
          <cell r="C2458" t="str">
            <v>中华东波苑</v>
          </cell>
        </row>
        <row r="2458">
          <cell r="K2458" t="str">
            <v>2020年</v>
          </cell>
        </row>
        <row r="2458">
          <cell r="M2458">
            <v>44074</v>
          </cell>
        </row>
        <row r="2458">
          <cell r="S2458">
            <v>28.5</v>
          </cell>
        </row>
        <row r="2458">
          <cell r="AA2458">
            <v>44256</v>
          </cell>
          <cell r="AB2458">
            <v>2021</v>
          </cell>
        </row>
        <row r="2458">
          <cell r="AF2458" t="str">
            <v>代收水费</v>
          </cell>
        </row>
        <row r="2459">
          <cell r="C2459" t="str">
            <v>中华东波苑</v>
          </cell>
        </row>
        <row r="2459">
          <cell r="K2459" t="str">
            <v>2020年</v>
          </cell>
        </row>
        <row r="2459">
          <cell r="M2459">
            <v>44135</v>
          </cell>
        </row>
        <row r="2459">
          <cell r="S2459">
            <v>202.4</v>
          </cell>
        </row>
        <row r="2459">
          <cell r="AA2459">
            <v>44256</v>
          </cell>
          <cell r="AB2459">
            <v>2021</v>
          </cell>
        </row>
        <row r="2459">
          <cell r="AF2459" t="str">
            <v>电费及管理费</v>
          </cell>
        </row>
        <row r="2460">
          <cell r="C2460" t="str">
            <v>中华东波苑</v>
          </cell>
        </row>
        <row r="2460">
          <cell r="K2460" t="str">
            <v>2020年</v>
          </cell>
        </row>
        <row r="2460">
          <cell r="M2460">
            <v>44135</v>
          </cell>
        </row>
        <row r="2460">
          <cell r="S2460">
            <v>11.4</v>
          </cell>
        </row>
        <row r="2460">
          <cell r="AA2460">
            <v>44256</v>
          </cell>
          <cell r="AB2460">
            <v>2021</v>
          </cell>
        </row>
        <row r="2460">
          <cell r="AF2460" t="str">
            <v>代收水费</v>
          </cell>
        </row>
        <row r="2461">
          <cell r="C2461" t="str">
            <v>中华东波苑</v>
          </cell>
        </row>
        <row r="2461">
          <cell r="K2461" t="str">
            <v>2020年</v>
          </cell>
        </row>
        <row r="2461">
          <cell r="M2461">
            <v>44165</v>
          </cell>
        </row>
        <row r="2461">
          <cell r="S2461">
            <v>205.85</v>
          </cell>
        </row>
        <row r="2461">
          <cell r="AA2461">
            <v>44256</v>
          </cell>
          <cell r="AB2461">
            <v>2021</v>
          </cell>
        </row>
        <row r="2461">
          <cell r="AF2461" t="str">
            <v>电费及管理费</v>
          </cell>
        </row>
        <row r="2462">
          <cell r="C2462" t="str">
            <v>中华东波苑</v>
          </cell>
        </row>
        <row r="2462">
          <cell r="K2462" t="str">
            <v>2020年</v>
          </cell>
        </row>
        <row r="2462">
          <cell r="M2462">
            <v>44165</v>
          </cell>
        </row>
        <row r="2462">
          <cell r="S2462">
            <v>17.1</v>
          </cell>
        </row>
        <row r="2462">
          <cell r="AA2462">
            <v>44256</v>
          </cell>
          <cell r="AB2462">
            <v>2021</v>
          </cell>
        </row>
        <row r="2462">
          <cell r="AF2462" t="str">
            <v>代收水费</v>
          </cell>
        </row>
        <row r="2463">
          <cell r="C2463" t="str">
            <v>中华东波苑</v>
          </cell>
        </row>
        <row r="2463">
          <cell r="K2463" t="str">
            <v>2020年</v>
          </cell>
        </row>
        <row r="2463">
          <cell r="M2463">
            <v>44196</v>
          </cell>
        </row>
        <row r="2463">
          <cell r="S2463">
            <v>322</v>
          </cell>
        </row>
        <row r="2463">
          <cell r="AA2463">
            <v>44256</v>
          </cell>
          <cell r="AB2463">
            <v>2021</v>
          </cell>
        </row>
        <row r="2463">
          <cell r="AF2463" t="str">
            <v>电费及管理费</v>
          </cell>
        </row>
        <row r="2464">
          <cell r="C2464" t="str">
            <v>中华东波苑</v>
          </cell>
        </row>
        <row r="2464">
          <cell r="K2464" t="str">
            <v>2020年</v>
          </cell>
        </row>
        <row r="2464">
          <cell r="M2464">
            <v>44196</v>
          </cell>
        </row>
        <row r="2464">
          <cell r="S2464">
            <v>17.1</v>
          </cell>
        </row>
        <row r="2464">
          <cell r="AA2464">
            <v>44256</v>
          </cell>
          <cell r="AB2464">
            <v>2021</v>
          </cell>
        </row>
        <row r="2464">
          <cell r="AF2464" t="str">
            <v>代收水费</v>
          </cell>
        </row>
        <row r="2465">
          <cell r="C2465" t="str">
            <v>中华东波苑</v>
          </cell>
        </row>
        <row r="2465">
          <cell r="K2465" t="str">
            <v>2021年</v>
          </cell>
        </row>
        <row r="2465">
          <cell r="M2465">
            <v>44561</v>
          </cell>
        </row>
        <row r="2465">
          <cell r="S2465">
            <v>2122.44</v>
          </cell>
        </row>
        <row r="2465">
          <cell r="AA2465">
            <v>44256</v>
          </cell>
          <cell r="AB2465">
            <v>2021</v>
          </cell>
        </row>
        <row r="2465">
          <cell r="AF2465" t="str">
            <v>住宅物业费</v>
          </cell>
        </row>
        <row r="2466">
          <cell r="C2466" t="str">
            <v>中华东波苑</v>
          </cell>
        </row>
        <row r="2466">
          <cell r="K2466" t="str">
            <v>2021年</v>
          </cell>
        </row>
        <row r="2466">
          <cell r="M2466">
            <v>44561</v>
          </cell>
        </row>
        <row r="2466">
          <cell r="S2466">
            <v>12000</v>
          </cell>
        </row>
        <row r="2466">
          <cell r="AA2466">
            <v>44256</v>
          </cell>
          <cell r="AB2466">
            <v>2021</v>
          </cell>
        </row>
        <row r="2466">
          <cell r="AF2466" t="str">
            <v>租金收入</v>
          </cell>
        </row>
        <row r="2467">
          <cell r="C2467" t="str">
            <v>中华东波苑</v>
          </cell>
        </row>
        <row r="2467">
          <cell r="K2467" t="str">
            <v>2022年</v>
          </cell>
        </row>
        <row r="2467">
          <cell r="M2467">
            <v>44620</v>
          </cell>
        </row>
        <row r="2467">
          <cell r="S2467">
            <v>2400</v>
          </cell>
        </row>
        <row r="2467">
          <cell r="AA2467">
            <v>44256</v>
          </cell>
          <cell r="AB2467">
            <v>2021</v>
          </cell>
        </row>
        <row r="2467">
          <cell r="AF2467" t="str">
            <v>租金收入</v>
          </cell>
        </row>
        <row r="2468">
          <cell r="C2468" t="str">
            <v>中华东波苑</v>
          </cell>
        </row>
        <row r="2468">
          <cell r="K2468" t="str">
            <v>2021年</v>
          </cell>
        </row>
        <row r="2468">
          <cell r="M2468">
            <v>44561</v>
          </cell>
        </row>
        <row r="2468">
          <cell r="S2468">
            <v>1473.6</v>
          </cell>
        </row>
        <row r="2468">
          <cell r="AA2468">
            <v>44256</v>
          </cell>
          <cell r="AB2468">
            <v>2021</v>
          </cell>
        </row>
        <row r="2468">
          <cell r="AF2468" t="str">
            <v>住宅物业费</v>
          </cell>
        </row>
        <row r="2469">
          <cell r="C2469" t="str">
            <v>中华东波苑</v>
          </cell>
        </row>
        <row r="2469">
          <cell r="K2469" t="str">
            <v>2020年</v>
          </cell>
        </row>
        <row r="2469">
          <cell r="M2469">
            <v>44196</v>
          </cell>
        </row>
        <row r="2469">
          <cell r="S2469">
            <v>6378.19</v>
          </cell>
        </row>
        <row r="2469">
          <cell r="AA2469">
            <v>44256</v>
          </cell>
          <cell r="AB2469">
            <v>2021</v>
          </cell>
        </row>
        <row r="2469">
          <cell r="AF2469" t="str">
            <v>商铺物业费</v>
          </cell>
        </row>
        <row r="2470">
          <cell r="C2470" t="str">
            <v>中华东波苑</v>
          </cell>
        </row>
        <row r="2470">
          <cell r="K2470" t="str">
            <v>2020年</v>
          </cell>
        </row>
        <row r="2470">
          <cell r="M2470">
            <v>44196</v>
          </cell>
        </row>
        <row r="2470">
          <cell r="S2470">
            <v>6390.7</v>
          </cell>
        </row>
        <row r="2470">
          <cell r="AA2470">
            <v>44256</v>
          </cell>
          <cell r="AB2470">
            <v>2021</v>
          </cell>
        </row>
        <row r="2470">
          <cell r="AF2470" t="str">
            <v>商铺物业费</v>
          </cell>
        </row>
        <row r="2471">
          <cell r="C2471" t="str">
            <v>中华东波苑</v>
          </cell>
        </row>
        <row r="2471">
          <cell r="K2471" t="str">
            <v>2020年</v>
          </cell>
        </row>
        <row r="2471">
          <cell r="M2471">
            <v>44196</v>
          </cell>
        </row>
        <row r="2471">
          <cell r="S2471">
            <v>9855.03</v>
          </cell>
        </row>
        <row r="2471">
          <cell r="AA2471">
            <v>44256</v>
          </cell>
          <cell r="AB2471">
            <v>2021</v>
          </cell>
        </row>
        <row r="2471">
          <cell r="AF2471" t="str">
            <v>商铺物业费</v>
          </cell>
        </row>
        <row r="2472">
          <cell r="C2472" t="str">
            <v>中华东波苑</v>
          </cell>
        </row>
        <row r="2472">
          <cell r="K2472" t="str">
            <v>2020年</v>
          </cell>
        </row>
        <row r="2472">
          <cell r="M2472">
            <v>44196</v>
          </cell>
        </row>
        <row r="2472">
          <cell r="S2472">
            <v>1175.56</v>
          </cell>
        </row>
        <row r="2472">
          <cell r="AA2472">
            <v>44256</v>
          </cell>
          <cell r="AB2472">
            <v>2021</v>
          </cell>
        </row>
        <row r="2472">
          <cell r="AF2472" t="str">
            <v>商铺物业费</v>
          </cell>
        </row>
        <row r="2473">
          <cell r="C2473" t="str">
            <v>中华东波苑</v>
          </cell>
        </row>
        <row r="2473">
          <cell r="K2473" t="str">
            <v>2020年</v>
          </cell>
        </row>
        <row r="2473">
          <cell r="M2473">
            <v>44196</v>
          </cell>
        </row>
        <row r="2473">
          <cell r="S2473">
            <v>2126.94</v>
          </cell>
        </row>
        <row r="2473">
          <cell r="AA2473">
            <v>44256</v>
          </cell>
          <cell r="AB2473">
            <v>2021</v>
          </cell>
        </row>
        <row r="2473">
          <cell r="AF2473" t="str">
            <v>商铺物业费</v>
          </cell>
        </row>
        <row r="2474">
          <cell r="C2474" t="str">
            <v>中华东波苑</v>
          </cell>
        </row>
        <row r="2474">
          <cell r="K2474" t="str">
            <v>2021年</v>
          </cell>
        </row>
        <row r="2474">
          <cell r="M2474">
            <v>44377</v>
          </cell>
        </row>
        <row r="2474">
          <cell r="S2474">
            <v>836.9</v>
          </cell>
        </row>
        <row r="2474">
          <cell r="AA2474">
            <v>44256</v>
          </cell>
          <cell r="AB2474">
            <v>2021</v>
          </cell>
        </row>
        <row r="2474">
          <cell r="AF2474" t="str">
            <v>住宅物业费</v>
          </cell>
        </row>
        <row r="2475">
          <cell r="C2475" t="str">
            <v>中华东波苑</v>
          </cell>
        </row>
        <row r="2475">
          <cell r="K2475" t="str">
            <v>2021年</v>
          </cell>
        </row>
        <row r="2475">
          <cell r="M2475">
            <v>44561</v>
          </cell>
        </row>
        <row r="2475">
          <cell r="S2475">
            <v>3000</v>
          </cell>
        </row>
        <row r="2475">
          <cell r="AA2475">
            <v>44256</v>
          </cell>
          <cell r="AB2475">
            <v>2021</v>
          </cell>
        </row>
        <row r="2475">
          <cell r="AF2475" t="str">
            <v>地面停车费</v>
          </cell>
        </row>
        <row r="2476">
          <cell r="C2476" t="str">
            <v>中华东波苑</v>
          </cell>
        </row>
        <row r="2476">
          <cell r="K2476" t="str">
            <v>2021年</v>
          </cell>
        </row>
        <row r="2476">
          <cell r="M2476">
            <v>44561</v>
          </cell>
        </row>
        <row r="2476">
          <cell r="S2476">
            <v>1794.36</v>
          </cell>
        </row>
        <row r="2476">
          <cell r="AA2476">
            <v>44256</v>
          </cell>
          <cell r="AB2476">
            <v>2021</v>
          </cell>
        </row>
        <row r="2476">
          <cell r="AF2476" t="str">
            <v>住宅物业费</v>
          </cell>
        </row>
        <row r="2477">
          <cell r="C2477" t="str">
            <v>中华东波苑</v>
          </cell>
        </row>
        <row r="2477">
          <cell r="K2477" t="str">
            <v>2021年</v>
          </cell>
        </row>
        <row r="2477">
          <cell r="M2477">
            <v>44561</v>
          </cell>
        </row>
        <row r="2477">
          <cell r="S2477">
            <v>1473.6</v>
          </cell>
        </row>
        <row r="2477">
          <cell r="AA2477">
            <v>44256</v>
          </cell>
          <cell r="AB2477">
            <v>2021</v>
          </cell>
        </row>
        <row r="2477">
          <cell r="AF2477" t="str">
            <v>住宅物业费</v>
          </cell>
        </row>
        <row r="2478">
          <cell r="C2478" t="str">
            <v>中华东波苑</v>
          </cell>
        </row>
        <row r="2478">
          <cell r="K2478" t="str">
            <v>2021年</v>
          </cell>
        </row>
        <row r="2478">
          <cell r="M2478">
            <v>44561</v>
          </cell>
        </row>
        <row r="2478">
          <cell r="S2478">
            <v>1673.88</v>
          </cell>
        </row>
        <row r="2478">
          <cell r="AA2478">
            <v>44256</v>
          </cell>
          <cell r="AB2478">
            <v>2021</v>
          </cell>
        </row>
        <row r="2478">
          <cell r="AF2478" t="str">
            <v>住宅物业费</v>
          </cell>
        </row>
        <row r="2479">
          <cell r="C2479" t="str">
            <v>中华东波苑</v>
          </cell>
        </row>
        <row r="2479">
          <cell r="K2479" t="str">
            <v>2021年</v>
          </cell>
        </row>
        <row r="2479">
          <cell r="M2479">
            <v>44561</v>
          </cell>
        </row>
        <row r="2479">
          <cell r="S2479">
            <v>1799.16</v>
          </cell>
        </row>
        <row r="2479">
          <cell r="AA2479">
            <v>44256</v>
          </cell>
          <cell r="AB2479">
            <v>2021</v>
          </cell>
        </row>
        <row r="2479">
          <cell r="AF2479" t="str">
            <v>住宅物业费</v>
          </cell>
        </row>
        <row r="2480">
          <cell r="C2480" t="str">
            <v>中华东波苑</v>
          </cell>
        </row>
        <row r="2480">
          <cell r="K2480" t="str">
            <v>2021年</v>
          </cell>
        </row>
        <row r="2480">
          <cell r="M2480">
            <v>44227</v>
          </cell>
        </row>
        <row r="2480">
          <cell r="S2480">
            <v>558.6</v>
          </cell>
        </row>
        <row r="2480">
          <cell r="AA2480">
            <v>44256</v>
          </cell>
          <cell r="AB2480">
            <v>2021</v>
          </cell>
        </row>
        <row r="2480">
          <cell r="AF2480" t="str">
            <v>代收水费</v>
          </cell>
        </row>
        <row r="2481">
          <cell r="C2481" t="str">
            <v>中华东波苑</v>
          </cell>
        </row>
        <row r="2481">
          <cell r="K2481" t="str">
            <v>2021年</v>
          </cell>
        </row>
        <row r="2481">
          <cell r="M2481">
            <v>44227</v>
          </cell>
        </row>
        <row r="2481">
          <cell r="S2481">
            <v>2975.4</v>
          </cell>
        </row>
        <row r="2481">
          <cell r="AA2481">
            <v>44256</v>
          </cell>
          <cell r="AB2481">
            <v>2021</v>
          </cell>
        </row>
        <row r="2481">
          <cell r="AF2481" t="str">
            <v>电费及管理费</v>
          </cell>
        </row>
        <row r="2482">
          <cell r="C2482" t="str">
            <v>中华东波苑</v>
          </cell>
        </row>
        <row r="2482">
          <cell r="K2482" t="str">
            <v>2021年</v>
          </cell>
        </row>
        <row r="2482">
          <cell r="M2482">
            <v>44227</v>
          </cell>
        </row>
        <row r="2482">
          <cell r="S2482">
            <v>125.4</v>
          </cell>
        </row>
        <row r="2482">
          <cell r="AA2482">
            <v>44256</v>
          </cell>
          <cell r="AB2482">
            <v>2021</v>
          </cell>
        </row>
        <row r="2482">
          <cell r="AF2482" t="str">
            <v>代收水费</v>
          </cell>
        </row>
        <row r="2483">
          <cell r="C2483" t="str">
            <v>中华东波苑</v>
          </cell>
        </row>
        <row r="2483">
          <cell r="K2483" t="str">
            <v>2021年</v>
          </cell>
        </row>
        <row r="2483">
          <cell r="M2483">
            <v>44227</v>
          </cell>
        </row>
        <row r="2483">
          <cell r="S2483">
            <v>2910</v>
          </cell>
        </row>
        <row r="2483">
          <cell r="AA2483">
            <v>44256</v>
          </cell>
          <cell r="AB2483">
            <v>2021</v>
          </cell>
        </row>
        <row r="2483">
          <cell r="AF2483" t="str">
            <v>电费及管理费</v>
          </cell>
        </row>
        <row r="2484">
          <cell r="C2484" t="str">
            <v>中华东波苑</v>
          </cell>
        </row>
        <row r="2484">
          <cell r="K2484" t="str">
            <v>2021年</v>
          </cell>
        </row>
        <row r="2484">
          <cell r="M2484">
            <v>44227</v>
          </cell>
        </row>
        <row r="2484">
          <cell r="S2484">
            <v>630.5</v>
          </cell>
        </row>
        <row r="2484">
          <cell r="AA2484">
            <v>44256</v>
          </cell>
          <cell r="AB2484">
            <v>2021</v>
          </cell>
        </row>
        <row r="2484">
          <cell r="AF2484" t="str">
            <v>代收水费</v>
          </cell>
        </row>
        <row r="2485">
          <cell r="C2485" t="str">
            <v>中华东波苑</v>
          </cell>
        </row>
        <row r="2485">
          <cell r="K2485" t="str">
            <v>2021年</v>
          </cell>
        </row>
        <row r="2485">
          <cell r="M2485">
            <v>44227</v>
          </cell>
        </row>
        <row r="2485">
          <cell r="S2485">
            <v>4020</v>
          </cell>
        </row>
        <row r="2485">
          <cell r="AA2485">
            <v>44256</v>
          </cell>
          <cell r="AB2485">
            <v>2021</v>
          </cell>
        </row>
        <row r="2485">
          <cell r="AF2485" t="str">
            <v>电费及管理费</v>
          </cell>
        </row>
        <row r="2486">
          <cell r="C2486" t="str">
            <v>中华东波苑</v>
          </cell>
        </row>
        <row r="2486">
          <cell r="K2486" t="str">
            <v>2021年</v>
          </cell>
        </row>
        <row r="2486">
          <cell r="M2486">
            <v>44227</v>
          </cell>
        </row>
        <row r="2486">
          <cell r="S2486">
            <v>131.1</v>
          </cell>
        </row>
        <row r="2486">
          <cell r="AA2486">
            <v>44256</v>
          </cell>
          <cell r="AB2486">
            <v>2021</v>
          </cell>
        </row>
        <row r="2486">
          <cell r="AF2486" t="str">
            <v>代收水费</v>
          </cell>
        </row>
        <row r="2487">
          <cell r="C2487" t="str">
            <v>中华东波苑</v>
          </cell>
        </row>
        <row r="2487">
          <cell r="K2487" t="str">
            <v>2021年</v>
          </cell>
        </row>
        <row r="2487">
          <cell r="M2487">
            <v>44227</v>
          </cell>
        </row>
        <row r="2487">
          <cell r="S2487">
            <v>8586</v>
          </cell>
        </row>
        <row r="2487">
          <cell r="AA2487">
            <v>44256</v>
          </cell>
          <cell r="AB2487">
            <v>2021</v>
          </cell>
        </row>
        <row r="2487">
          <cell r="AF2487" t="str">
            <v>电费及管理费</v>
          </cell>
        </row>
        <row r="2488">
          <cell r="C2488" t="str">
            <v>中华东波苑</v>
          </cell>
        </row>
        <row r="2488">
          <cell r="K2488" t="str">
            <v>2021年</v>
          </cell>
        </row>
        <row r="2488">
          <cell r="M2488">
            <v>44227</v>
          </cell>
        </row>
        <row r="2488">
          <cell r="S2488">
            <v>900.6</v>
          </cell>
        </row>
        <row r="2488">
          <cell r="AA2488">
            <v>44256</v>
          </cell>
          <cell r="AB2488">
            <v>2021</v>
          </cell>
        </row>
        <row r="2488">
          <cell r="AF2488" t="str">
            <v>代收水费</v>
          </cell>
        </row>
        <row r="2489">
          <cell r="C2489" t="str">
            <v>中华东波苑</v>
          </cell>
        </row>
        <row r="2489">
          <cell r="K2489" t="str">
            <v>2021年</v>
          </cell>
        </row>
        <row r="2489">
          <cell r="M2489">
            <v>44227</v>
          </cell>
        </row>
        <row r="2489">
          <cell r="S2489">
            <v>6858</v>
          </cell>
        </row>
        <row r="2489">
          <cell r="AA2489">
            <v>44256</v>
          </cell>
          <cell r="AB2489">
            <v>2021</v>
          </cell>
        </row>
        <row r="2489">
          <cell r="AF2489" t="str">
            <v>电费及管理费</v>
          </cell>
        </row>
        <row r="2490">
          <cell r="C2490" t="str">
            <v>中华东波苑</v>
          </cell>
        </row>
        <row r="2490">
          <cell r="K2490" t="str">
            <v>2021年</v>
          </cell>
        </row>
        <row r="2490">
          <cell r="M2490">
            <v>44227</v>
          </cell>
        </row>
        <row r="2490">
          <cell r="S2490">
            <v>1476.3</v>
          </cell>
        </row>
        <row r="2490">
          <cell r="AA2490">
            <v>44256</v>
          </cell>
          <cell r="AB2490">
            <v>2021</v>
          </cell>
        </row>
        <row r="2490">
          <cell r="AF2490" t="str">
            <v>代收水费</v>
          </cell>
        </row>
        <row r="2491">
          <cell r="C2491" t="str">
            <v>中华东波苑</v>
          </cell>
        </row>
        <row r="2491">
          <cell r="K2491" t="str">
            <v>2021年</v>
          </cell>
        </row>
        <row r="2491">
          <cell r="M2491">
            <v>44227</v>
          </cell>
        </row>
        <row r="2491">
          <cell r="S2491">
            <v>836.4</v>
          </cell>
        </row>
        <row r="2491">
          <cell r="AA2491">
            <v>44256</v>
          </cell>
          <cell r="AB2491">
            <v>2021</v>
          </cell>
        </row>
        <row r="2491">
          <cell r="AF2491" t="str">
            <v>电费及管理费</v>
          </cell>
        </row>
        <row r="2492">
          <cell r="C2492" t="str">
            <v>中华东波苑</v>
          </cell>
        </row>
        <row r="2492">
          <cell r="K2492" t="str">
            <v>2021年</v>
          </cell>
        </row>
        <row r="2492">
          <cell r="M2492">
            <v>44227</v>
          </cell>
        </row>
        <row r="2492">
          <cell r="S2492">
            <v>65</v>
          </cell>
        </row>
        <row r="2492">
          <cell r="AA2492">
            <v>44256</v>
          </cell>
          <cell r="AB2492">
            <v>2021</v>
          </cell>
        </row>
        <row r="2492">
          <cell r="AF2492" t="str">
            <v>代收水费</v>
          </cell>
        </row>
        <row r="2493">
          <cell r="C2493" t="str">
            <v>中华东波苑</v>
          </cell>
        </row>
        <row r="2493">
          <cell r="K2493" t="str">
            <v>2021年</v>
          </cell>
        </row>
        <row r="2493">
          <cell r="M2493">
            <v>44255</v>
          </cell>
        </row>
        <row r="2493">
          <cell r="S2493">
            <v>42</v>
          </cell>
        </row>
        <row r="2493">
          <cell r="AA2493">
            <v>44256</v>
          </cell>
          <cell r="AB2493">
            <v>2021</v>
          </cell>
        </row>
        <row r="2493">
          <cell r="AF2493" t="str">
            <v>代收水费</v>
          </cell>
        </row>
        <row r="2494">
          <cell r="C2494" t="str">
            <v>中华东波苑</v>
          </cell>
        </row>
        <row r="2494">
          <cell r="K2494" t="str">
            <v>2021年</v>
          </cell>
        </row>
        <row r="2494">
          <cell r="M2494">
            <v>44255</v>
          </cell>
        </row>
        <row r="2494">
          <cell r="S2494">
            <v>250.6</v>
          </cell>
        </row>
        <row r="2494">
          <cell r="AA2494">
            <v>44256</v>
          </cell>
          <cell r="AB2494">
            <v>2021</v>
          </cell>
        </row>
        <row r="2494">
          <cell r="AF2494" t="str">
            <v>电费及管理费</v>
          </cell>
        </row>
        <row r="2495">
          <cell r="C2495" t="str">
            <v>中华东波苑</v>
          </cell>
        </row>
        <row r="2495">
          <cell r="K2495" t="str">
            <v>2021年</v>
          </cell>
        </row>
        <row r="2495">
          <cell r="M2495">
            <v>44255</v>
          </cell>
        </row>
        <row r="2495">
          <cell r="S2495">
            <v>93.8</v>
          </cell>
        </row>
        <row r="2495">
          <cell r="AA2495">
            <v>44256</v>
          </cell>
          <cell r="AB2495">
            <v>2021</v>
          </cell>
        </row>
        <row r="2495">
          <cell r="AF2495" t="str">
            <v>电费及管理费</v>
          </cell>
        </row>
        <row r="2496">
          <cell r="C2496" t="str">
            <v>中华东波苑</v>
          </cell>
        </row>
        <row r="2496">
          <cell r="K2496" t="str">
            <v>2021年</v>
          </cell>
        </row>
        <row r="2496">
          <cell r="M2496">
            <v>44255</v>
          </cell>
        </row>
        <row r="2496">
          <cell r="S2496">
            <v>14</v>
          </cell>
        </row>
        <row r="2496">
          <cell r="AA2496">
            <v>44256</v>
          </cell>
          <cell r="AB2496">
            <v>2021</v>
          </cell>
        </row>
        <row r="2496">
          <cell r="AF2496" t="str">
            <v>代收水费</v>
          </cell>
        </row>
        <row r="2497">
          <cell r="C2497" t="str">
            <v>中华东波苑</v>
          </cell>
        </row>
        <row r="2497">
          <cell r="K2497" t="str">
            <v>2021年</v>
          </cell>
        </row>
        <row r="2497">
          <cell r="M2497">
            <v>44255</v>
          </cell>
        </row>
        <row r="2497">
          <cell r="S2497">
            <v>42</v>
          </cell>
        </row>
        <row r="2497">
          <cell r="AA2497">
            <v>44256</v>
          </cell>
          <cell r="AB2497">
            <v>2021</v>
          </cell>
        </row>
        <row r="2497">
          <cell r="AF2497" t="str">
            <v>代收水费</v>
          </cell>
        </row>
        <row r="2498">
          <cell r="C2498" t="str">
            <v>中华东波苑</v>
          </cell>
        </row>
        <row r="2498">
          <cell r="K2498" t="str">
            <v>2021年</v>
          </cell>
        </row>
        <row r="2498">
          <cell r="M2498">
            <v>44561</v>
          </cell>
        </row>
        <row r="2498">
          <cell r="S2498">
            <v>3000</v>
          </cell>
        </row>
        <row r="2498">
          <cell r="AA2498">
            <v>44256</v>
          </cell>
          <cell r="AB2498">
            <v>2021</v>
          </cell>
        </row>
        <row r="2498">
          <cell r="AF2498" t="str">
            <v>地面停车费</v>
          </cell>
        </row>
        <row r="2499">
          <cell r="C2499" t="str">
            <v>中华东波苑</v>
          </cell>
        </row>
        <row r="2499">
          <cell r="K2499" t="str">
            <v>2021年</v>
          </cell>
        </row>
        <row r="2499">
          <cell r="M2499">
            <v>44561</v>
          </cell>
        </row>
        <row r="2499">
          <cell r="S2499">
            <v>1673.9</v>
          </cell>
        </row>
        <row r="2499">
          <cell r="AA2499">
            <v>44256</v>
          </cell>
          <cell r="AB2499">
            <v>2021</v>
          </cell>
        </row>
        <row r="2499">
          <cell r="AF2499" t="str">
            <v>住宅物业费</v>
          </cell>
        </row>
        <row r="2500">
          <cell r="C2500" t="str">
            <v>中华东波苑</v>
          </cell>
        </row>
        <row r="2500">
          <cell r="K2500" t="str">
            <v>2021年</v>
          </cell>
        </row>
        <row r="2500">
          <cell r="M2500">
            <v>44561</v>
          </cell>
        </row>
        <row r="2500">
          <cell r="S2500">
            <v>1799.16</v>
          </cell>
        </row>
        <row r="2500">
          <cell r="AA2500">
            <v>44256</v>
          </cell>
          <cell r="AB2500">
            <v>2021</v>
          </cell>
        </row>
        <row r="2500">
          <cell r="AF2500" t="str">
            <v>住宅物业费</v>
          </cell>
        </row>
        <row r="2501">
          <cell r="C2501" t="str">
            <v>中华东波苑</v>
          </cell>
        </row>
        <row r="2501">
          <cell r="K2501" t="str">
            <v>2020年</v>
          </cell>
        </row>
        <row r="2501">
          <cell r="M2501">
            <v>44196</v>
          </cell>
        </row>
        <row r="2501">
          <cell r="S2501">
            <v>1200</v>
          </cell>
        </row>
        <row r="2501">
          <cell r="AA2501">
            <v>44256</v>
          </cell>
          <cell r="AB2501">
            <v>2021</v>
          </cell>
        </row>
        <row r="2501">
          <cell r="AF2501" t="str">
            <v>租金收入</v>
          </cell>
        </row>
        <row r="2502">
          <cell r="C2502" t="str">
            <v>中华东波苑</v>
          </cell>
        </row>
        <row r="2502">
          <cell r="K2502" t="str">
            <v>2021年</v>
          </cell>
        </row>
        <row r="2502">
          <cell r="M2502">
            <v>44255</v>
          </cell>
        </row>
        <row r="2502">
          <cell r="S2502">
            <v>2400</v>
          </cell>
        </row>
        <row r="2502">
          <cell r="AA2502">
            <v>44256</v>
          </cell>
          <cell r="AB2502">
            <v>2021</v>
          </cell>
        </row>
        <row r="2502">
          <cell r="AF2502" t="str">
            <v>租金收入</v>
          </cell>
        </row>
        <row r="2503">
          <cell r="C2503" t="str">
            <v>中华东波苑</v>
          </cell>
        </row>
        <row r="2503">
          <cell r="K2503" t="str">
            <v>2021年</v>
          </cell>
        </row>
        <row r="2503">
          <cell r="M2503">
            <v>44377</v>
          </cell>
        </row>
        <row r="2503">
          <cell r="S2503">
            <v>1047.18</v>
          </cell>
        </row>
        <row r="2503">
          <cell r="AA2503">
            <v>44256</v>
          </cell>
          <cell r="AB2503">
            <v>2021</v>
          </cell>
        </row>
        <row r="2503">
          <cell r="AF2503" t="str">
            <v>住宅物业费</v>
          </cell>
        </row>
        <row r="2504">
          <cell r="C2504" t="str">
            <v>中华东波苑</v>
          </cell>
        </row>
        <row r="2504">
          <cell r="K2504" t="str">
            <v>2021年</v>
          </cell>
        </row>
        <row r="2504">
          <cell r="M2504">
            <v>44377</v>
          </cell>
        </row>
        <row r="2504">
          <cell r="S2504">
            <v>737.22</v>
          </cell>
        </row>
        <row r="2504">
          <cell r="AA2504">
            <v>44256</v>
          </cell>
          <cell r="AB2504">
            <v>2021</v>
          </cell>
        </row>
        <row r="2504">
          <cell r="AF2504" t="str">
            <v>住宅物业费</v>
          </cell>
        </row>
        <row r="2505">
          <cell r="C2505" t="str">
            <v>中华东波苑</v>
          </cell>
        </row>
        <row r="2505">
          <cell r="K2505" t="str">
            <v>2021年</v>
          </cell>
        </row>
        <row r="2505">
          <cell r="M2505">
            <v>44377</v>
          </cell>
        </row>
        <row r="2505">
          <cell r="S2505">
            <v>750</v>
          </cell>
        </row>
        <row r="2505">
          <cell r="AA2505">
            <v>44256</v>
          </cell>
          <cell r="AB2505">
            <v>2021</v>
          </cell>
        </row>
        <row r="2505">
          <cell r="AF2505" t="str">
            <v>小业主产权车辆管理费</v>
          </cell>
        </row>
        <row r="2506">
          <cell r="C2506" t="str">
            <v>中华东波苑</v>
          </cell>
        </row>
        <row r="2506">
          <cell r="K2506" t="str">
            <v>2021年</v>
          </cell>
        </row>
        <row r="2506">
          <cell r="M2506">
            <v>44377</v>
          </cell>
        </row>
        <row r="2506">
          <cell r="S2506">
            <v>836.94</v>
          </cell>
        </row>
        <row r="2506">
          <cell r="AA2506">
            <v>44256</v>
          </cell>
          <cell r="AB2506">
            <v>2021</v>
          </cell>
        </row>
        <row r="2506">
          <cell r="AF2506" t="str">
            <v>住宅物业费</v>
          </cell>
        </row>
        <row r="2507">
          <cell r="C2507" t="str">
            <v>中华东波苑</v>
          </cell>
        </row>
        <row r="2507">
          <cell r="K2507" t="str">
            <v>2021年</v>
          </cell>
        </row>
        <row r="2507">
          <cell r="M2507">
            <v>44561</v>
          </cell>
        </row>
        <row r="2507">
          <cell r="S2507">
            <v>3000</v>
          </cell>
        </row>
        <row r="2507">
          <cell r="AA2507">
            <v>44256</v>
          </cell>
          <cell r="AB2507">
            <v>2021</v>
          </cell>
        </row>
        <row r="2507">
          <cell r="AF2507" t="str">
            <v>地面停车费</v>
          </cell>
        </row>
        <row r="2508">
          <cell r="C2508" t="str">
            <v>中华东波苑</v>
          </cell>
        </row>
        <row r="2508">
          <cell r="K2508" t="str">
            <v>2021年</v>
          </cell>
        </row>
        <row r="2508">
          <cell r="M2508">
            <v>44561</v>
          </cell>
        </row>
        <row r="2508">
          <cell r="S2508">
            <v>3000</v>
          </cell>
        </row>
        <row r="2508">
          <cell r="AA2508">
            <v>44256</v>
          </cell>
          <cell r="AB2508">
            <v>2021</v>
          </cell>
        </row>
        <row r="2508">
          <cell r="AF2508" t="str">
            <v>地面停车费</v>
          </cell>
        </row>
        <row r="2509">
          <cell r="C2509" t="str">
            <v>中华东波苑</v>
          </cell>
        </row>
        <row r="2509">
          <cell r="K2509" t="str">
            <v>2021年</v>
          </cell>
        </row>
        <row r="2509">
          <cell r="M2509">
            <v>44377</v>
          </cell>
        </row>
        <row r="2509">
          <cell r="S2509">
            <v>736.8</v>
          </cell>
        </row>
        <row r="2509">
          <cell r="AA2509">
            <v>44256</v>
          </cell>
          <cell r="AB2509">
            <v>2021</v>
          </cell>
        </row>
        <row r="2509">
          <cell r="AF2509" t="str">
            <v>住宅物业费</v>
          </cell>
        </row>
        <row r="2510">
          <cell r="C2510" t="str">
            <v>中华东波苑</v>
          </cell>
        </row>
        <row r="2510">
          <cell r="K2510" t="str">
            <v>2021年</v>
          </cell>
        </row>
        <row r="2510">
          <cell r="M2510">
            <v>44561</v>
          </cell>
        </row>
        <row r="2510">
          <cell r="S2510">
            <v>1473.6</v>
          </cell>
        </row>
        <row r="2510">
          <cell r="AA2510">
            <v>44256</v>
          </cell>
          <cell r="AB2510">
            <v>2021</v>
          </cell>
        </row>
        <row r="2510">
          <cell r="AF2510" t="str">
            <v>住宅物业费</v>
          </cell>
        </row>
        <row r="2511">
          <cell r="C2511" t="str">
            <v>中华东波苑</v>
          </cell>
        </row>
        <row r="2511">
          <cell r="K2511" t="str">
            <v>2021年</v>
          </cell>
        </row>
        <row r="2511">
          <cell r="M2511">
            <v>44561</v>
          </cell>
        </row>
        <row r="2511">
          <cell r="S2511">
            <v>3911.16</v>
          </cell>
        </row>
        <row r="2511">
          <cell r="AA2511">
            <v>44256</v>
          </cell>
          <cell r="AB2511">
            <v>2021</v>
          </cell>
        </row>
        <row r="2511">
          <cell r="AF2511" t="str">
            <v>住宅物业费</v>
          </cell>
        </row>
        <row r="2512">
          <cell r="C2512" t="str">
            <v>中华东波苑</v>
          </cell>
        </row>
        <row r="2512">
          <cell r="K2512" t="str">
            <v>2021年</v>
          </cell>
        </row>
        <row r="2512">
          <cell r="M2512">
            <v>44227</v>
          </cell>
        </row>
        <row r="2512">
          <cell r="S2512">
            <v>285</v>
          </cell>
        </row>
        <row r="2512">
          <cell r="AA2512">
            <v>44256</v>
          </cell>
          <cell r="AB2512">
            <v>2021</v>
          </cell>
        </row>
        <row r="2512">
          <cell r="AF2512" t="str">
            <v>电费及管理费</v>
          </cell>
        </row>
        <row r="2513">
          <cell r="C2513" t="str">
            <v>中华东波苑</v>
          </cell>
        </row>
        <row r="2513">
          <cell r="K2513" t="str">
            <v>2021年</v>
          </cell>
        </row>
        <row r="2513">
          <cell r="M2513">
            <v>44227</v>
          </cell>
        </row>
        <row r="2513">
          <cell r="S2513">
            <v>65</v>
          </cell>
        </row>
        <row r="2513">
          <cell r="AA2513">
            <v>44256</v>
          </cell>
          <cell r="AB2513">
            <v>2021</v>
          </cell>
        </row>
        <row r="2513">
          <cell r="AF2513" t="str">
            <v>代收水费</v>
          </cell>
        </row>
        <row r="2514">
          <cell r="C2514" t="str">
            <v>中华东波苑</v>
          </cell>
        </row>
        <row r="2514">
          <cell r="K2514" t="str">
            <v>2021年</v>
          </cell>
        </row>
        <row r="2514">
          <cell r="M2514">
            <v>44255</v>
          </cell>
        </row>
        <row r="2514">
          <cell r="S2514">
            <v>1163</v>
          </cell>
        </row>
        <row r="2514">
          <cell r="AA2514">
            <v>44256</v>
          </cell>
          <cell r="AB2514">
            <v>2021</v>
          </cell>
        </row>
        <row r="2514">
          <cell r="AF2514" t="str">
            <v>电费及管理费</v>
          </cell>
        </row>
        <row r="2515">
          <cell r="C2515" t="str">
            <v>中华东波苑</v>
          </cell>
        </row>
        <row r="2515">
          <cell r="K2515" t="str">
            <v>2021年</v>
          </cell>
        </row>
        <row r="2515">
          <cell r="M2515">
            <v>44255</v>
          </cell>
        </row>
        <row r="2515">
          <cell r="S2515">
            <v>65</v>
          </cell>
        </row>
        <row r="2515">
          <cell r="AA2515">
            <v>44256</v>
          </cell>
          <cell r="AB2515">
            <v>2021</v>
          </cell>
        </row>
        <row r="2515">
          <cell r="AF2515" t="str">
            <v>代收水费</v>
          </cell>
        </row>
        <row r="2516">
          <cell r="C2516" t="str">
            <v>中华东波苑</v>
          </cell>
        </row>
        <row r="2516">
          <cell r="K2516" t="str">
            <v>2021年</v>
          </cell>
        </row>
        <row r="2516">
          <cell r="M2516">
            <v>44227</v>
          </cell>
        </row>
        <row r="2516">
          <cell r="S2516">
            <v>1928</v>
          </cell>
        </row>
        <row r="2516">
          <cell r="AA2516">
            <v>44256</v>
          </cell>
          <cell r="AB2516">
            <v>2021</v>
          </cell>
        </row>
        <row r="2516">
          <cell r="AF2516" t="str">
            <v>电费及管理费</v>
          </cell>
        </row>
        <row r="2517">
          <cell r="C2517" t="str">
            <v>中华东波苑</v>
          </cell>
        </row>
        <row r="2517">
          <cell r="K2517" t="str">
            <v>2021年</v>
          </cell>
        </row>
        <row r="2517">
          <cell r="M2517">
            <v>44227</v>
          </cell>
        </row>
        <row r="2517">
          <cell r="S2517">
            <v>331.5</v>
          </cell>
        </row>
        <row r="2517">
          <cell r="AA2517">
            <v>44256</v>
          </cell>
          <cell r="AB2517">
            <v>2021</v>
          </cell>
        </row>
        <row r="2517">
          <cell r="AF2517" t="str">
            <v>代收水费</v>
          </cell>
        </row>
        <row r="2518">
          <cell r="C2518" t="str">
            <v>中华东波苑</v>
          </cell>
        </row>
        <row r="2518">
          <cell r="K2518" t="str">
            <v>2021年</v>
          </cell>
        </row>
        <row r="2518">
          <cell r="M2518">
            <v>44255</v>
          </cell>
        </row>
        <row r="2518">
          <cell r="S2518">
            <v>3104.1</v>
          </cell>
        </row>
        <row r="2518">
          <cell r="AA2518">
            <v>44256</v>
          </cell>
          <cell r="AB2518">
            <v>2021</v>
          </cell>
        </row>
        <row r="2518">
          <cell r="AF2518" t="str">
            <v>电费及管理费</v>
          </cell>
        </row>
        <row r="2519">
          <cell r="C2519" t="str">
            <v>中华东波苑</v>
          </cell>
        </row>
        <row r="2519">
          <cell r="K2519" t="str">
            <v>2021年</v>
          </cell>
        </row>
        <row r="2519">
          <cell r="M2519">
            <v>44255</v>
          </cell>
        </row>
        <row r="2519">
          <cell r="S2519">
            <v>79.8</v>
          </cell>
        </row>
        <row r="2519">
          <cell r="AA2519">
            <v>44256</v>
          </cell>
          <cell r="AB2519">
            <v>2021</v>
          </cell>
        </row>
        <row r="2519">
          <cell r="AF2519" t="str">
            <v>代收水费</v>
          </cell>
        </row>
        <row r="2520">
          <cell r="C2520" t="str">
            <v>中华东波苑</v>
          </cell>
        </row>
        <row r="2520">
          <cell r="K2520" t="str">
            <v>2021年</v>
          </cell>
        </row>
        <row r="2520">
          <cell r="M2520">
            <v>44255</v>
          </cell>
        </row>
        <row r="2520">
          <cell r="S2520">
            <v>2254</v>
          </cell>
        </row>
        <row r="2520">
          <cell r="AA2520">
            <v>44256</v>
          </cell>
          <cell r="AB2520">
            <v>2021</v>
          </cell>
        </row>
        <row r="2520">
          <cell r="AF2520" t="str">
            <v>电费及管理费</v>
          </cell>
        </row>
        <row r="2521">
          <cell r="C2521" t="str">
            <v>中华东波苑</v>
          </cell>
        </row>
        <row r="2521">
          <cell r="K2521" t="str">
            <v>2021年</v>
          </cell>
        </row>
        <row r="2521">
          <cell r="M2521">
            <v>44255</v>
          </cell>
        </row>
        <row r="2521">
          <cell r="S2521">
            <v>461.5</v>
          </cell>
        </row>
        <row r="2521">
          <cell r="AA2521">
            <v>44256</v>
          </cell>
          <cell r="AB2521">
            <v>2021</v>
          </cell>
        </row>
        <row r="2521">
          <cell r="AF2521" t="str">
            <v>代收水费</v>
          </cell>
        </row>
        <row r="2522">
          <cell r="C2522" t="str">
            <v>中华东波苑</v>
          </cell>
        </row>
        <row r="2522">
          <cell r="K2522" t="str">
            <v>2021年</v>
          </cell>
        </row>
        <row r="2522">
          <cell r="M2522">
            <v>44255</v>
          </cell>
        </row>
        <row r="2522">
          <cell r="S2522">
            <v>751.8</v>
          </cell>
        </row>
        <row r="2522">
          <cell r="AA2522">
            <v>44256</v>
          </cell>
          <cell r="AB2522">
            <v>2021</v>
          </cell>
        </row>
        <row r="2522">
          <cell r="AF2522" t="str">
            <v>电费及管理费</v>
          </cell>
        </row>
        <row r="2523">
          <cell r="C2523" t="str">
            <v>中华东波苑</v>
          </cell>
        </row>
        <row r="2523">
          <cell r="K2523" t="str">
            <v>2021年</v>
          </cell>
        </row>
        <row r="2523">
          <cell r="M2523">
            <v>44255</v>
          </cell>
        </row>
        <row r="2523">
          <cell r="S2523">
            <v>65</v>
          </cell>
        </row>
        <row r="2523">
          <cell r="AA2523">
            <v>44256</v>
          </cell>
          <cell r="AB2523">
            <v>2021</v>
          </cell>
        </row>
        <row r="2523">
          <cell r="AF2523" t="str">
            <v>代收水费</v>
          </cell>
        </row>
        <row r="2524">
          <cell r="C2524" t="str">
            <v>中华东波苑</v>
          </cell>
        </row>
        <row r="2524">
          <cell r="K2524" t="str">
            <v>2021年</v>
          </cell>
        </row>
        <row r="2524">
          <cell r="M2524">
            <v>44227</v>
          </cell>
        </row>
        <row r="2524">
          <cell r="S2524">
            <v>2174.2</v>
          </cell>
        </row>
        <row r="2524">
          <cell r="AA2524">
            <v>44256</v>
          </cell>
          <cell r="AB2524">
            <v>2021</v>
          </cell>
        </row>
        <row r="2524">
          <cell r="AF2524" t="str">
            <v>电费及管理费</v>
          </cell>
        </row>
        <row r="2525">
          <cell r="C2525" t="str">
            <v>中华东波苑</v>
          </cell>
        </row>
        <row r="2525">
          <cell r="K2525" t="str">
            <v>2021年</v>
          </cell>
        </row>
        <row r="2525">
          <cell r="M2525">
            <v>44227</v>
          </cell>
        </row>
        <row r="2525">
          <cell r="S2525">
            <v>520</v>
          </cell>
        </row>
        <row r="2525">
          <cell r="AA2525">
            <v>44256</v>
          </cell>
          <cell r="AB2525">
            <v>2021</v>
          </cell>
        </row>
        <row r="2525">
          <cell r="AF2525" t="str">
            <v>代收水费</v>
          </cell>
        </row>
        <row r="2526">
          <cell r="C2526" t="str">
            <v>中华东波苑</v>
          </cell>
        </row>
        <row r="2526">
          <cell r="K2526" t="str">
            <v>2020年</v>
          </cell>
        </row>
        <row r="2526">
          <cell r="M2526">
            <v>44179</v>
          </cell>
        </row>
        <row r="2526">
          <cell r="S2526">
            <v>1837.5</v>
          </cell>
        </row>
        <row r="2526">
          <cell r="AA2526">
            <v>44256</v>
          </cell>
          <cell r="AB2526">
            <v>2021</v>
          </cell>
        </row>
        <row r="2526">
          <cell r="AF2526" t="str">
            <v>电梯广告（业委会）</v>
          </cell>
        </row>
        <row r="2527">
          <cell r="C2527" t="str">
            <v>中华东波苑</v>
          </cell>
        </row>
        <row r="2527">
          <cell r="K2527" t="str">
            <v>2020年</v>
          </cell>
        </row>
        <row r="2527">
          <cell r="M2527">
            <v>44179</v>
          </cell>
        </row>
        <row r="2527">
          <cell r="S2527">
            <v>750</v>
          </cell>
        </row>
        <row r="2527">
          <cell r="AA2527">
            <v>44256</v>
          </cell>
          <cell r="AB2527">
            <v>2021</v>
          </cell>
        </row>
        <row r="2527">
          <cell r="AF2527" t="str">
            <v>电梯广告（联讯）</v>
          </cell>
        </row>
        <row r="2528">
          <cell r="C2528" t="str">
            <v>中华东波苑</v>
          </cell>
        </row>
        <row r="2528">
          <cell r="K2528" t="str">
            <v>2020年</v>
          </cell>
        </row>
        <row r="2528">
          <cell r="M2528">
            <v>44179</v>
          </cell>
        </row>
        <row r="2528">
          <cell r="S2528">
            <v>1837.5</v>
          </cell>
        </row>
        <row r="2528">
          <cell r="AA2528">
            <v>44256</v>
          </cell>
          <cell r="AB2528">
            <v>2021</v>
          </cell>
        </row>
        <row r="2528">
          <cell r="AF2528" t="str">
            <v>电梯广告（业委会）</v>
          </cell>
        </row>
        <row r="2529">
          <cell r="C2529" t="str">
            <v>中华东波苑</v>
          </cell>
        </row>
        <row r="2529">
          <cell r="K2529" t="str">
            <v>2020年</v>
          </cell>
        </row>
        <row r="2529">
          <cell r="M2529">
            <v>44179</v>
          </cell>
        </row>
        <row r="2529">
          <cell r="S2529">
            <v>750</v>
          </cell>
        </row>
        <row r="2529">
          <cell r="AA2529">
            <v>44256</v>
          </cell>
          <cell r="AB2529">
            <v>2021</v>
          </cell>
        </row>
        <row r="2529">
          <cell r="AF2529" t="str">
            <v>电梯广告（联讯）</v>
          </cell>
        </row>
        <row r="2530">
          <cell r="C2530" t="str">
            <v>中华东波苑</v>
          </cell>
        </row>
        <row r="2530">
          <cell r="K2530" t="str">
            <v>2020年</v>
          </cell>
        </row>
        <row r="2530">
          <cell r="M2530">
            <v>44179</v>
          </cell>
        </row>
        <row r="2530">
          <cell r="S2530">
            <v>450</v>
          </cell>
        </row>
        <row r="2530">
          <cell r="AA2530">
            <v>44256</v>
          </cell>
          <cell r="AB2530">
            <v>2021</v>
          </cell>
        </row>
        <row r="2530">
          <cell r="AF2530" t="str">
            <v>电梯广告（业委会）</v>
          </cell>
        </row>
        <row r="2531">
          <cell r="C2531" t="str">
            <v>中华东波苑</v>
          </cell>
        </row>
        <row r="2531">
          <cell r="K2531" t="str">
            <v>2020年</v>
          </cell>
        </row>
        <row r="2531">
          <cell r="M2531">
            <v>44179</v>
          </cell>
        </row>
        <row r="2531">
          <cell r="S2531">
            <v>125</v>
          </cell>
        </row>
        <row r="2531">
          <cell r="AA2531">
            <v>44256</v>
          </cell>
          <cell r="AB2531">
            <v>2021</v>
          </cell>
        </row>
        <row r="2531">
          <cell r="AF2531" t="str">
            <v>电梯广告（联讯）</v>
          </cell>
        </row>
        <row r="2532">
          <cell r="C2532" t="str">
            <v>中华东波苑</v>
          </cell>
        </row>
        <row r="2532">
          <cell r="K2532" t="str">
            <v>2020年</v>
          </cell>
        </row>
        <row r="2532">
          <cell r="M2532">
            <v>44179</v>
          </cell>
        </row>
        <row r="2532">
          <cell r="S2532">
            <v>450</v>
          </cell>
        </row>
        <row r="2532">
          <cell r="AA2532">
            <v>44256</v>
          </cell>
          <cell r="AB2532">
            <v>2021</v>
          </cell>
        </row>
        <row r="2532">
          <cell r="AF2532" t="str">
            <v>电梯广告（业委会）</v>
          </cell>
        </row>
        <row r="2533">
          <cell r="C2533" t="str">
            <v>中华东波苑</v>
          </cell>
        </row>
        <row r="2533">
          <cell r="K2533" t="str">
            <v>2020年</v>
          </cell>
        </row>
        <row r="2533">
          <cell r="M2533">
            <v>44179</v>
          </cell>
        </row>
        <row r="2533">
          <cell r="S2533">
            <v>125</v>
          </cell>
        </row>
        <row r="2533">
          <cell r="AA2533">
            <v>44256</v>
          </cell>
          <cell r="AB2533">
            <v>2021</v>
          </cell>
        </row>
        <row r="2533">
          <cell r="AF2533" t="str">
            <v>电梯广告（联讯）</v>
          </cell>
        </row>
        <row r="2534">
          <cell r="C2534" t="str">
            <v>中华东波苑</v>
          </cell>
        </row>
        <row r="2534">
          <cell r="K2534" t="str">
            <v>2020年</v>
          </cell>
        </row>
        <row r="2534">
          <cell r="M2534">
            <v>44197</v>
          </cell>
        </row>
        <row r="2534">
          <cell r="S2534">
            <v>2000</v>
          </cell>
        </row>
        <row r="2534">
          <cell r="AA2534">
            <v>44256</v>
          </cell>
          <cell r="AB2534">
            <v>2021</v>
          </cell>
        </row>
        <row r="2534">
          <cell r="AF2534" t="str">
            <v>电梯广告（业委会）</v>
          </cell>
        </row>
        <row r="2535">
          <cell r="C2535" t="str">
            <v>中华东波苑</v>
          </cell>
        </row>
        <row r="2535">
          <cell r="K2535" t="str">
            <v>2021年</v>
          </cell>
        </row>
        <row r="2535">
          <cell r="M2535">
            <v>44228</v>
          </cell>
        </row>
        <row r="2535">
          <cell r="S2535">
            <v>1000</v>
          </cell>
        </row>
        <row r="2535">
          <cell r="AA2535">
            <v>44256</v>
          </cell>
          <cell r="AB2535">
            <v>2021</v>
          </cell>
        </row>
        <row r="2535">
          <cell r="AF2535" t="str">
            <v>电梯广告（业委会）</v>
          </cell>
        </row>
        <row r="2536">
          <cell r="C2536" t="str">
            <v>中华东波苑</v>
          </cell>
        </row>
        <row r="2536">
          <cell r="K2536" t="str">
            <v>2021年</v>
          </cell>
        </row>
        <row r="2536">
          <cell r="M2536">
            <v>44197</v>
          </cell>
        </row>
        <row r="2536">
          <cell r="S2536">
            <v>500</v>
          </cell>
        </row>
        <row r="2536">
          <cell r="AA2536">
            <v>44256</v>
          </cell>
          <cell r="AB2536">
            <v>2021</v>
          </cell>
        </row>
        <row r="2536">
          <cell r="AF2536" t="str">
            <v>电梯广告（联讯）</v>
          </cell>
        </row>
        <row r="2537">
          <cell r="C2537" t="str">
            <v>中华东波苑</v>
          </cell>
        </row>
        <row r="2537">
          <cell r="K2537" t="str">
            <v>2021年</v>
          </cell>
        </row>
        <row r="2537">
          <cell r="M2537">
            <v>44228</v>
          </cell>
        </row>
        <row r="2537">
          <cell r="S2537">
            <v>250</v>
          </cell>
        </row>
        <row r="2537">
          <cell r="AA2537">
            <v>44256</v>
          </cell>
          <cell r="AB2537">
            <v>2021</v>
          </cell>
        </row>
        <row r="2537">
          <cell r="AF2537" t="str">
            <v>电梯广告（联讯）</v>
          </cell>
        </row>
        <row r="2538">
          <cell r="C2538" t="str">
            <v>中华东波苑</v>
          </cell>
        </row>
        <row r="2538">
          <cell r="K2538" t="str">
            <v>2020年</v>
          </cell>
        </row>
        <row r="2538">
          <cell r="M2538">
            <v>44210</v>
          </cell>
        </row>
        <row r="2538">
          <cell r="S2538">
            <v>150</v>
          </cell>
        </row>
        <row r="2538">
          <cell r="AA2538">
            <v>44256</v>
          </cell>
          <cell r="AB2538">
            <v>2021</v>
          </cell>
        </row>
        <row r="2538">
          <cell r="AF2538" t="str">
            <v>电梯广告（业委会）</v>
          </cell>
        </row>
        <row r="2539">
          <cell r="C2539" t="str">
            <v>中华东波苑</v>
          </cell>
        </row>
        <row r="2539">
          <cell r="K2539" t="str">
            <v>2021年</v>
          </cell>
        </row>
        <row r="2539">
          <cell r="M2539">
            <v>44269</v>
          </cell>
        </row>
        <row r="2539">
          <cell r="S2539">
            <v>300</v>
          </cell>
        </row>
        <row r="2539">
          <cell r="AA2539">
            <v>44256</v>
          </cell>
          <cell r="AB2539">
            <v>2021</v>
          </cell>
        </row>
        <row r="2539">
          <cell r="AF2539" t="str">
            <v>电梯广告（业委会）</v>
          </cell>
        </row>
        <row r="2540">
          <cell r="C2540" t="str">
            <v>中华东波苑</v>
          </cell>
        </row>
        <row r="2540">
          <cell r="K2540" t="str">
            <v>2021年</v>
          </cell>
        </row>
        <row r="2540">
          <cell r="M2540">
            <v>44210</v>
          </cell>
        </row>
        <row r="2540">
          <cell r="S2540">
            <v>41.67</v>
          </cell>
        </row>
        <row r="2540">
          <cell r="AA2540">
            <v>44256</v>
          </cell>
          <cell r="AB2540">
            <v>2021</v>
          </cell>
        </row>
        <row r="2540">
          <cell r="AF2540" t="str">
            <v>电梯广告（联讯）</v>
          </cell>
        </row>
        <row r="2541">
          <cell r="C2541" t="str">
            <v>中华东波苑</v>
          </cell>
        </row>
        <row r="2541">
          <cell r="K2541" t="str">
            <v>2021年</v>
          </cell>
        </row>
        <row r="2541">
          <cell r="M2541">
            <v>44269</v>
          </cell>
        </row>
        <row r="2541">
          <cell r="S2541">
            <v>83.33</v>
          </cell>
        </row>
        <row r="2541">
          <cell r="AA2541">
            <v>44256</v>
          </cell>
          <cell r="AB2541">
            <v>2021</v>
          </cell>
        </row>
        <row r="2541">
          <cell r="AF2541" t="str">
            <v>电梯广告（联讯）</v>
          </cell>
        </row>
        <row r="2542">
          <cell r="C2542" t="str">
            <v>中华东波苑</v>
          </cell>
        </row>
        <row r="2542">
          <cell r="K2542" t="str">
            <v>2020年</v>
          </cell>
        </row>
        <row r="2542">
          <cell r="M2542">
            <v>44210</v>
          </cell>
        </row>
        <row r="2542">
          <cell r="S2542">
            <v>150</v>
          </cell>
        </row>
        <row r="2542">
          <cell r="AA2542">
            <v>44256</v>
          </cell>
          <cell r="AB2542">
            <v>2021</v>
          </cell>
        </row>
        <row r="2542">
          <cell r="AF2542" t="str">
            <v>电梯广告（业委会）</v>
          </cell>
        </row>
        <row r="2543">
          <cell r="C2543" t="str">
            <v>中华东波苑</v>
          </cell>
        </row>
        <row r="2543">
          <cell r="K2543" t="str">
            <v>2021年</v>
          </cell>
        </row>
        <row r="2543">
          <cell r="M2543">
            <v>44269</v>
          </cell>
        </row>
        <row r="2543">
          <cell r="S2543">
            <v>300</v>
          </cell>
        </row>
        <row r="2543">
          <cell r="AA2543">
            <v>44256</v>
          </cell>
          <cell r="AB2543">
            <v>2021</v>
          </cell>
        </row>
        <row r="2543">
          <cell r="AF2543" t="str">
            <v>电梯广告（业委会）</v>
          </cell>
        </row>
        <row r="2544">
          <cell r="C2544" t="str">
            <v>中华东波苑</v>
          </cell>
        </row>
        <row r="2544">
          <cell r="K2544" t="str">
            <v>2021年</v>
          </cell>
        </row>
        <row r="2544">
          <cell r="M2544">
            <v>44210</v>
          </cell>
        </row>
        <row r="2544">
          <cell r="S2544">
            <v>41.67</v>
          </cell>
        </row>
        <row r="2544">
          <cell r="AA2544">
            <v>44256</v>
          </cell>
          <cell r="AB2544">
            <v>2021</v>
          </cell>
        </row>
        <row r="2544">
          <cell r="AF2544" t="str">
            <v>电梯广告（联讯）</v>
          </cell>
        </row>
        <row r="2545">
          <cell r="C2545" t="str">
            <v>中华东波苑</v>
          </cell>
        </row>
        <row r="2545">
          <cell r="K2545" t="str">
            <v>2021年</v>
          </cell>
        </row>
        <row r="2545">
          <cell r="M2545">
            <v>44269</v>
          </cell>
        </row>
        <row r="2545">
          <cell r="S2545">
            <v>83.33</v>
          </cell>
        </row>
        <row r="2545">
          <cell r="AA2545">
            <v>44256</v>
          </cell>
          <cell r="AB2545">
            <v>2021</v>
          </cell>
        </row>
        <row r="2545">
          <cell r="AF2545" t="str">
            <v>电梯广告（联讯）</v>
          </cell>
        </row>
        <row r="2546">
          <cell r="C2546" t="str">
            <v>中华东波苑</v>
          </cell>
        </row>
        <row r="2546">
          <cell r="K2546" t="str">
            <v>2020年</v>
          </cell>
        </row>
        <row r="2546">
          <cell r="M2546">
            <v>44210</v>
          </cell>
        </row>
        <row r="2546">
          <cell r="S2546">
            <v>1225</v>
          </cell>
        </row>
        <row r="2546">
          <cell r="AA2546">
            <v>44256</v>
          </cell>
          <cell r="AB2546">
            <v>2021</v>
          </cell>
        </row>
        <row r="2546">
          <cell r="AF2546" t="str">
            <v>电梯广告（业委会）</v>
          </cell>
        </row>
        <row r="2547">
          <cell r="C2547" t="str">
            <v>中华东波苑</v>
          </cell>
        </row>
        <row r="2547">
          <cell r="K2547" t="str">
            <v>2021年</v>
          </cell>
        </row>
        <row r="2547">
          <cell r="M2547">
            <v>44269</v>
          </cell>
        </row>
        <row r="2547">
          <cell r="S2547">
            <v>612.5</v>
          </cell>
        </row>
        <row r="2547">
          <cell r="AA2547">
            <v>44256</v>
          </cell>
          <cell r="AB2547">
            <v>2021</v>
          </cell>
        </row>
        <row r="2547">
          <cell r="AF2547" t="str">
            <v>电梯广告（业委会）</v>
          </cell>
        </row>
        <row r="2548">
          <cell r="C2548" t="str">
            <v>中华东波苑</v>
          </cell>
        </row>
        <row r="2548">
          <cell r="K2548" t="str">
            <v>2021年</v>
          </cell>
        </row>
        <row r="2548">
          <cell r="M2548">
            <v>44210</v>
          </cell>
        </row>
        <row r="2548">
          <cell r="S2548">
            <v>250</v>
          </cell>
        </row>
        <row r="2548">
          <cell r="AA2548">
            <v>44256</v>
          </cell>
          <cell r="AB2548">
            <v>2021</v>
          </cell>
        </row>
        <row r="2548">
          <cell r="AF2548" t="str">
            <v>电梯广告（联讯）</v>
          </cell>
        </row>
        <row r="2549">
          <cell r="C2549" t="str">
            <v>中华东波苑</v>
          </cell>
        </row>
        <row r="2549">
          <cell r="K2549" t="str">
            <v>2021年</v>
          </cell>
        </row>
        <row r="2549">
          <cell r="M2549">
            <v>44269</v>
          </cell>
        </row>
        <row r="2549">
          <cell r="S2549">
            <v>500</v>
          </cell>
        </row>
        <row r="2549">
          <cell r="AA2549">
            <v>44256</v>
          </cell>
          <cell r="AB2549">
            <v>2021</v>
          </cell>
        </row>
        <row r="2549">
          <cell r="AF2549" t="str">
            <v>电梯广告（联讯）</v>
          </cell>
        </row>
        <row r="2550">
          <cell r="C2550" t="str">
            <v>中华东波苑</v>
          </cell>
        </row>
        <row r="2550">
          <cell r="K2550" t="str">
            <v>2020年</v>
          </cell>
        </row>
        <row r="2550">
          <cell r="M2550">
            <v>44210</v>
          </cell>
        </row>
        <row r="2550">
          <cell r="S2550">
            <v>1225</v>
          </cell>
        </row>
        <row r="2550">
          <cell r="AA2550">
            <v>44256</v>
          </cell>
          <cell r="AB2550">
            <v>2021</v>
          </cell>
        </row>
        <row r="2550">
          <cell r="AF2550" t="str">
            <v>电梯广告（业委会）</v>
          </cell>
        </row>
        <row r="2551">
          <cell r="C2551" t="str">
            <v>中华东波苑</v>
          </cell>
        </row>
        <row r="2551">
          <cell r="K2551" t="str">
            <v>2021年</v>
          </cell>
        </row>
        <row r="2551">
          <cell r="M2551">
            <v>44269</v>
          </cell>
        </row>
        <row r="2551">
          <cell r="S2551">
            <v>612.5</v>
          </cell>
        </row>
        <row r="2551">
          <cell r="AA2551">
            <v>44256</v>
          </cell>
          <cell r="AB2551">
            <v>2021</v>
          </cell>
        </row>
        <row r="2551">
          <cell r="AF2551" t="str">
            <v>电梯广告（业委会）</v>
          </cell>
        </row>
        <row r="2552">
          <cell r="C2552" t="str">
            <v>中华东波苑</v>
          </cell>
        </row>
        <row r="2552">
          <cell r="K2552" t="str">
            <v>2021年</v>
          </cell>
        </row>
        <row r="2552">
          <cell r="M2552">
            <v>44210</v>
          </cell>
        </row>
        <row r="2552">
          <cell r="S2552">
            <v>250</v>
          </cell>
        </row>
        <row r="2552">
          <cell r="AA2552">
            <v>44256</v>
          </cell>
          <cell r="AB2552">
            <v>2021</v>
          </cell>
        </row>
        <row r="2552">
          <cell r="AF2552" t="str">
            <v>电梯广告（联讯）</v>
          </cell>
        </row>
        <row r="2553">
          <cell r="C2553" t="str">
            <v>中华东波苑</v>
          </cell>
        </row>
        <row r="2553">
          <cell r="K2553" t="str">
            <v>2021年</v>
          </cell>
        </row>
        <row r="2553">
          <cell r="M2553">
            <v>44269</v>
          </cell>
        </row>
        <row r="2553">
          <cell r="S2553">
            <v>500</v>
          </cell>
        </row>
        <row r="2553">
          <cell r="AA2553">
            <v>44256</v>
          </cell>
          <cell r="AB2553">
            <v>2021</v>
          </cell>
        </row>
        <row r="2553">
          <cell r="AF2553" t="str">
            <v>电梯广告（联讯）</v>
          </cell>
        </row>
        <row r="2554">
          <cell r="C2554" t="str">
            <v>中华东波苑</v>
          </cell>
        </row>
        <row r="2554">
          <cell r="K2554" t="str">
            <v>2021年</v>
          </cell>
        </row>
        <row r="2554">
          <cell r="M2554">
            <v>44255</v>
          </cell>
        </row>
        <row r="2554">
          <cell r="S2554">
            <v>2970</v>
          </cell>
        </row>
        <row r="2554">
          <cell r="AA2554">
            <v>44256</v>
          </cell>
          <cell r="AB2554">
            <v>2021</v>
          </cell>
        </row>
        <row r="2554">
          <cell r="AF2554" t="str">
            <v>电费及管理费</v>
          </cell>
        </row>
        <row r="2555">
          <cell r="C2555" t="str">
            <v>中华东波苑</v>
          </cell>
        </row>
        <row r="2555">
          <cell r="K2555" t="str">
            <v>2021年</v>
          </cell>
        </row>
        <row r="2555">
          <cell r="M2555">
            <v>44255</v>
          </cell>
        </row>
        <row r="2555">
          <cell r="S2555">
            <v>34.2</v>
          </cell>
        </row>
        <row r="2555">
          <cell r="AA2555">
            <v>44256</v>
          </cell>
          <cell r="AB2555">
            <v>2021</v>
          </cell>
        </row>
        <row r="2555">
          <cell r="AF2555" t="str">
            <v>代收水费</v>
          </cell>
        </row>
        <row r="2556">
          <cell r="C2556" t="str">
            <v>中华东波苑</v>
          </cell>
        </row>
        <row r="2556">
          <cell r="K2556" t="str">
            <v>2021年</v>
          </cell>
        </row>
        <row r="2556">
          <cell r="M2556">
            <v>44227</v>
          </cell>
        </row>
        <row r="2556">
          <cell r="S2556">
            <v>3213</v>
          </cell>
        </row>
        <row r="2556">
          <cell r="AA2556">
            <v>44256</v>
          </cell>
          <cell r="AB2556">
            <v>2021</v>
          </cell>
        </row>
        <row r="2556">
          <cell r="AF2556" t="str">
            <v>电费及管理费</v>
          </cell>
        </row>
        <row r="2557">
          <cell r="C2557" t="str">
            <v>中华东波苑</v>
          </cell>
        </row>
        <row r="2557">
          <cell r="K2557" t="str">
            <v>2021年</v>
          </cell>
        </row>
        <row r="2557">
          <cell r="M2557">
            <v>44227</v>
          </cell>
        </row>
        <row r="2557">
          <cell r="S2557">
            <v>39.9</v>
          </cell>
        </row>
        <row r="2557">
          <cell r="AA2557">
            <v>44256</v>
          </cell>
          <cell r="AB2557">
            <v>2021</v>
          </cell>
        </row>
        <row r="2557">
          <cell r="AF2557" t="str">
            <v>代收水费</v>
          </cell>
        </row>
        <row r="2558">
          <cell r="C2558" t="str">
            <v>中华东波苑</v>
          </cell>
        </row>
        <row r="2558">
          <cell r="K2558" t="str">
            <v>2021年</v>
          </cell>
        </row>
        <row r="2558">
          <cell r="M2558">
            <v>44255</v>
          </cell>
        </row>
        <row r="2558">
          <cell r="S2558">
            <v>4386.2</v>
          </cell>
        </row>
        <row r="2558">
          <cell r="AA2558">
            <v>44256</v>
          </cell>
          <cell r="AB2558">
            <v>2021</v>
          </cell>
        </row>
        <row r="2558">
          <cell r="AF2558" t="str">
            <v>电费及管理费</v>
          </cell>
        </row>
        <row r="2559">
          <cell r="C2559" t="str">
            <v>中华东波苑</v>
          </cell>
        </row>
        <row r="2559">
          <cell r="K2559" t="str">
            <v>2021年</v>
          </cell>
        </row>
        <row r="2559">
          <cell r="M2559">
            <v>44255</v>
          </cell>
        </row>
        <row r="2559">
          <cell r="S2559">
            <v>590</v>
          </cell>
        </row>
        <row r="2559">
          <cell r="AA2559">
            <v>44256</v>
          </cell>
          <cell r="AB2559">
            <v>2021</v>
          </cell>
        </row>
        <row r="2559">
          <cell r="AF2559" t="str">
            <v>代收水费</v>
          </cell>
        </row>
        <row r="2560">
          <cell r="C2560" t="str">
            <v>中华东波苑</v>
          </cell>
        </row>
        <row r="2560">
          <cell r="K2560" t="str">
            <v>2021年</v>
          </cell>
        </row>
        <row r="2560">
          <cell r="M2560">
            <v>44377</v>
          </cell>
        </row>
        <row r="2560">
          <cell r="S2560">
            <v>7482.27</v>
          </cell>
        </row>
        <row r="2560">
          <cell r="AA2560">
            <v>44256</v>
          </cell>
          <cell r="AB2560">
            <v>2021</v>
          </cell>
        </row>
        <row r="2560">
          <cell r="AF2560" t="str">
            <v>商铺物业费</v>
          </cell>
        </row>
        <row r="2561">
          <cell r="C2561" t="str">
            <v>中华东波苑</v>
          </cell>
        </row>
        <row r="2561">
          <cell r="K2561" t="str">
            <v>2021年</v>
          </cell>
        </row>
        <row r="2561">
          <cell r="M2561">
            <v>44377</v>
          </cell>
        </row>
        <row r="2561">
          <cell r="S2561">
            <v>1625.67</v>
          </cell>
        </row>
        <row r="2561">
          <cell r="AA2561">
            <v>44256</v>
          </cell>
          <cell r="AB2561">
            <v>2021</v>
          </cell>
        </row>
        <row r="2561">
          <cell r="AF2561" t="str">
            <v>商铺物业费</v>
          </cell>
        </row>
        <row r="2562">
          <cell r="C2562" t="str">
            <v>中华东波苑</v>
          </cell>
        </row>
        <row r="2562">
          <cell r="K2562" t="str">
            <v>2021年</v>
          </cell>
        </row>
        <row r="2562">
          <cell r="M2562">
            <v>44227</v>
          </cell>
        </row>
        <row r="2562">
          <cell r="S2562">
            <v>607</v>
          </cell>
        </row>
        <row r="2562">
          <cell r="AA2562">
            <v>44256</v>
          </cell>
          <cell r="AB2562">
            <v>2021</v>
          </cell>
        </row>
        <row r="2562">
          <cell r="AF2562" t="str">
            <v>电费及管理费</v>
          </cell>
        </row>
        <row r="2563">
          <cell r="C2563" t="str">
            <v>中华东波苑</v>
          </cell>
        </row>
        <row r="2563">
          <cell r="K2563" t="str">
            <v>2021年</v>
          </cell>
        </row>
        <row r="2563">
          <cell r="M2563">
            <v>44227</v>
          </cell>
        </row>
        <row r="2563">
          <cell r="S2563">
            <v>65</v>
          </cell>
        </row>
        <row r="2563">
          <cell r="AA2563">
            <v>44256</v>
          </cell>
          <cell r="AB2563">
            <v>2021</v>
          </cell>
        </row>
        <row r="2563">
          <cell r="AF2563" t="str">
            <v>代收水费</v>
          </cell>
        </row>
        <row r="2564">
          <cell r="C2564" t="str">
            <v>中华东波苑</v>
          </cell>
        </row>
        <row r="2564">
          <cell r="K2564" t="str">
            <v>2020年</v>
          </cell>
        </row>
        <row r="2564">
          <cell r="M2564">
            <v>44196</v>
          </cell>
        </row>
        <row r="2564">
          <cell r="S2564">
            <v>2580</v>
          </cell>
        </row>
        <row r="2564">
          <cell r="AA2564">
            <v>44256</v>
          </cell>
          <cell r="AB2564">
            <v>2021</v>
          </cell>
        </row>
        <row r="2564">
          <cell r="AF2564" t="str">
            <v>电费及管理费</v>
          </cell>
        </row>
        <row r="2565">
          <cell r="C2565" t="str">
            <v>中华东波苑</v>
          </cell>
        </row>
        <row r="2565">
          <cell r="K2565" t="str">
            <v>2020年</v>
          </cell>
        </row>
        <row r="2565">
          <cell r="M2565">
            <v>44196</v>
          </cell>
        </row>
        <row r="2565">
          <cell r="S2565">
            <v>74.1</v>
          </cell>
        </row>
        <row r="2565">
          <cell r="AA2565">
            <v>44256</v>
          </cell>
          <cell r="AB2565">
            <v>2021</v>
          </cell>
        </row>
        <row r="2565">
          <cell r="AF2565" t="str">
            <v>代收水费</v>
          </cell>
        </row>
        <row r="2566">
          <cell r="C2566" t="str">
            <v>中华东波苑</v>
          </cell>
        </row>
        <row r="2566">
          <cell r="K2566" t="str">
            <v>2021年</v>
          </cell>
        </row>
        <row r="2566">
          <cell r="M2566">
            <v>44255</v>
          </cell>
        </row>
        <row r="2566">
          <cell r="S2566">
            <v>193.8</v>
          </cell>
        </row>
        <row r="2566">
          <cell r="AA2566">
            <v>44256</v>
          </cell>
          <cell r="AB2566">
            <v>2021</v>
          </cell>
        </row>
        <row r="2566">
          <cell r="AF2566" t="str">
            <v>代收水费</v>
          </cell>
        </row>
        <row r="2567">
          <cell r="C2567" t="str">
            <v>中华东波苑</v>
          </cell>
        </row>
        <row r="2567">
          <cell r="K2567" t="str">
            <v>2021年</v>
          </cell>
        </row>
        <row r="2567">
          <cell r="M2567">
            <v>44255</v>
          </cell>
        </row>
        <row r="2567">
          <cell r="S2567">
            <v>6615</v>
          </cell>
        </row>
        <row r="2567">
          <cell r="AA2567">
            <v>44256</v>
          </cell>
          <cell r="AB2567">
            <v>2021</v>
          </cell>
        </row>
        <row r="2567">
          <cell r="AF2567" t="str">
            <v>电费及管理费</v>
          </cell>
        </row>
        <row r="2568">
          <cell r="C2568" t="str">
            <v>中华东波苑</v>
          </cell>
        </row>
        <row r="2568">
          <cell r="K2568" t="str">
            <v>2021年</v>
          </cell>
        </row>
        <row r="2568">
          <cell r="M2568">
            <v>44255</v>
          </cell>
        </row>
        <row r="2568">
          <cell r="S2568">
            <v>666.9</v>
          </cell>
        </row>
        <row r="2568">
          <cell r="AA2568">
            <v>44256</v>
          </cell>
          <cell r="AB2568">
            <v>2021</v>
          </cell>
        </row>
        <row r="2568">
          <cell r="AF2568" t="str">
            <v>代收水费</v>
          </cell>
        </row>
        <row r="2569">
          <cell r="C2569" t="str">
            <v>中华东波苑</v>
          </cell>
        </row>
        <row r="2569">
          <cell r="K2569" t="str">
            <v>2021年</v>
          </cell>
        </row>
        <row r="2569">
          <cell r="M2569">
            <v>44255</v>
          </cell>
        </row>
        <row r="2569">
          <cell r="S2569">
            <v>5970</v>
          </cell>
        </row>
        <row r="2569">
          <cell r="AA2569">
            <v>44256</v>
          </cell>
          <cell r="AB2569">
            <v>2021</v>
          </cell>
        </row>
        <row r="2569">
          <cell r="AF2569" t="str">
            <v>电费及管理费</v>
          </cell>
        </row>
        <row r="2570">
          <cell r="C2570" t="str">
            <v>中华东波苑</v>
          </cell>
        </row>
        <row r="2570">
          <cell r="K2570" t="str">
            <v>2021年</v>
          </cell>
        </row>
        <row r="2570">
          <cell r="M2570">
            <v>44255</v>
          </cell>
        </row>
        <row r="2570">
          <cell r="S2570">
            <v>1165.5</v>
          </cell>
        </row>
        <row r="2570">
          <cell r="AA2570">
            <v>44256</v>
          </cell>
          <cell r="AB2570">
            <v>2021</v>
          </cell>
        </row>
        <row r="2570">
          <cell r="AF2570" t="str">
            <v>代收水费</v>
          </cell>
        </row>
        <row r="2571">
          <cell r="C2571" t="str">
            <v>中华东波苑</v>
          </cell>
        </row>
        <row r="2571">
          <cell r="K2571" t="str">
            <v>2021年</v>
          </cell>
        </row>
        <row r="2571">
          <cell r="M2571">
            <v>44286</v>
          </cell>
        </row>
        <row r="2571">
          <cell r="S2571">
            <v>3312</v>
          </cell>
        </row>
        <row r="2571">
          <cell r="AA2571">
            <v>44256</v>
          </cell>
          <cell r="AB2571">
            <v>2021</v>
          </cell>
        </row>
        <row r="2571">
          <cell r="AF2571" t="str">
            <v>电费及管理费</v>
          </cell>
        </row>
        <row r="2572">
          <cell r="C2572" t="str">
            <v>中华东波苑</v>
          </cell>
        </row>
        <row r="2572">
          <cell r="K2572" t="str">
            <v>2021年</v>
          </cell>
        </row>
        <row r="2572">
          <cell r="M2572">
            <v>44227</v>
          </cell>
        </row>
        <row r="2572">
          <cell r="S2572">
            <v>328</v>
          </cell>
        </row>
        <row r="2572">
          <cell r="AA2572">
            <v>44256</v>
          </cell>
          <cell r="AB2572">
            <v>2021</v>
          </cell>
        </row>
        <row r="2572">
          <cell r="AF2572" t="str">
            <v>电费及管理费</v>
          </cell>
        </row>
        <row r="2573">
          <cell r="C2573" t="str">
            <v>中华东波苑</v>
          </cell>
        </row>
        <row r="2573">
          <cell r="K2573" t="str">
            <v>2021年</v>
          </cell>
        </row>
        <row r="2573">
          <cell r="M2573">
            <v>44227</v>
          </cell>
        </row>
        <row r="2573">
          <cell r="S2573">
            <v>442</v>
          </cell>
        </row>
        <row r="2573">
          <cell r="AA2573">
            <v>44256</v>
          </cell>
          <cell r="AB2573">
            <v>2021</v>
          </cell>
        </row>
        <row r="2573">
          <cell r="AF2573" t="str">
            <v>代收水费</v>
          </cell>
        </row>
        <row r="2574">
          <cell r="C2574" t="str">
            <v>中华东波苑</v>
          </cell>
        </row>
        <row r="2574">
          <cell r="K2574" t="str">
            <v>2021年</v>
          </cell>
        </row>
        <row r="2574">
          <cell r="M2574">
            <v>44255</v>
          </cell>
        </row>
        <row r="2574">
          <cell r="S2574">
            <v>126</v>
          </cell>
        </row>
        <row r="2574">
          <cell r="AA2574">
            <v>44256</v>
          </cell>
          <cell r="AB2574">
            <v>2021</v>
          </cell>
        </row>
        <row r="2574">
          <cell r="AF2574" t="str">
            <v>电费及管理费</v>
          </cell>
        </row>
        <row r="2575">
          <cell r="C2575" t="str">
            <v>中华东波苑</v>
          </cell>
        </row>
        <row r="2575">
          <cell r="K2575" t="str">
            <v>2021年</v>
          </cell>
        </row>
        <row r="2575">
          <cell r="M2575">
            <v>44255</v>
          </cell>
        </row>
        <row r="2575">
          <cell r="S2575">
            <v>65</v>
          </cell>
        </row>
        <row r="2575">
          <cell r="AA2575">
            <v>44256</v>
          </cell>
          <cell r="AB2575">
            <v>2021</v>
          </cell>
        </row>
        <row r="2575">
          <cell r="AF2575" t="str">
            <v>代收水费</v>
          </cell>
        </row>
        <row r="2576">
          <cell r="C2576" t="str">
            <v>中华东波苑</v>
          </cell>
        </row>
        <row r="2576">
          <cell r="K2576" t="str">
            <v>2021年</v>
          </cell>
        </row>
        <row r="2576">
          <cell r="M2576">
            <v>44255</v>
          </cell>
        </row>
        <row r="2576">
          <cell r="S2576">
            <v>1268</v>
          </cell>
        </row>
        <row r="2576">
          <cell r="AA2576">
            <v>44256</v>
          </cell>
          <cell r="AB2576">
            <v>2021</v>
          </cell>
        </row>
        <row r="2576">
          <cell r="AF2576" t="str">
            <v>电费及管理费</v>
          </cell>
        </row>
        <row r="2577">
          <cell r="C2577" t="str">
            <v>中华东波苑</v>
          </cell>
        </row>
        <row r="2577">
          <cell r="K2577" t="str">
            <v>2021年</v>
          </cell>
        </row>
        <row r="2577">
          <cell r="M2577">
            <v>44255</v>
          </cell>
        </row>
        <row r="2577">
          <cell r="S2577">
            <v>234</v>
          </cell>
        </row>
        <row r="2577">
          <cell r="AA2577">
            <v>44256</v>
          </cell>
          <cell r="AB2577">
            <v>2021</v>
          </cell>
        </row>
        <row r="2577">
          <cell r="AF2577" t="str">
            <v>代收水费</v>
          </cell>
        </row>
        <row r="2578">
          <cell r="C2578" t="str">
            <v>中华东波苑</v>
          </cell>
        </row>
        <row r="2578">
          <cell r="K2578" t="str">
            <v>2021年</v>
          </cell>
        </row>
        <row r="2578">
          <cell r="M2578">
            <v>44255</v>
          </cell>
        </row>
        <row r="2578">
          <cell r="S2578">
            <v>2460</v>
          </cell>
        </row>
        <row r="2578">
          <cell r="AA2578">
            <v>44256</v>
          </cell>
          <cell r="AB2578">
            <v>2021</v>
          </cell>
        </row>
        <row r="2578">
          <cell r="AF2578" t="str">
            <v>电费及管理费</v>
          </cell>
        </row>
        <row r="2579">
          <cell r="C2579" t="str">
            <v>中华东波苑</v>
          </cell>
        </row>
        <row r="2579">
          <cell r="K2579" t="str">
            <v>2021年</v>
          </cell>
        </row>
        <row r="2579">
          <cell r="M2579">
            <v>44255</v>
          </cell>
        </row>
        <row r="2579">
          <cell r="S2579">
            <v>68.4</v>
          </cell>
        </row>
        <row r="2579">
          <cell r="AA2579">
            <v>44256</v>
          </cell>
          <cell r="AB2579">
            <v>2021</v>
          </cell>
        </row>
        <row r="2579">
          <cell r="AF2579" t="str">
            <v>代收水费</v>
          </cell>
        </row>
        <row r="2580">
          <cell r="C2580" t="str">
            <v>中华东波苑</v>
          </cell>
        </row>
        <row r="2580">
          <cell r="K2580" t="str">
            <v>2021年</v>
          </cell>
        </row>
        <row r="2580">
          <cell r="M2580">
            <v>44561</v>
          </cell>
        </row>
        <row r="2580">
          <cell r="S2580">
            <v>1473.6</v>
          </cell>
        </row>
        <row r="2580">
          <cell r="AA2580">
            <v>44256</v>
          </cell>
          <cell r="AB2580">
            <v>2021</v>
          </cell>
        </row>
        <row r="2580">
          <cell r="AF2580" t="str">
            <v>住宅物业费</v>
          </cell>
        </row>
        <row r="2581">
          <cell r="C2581" t="str">
            <v>中华东波苑</v>
          </cell>
        </row>
        <row r="2581">
          <cell r="K2581" t="str">
            <v>2021年</v>
          </cell>
        </row>
        <row r="2581">
          <cell r="M2581">
            <v>44561</v>
          </cell>
        </row>
        <row r="2581">
          <cell r="S2581">
            <v>3000</v>
          </cell>
        </row>
        <row r="2581">
          <cell r="AA2581">
            <v>44256</v>
          </cell>
          <cell r="AB2581">
            <v>2021</v>
          </cell>
        </row>
        <row r="2581">
          <cell r="AF2581" t="str">
            <v>地面停车费</v>
          </cell>
        </row>
        <row r="2582">
          <cell r="C2582" t="str">
            <v>中华东波苑</v>
          </cell>
        </row>
        <row r="2582">
          <cell r="K2582" t="str">
            <v>2021年</v>
          </cell>
        </row>
        <row r="2582">
          <cell r="M2582">
            <v>44561</v>
          </cell>
        </row>
        <row r="2582">
          <cell r="S2582">
            <v>4200</v>
          </cell>
        </row>
        <row r="2582">
          <cell r="AA2582">
            <v>44256</v>
          </cell>
          <cell r="AB2582">
            <v>2021</v>
          </cell>
        </row>
        <row r="2582">
          <cell r="AF2582" t="str">
            <v>地下停车费</v>
          </cell>
        </row>
        <row r="2583">
          <cell r="C2583" t="str">
            <v>中华东波苑</v>
          </cell>
        </row>
        <row r="2583">
          <cell r="K2583" t="str">
            <v>2021年</v>
          </cell>
        </row>
        <row r="2583">
          <cell r="M2583">
            <v>44377</v>
          </cell>
        </row>
        <row r="2583">
          <cell r="S2583">
            <v>828</v>
          </cell>
        </row>
        <row r="2583">
          <cell r="AA2583">
            <v>44256</v>
          </cell>
          <cell r="AB2583">
            <v>2021</v>
          </cell>
        </row>
        <row r="2583">
          <cell r="AF2583" t="str">
            <v>住宅物业费</v>
          </cell>
        </row>
        <row r="2584">
          <cell r="C2584" t="str">
            <v>中华东波苑</v>
          </cell>
        </row>
        <row r="2584">
          <cell r="K2584" t="str">
            <v>2021年</v>
          </cell>
        </row>
        <row r="2584">
          <cell r="M2584">
            <v>44377</v>
          </cell>
        </row>
        <row r="2584">
          <cell r="S2584">
            <v>1500</v>
          </cell>
        </row>
        <row r="2584">
          <cell r="AA2584">
            <v>44256</v>
          </cell>
          <cell r="AB2584">
            <v>2021</v>
          </cell>
        </row>
        <row r="2584">
          <cell r="AF2584" t="str">
            <v>地面停车费</v>
          </cell>
        </row>
        <row r="2585">
          <cell r="C2585" t="str">
            <v>中华东波苑</v>
          </cell>
        </row>
        <row r="2585">
          <cell r="K2585" t="str">
            <v>2021年</v>
          </cell>
        </row>
        <row r="2585">
          <cell r="M2585">
            <v>44377</v>
          </cell>
        </row>
        <row r="2585">
          <cell r="S2585">
            <v>736.8</v>
          </cell>
        </row>
        <row r="2585">
          <cell r="AA2585">
            <v>44256</v>
          </cell>
          <cell r="AB2585">
            <v>2021</v>
          </cell>
        </row>
        <row r="2585">
          <cell r="AF2585" t="str">
            <v>住宅物业费</v>
          </cell>
        </row>
        <row r="2586">
          <cell r="C2586" t="str">
            <v>中华东波苑</v>
          </cell>
        </row>
        <row r="2586">
          <cell r="K2586" t="str">
            <v>2021年</v>
          </cell>
        </row>
        <row r="2586">
          <cell r="M2586">
            <v>44377</v>
          </cell>
        </row>
        <row r="2586">
          <cell r="S2586">
            <v>868.92</v>
          </cell>
        </row>
        <row r="2586">
          <cell r="AA2586">
            <v>44256</v>
          </cell>
          <cell r="AB2586">
            <v>2021</v>
          </cell>
        </row>
        <row r="2586">
          <cell r="AF2586" t="str">
            <v>住宅物业费</v>
          </cell>
        </row>
        <row r="2587">
          <cell r="C2587" t="str">
            <v>中华东波苑</v>
          </cell>
        </row>
        <row r="2587">
          <cell r="K2587" t="str">
            <v>2021年</v>
          </cell>
        </row>
        <row r="2587">
          <cell r="M2587">
            <v>44377</v>
          </cell>
        </row>
        <row r="2587">
          <cell r="S2587">
            <v>828</v>
          </cell>
        </row>
        <row r="2587">
          <cell r="AA2587">
            <v>44256</v>
          </cell>
          <cell r="AB2587">
            <v>2021</v>
          </cell>
        </row>
        <row r="2587">
          <cell r="AF2587" t="str">
            <v>住宅物业费</v>
          </cell>
        </row>
        <row r="2588">
          <cell r="C2588" t="str">
            <v>中华东波苑</v>
          </cell>
        </row>
        <row r="2588">
          <cell r="K2588" t="str">
            <v>2021年</v>
          </cell>
        </row>
        <row r="2588">
          <cell r="M2588">
            <v>44377</v>
          </cell>
        </row>
        <row r="2588">
          <cell r="S2588">
            <v>750</v>
          </cell>
        </row>
        <row r="2588">
          <cell r="AA2588">
            <v>44256</v>
          </cell>
          <cell r="AB2588">
            <v>2021</v>
          </cell>
        </row>
        <row r="2588">
          <cell r="AF2588" t="str">
            <v>小业主产权车辆管理费</v>
          </cell>
        </row>
        <row r="2589">
          <cell r="C2589" t="str">
            <v>中华东波苑</v>
          </cell>
        </row>
        <row r="2589">
          <cell r="K2589" t="str">
            <v>2021年</v>
          </cell>
        </row>
        <row r="2589">
          <cell r="M2589">
            <v>44561</v>
          </cell>
        </row>
        <row r="2589">
          <cell r="S2589">
            <v>2183.4</v>
          </cell>
        </row>
        <row r="2589">
          <cell r="AA2589">
            <v>44256</v>
          </cell>
          <cell r="AB2589">
            <v>2021</v>
          </cell>
        </row>
        <row r="2589">
          <cell r="AF2589" t="str">
            <v>住宅物业费</v>
          </cell>
        </row>
        <row r="2590">
          <cell r="C2590" t="str">
            <v>中华东波苑</v>
          </cell>
        </row>
        <row r="2590">
          <cell r="K2590" t="str">
            <v>2021年</v>
          </cell>
        </row>
        <row r="2590">
          <cell r="M2590">
            <v>44316</v>
          </cell>
        </row>
        <row r="2590">
          <cell r="S2590">
            <v>4000</v>
          </cell>
        </row>
        <row r="2590">
          <cell r="AA2590">
            <v>44256</v>
          </cell>
          <cell r="AB2590">
            <v>2021</v>
          </cell>
        </row>
        <row r="2590">
          <cell r="AF2590" t="str">
            <v>租金收入</v>
          </cell>
        </row>
        <row r="2591">
          <cell r="C2591" t="str">
            <v>中华东波苑</v>
          </cell>
        </row>
        <row r="2591">
          <cell r="K2591" t="str">
            <v>2021年</v>
          </cell>
        </row>
        <row r="2591">
          <cell r="M2591">
            <v>44377</v>
          </cell>
        </row>
        <row r="2591">
          <cell r="S2591">
            <v>828</v>
          </cell>
        </row>
        <row r="2591">
          <cell r="AA2591">
            <v>44256</v>
          </cell>
          <cell r="AB2591">
            <v>2021</v>
          </cell>
        </row>
        <row r="2591">
          <cell r="AF2591" t="str">
            <v>住宅物业费</v>
          </cell>
        </row>
        <row r="2592">
          <cell r="C2592" t="str">
            <v>中华东波苑</v>
          </cell>
        </row>
        <row r="2592">
          <cell r="K2592" t="str">
            <v>2021年</v>
          </cell>
        </row>
        <row r="2592">
          <cell r="M2592">
            <v>44286</v>
          </cell>
        </row>
        <row r="2592">
          <cell r="S2592">
            <v>250</v>
          </cell>
        </row>
        <row r="2592">
          <cell r="AA2592">
            <v>44256</v>
          </cell>
          <cell r="AB2592">
            <v>2021</v>
          </cell>
        </row>
        <row r="2592">
          <cell r="AF2592" t="str">
            <v>临时停车费</v>
          </cell>
        </row>
        <row r="2593">
          <cell r="C2593" t="str">
            <v>中华东波苑</v>
          </cell>
        </row>
        <row r="2593">
          <cell r="K2593" t="str">
            <v>2021年</v>
          </cell>
        </row>
        <row r="2593">
          <cell r="M2593">
            <v>44286</v>
          </cell>
        </row>
        <row r="2593">
          <cell r="S2593">
            <v>500</v>
          </cell>
        </row>
        <row r="2593">
          <cell r="AA2593">
            <v>44256</v>
          </cell>
          <cell r="AB2593">
            <v>2021</v>
          </cell>
        </row>
        <row r="2593">
          <cell r="AF2593" t="str">
            <v>临时停车费</v>
          </cell>
        </row>
        <row r="2594">
          <cell r="C2594" t="str">
            <v>中华东波苑</v>
          </cell>
        </row>
        <row r="2594">
          <cell r="K2594" t="str">
            <v>2021年</v>
          </cell>
        </row>
        <row r="2594">
          <cell r="M2594">
            <v>44286</v>
          </cell>
        </row>
        <row r="2594">
          <cell r="S2594">
            <v>500</v>
          </cell>
        </row>
        <row r="2594">
          <cell r="AA2594">
            <v>44256</v>
          </cell>
          <cell r="AB2594">
            <v>2021</v>
          </cell>
        </row>
        <row r="2594">
          <cell r="AF2594" t="str">
            <v>临时停车费</v>
          </cell>
        </row>
        <row r="2595">
          <cell r="C2595" t="str">
            <v>中华东波苑</v>
          </cell>
        </row>
        <row r="2595">
          <cell r="K2595" t="str">
            <v>2021年</v>
          </cell>
        </row>
        <row r="2595">
          <cell r="M2595">
            <v>44561</v>
          </cell>
        </row>
        <row r="2595">
          <cell r="S2595">
            <v>12000</v>
          </cell>
        </row>
        <row r="2595">
          <cell r="AA2595">
            <v>44256</v>
          </cell>
          <cell r="AB2595">
            <v>2021</v>
          </cell>
        </row>
        <row r="2595">
          <cell r="AF2595" t="str">
            <v>租金收入</v>
          </cell>
        </row>
        <row r="2596">
          <cell r="C2596" t="str">
            <v>中华东波苑</v>
          </cell>
        </row>
        <row r="2596">
          <cell r="K2596" t="str">
            <v>2022年</v>
          </cell>
        </row>
        <row r="2596">
          <cell r="M2596">
            <v>44620</v>
          </cell>
        </row>
        <row r="2596">
          <cell r="S2596">
            <v>2400</v>
          </cell>
        </row>
        <row r="2596">
          <cell r="AA2596">
            <v>44256</v>
          </cell>
          <cell r="AB2596">
            <v>2021</v>
          </cell>
        </row>
        <row r="2596">
          <cell r="AF2596" t="str">
            <v>租金收入</v>
          </cell>
        </row>
        <row r="2597">
          <cell r="C2597" t="str">
            <v>中华东波苑</v>
          </cell>
        </row>
        <row r="2597">
          <cell r="K2597" t="str">
            <v>2021年</v>
          </cell>
        </row>
        <row r="2597">
          <cell r="M2597">
            <v>44561</v>
          </cell>
        </row>
        <row r="2597">
          <cell r="S2597">
            <v>1000</v>
          </cell>
        </row>
        <row r="2597">
          <cell r="AA2597">
            <v>44256</v>
          </cell>
          <cell r="AB2597">
            <v>2021</v>
          </cell>
        </row>
        <row r="2597">
          <cell r="AF2597" t="str">
            <v>各类押金</v>
          </cell>
        </row>
        <row r="2598">
          <cell r="C2598" t="str">
            <v>中华东波苑</v>
          </cell>
        </row>
        <row r="2598">
          <cell r="K2598" t="str">
            <v>2022年</v>
          </cell>
        </row>
        <row r="2598">
          <cell r="M2598">
            <v>44620</v>
          </cell>
        </row>
        <row r="2598">
          <cell r="S2598">
            <v>200</v>
          </cell>
        </row>
        <row r="2598">
          <cell r="AA2598">
            <v>44256</v>
          </cell>
          <cell r="AB2598">
            <v>2021</v>
          </cell>
        </row>
        <row r="2598">
          <cell r="AF2598" t="str">
            <v>各类押金</v>
          </cell>
        </row>
        <row r="2599">
          <cell r="C2599" t="str">
            <v>中华东波苑</v>
          </cell>
        </row>
        <row r="2599">
          <cell r="K2599" t="str">
            <v>2021年</v>
          </cell>
        </row>
        <row r="2599">
          <cell r="M2599">
            <v>44255</v>
          </cell>
        </row>
        <row r="2599">
          <cell r="S2599">
            <v>29930</v>
          </cell>
        </row>
        <row r="2599">
          <cell r="AA2599">
            <v>44256</v>
          </cell>
          <cell r="AB2599">
            <v>2021</v>
          </cell>
        </row>
        <row r="2599">
          <cell r="AF2599" t="str">
            <v>电费及管理费</v>
          </cell>
        </row>
        <row r="2600">
          <cell r="C2600" t="str">
            <v>中华东波苑</v>
          </cell>
        </row>
        <row r="2600">
          <cell r="K2600" t="str">
            <v>2021年</v>
          </cell>
        </row>
        <row r="2600">
          <cell r="M2600">
            <v>44255</v>
          </cell>
        </row>
        <row r="2600">
          <cell r="S2600">
            <v>4930.5</v>
          </cell>
        </row>
        <row r="2600">
          <cell r="AA2600">
            <v>44256</v>
          </cell>
          <cell r="AB2600">
            <v>2021</v>
          </cell>
        </row>
        <row r="2600">
          <cell r="AF2600" t="str">
            <v>代收水费</v>
          </cell>
        </row>
        <row r="2601">
          <cell r="C2601" t="str">
            <v>中华东波苑</v>
          </cell>
        </row>
        <row r="2601">
          <cell r="K2601" t="str">
            <v>2020年</v>
          </cell>
        </row>
        <row r="2601">
          <cell r="M2601">
            <v>44196</v>
          </cell>
        </row>
        <row r="2601">
          <cell r="S2601">
            <v>21426</v>
          </cell>
        </row>
        <row r="2601">
          <cell r="AA2601">
            <v>44256</v>
          </cell>
          <cell r="AB2601">
            <v>2021</v>
          </cell>
        </row>
        <row r="2601">
          <cell r="AF2601" t="str">
            <v>电费及管理费</v>
          </cell>
        </row>
        <row r="2602">
          <cell r="C2602" t="str">
            <v>中华东波苑</v>
          </cell>
        </row>
        <row r="2602">
          <cell r="K2602" t="str">
            <v>2020年</v>
          </cell>
        </row>
        <row r="2602">
          <cell r="M2602">
            <v>44196</v>
          </cell>
        </row>
        <row r="2602">
          <cell r="S2602">
            <v>3594.5</v>
          </cell>
        </row>
        <row r="2602">
          <cell r="AA2602">
            <v>44256</v>
          </cell>
          <cell r="AB2602">
            <v>2021</v>
          </cell>
        </row>
        <row r="2602">
          <cell r="AF2602" t="str">
            <v>代收水费</v>
          </cell>
        </row>
        <row r="2603">
          <cell r="C2603" t="str">
            <v>中华东波苑</v>
          </cell>
        </row>
        <row r="2603">
          <cell r="K2603" t="str">
            <v>2020年</v>
          </cell>
        </row>
        <row r="2603">
          <cell r="M2603">
            <v>44165</v>
          </cell>
        </row>
        <row r="2603">
          <cell r="S2603">
            <v>19688</v>
          </cell>
        </row>
        <row r="2603">
          <cell r="AA2603">
            <v>44256</v>
          </cell>
          <cell r="AB2603">
            <v>2021</v>
          </cell>
        </row>
        <row r="2603">
          <cell r="AF2603" t="str">
            <v>电费及管理费</v>
          </cell>
        </row>
        <row r="2604">
          <cell r="C2604" t="str">
            <v>中华东波苑</v>
          </cell>
        </row>
        <row r="2604">
          <cell r="K2604" t="str">
            <v>2020年</v>
          </cell>
        </row>
        <row r="2604">
          <cell r="M2604">
            <v>44165</v>
          </cell>
        </row>
        <row r="2604">
          <cell r="S2604">
            <v>5110.5</v>
          </cell>
        </row>
        <row r="2604">
          <cell r="AA2604">
            <v>44256</v>
          </cell>
          <cell r="AB2604">
            <v>2021</v>
          </cell>
        </row>
        <row r="2604">
          <cell r="AF2604" t="str">
            <v>代收水费</v>
          </cell>
        </row>
        <row r="2605">
          <cell r="C2605" t="str">
            <v>中华东波苑</v>
          </cell>
        </row>
        <row r="2605">
          <cell r="K2605" t="str">
            <v>2020年</v>
          </cell>
        </row>
        <row r="2605">
          <cell r="M2605">
            <v>44165</v>
          </cell>
        </row>
        <row r="2605">
          <cell r="S2605">
            <v>21942</v>
          </cell>
        </row>
        <row r="2605">
          <cell r="AA2605">
            <v>44256</v>
          </cell>
          <cell r="AB2605">
            <v>2021</v>
          </cell>
        </row>
        <row r="2605">
          <cell r="AF2605" t="str">
            <v>电费及管理费</v>
          </cell>
        </row>
        <row r="2606">
          <cell r="C2606" t="str">
            <v>中华东波苑</v>
          </cell>
        </row>
        <row r="2606">
          <cell r="K2606" t="str">
            <v>2020年</v>
          </cell>
        </row>
        <row r="2606">
          <cell r="M2606">
            <v>44165</v>
          </cell>
        </row>
        <row r="2606">
          <cell r="S2606">
            <v>3613.8</v>
          </cell>
        </row>
        <row r="2606">
          <cell r="AA2606">
            <v>44256</v>
          </cell>
          <cell r="AB2606">
            <v>2021</v>
          </cell>
        </row>
        <row r="2606">
          <cell r="AF2606" t="str">
            <v>代收水费</v>
          </cell>
        </row>
        <row r="2607">
          <cell r="C2607" t="str">
            <v>中华东波苑</v>
          </cell>
        </row>
        <row r="2607">
          <cell r="K2607" t="str">
            <v>2020年</v>
          </cell>
        </row>
        <row r="2607">
          <cell r="M2607">
            <v>44196</v>
          </cell>
        </row>
        <row r="2607">
          <cell r="S2607">
            <v>24280</v>
          </cell>
        </row>
        <row r="2607">
          <cell r="AA2607">
            <v>44256</v>
          </cell>
          <cell r="AB2607">
            <v>2021</v>
          </cell>
        </row>
        <row r="2607">
          <cell r="AF2607" t="str">
            <v>电费及管理费</v>
          </cell>
        </row>
        <row r="2608">
          <cell r="C2608" t="str">
            <v>中华东波苑</v>
          </cell>
        </row>
        <row r="2608">
          <cell r="K2608" t="str">
            <v>2020年</v>
          </cell>
        </row>
        <row r="2608">
          <cell r="M2608">
            <v>44196</v>
          </cell>
        </row>
        <row r="2608">
          <cell r="S2608">
            <v>4622.7</v>
          </cell>
        </row>
        <row r="2608">
          <cell r="AA2608">
            <v>44256</v>
          </cell>
          <cell r="AB2608">
            <v>2021</v>
          </cell>
        </row>
        <row r="2608">
          <cell r="AF2608" t="str">
            <v>代收水费</v>
          </cell>
        </row>
        <row r="2609">
          <cell r="C2609" t="str">
            <v>中华东波苑</v>
          </cell>
        </row>
        <row r="2609">
          <cell r="K2609" t="str">
            <v>2021年</v>
          </cell>
        </row>
        <row r="2609">
          <cell r="M2609">
            <v>44286</v>
          </cell>
        </row>
        <row r="2609">
          <cell r="S2609">
            <v>427.47</v>
          </cell>
        </row>
        <row r="2609">
          <cell r="AA2609">
            <v>44256</v>
          </cell>
          <cell r="AB2609">
            <v>2021</v>
          </cell>
        </row>
        <row r="2609">
          <cell r="AF2609" t="str">
            <v>住宅物业费</v>
          </cell>
        </row>
        <row r="2610">
          <cell r="C2610" t="str">
            <v>中华东波苑</v>
          </cell>
        </row>
        <row r="2610">
          <cell r="K2610" t="str">
            <v>2021年</v>
          </cell>
        </row>
        <row r="2610">
          <cell r="M2610">
            <v>44286</v>
          </cell>
        </row>
        <row r="2610">
          <cell r="S2610">
            <v>1050</v>
          </cell>
        </row>
        <row r="2610">
          <cell r="AA2610">
            <v>44256</v>
          </cell>
          <cell r="AB2610">
            <v>2021</v>
          </cell>
        </row>
        <row r="2610">
          <cell r="AF2610" t="str">
            <v>地下停车费</v>
          </cell>
        </row>
        <row r="2611">
          <cell r="C2611" t="str">
            <v>中华东波苑</v>
          </cell>
        </row>
        <row r="2611">
          <cell r="K2611" t="str">
            <v>2021年</v>
          </cell>
        </row>
        <row r="2611">
          <cell r="M2611">
            <v>44561</v>
          </cell>
        </row>
        <row r="2611">
          <cell r="S2611">
            <v>1799.16</v>
          </cell>
        </row>
        <row r="2611">
          <cell r="AA2611">
            <v>44256</v>
          </cell>
          <cell r="AB2611">
            <v>2021</v>
          </cell>
        </row>
        <row r="2611">
          <cell r="AF2611" t="str">
            <v>住宅物业费</v>
          </cell>
        </row>
        <row r="2612">
          <cell r="C2612" t="str">
            <v>中华东波苑</v>
          </cell>
        </row>
        <row r="2612">
          <cell r="K2612" t="str">
            <v>2021年</v>
          </cell>
        </row>
        <row r="2612">
          <cell r="M2612">
            <v>44561</v>
          </cell>
        </row>
        <row r="2612">
          <cell r="S2612">
            <v>3000</v>
          </cell>
        </row>
        <row r="2612">
          <cell r="AA2612">
            <v>44256</v>
          </cell>
          <cell r="AB2612">
            <v>2021</v>
          </cell>
        </row>
        <row r="2612">
          <cell r="AF2612" t="str">
            <v>地面停车费</v>
          </cell>
        </row>
        <row r="2613">
          <cell r="C2613" t="str">
            <v>中华东波苑</v>
          </cell>
        </row>
        <row r="2613">
          <cell r="K2613" t="str">
            <v>2021年</v>
          </cell>
        </row>
        <row r="2613">
          <cell r="M2613">
            <v>44561</v>
          </cell>
        </row>
        <row r="2613">
          <cell r="S2613">
            <v>1500</v>
          </cell>
        </row>
        <row r="2613">
          <cell r="AA2613">
            <v>44256</v>
          </cell>
          <cell r="AB2613">
            <v>2021</v>
          </cell>
        </row>
        <row r="2613">
          <cell r="AF2613" t="str">
            <v>小业主产权车辆管理费</v>
          </cell>
        </row>
        <row r="2614">
          <cell r="C2614" t="str">
            <v>中华东波苑</v>
          </cell>
        </row>
        <row r="2614">
          <cell r="K2614" t="str">
            <v>2021年</v>
          </cell>
        </row>
        <row r="2614">
          <cell r="M2614">
            <v>44286</v>
          </cell>
        </row>
        <row r="2614">
          <cell r="S2614">
            <v>1663.26</v>
          </cell>
        </row>
        <row r="2614">
          <cell r="AA2614">
            <v>44256</v>
          </cell>
          <cell r="AB2614">
            <v>2021</v>
          </cell>
        </row>
        <row r="2614">
          <cell r="AF2614" t="str">
            <v>商铺物业费</v>
          </cell>
        </row>
        <row r="2615">
          <cell r="C2615" t="str">
            <v>中华东波苑</v>
          </cell>
        </row>
        <row r="2615">
          <cell r="K2615" t="str">
            <v>2021年</v>
          </cell>
        </row>
        <row r="2615">
          <cell r="M2615">
            <v>44286</v>
          </cell>
        </row>
        <row r="2615">
          <cell r="S2615">
            <v>1282.94</v>
          </cell>
        </row>
        <row r="2615">
          <cell r="AA2615">
            <v>44256</v>
          </cell>
          <cell r="AB2615">
            <v>2021</v>
          </cell>
        </row>
        <row r="2615">
          <cell r="AF2615" t="str">
            <v>商铺物业费</v>
          </cell>
        </row>
        <row r="2616">
          <cell r="C2616" t="str">
            <v>中华东波苑</v>
          </cell>
        </row>
        <row r="2616">
          <cell r="K2616" t="str">
            <v>2021年</v>
          </cell>
        </row>
        <row r="2616">
          <cell r="M2616">
            <v>44286</v>
          </cell>
        </row>
        <row r="2616">
          <cell r="S2616">
            <v>3553.8</v>
          </cell>
        </row>
        <row r="2616">
          <cell r="AA2616">
            <v>44256</v>
          </cell>
          <cell r="AB2616">
            <v>2021</v>
          </cell>
        </row>
        <row r="2616">
          <cell r="AF2616" t="str">
            <v>商铺物业费</v>
          </cell>
        </row>
        <row r="2617">
          <cell r="C2617" t="str">
            <v>中华东波苑</v>
          </cell>
        </row>
        <row r="2617">
          <cell r="K2617" t="str">
            <v>2021年</v>
          </cell>
        </row>
        <row r="2617">
          <cell r="M2617">
            <v>44286</v>
          </cell>
        </row>
        <row r="2617">
          <cell r="S2617">
            <v>393.79</v>
          </cell>
        </row>
        <row r="2617">
          <cell r="AA2617">
            <v>44256</v>
          </cell>
          <cell r="AB2617">
            <v>2021</v>
          </cell>
        </row>
        <row r="2617">
          <cell r="AF2617" t="str">
            <v>商铺物业费</v>
          </cell>
        </row>
        <row r="2618">
          <cell r="C2618" t="str">
            <v>中华东波苑</v>
          </cell>
        </row>
        <row r="2618">
          <cell r="K2618" t="str">
            <v>2021年</v>
          </cell>
        </row>
        <row r="2618">
          <cell r="M2618">
            <v>44286</v>
          </cell>
        </row>
        <row r="2618">
          <cell r="S2618">
            <v>265.56</v>
          </cell>
        </row>
        <row r="2618">
          <cell r="AA2618">
            <v>44256</v>
          </cell>
          <cell r="AB2618">
            <v>2021</v>
          </cell>
        </row>
        <row r="2618">
          <cell r="AF2618" t="str">
            <v>商铺物业费</v>
          </cell>
        </row>
        <row r="2619">
          <cell r="C2619" t="str">
            <v>中华东波苑</v>
          </cell>
        </row>
        <row r="2619">
          <cell r="K2619" t="str">
            <v>2021年</v>
          </cell>
        </row>
        <row r="2619">
          <cell r="M2619">
            <v>44286</v>
          </cell>
        </row>
        <row r="2619">
          <cell r="S2619">
            <v>1699.1</v>
          </cell>
        </row>
        <row r="2619">
          <cell r="AA2619">
            <v>44256</v>
          </cell>
          <cell r="AB2619">
            <v>2021</v>
          </cell>
        </row>
        <row r="2619">
          <cell r="AF2619" t="str">
            <v>商铺物业费</v>
          </cell>
        </row>
        <row r="2620">
          <cell r="C2620" t="str">
            <v>中华东波苑</v>
          </cell>
        </row>
        <row r="2620">
          <cell r="K2620" t="str">
            <v>2021年</v>
          </cell>
        </row>
        <row r="2620">
          <cell r="M2620">
            <v>44255</v>
          </cell>
        </row>
        <row r="2620">
          <cell r="S2620">
            <v>276</v>
          </cell>
        </row>
        <row r="2620">
          <cell r="AA2620">
            <v>44256</v>
          </cell>
          <cell r="AB2620">
            <v>2021</v>
          </cell>
        </row>
        <row r="2620">
          <cell r="AF2620" t="str">
            <v>电费及管理费</v>
          </cell>
        </row>
        <row r="2621">
          <cell r="C2621" t="str">
            <v>中华东波苑</v>
          </cell>
        </row>
        <row r="2621">
          <cell r="K2621" t="str">
            <v>2021年</v>
          </cell>
        </row>
        <row r="2621">
          <cell r="M2621">
            <v>44255</v>
          </cell>
        </row>
        <row r="2621">
          <cell r="S2621">
            <v>65</v>
          </cell>
        </row>
        <row r="2621">
          <cell r="AA2621">
            <v>44256</v>
          </cell>
          <cell r="AB2621">
            <v>2021</v>
          </cell>
        </row>
        <row r="2621">
          <cell r="AF2621" t="str">
            <v>代收水费</v>
          </cell>
        </row>
        <row r="2622">
          <cell r="C2622" t="str">
            <v>中华东波苑</v>
          </cell>
        </row>
        <row r="2622">
          <cell r="K2622" t="str">
            <v>2021年</v>
          </cell>
        </row>
        <row r="2622">
          <cell r="M2622">
            <v>44377</v>
          </cell>
        </row>
        <row r="2622">
          <cell r="S2622">
            <v>2619.36</v>
          </cell>
        </row>
        <row r="2622">
          <cell r="AA2622">
            <v>44256</v>
          </cell>
          <cell r="AB2622">
            <v>2021</v>
          </cell>
        </row>
        <row r="2622">
          <cell r="AF2622" t="str">
            <v>商铺物业费</v>
          </cell>
        </row>
        <row r="2623">
          <cell r="C2623" t="str">
            <v>中华东波苑</v>
          </cell>
        </row>
        <row r="2623">
          <cell r="K2623" t="str">
            <v>2020年</v>
          </cell>
        </row>
        <row r="2623">
          <cell r="M2623">
            <v>44165</v>
          </cell>
        </row>
        <row r="2623">
          <cell r="S2623">
            <v>3467.35</v>
          </cell>
        </row>
        <row r="2623">
          <cell r="AA2623">
            <v>44256</v>
          </cell>
          <cell r="AB2623">
            <v>2021</v>
          </cell>
        </row>
        <row r="2623">
          <cell r="AF2623" t="str">
            <v>电费及管理费</v>
          </cell>
        </row>
        <row r="2624">
          <cell r="C2624" t="str">
            <v>中华东波苑</v>
          </cell>
        </row>
        <row r="2624">
          <cell r="K2624" t="str">
            <v>2020年</v>
          </cell>
        </row>
        <row r="2624">
          <cell r="M2624">
            <v>44165</v>
          </cell>
        </row>
        <row r="2624">
          <cell r="S2624">
            <v>210.9</v>
          </cell>
        </row>
        <row r="2624">
          <cell r="AA2624">
            <v>44256</v>
          </cell>
          <cell r="AB2624">
            <v>2021</v>
          </cell>
        </row>
        <row r="2624">
          <cell r="AF2624" t="str">
            <v>代收水费</v>
          </cell>
        </row>
        <row r="2625">
          <cell r="C2625" t="str">
            <v>中华东波苑</v>
          </cell>
        </row>
        <row r="2625">
          <cell r="K2625" t="str">
            <v>2020年</v>
          </cell>
        </row>
        <row r="2625">
          <cell r="M2625">
            <v>44196</v>
          </cell>
        </row>
        <row r="2625">
          <cell r="S2625">
            <v>3549</v>
          </cell>
        </row>
        <row r="2625">
          <cell r="AA2625">
            <v>44256</v>
          </cell>
          <cell r="AB2625">
            <v>2021</v>
          </cell>
        </row>
        <row r="2625">
          <cell r="AF2625" t="str">
            <v>电费及管理费</v>
          </cell>
        </row>
        <row r="2626">
          <cell r="C2626" t="str">
            <v>中华东波苑</v>
          </cell>
        </row>
        <row r="2626">
          <cell r="K2626" t="str">
            <v>2020年</v>
          </cell>
        </row>
        <row r="2626">
          <cell r="M2626">
            <v>44196</v>
          </cell>
        </row>
        <row r="2626">
          <cell r="S2626">
            <v>188.1</v>
          </cell>
        </row>
        <row r="2626">
          <cell r="AA2626">
            <v>44256</v>
          </cell>
          <cell r="AB2626">
            <v>2021</v>
          </cell>
        </row>
        <row r="2626">
          <cell r="AF2626" t="str">
            <v>代收水费</v>
          </cell>
        </row>
        <row r="2627">
          <cell r="C2627" t="str">
            <v>中华东波苑</v>
          </cell>
        </row>
        <row r="2627">
          <cell r="K2627" t="str">
            <v>2021年</v>
          </cell>
        </row>
        <row r="2627">
          <cell r="M2627">
            <v>44227</v>
          </cell>
        </row>
        <row r="2627">
          <cell r="S2627">
            <v>3889</v>
          </cell>
        </row>
        <row r="2627">
          <cell r="AA2627">
            <v>44256</v>
          </cell>
          <cell r="AB2627">
            <v>2021</v>
          </cell>
        </row>
        <row r="2627">
          <cell r="AF2627" t="str">
            <v>电费及管理费</v>
          </cell>
        </row>
        <row r="2628">
          <cell r="C2628" t="str">
            <v>中华东波苑</v>
          </cell>
        </row>
        <row r="2628">
          <cell r="K2628" t="str">
            <v>2021年</v>
          </cell>
        </row>
        <row r="2628">
          <cell r="M2628">
            <v>44227</v>
          </cell>
        </row>
        <row r="2628">
          <cell r="S2628">
            <v>302</v>
          </cell>
        </row>
        <row r="2628">
          <cell r="AA2628">
            <v>44256</v>
          </cell>
          <cell r="AB2628">
            <v>2021</v>
          </cell>
        </row>
        <row r="2628">
          <cell r="AF2628" t="str">
            <v>代收水费</v>
          </cell>
        </row>
        <row r="2629">
          <cell r="C2629" t="str">
            <v>中华东波苑</v>
          </cell>
        </row>
        <row r="2629">
          <cell r="K2629" t="str">
            <v>2021年</v>
          </cell>
        </row>
        <row r="2629">
          <cell r="M2629">
            <v>44286</v>
          </cell>
        </row>
        <row r="2629">
          <cell r="S2629">
            <v>2365</v>
          </cell>
        </row>
        <row r="2629">
          <cell r="AA2629">
            <v>44256</v>
          </cell>
          <cell r="AB2629">
            <v>2021</v>
          </cell>
        </row>
        <row r="2629">
          <cell r="AF2629" t="str">
            <v>商铺物业费</v>
          </cell>
        </row>
        <row r="2630">
          <cell r="C2630" t="str">
            <v>中华东波苑</v>
          </cell>
        </row>
        <row r="2630">
          <cell r="K2630" t="str">
            <v>2021年</v>
          </cell>
        </row>
        <row r="2630">
          <cell r="M2630">
            <v>44255</v>
          </cell>
        </row>
        <row r="2630">
          <cell r="S2630">
            <v>473.1</v>
          </cell>
        </row>
        <row r="2630">
          <cell r="AA2630">
            <v>44256</v>
          </cell>
          <cell r="AB2630">
            <v>2021</v>
          </cell>
        </row>
        <row r="2630">
          <cell r="AF2630" t="str">
            <v>代收水费</v>
          </cell>
        </row>
        <row r="2631">
          <cell r="C2631" t="str">
            <v>中华东波苑</v>
          </cell>
        </row>
        <row r="2631">
          <cell r="K2631" t="str">
            <v>2021年</v>
          </cell>
        </row>
        <row r="2631">
          <cell r="M2631">
            <v>44255</v>
          </cell>
        </row>
        <row r="2631">
          <cell r="S2631">
            <v>597</v>
          </cell>
        </row>
        <row r="2631">
          <cell r="AA2631">
            <v>44256</v>
          </cell>
          <cell r="AB2631">
            <v>2021</v>
          </cell>
        </row>
        <row r="2631">
          <cell r="AF2631" t="str">
            <v>电费及管理费</v>
          </cell>
        </row>
        <row r="2632">
          <cell r="C2632" t="str">
            <v>中华东波苑</v>
          </cell>
        </row>
        <row r="2632">
          <cell r="K2632" t="str">
            <v>2021年</v>
          </cell>
        </row>
        <row r="2632">
          <cell r="M2632">
            <v>44255</v>
          </cell>
        </row>
        <row r="2632">
          <cell r="S2632">
            <v>171</v>
          </cell>
        </row>
        <row r="2632">
          <cell r="AA2632">
            <v>44256</v>
          </cell>
          <cell r="AB2632">
            <v>2021</v>
          </cell>
        </row>
        <row r="2632">
          <cell r="AF2632" t="str">
            <v>代收水费</v>
          </cell>
        </row>
        <row r="2633">
          <cell r="C2633" t="str">
            <v>中华东波苑</v>
          </cell>
        </row>
        <row r="2633">
          <cell r="K2633" t="str">
            <v>2021年</v>
          </cell>
        </row>
        <row r="2633">
          <cell r="M2633">
            <v>44377</v>
          </cell>
        </row>
        <row r="2633">
          <cell r="S2633">
            <v>7482.3</v>
          </cell>
        </row>
        <row r="2633">
          <cell r="AA2633">
            <v>44256</v>
          </cell>
          <cell r="AB2633">
            <v>2021</v>
          </cell>
        </row>
        <row r="2633">
          <cell r="AF2633" t="str">
            <v>商铺物业费</v>
          </cell>
        </row>
        <row r="2634">
          <cell r="C2634" t="str">
            <v>中华东波苑</v>
          </cell>
        </row>
        <row r="2634">
          <cell r="K2634" t="str">
            <v>2021年</v>
          </cell>
        </row>
        <row r="2634">
          <cell r="M2634">
            <v>44377</v>
          </cell>
        </row>
        <row r="2634">
          <cell r="S2634">
            <v>4248.3</v>
          </cell>
        </row>
        <row r="2634">
          <cell r="AA2634">
            <v>44287</v>
          </cell>
          <cell r="AB2634">
            <v>2021</v>
          </cell>
        </row>
        <row r="2634">
          <cell r="AF2634" t="str">
            <v>商铺物业费</v>
          </cell>
        </row>
        <row r="2635">
          <cell r="C2635" t="str">
            <v>中华东波苑</v>
          </cell>
        </row>
        <row r="2635">
          <cell r="K2635" t="str">
            <v>2021年</v>
          </cell>
        </row>
        <row r="2635">
          <cell r="M2635">
            <v>44377</v>
          </cell>
        </row>
        <row r="2635">
          <cell r="S2635">
            <v>8650.98</v>
          </cell>
        </row>
        <row r="2635">
          <cell r="AA2635">
            <v>44287</v>
          </cell>
          <cell r="AB2635">
            <v>2021</v>
          </cell>
        </row>
        <row r="2635">
          <cell r="AF2635" t="str">
            <v>商铺物业费</v>
          </cell>
        </row>
        <row r="2636">
          <cell r="C2636" t="str">
            <v>中华东波苑</v>
          </cell>
        </row>
        <row r="2636">
          <cell r="K2636" t="str">
            <v>2021年</v>
          </cell>
        </row>
        <row r="2636">
          <cell r="M2636">
            <v>44377</v>
          </cell>
        </row>
        <row r="2636">
          <cell r="S2636">
            <v>7085.4</v>
          </cell>
        </row>
        <row r="2636">
          <cell r="AA2636">
            <v>44287</v>
          </cell>
          <cell r="AB2636">
            <v>2021</v>
          </cell>
        </row>
        <row r="2636">
          <cell r="AF2636" t="str">
            <v>商铺物业费</v>
          </cell>
        </row>
        <row r="2637">
          <cell r="C2637" t="str">
            <v>中华东波苑</v>
          </cell>
        </row>
        <row r="2637">
          <cell r="K2637" t="str">
            <v>2021年</v>
          </cell>
        </row>
        <row r="2637">
          <cell r="M2637">
            <v>44286</v>
          </cell>
        </row>
        <row r="2637">
          <cell r="S2637">
            <v>4180.44</v>
          </cell>
        </row>
        <row r="2637">
          <cell r="AA2637">
            <v>44287</v>
          </cell>
          <cell r="AB2637">
            <v>2021</v>
          </cell>
        </row>
        <row r="2637">
          <cell r="AF2637" t="str">
            <v>商铺物业费</v>
          </cell>
        </row>
        <row r="2638">
          <cell r="C2638" t="str">
            <v>中华东波苑</v>
          </cell>
        </row>
        <row r="2638">
          <cell r="K2638" t="str">
            <v>2021年</v>
          </cell>
        </row>
        <row r="2638">
          <cell r="M2638">
            <v>44286</v>
          </cell>
        </row>
        <row r="2638">
          <cell r="S2638">
            <v>957.6</v>
          </cell>
        </row>
        <row r="2638">
          <cell r="AA2638">
            <v>44287</v>
          </cell>
          <cell r="AB2638">
            <v>2021</v>
          </cell>
        </row>
        <row r="2638">
          <cell r="AF2638" t="str">
            <v>商铺物业费</v>
          </cell>
        </row>
        <row r="2639">
          <cell r="C2639" t="str">
            <v>中华东波苑</v>
          </cell>
        </row>
        <row r="2639">
          <cell r="K2639" t="str">
            <v>2021年</v>
          </cell>
        </row>
        <row r="2639">
          <cell r="M2639">
            <v>44286</v>
          </cell>
        </row>
        <row r="2639">
          <cell r="S2639">
            <v>684</v>
          </cell>
        </row>
        <row r="2639">
          <cell r="AA2639">
            <v>44287</v>
          </cell>
          <cell r="AB2639">
            <v>2021</v>
          </cell>
        </row>
        <row r="2639">
          <cell r="AF2639" t="str">
            <v>商铺物业费</v>
          </cell>
        </row>
        <row r="2640">
          <cell r="C2640" t="str">
            <v>中华东波苑</v>
          </cell>
        </row>
        <row r="2640">
          <cell r="K2640" t="str">
            <v>2021年</v>
          </cell>
        </row>
        <row r="2640">
          <cell r="M2640">
            <v>44286</v>
          </cell>
        </row>
        <row r="2640">
          <cell r="S2640">
            <v>2080.5</v>
          </cell>
        </row>
        <row r="2640">
          <cell r="AA2640">
            <v>44287</v>
          </cell>
          <cell r="AB2640">
            <v>2021</v>
          </cell>
        </row>
        <row r="2640">
          <cell r="AF2640" t="str">
            <v>商铺物业费</v>
          </cell>
        </row>
        <row r="2641">
          <cell r="C2641" t="str">
            <v>中华东波苑</v>
          </cell>
        </row>
        <row r="2641">
          <cell r="K2641" t="str">
            <v>2021年</v>
          </cell>
        </row>
        <row r="2641">
          <cell r="M2641">
            <v>44286</v>
          </cell>
        </row>
        <row r="2641">
          <cell r="S2641">
            <v>9327.54</v>
          </cell>
        </row>
        <row r="2641">
          <cell r="AA2641">
            <v>44287</v>
          </cell>
          <cell r="AB2641">
            <v>2021</v>
          </cell>
        </row>
        <row r="2641">
          <cell r="AF2641" t="str">
            <v>商铺物业费</v>
          </cell>
        </row>
        <row r="2642">
          <cell r="C2642" t="str">
            <v>中华东波苑</v>
          </cell>
        </row>
        <row r="2642">
          <cell r="K2642" t="str">
            <v>2021年</v>
          </cell>
        </row>
        <row r="2642">
          <cell r="M2642">
            <v>44377</v>
          </cell>
        </row>
        <row r="2642">
          <cell r="S2642">
            <v>1080</v>
          </cell>
        </row>
        <row r="2642">
          <cell r="AA2642">
            <v>44287</v>
          </cell>
          <cell r="AB2642">
            <v>2021</v>
          </cell>
        </row>
        <row r="2642">
          <cell r="AF2642" t="str">
            <v>临时停车费</v>
          </cell>
        </row>
        <row r="2643">
          <cell r="C2643" t="str">
            <v>中华东波苑</v>
          </cell>
        </row>
        <row r="2643">
          <cell r="K2643" t="str">
            <v>2021年</v>
          </cell>
        </row>
        <row r="2643">
          <cell r="M2643">
            <v>44286</v>
          </cell>
        </row>
        <row r="2643">
          <cell r="S2643">
            <v>1489.2</v>
          </cell>
        </row>
        <row r="2643">
          <cell r="AA2643">
            <v>44287</v>
          </cell>
          <cell r="AB2643">
            <v>2021</v>
          </cell>
        </row>
        <row r="2643">
          <cell r="AF2643" t="str">
            <v>电费及管理费</v>
          </cell>
        </row>
        <row r="2644">
          <cell r="C2644" t="str">
            <v>中华东波苑</v>
          </cell>
        </row>
        <row r="2644">
          <cell r="K2644" t="str">
            <v>2021年</v>
          </cell>
        </row>
        <row r="2644">
          <cell r="M2644">
            <v>44286</v>
          </cell>
        </row>
        <row r="2644">
          <cell r="S2644">
            <v>520</v>
          </cell>
        </row>
        <row r="2644">
          <cell r="AA2644">
            <v>44287</v>
          </cell>
          <cell r="AB2644">
            <v>2021</v>
          </cell>
        </row>
        <row r="2644">
          <cell r="AF2644" t="str">
            <v>代收水费</v>
          </cell>
        </row>
        <row r="2645">
          <cell r="C2645" t="str">
            <v>中华东波苑</v>
          </cell>
        </row>
        <row r="2645">
          <cell r="K2645" t="str">
            <v>2021年</v>
          </cell>
        </row>
        <row r="2645">
          <cell r="M2645">
            <v>44286</v>
          </cell>
        </row>
        <row r="2645">
          <cell r="S2645">
            <v>3140.7</v>
          </cell>
        </row>
        <row r="2645">
          <cell r="AA2645">
            <v>44287</v>
          </cell>
          <cell r="AB2645">
            <v>2021</v>
          </cell>
        </row>
        <row r="2645">
          <cell r="AF2645" t="str">
            <v>电费及管理费</v>
          </cell>
        </row>
        <row r="2646">
          <cell r="C2646" t="str">
            <v>中华东波苑</v>
          </cell>
        </row>
        <row r="2646">
          <cell r="K2646" t="str">
            <v>2021年</v>
          </cell>
        </row>
        <row r="2646">
          <cell r="M2646">
            <v>44286</v>
          </cell>
        </row>
        <row r="2646">
          <cell r="S2646">
            <v>114</v>
          </cell>
        </row>
        <row r="2646">
          <cell r="AA2646">
            <v>44287</v>
          </cell>
          <cell r="AB2646">
            <v>2021</v>
          </cell>
        </row>
        <row r="2646">
          <cell r="AF2646" t="str">
            <v>代收水费</v>
          </cell>
        </row>
        <row r="2647">
          <cell r="C2647" t="str">
            <v>中华东波苑</v>
          </cell>
        </row>
        <row r="2647">
          <cell r="K2647" t="str">
            <v>2021年</v>
          </cell>
        </row>
        <row r="2647">
          <cell r="M2647">
            <v>44286</v>
          </cell>
        </row>
        <row r="2647">
          <cell r="S2647">
            <v>657.6</v>
          </cell>
        </row>
        <row r="2647">
          <cell r="AA2647">
            <v>44287</v>
          </cell>
          <cell r="AB2647">
            <v>2021</v>
          </cell>
        </row>
        <row r="2647">
          <cell r="AF2647" t="str">
            <v>电费及管理费</v>
          </cell>
        </row>
        <row r="2648">
          <cell r="C2648" t="str">
            <v>中华东波苑</v>
          </cell>
        </row>
        <row r="2648">
          <cell r="K2648" t="str">
            <v>2021年</v>
          </cell>
        </row>
        <row r="2648">
          <cell r="M2648">
            <v>44286</v>
          </cell>
        </row>
        <row r="2648">
          <cell r="S2648">
            <v>65</v>
          </cell>
        </row>
        <row r="2648">
          <cell r="AA2648">
            <v>44287</v>
          </cell>
          <cell r="AB2648">
            <v>2021</v>
          </cell>
        </row>
        <row r="2648">
          <cell r="AF2648" t="str">
            <v>代收水费</v>
          </cell>
        </row>
        <row r="2649">
          <cell r="C2649" t="str">
            <v>中华东波苑</v>
          </cell>
        </row>
        <row r="2649">
          <cell r="K2649" t="str">
            <v>2021年</v>
          </cell>
        </row>
        <row r="2649">
          <cell r="M2649">
            <v>44286</v>
          </cell>
        </row>
        <row r="2649">
          <cell r="S2649">
            <v>1338</v>
          </cell>
        </row>
        <row r="2649">
          <cell r="AA2649">
            <v>44287</v>
          </cell>
          <cell r="AB2649">
            <v>2021</v>
          </cell>
        </row>
        <row r="2649">
          <cell r="AF2649" t="str">
            <v>电费及管理费</v>
          </cell>
        </row>
        <row r="2650">
          <cell r="C2650" t="str">
            <v>中华东波苑</v>
          </cell>
        </row>
        <row r="2650">
          <cell r="K2650" t="str">
            <v>2021年</v>
          </cell>
        </row>
        <row r="2650">
          <cell r="M2650">
            <v>44286</v>
          </cell>
        </row>
        <row r="2650">
          <cell r="S2650">
            <v>331.5</v>
          </cell>
        </row>
        <row r="2650">
          <cell r="AA2650">
            <v>44287</v>
          </cell>
          <cell r="AB2650">
            <v>2021</v>
          </cell>
        </row>
        <row r="2650">
          <cell r="AF2650" t="str">
            <v>代收水费</v>
          </cell>
        </row>
        <row r="2651">
          <cell r="C2651" t="str">
            <v>中华东波苑</v>
          </cell>
        </row>
        <row r="2651">
          <cell r="K2651" t="str">
            <v>2021年</v>
          </cell>
        </row>
        <row r="2651">
          <cell r="M2651">
            <v>44286</v>
          </cell>
        </row>
        <row r="2651">
          <cell r="S2651">
            <v>233.8</v>
          </cell>
        </row>
        <row r="2651">
          <cell r="AA2651">
            <v>44287</v>
          </cell>
          <cell r="AB2651">
            <v>2021</v>
          </cell>
        </row>
        <row r="2651">
          <cell r="AF2651" t="str">
            <v>电费及管理费</v>
          </cell>
        </row>
        <row r="2652">
          <cell r="C2652" t="str">
            <v>中华东波苑</v>
          </cell>
        </row>
        <row r="2652">
          <cell r="K2652" t="str">
            <v>2021年</v>
          </cell>
        </row>
        <row r="2652">
          <cell r="M2652">
            <v>44286</v>
          </cell>
        </row>
        <row r="2652">
          <cell r="S2652">
            <v>35</v>
          </cell>
        </row>
        <row r="2652">
          <cell r="AA2652">
            <v>44287</v>
          </cell>
          <cell r="AB2652">
            <v>2021</v>
          </cell>
        </row>
        <row r="2652">
          <cell r="AF2652" t="str">
            <v>代收水费</v>
          </cell>
        </row>
        <row r="2653">
          <cell r="C2653" t="str">
            <v>中华东波苑</v>
          </cell>
        </row>
        <row r="2653">
          <cell r="K2653" t="str">
            <v>2021年</v>
          </cell>
        </row>
        <row r="2653">
          <cell r="M2653">
            <v>44286</v>
          </cell>
        </row>
        <row r="2653">
          <cell r="S2653">
            <v>141.4</v>
          </cell>
        </row>
        <row r="2653">
          <cell r="AA2653">
            <v>44287</v>
          </cell>
          <cell r="AB2653">
            <v>2021</v>
          </cell>
        </row>
        <row r="2653">
          <cell r="AF2653" t="str">
            <v>电费及管理费</v>
          </cell>
        </row>
        <row r="2654">
          <cell r="C2654" t="str">
            <v>中华东波苑</v>
          </cell>
        </row>
        <row r="2654">
          <cell r="K2654" t="str">
            <v>2021年</v>
          </cell>
        </row>
        <row r="2654">
          <cell r="M2654">
            <v>44286</v>
          </cell>
        </row>
        <row r="2654">
          <cell r="S2654">
            <v>35</v>
          </cell>
        </row>
        <row r="2654">
          <cell r="AA2654">
            <v>44287</v>
          </cell>
          <cell r="AB2654">
            <v>2021</v>
          </cell>
        </row>
        <row r="2654">
          <cell r="AF2654" t="str">
            <v>代收水费</v>
          </cell>
        </row>
        <row r="2655">
          <cell r="C2655" t="str">
            <v>中华东波苑</v>
          </cell>
        </row>
        <row r="2655">
          <cell r="K2655" t="str">
            <v>2021年</v>
          </cell>
        </row>
        <row r="2655">
          <cell r="M2655">
            <v>44286</v>
          </cell>
        </row>
        <row r="2655">
          <cell r="S2655">
            <v>189</v>
          </cell>
        </row>
        <row r="2655">
          <cell r="AA2655">
            <v>44287</v>
          </cell>
          <cell r="AB2655">
            <v>2021</v>
          </cell>
        </row>
        <row r="2655">
          <cell r="AF2655" t="str">
            <v>代收水费</v>
          </cell>
        </row>
        <row r="2656">
          <cell r="C2656" t="str">
            <v>中华东波苑</v>
          </cell>
        </row>
        <row r="2656">
          <cell r="K2656" t="str">
            <v>2021年</v>
          </cell>
        </row>
        <row r="2656">
          <cell r="M2656">
            <v>44286</v>
          </cell>
        </row>
        <row r="2656">
          <cell r="S2656">
            <v>2718</v>
          </cell>
        </row>
        <row r="2656">
          <cell r="AA2656">
            <v>44287</v>
          </cell>
          <cell r="AB2656">
            <v>2021</v>
          </cell>
        </row>
        <row r="2656">
          <cell r="AF2656" t="str">
            <v>电费及管理费</v>
          </cell>
        </row>
        <row r="2657">
          <cell r="C2657" t="str">
            <v>中华东波苑</v>
          </cell>
        </row>
        <row r="2657">
          <cell r="K2657" t="str">
            <v>2021年</v>
          </cell>
        </row>
        <row r="2657">
          <cell r="M2657">
            <v>44286</v>
          </cell>
        </row>
        <row r="2657">
          <cell r="S2657">
            <v>539.5</v>
          </cell>
        </row>
        <row r="2657">
          <cell r="AA2657">
            <v>44287</v>
          </cell>
          <cell r="AB2657">
            <v>2021</v>
          </cell>
        </row>
        <row r="2657">
          <cell r="AF2657" t="str">
            <v>代收水费</v>
          </cell>
        </row>
        <row r="2658">
          <cell r="C2658" t="str">
            <v>中华东波苑</v>
          </cell>
        </row>
        <row r="2658">
          <cell r="K2658" t="str">
            <v>2021年</v>
          </cell>
        </row>
        <row r="2658">
          <cell r="M2658">
            <v>44286</v>
          </cell>
        </row>
        <row r="2658">
          <cell r="S2658">
            <v>416.1</v>
          </cell>
        </row>
        <row r="2658">
          <cell r="AA2658">
            <v>44287</v>
          </cell>
          <cell r="AB2658">
            <v>2021</v>
          </cell>
        </row>
        <row r="2658">
          <cell r="AF2658" t="str">
            <v>代收水费</v>
          </cell>
        </row>
        <row r="2659">
          <cell r="C2659" t="str">
            <v>中华东波苑</v>
          </cell>
        </row>
        <row r="2659">
          <cell r="K2659" t="str">
            <v>2021年</v>
          </cell>
        </row>
        <row r="2659">
          <cell r="M2659">
            <v>44286</v>
          </cell>
        </row>
        <row r="2659">
          <cell r="S2659">
            <v>6156</v>
          </cell>
        </row>
        <row r="2659">
          <cell r="AA2659">
            <v>44287</v>
          </cell>
          <cell r="AB2659">
            <v>2021</v>
          </cell>
        </row>
        <row r="2659">
          <cell r="AF2659" t="str">
            <v>电费及管理费</v>
          </cell>
        </row>
        <row r="2660">
          <cell r="C2660" t="str">
            <v>中华东波苑</v>
          </cell>
        </row>
        <row r="2660">
          <cell r="K2660" t="str">
            <v>2021年</v>
          </cell>
        </row>
        <row r="2660">
          <cell r="M2660">
            <v>44286</v>
          </cell>
        </row>
        <row r="2660">
          <cell r="S2660">
            <v>769.5</v>
          </cell>
        </row>
        <row r="2660">
          <cell r="AA2660">
            <v>44287</v>
          </cell>
          <cell r="AB2660">
            <v>2021</v>
          </cell>
        </row>
        <row r="2660">
          <cell r="AF2660" t="str">
            <v>代收水费</v>
          </cell>
        </row>
        <row r="2661">
          <cell r="C2661" t="str">
            <v>中华东波苑</v>
          </cell>
        </row>
        <row r="2661">
          <cell r="K2661" t="str">
            <v>2021年</v>
          </cell>
        </row>
        <row r="2661">
          <cell r="M2661">
            <v>44286</v>
          </cell>
        </row>
        <row r="2661">
          <cell r="S2661">
            <v>5671.5</v>
          </cell>
        </row>
        <row r="2661">
          <cell r="AA2661">
            <v>44287</v>
          </cell>
          <cell r="AB2661">
            <v>2021</v>
          </cell>
        </row>
        <row r="2661">
          <cell r="AF2661" t="str">
            <v>电费及管理费</v>
          </cell>
        </row>
        <row r="2662">
          <cell r="C2662" t="str">
            <v>中华东波苑</v>
          </cell>
        </row>
        <row r="2662">
          <cell r="K2662" t="str">
            <v>2021年</v>
          </cell>
        </row>
        <row r="2662">
          <cell r="M2662">
            <v>44286</v>
          </cell>
        </row>
        <row r="2662">
          <cell r="S2662">
            <v>1442</v>
          </cell>
        </row>
        <row r="2662">
          <cell r="AA2662">
            <v>44287</v>
          </cell>
          <cell r="AB2662">
            <v>2021</v>
          </cell>
        </row>
        <row r="2662">
          <cell r="AF2662" t="str">
            <v>代收水费</v>
          </cell>
        </row>
        <row r="2663">
          <cell r="C2663" t="str">
            <v>中华东波苑</v>
          </cell>
        </row>
        <row r="2663">
          <cell r="K2663" t="str">
            <v>2020年</v>
          </cell>
        </row>
        <row r="2663">
          <cell r="M2663">
            <v>44196</v>
          </cell>
        </row>
        <row r="2663">
          <cell r="S2663">
            <v>27160</v>
          </cell>
        </row>
        <row r="2663">
          <cell r="AA2663">
            <v>44287</v>
          </cell>
          <cell r="AB2663">
            <v>2021</v>
          </cell>
        </row>
        <row r="2663">
          <cell r="AF2663" t="str">
            <v>电费及管理费</v>
          </cell>
        </row>
        <row r="2664">
          <cell r="C2664" t="str">
            <v>中华东波苑</v>
          </cell>
        </row>
        <row r="2664">
          <cell r="K2664" t="str">
            <v>2020年</v>
          </cell>
        </row>
        <row r="2664">
          <cell r="M2664">
            <v>44196</v>
          </cell>
        </row>
        <row r="2664">
          <cell r="S2664">
            <v>3779.1</v>
          </cell>
        </row>
        <row r="2664">
          <cell r="AA2664">
            <v>44287</v>
          </cell>
          <cell r="AB2664">
            <v>2021</v>
          </cell>
        </row>
        <row r="2664">
          <cell r="AF2664" t="str">
            <v>代收水费</v>
          </cell>
        </row>
        <row r="2665">
          <cell r="C2665" t="str">
            <v>中华东波苑</v>
          </cell>
        </row>
        <row r="2665">
          <cell r="K2665" t="str">
            <v>2021年</v>
          </cell>
        </row>
        <row r="2665">
          <cell r="M2665">
            <v>44227</v>
          </cell>
        </row>
        <row r="2665">
          <cell r="S2665">
            <v>29600</v>
          </cell>
        </row>
        <row r="2665">
          <cell r="AA2665">
            <v>44287</v>
          </cell>
          <cell r="AB2665">
            <v>2021</v>
          </cell>
        </row>
        <row r="2665">
          <cell r="AF2665" t="str">
            <v>电费及管理费</v>
          </cell>
        </row>
        <row r="2666">
          <cell r="C2666" t="str">
            <v>中华东波苑</v>
          </cell>
        </row>
        <row r="2666">
          <cell r="K2666" t="str">
            <v>2021年</v>
          </cell>
        </row>
        <row r="2666">
          <cell r="M2666">
            <v>44227</v>
          </cell>
        </row>
        <row r="2666">
          <cell r="S2666">
            <v>4816.5</v>
          </cell>
        </row>
        <row r="2666">
          <cell r="AA2666">
            <v>44287</v>
          </cell>
          <cell r="AB2666">
            <v>2021</v>
          </cell>
        </row>
        <row r="2666">
          <cell r="AF2666" t="str">
            <v>代收水费</v>
          </cell>
        </row>
        <row r="2667">
          <cell r="C2667" t="str">
            <v>中华东波苑</v>
          </cell>
        </row>
        <row r="2667">
          <cell r="K2667" t="str">
            <v>2021年</v>
          </cell>
        </row>
        <row r="2667">
          <cell r="M2667">
            <v>44227</v>
          </cell>
        </row>
        <row r="2667">
          <cell r="S2667">
            <v>31760</v>
          </cell>
        </row>
        <row r="2667">
          <cell r="AA2667">
            <v>44287</v>
          </cell>
          <cell r="AB2667">
            <v>2021</v>
          </cell>
        </row>
        <row r="2667">
          <cell r="AF2667" t="str">
            <v>电费及管理费</v>
          </cell>
        </row>
        <row r="2668">
          <cell r="C2668" t="str">
            <v>中华东波苑</v>
          </cell>
        </row>
        <row r="2668">
          <cell r="K2668" t="str">
            <v>2021年</v>
          </cell>
        </row>
        <row r="2668">
          <cell r="M2668">
            <v>44227</v>
          </cell>
        </row>
        <row r="2668">
          <cell r="S2668">
            <v>4257.9</v>
          </cell>
        </row>
        <row r="2668">
          <cell r="AA2668">
            <v>44287</v>
          </cell>
          <cell r="AB2668">
            <v>2021</v>
          </cell>
        </row>
        <row r="2668">
          <cell r="AF2668" t="str">
            <v>代收水费</v>
          </cell>
        </row>
        <row r="2669">
          <cell r="C2669" t="str">
            <v>中华东波苑</v>
          </cell>
        </row>
        <row r="2669">
          <cell r="K2669" t="str">
            <v>2021年</v>
          </cell>
        </row>
        <row r="2669">
          <cell r="M2669">
            <v>44227</v>
          </cell>
        </row>
        <row r="2669">
          <cell r="S2669">
            <v>82</v>
          </cell>
        </row>
        <row r="2669">
          <cell r="AA2669">
            <v>44287</v>
          </cell>
          <cell r="AB2669">
            <v>2021</v>
          </cell>
        </row>
        <row r="2669">
          <cell r="AF2669" t="str">
            <v>电费及管理费</v>
          </cell>
        </row>
        <row r="2670">
          <cell r="C2670" t="str">
            <v>中华东波苑</v>
          </cell>
        </row>
        <row r="2670">
          <cell r="K2670" t="str">
            <v>2021年</v>
          </cell>
        </row>
        <row r="2670">
          <cell r="M2670">
            <v>44227</v>
          </cell>
        </row>
        <row r="2670">
          <cell r="S2670">
            <v>102.6</v>
          </cell>
        </row>
        <row r="2670">
          <cell r="AA2670">
            <v>44287</v>
          </cell>
          <cell r="AB2670">
            <v>2021</v>
          </cell>
        </row>
        <row r="2670">
          <cell r="AF2670" t="str">
            <v>代收水费</v>
          </cell>
        </row>
        <row r="2671">
          <cell r="C2671" t="str">
            <v>中华东波苑</v>
          </cell>
        </row>
        <row r="2671">
          <cell r="K2671" t="str">
            <v>2021年</v>
          </cell>
        </row>
        <row r="2671">
          <cell r="M2671">
            <v>44255</v>
          </cell>
        </row>
        <row r="2671">
          <cell r="S2671">
            <v>73</v>
          </cell>
        </row>
        <row r="2671">
          <cell r="AA2671">
            <v>44287</v>
          </cell>
          <cell r="AB2671">
            <v>2021</v>
          </cell>
        </row>
        <row r="2671">
          <cell r="AF2671" t="str">
            <v>电费及管理费</v>
          </cell>
        </row>
        <row r="2672">
          <cell r="C2672" t="str">
            <v>中华东波苑</v>
          </cell>
        </row>
        <row r="2672">
          <cell r="K2672" t="str">
            <v>2021年</v>
          </cell>
        </row>
        <row r="2672">
          <cell r="M2672">
            <v>44255</v>
          </cell>
        </row>
        <row r="2672">
          <cell r="S2672">
            <v>57</v>
          </cell>
        </row>
        <row r="2672">
          <cell r="AA2672">
            <v>44287</v>
          </cell>
          <cell r="AB2672">
            <v>2021</v>
          </cell>
        </row>
        <row r="2672">
          <cell r="AF2672" t="str">
            <v>代收水费</v>
          </cell>
        </row>
        <row r="2673">
          <cell r="C2673" t="str">
            <v>中华东波苑</v>
          </cell>
        </row>
        <row r="2673">
          <cell r="K2673" t="str">
            <v>2021年</v>
          </cell>
        </row>
        <row r="2673">
          <cell r="M2673">
            <v>44377</v>
          </cell>
        </row>
        <row r="2673">
          <cell r="S2673">
            <v>750</v>
          </cell>
        </row>
        <row r="2673">
          <cell r="AA2673">
            <v>44287</v>
          </cell>
          <cell r="AB2673">
            <v>2021</v>
          </cell>
        </row>
        <row r="2673">
          <cell r="AF2673" t="str">
            <v>地面停车费</v>
          </cell>
        </row>
        <row r="2674">
          <cell r="C2674" t="str">
            <v>中华东波苑</v>
          </cell>
        </row>
        <row r="2674">
          <cell r="K2674" t="str">
            <v>2021年</v>
          </cell>
        </row>
        <row r="2674">
          <cell r="M2674">
            <v>44561</v>
          </cell>
        </row>
        <row r="2674">
          <cell r="S2674">
            <v>3000</v>
          </cell>
        </row>
        <row r="2674">
          <cell r="AA2674">
            <v>44287</v>
          </cell>
          <cell r="AB2674">
            <v>2021</v>
          </cell>
        </row>
        <row r="2674">
          <cell r="AF2674" t="str">
            <v>地面停车费</v>
          </cell>
        </row>
        <row r="2675">
          <cell r="C2675" t="str">
            <v>中华东波苑</v>
          </cell>
        </row>
        <row r="2675">
          <cell r="K2675" t="str">
            <v>2021年</v>
          </cell>
        </row>
        <row r="2675">
          <cell r="M2675">
            <v>44561</v>
          </cell>
        </row>
        <row r="2675">
          <cell r="S2675">
            <v>1673.88</v>
          </cell>
        </row>
        <row r="2675">
          <cell r="AA2675">
            <v>44287</v>
          </cell>
          <cell r="AB2675">
            <v>2021</v>
          </cell>
        </row>
        <row r="2675">
          <cell r="AF2675" t="str">
            <v>住宅物业费</v>
          </cell>
        </row>
        <row r="2676">
          <cell r="C2676" t="str">
            <v>中华东波苑</v>
          </cell>
        </row>
        <row r="2676">
          <cell r="K2676" t="str">
            <v>2021年</v>
          </cell>
        </row>
        <row r="2676">
          <cell r="M2676">
            <v>44561</v>
          </cell>
        </row>
        <row r="2676">
          <cell r="S2676">
            <v>2094.36</v>
          </cell>
        </row>
        <row r="2676">
          <cell r="AA2676">
            <v>44287</v>
          </cell>
          <cell r="AB2676">
            <v>2021</v>
          </cell>
        </row>
        <row r="2676">
          <cell r="AF2676" t="str">
            <v>住宅物业费</v>
          </cell>
        </row>
        <row r="2677">
          <cell r="C2677" t="str">
            <v>中华东波苑</v>
          </cell>
        </row>
        <row r="2677">
          <cell r="K2677" t="str">
            <v>2021年</v>
          </cell>
        </row>
        <row r="2677">
          <cell r="M2677">
            <v>44377</v>
          </cell>
        </row>
        <row r="2677">
          <cell r="S2677">
            <v>414</v>
          </cell>
        </row>
        <row r="2677">
          <cell r="AA2677">
            <v>44287</v>
          </cell>
          <cell r="AB2677">
            <v>2021</v>
          </cell>
        </row>
        <row r="2677">
          <cell r="AF2677" t="str">
            <v>住宅物业费</v>
          </cell>
        </row>
        <row r="2678">
          <cell r="C2678" t="str">
            <v>中华东波苑</v>
          </cell>
        </row>
        <row r="2678">
          <cell r="K2678" t="str">
            <v>2021年</v>
          </cell>
        </row>
        <row r="2678">
          <cell r="M2678">
            <v>44377</v>
          </cell>
        </row>
        <row r="2678">
          <cell r="S2678">
            <v>736.8</v>
          </cell>
        </row>
        <row r="2678">
          <cell r="AA2678">
            <v>44287</v>
          </cell>
          <cell r="AB2678">
            <v>2021</v>
          </cell>
        </row>
        <row r="2678">
          <cell r="AF2678" t="str">
            <v>住宅物业费</v>
          </cell>
        </row>
        <row r="2679">
          <cell r="C2679" t="str">
            <v>中华东波苑</v>
          </cell>
        </row>
        <row r="2679">
          <cell r="K2679" t="str">
            <v>2021年</v>
          </cell>
        </row>
        <row r="2679">
          <cell r="M2679">
            <v>44316</v>
          </cell>
        </row>
        <row r="2679">
          <cell r="S2679">
            <v>599.72</v>
          </cell>
        </row>
        <row r="2679">
          <cell r="AA2679">
            <v>44287</v>
          </cell>
          <cell r="AB2679">
            <v>2021</v>
          </cell>
        </row>
        <row r="2679">
          <cell r="AF2679" t="str">
            <v>住宅物业费</v>
          </cell>
        </row>
        <row r="2680">
          <cell r="C2680" t="str">
            <v>中华东波苑</v>
          </cell>
        </row>
        <row r="2680">
          <cell r="K2680" t="str">
            <v>2021年</v>
          </cell>
        </row>
        <row r="2680">
          <cell r="M2680">
            <v>44316</v>
          </cell>
        </row>
        <row r="2680">
          <cell r="S2680">
            <v>500</v>
          </cell>
        </row>
        <row r="2680">
          <cell r="AA2680">
            <v>44287</v>
          </cell>
          <cell r="AB2680">
            <v>2021</v>
          </cell>
        </row>
        <row r="2680">
          <cell r="AF2680" t="str">
            <v>小业主产权车辆管理费</v>
          </cell>
        </row>
        <row r="2681">
          <cell r="C2681" t="str">
            <v>中华东波苑</v>
          </cell>
        </row>
        <row r="2681">
          <cell r="K2681" t="str">
            <v>2021年</v>
          </cell>
        </row>
        <row r="2681">
          <cell r="M2681">
            <v>44561</v>
          </cell>
        </row>
        <row r="2681">
          <cell r="S2681">
            <v>1799.16</v>
          </cell>
        </row>
        <row r="2681">
          <cell r="AA2681">
            <v>44287</v>
          </cell>
          <cell r="AB2681">
            <v>2021</v>
          </cell>
        </row>
        <row r="2681">
          <cell r="AF2681" t="str">
            <v>住宅物业费</v>
          </cell>
        </row>
        <row r="2682">
          <cell r="C2682" t="str">
            <v>中华东波苑</v>
          </cell>
        </row>
        <row r="2682">
          <cell r="K2682" t="str">
            <v>2021年</v>
          </cell>
        </row>
        <row r="2682">
          <cell r="M2682">
            <v>44561</v>
          </cell>
        </row>
        <row r="2682">
          <cell r="S2682">
            <v>1500</v>
          </cell>
        </row>
        <row r="2682">
          <cell r="AA2682">
            <v>44287</v>
          </cell>
          <cell r="AB2682">
            <v>2021</v>
          </cell>
        </row>
        <row r="2682">
          <cell r="AF2682" t="str">
            <v>小业主产权车辆管理费</v>
          </cell>
        </row>
        <row r="2683">
          <cell r="C2683" t="str">
            <v>中华东波苑</v>
          </cell>
        </row>
        <row r="2683">
          <cell r="K2683" t="str">
            <v>2021年</v>
          </cell>
        </row>
        <row r="2683">
          <cell r="M2683">
            <v>44561</v>
          </cell>
        </row>
        <row r="2683">
          <cell r="S2683">
            <v>1199.44</v>
          </cell>
        </row>
        <row r="2683">
          <cell r="AA2683">
            <v>44287</v>
          </cell>
          <cell r="AB2683">
            <v>2021</v>
          </cell>
        </row>
        <row r="2683">
          <cell r="AF2683" t="str">
            <v>住宅物业费</v>
          </cell>
        </row>
        <row r="2684">
          <cell r="C2684" t="str">
            <v>中华东波苑</v>
          </cell>
        </row>
        <row r="2684">
          <cell r="K2684" t="str">
            <v>2021年</v>
          </cell>
        </row>
        <row r="2684">
          <cell r="M2684">
            <v>44561</v>
          </cell>
        </row>
        <row r="2684">
          <cell r="S2684">
            <v>1000</v>
          </cell>
        </row>
        <row r="2684">
          <cell r="AA2684">
            <v>44287</v>
          </cell>
          <cell r="AB2684">
            <v>2021</v>
          </cell>
        </row>
        <row r="2684">
          <cell r="AF2684" t="str">
            <v>小业主产权车辆管理费</v>
          </cell>
        </row>
        <row r="2685">
          <cell r="C2685" t="str">
            <v>中华东波苑</v>
          </cell>
        </row>
        <row r="2685">
          <cell r="K2685" t="str">
            <v>2021年</v>
          </cell>
        </row>
        <row r="2685">
          <cell r="M2685">
            <v>44561</v>
          </cell>
        </row>
        <row r="2685">
          <cell r="S2685">
            <v>2094.36</v>
          </cell>
        </row>
        <row r="2685">
          <cell r="AA2685">
            <v>44287</v>
          </cell>
          <cell r="AB2685">
            <v>2021</v>
          </cell>
        </row>
        <row r="2685">
          <cell r="AF2685" t="str">
            <v>住宅物业费</v>
          </cell>
        </row>
        <row r="2686">
          <cell r="C2686" t="str">
            <v>中华东波苑</v>
          </cell>
        </row>
        <row r="2686">
          <cell r="K2686" t="str">
            <v>2021年</v>
          </cell>
        </row>
        <row r="2686">
          <cell r="M2686">
            <v>44561</v>
          </cell>
        </row>
        <row r="2686">
          <cell r="S2686">
            <v>3000</v>
          </cell>
        </row>
        <row r="2686">
          <cell r="AA2686">
            <v>44287</v>
          </cell>
          <cell r="AB2686">
            <v>2021</v>
          </cell>
        </row>
        <row r="2686">
          <cell r="AF2686" t="str">
            <v>地面停车费</v>
          </cell>
        </row>
        <row r="2687">
          <cell r="C2687" t="str">
            <v>中华东波苑</v>
          </cell>
        </row>
        <row r="2687">
          <cell r="K2687" t="str">
            <v>2021年</v>
          </cell>
        </row>
        <row r="2687">
          <cell r="M2687">
            <v>44227</v>
          </cell>
        </row>
        <row r="2687">
          <cell r="S2687">
            <v>437</v>
          </cell>
        </row>
        <row r="2687">
          <cell r="AA2687">
            <v>44287</v>
          </cell>
          <cell r="AB2687">
            <v>2021</v>
          </cell>
        </row>
        <row r="2687">
          <cell r="AF2687" t="str">
            <v>电费及管理费</v>
          </cell>
        </row>
        <row r="2688">
          <cell r="C2688" t="str">
            <v>中华东波苑</v>
          </cell>
        </row>
        <row r="2688">
          <cell r="K2688" t="str">
            <v>2021年</v>
          </cell>
        </row>
        <row r="2688">
          <cell r="M2688">
            <v>44227</v>
          </cell>
        </row>
        <row r="2688">
          <cell r="S2688">
            <v>57</v>
          </cell>
        </row>
        <row r="2688">
          <cell r="AA2688">
            <v>44287</v>
          </cell>
          <cell r="AB2688">
            <v>2021</v>
          </cell>
        </row>
        <row r="2688">
          <cell r="AF2688" t="str">
            <v>代收水费</v>
          </cell>
        </row>
        <row r="2689">
          <cell r="C2689" t="str">
            <v>中华东波苑</v>
          </cell>
        </row>
        <row r="2689">
          <cell r="K2689" t="str">
            <v>2021年</v>
          </cell>
        </row>
        <row r="2689">
          <cell r="M2689">
            <v>44255</v>
          </cell>
        </row>
        <row r="2689">
          <cell r="S2689">
            <v>199</v>
          </cell>
        </row>
        <row r="2689">
          <cell r="AA2689">
            <v>44287</v>
          </cell>
          <cell r="AB2689">
            <v>2021</v>
          </cell>
        </row>
        <row r="2689">
          <cell r="AF2689" t="str">
            <v>电费及管理费</v>
          </cell>
        </row>
        <row r="2690">
          <cell r="C2690" t="str">
            <v>中华东波苑</v>
          </cell>
        </row>
        <row r="2690">
          <cell r="K2690" t="str">
            <v>2021年</v>
          </cell>
        </row>
        <row r="2690">
          <cell r="M2690">
            <v>44255</v>
          </cell>
        </row>
        <row r="2690">
          <cell r="S2690">
            <v>57</v>
          </cell>
        </row>
        <row r="2690">
          <cell r="AA2690">
            <v>44287</v>
          </cell>
          <cell r="AB2690">
            <v>2021</v>
          </cell>
        </row>
        <row r="2690">
          <cell r="AF2690" t="str">
            <v>代收水费</v>
          </cell>
        </row>
        <row r="2691">
          <cell r="C2691" t="str">
            <v>中华东波苑</v>
          </cell>
        </row>
        <row r="2691">
          <cell r="K2691" t="str">
            <v>2021年</v>
          </cell>
        </row>
        <row r="2691">
          <cell r="M2691">
            <v>44227</v>
          </cell>
        </row>
        <row r="2691">
          <cell r="S2691">
            <v>1097</v>
          </cell>
        </row>
        <row r="2691">
          <cell r="AA2691">
            <v>44287</v>
          </cell>
          <cell r="AB2691">
            <v>2021</v>
          </cell>
        </row>
        <row r="2691">
          <cell r="AF2691" t="str">
            <v>电费及管理费</v>
          </cell>
        </row>
        <row r="2692">
          <cell r="C2692" t="str">
            <v>中华东波苑</v>
          </cell>
        </row>
        <row r="2692">
          <cell r="K2692" t="str">
            <v>2021年</v>
          </cell>
        </row>
        <row r="2692">
          <cell r="M2692">
            <v>44227</v>
          </cell>
        </row>
        <row r="2692">
          <cell r="S2692">
            <v>171</v>
          </cell>
        </row>
        <row r="2692">
          <cell r="AA2692">
            <v>44287</v>
          </cell>
          <cell r="AB2692">
            <v>2021</v>
          </cell>
        </row>
        <row r="2692">
          <cell r="AF2692" t="str">
            <v>代收水费</v>
          </cell>
        </row>
        <row r="2693">
          <cell r="C2693" t="str">
            <v>中华东波苑</v>
          </cell>
        </row>
        <row r="2693">
          <cell r="K2693" t="str">
            <v>2021年</v>
          </cell>
        </row>
        <row r="2693">
          <cell r="M2693">
            <v>44286</v>
          </cell>
        </row>
        <row r="2693">
          <cell r="S2693">
            <v>671</v>
          </cell>
        </row>
        <row r="2693">
          <cell r="AA2693">
            <v>44287</v>
          </cell>
          <cell r="AB2693">
            <v>2021</v>
          </cell>
        </row>
        <row r="2693">
          <cell r="AF2693" t="str">
            <v>电费及管理费</v>
          </cell>
        </row>
        <row r="2694">
          <cell r="C2694" t="str">
            <v>中华东波苑</v>
          </cell>
        </row>
        <row r="2694">
          <cell r="K2694" t="str">
            <v>2021年</v>
          </cell>
        </row>
        <row r="2694">
          <cell r="M2694">
            <v>44286</v>
          </cell>
        </row>
        <row r="2694">
          <cell r="S2694">
            <v>171</v>
          </cell>
        </row>
        <row r="2694">
          <cell r="AA2694">
            <v>44287</v>
          </cell>
          <cell r="AB2694">
            <v>2021</v>
          </cell>
        </row>
        <row r="2694">
          <cell r="AF2694" t="str">
            <v>代收水费</v>
          </cell>
        </row>
        <row r="2695">
          <cell r="C2695" t="str">
            <v>中华东波苑</v>
          </cell>
        </row>
        <row r="2695">
          <cell r="K2695" t="str">
            <v>2021年</v>
          </cell>
        </row>
        <row r="2695">
          <cell r="M2695">
            <v>44286</v>
          </cell>
        </row>
        <row r="2695">
          <cell r="S2695">
            <v>456</v>
          </cell>
        </row>
        <row r="2695">
          <cell r="AA2695">
            <v>44287</v>
          </cell>
          <cell r="AB2695">
            <v>2021</v>
          </cell>
        </row>
        <row r="2695">
          <cell r="AF2695" t="str">
            <v>代收水费</v>
          </cell>
        </row>
        <row r="2696">
          <cell r="C2696" t="str">
            <v>中华东波苑</v>
          </cell>
        </row>
        <row r="2696">
          <cell r="K2696" t="str">
            <v>2021年</v>
          </cell>
        </row>
        <row r="2696">
          <cell r="M2696">
            <v>44286</v>
          </cell>
        </row>
        <row r="2696">
          <cell r="S2696">
            <v>2280</v>
          </cell>
        </row>
        <row r="2696">
          <cell r="AA2696">
            <v>44287</v>
          </cell>
          <cell r="AB2696">
            <v>2021</v>
          </cell>
        </row>
        <row r="2696">
          <cell r="AF2696" t="str">
            <v>电费及管理费</v>
          </cell>
        </row>
        <row r="2697">
          <cell r="C2697" t="str">
            <v>中华东波苑</v>
          </cell>
        </row>
        <row r="2697">
          <cell r="K2697" t="str">
            <v>2021年</v>
          </cell>
        </row>
        <row r="2697">
          <cell r="M2697">
            <v>44286</v>
          </cell>
        </row>
        <row r="2697">
          <cell r="S2697">
            <v>85.5</v>
          </cell>
        </row>
        <row r="2697">
          <cell r="AA2697">
            <v>44287</v>
          </cell>
          <cell r="AB2697">
            <v>2021</v>
          </cell>
        </row>
        <row r="2697">
          <cell r="AF2697" t="str">
            <v>代收水费</v>
          </cell>
        </row>
        <row r="2698">
          <cell r="C2698" t="str">
            <v>中华东波苑</v>
          </cell>
        </row>
        <row r="2698">
          <cell r="K2698" t="str">
            <v>2021年</v>
          </cell>
        </row>
        <row r="2698">
          <cell r="M2698">
            <v>44286</v>
          </cell>
        </row>
        <row r="2698">
          <cell r="S2698">
            <v>85.5</v>
          </cell>
        </row>
        <row r="2698">
          <cell r="AA2698">
            <v>44287</v>
          </cell>
          <cell r="AB2698">
            <v>2021</v>
          </cell>
        </row>
        <row r="2698">
          <cell r="AF2698" t="str">
            <v>电费及管理费</v>
          </cell>
        </row>
        <row r="2699">
          <cell r="C2699" t="str">
            <v>中华东波苑</v>
          </cell>
        </row>
        <row r="2699">
          <cell r="K2699" t="str">
            <v>2021年</v>
          </cell>
        </row>
        <row r="2699">
          <cell r="M2699">
            <v>44286</v>
          </cell>
        </row>
        <row r="2699">
          <cell r="S2699">
            <v>51.3</v>
          </cell>
        </row>
        <row r="2699">
          <cell r="AA2699">
            <v>44287</v>
          </cell>
          <cell r="AB2699">
            <v>2021</v>
          </cell>
        </row>
        <row r="2699">
          <cell r="AF2699" t="str">
            <v>代收水费</v>
          </cell>
        </row>
        <row r="2700">
          <cell r="C2700" t="str">
            <v>中华东波苑</v>
          </cell>
        </row>
        <row r="2700">
          <cell r="K2700" t="str">
            <v>2021年</v>
          </cell>
        </row>
        <row r="2700">
          <cell r="M2700">
            <v>44316</v>
          </cell>
        </row>
        <row r="2700">
          <cell r="S2700">
            <v>500</v>
          </cell>
        </row>
        <row r="2700">
          <cell r="AA2700">
            <v>44287</v>
          </cell>
          <cell r="AB2700">
            <v>2021</v>
          </cell>
        </row>
        <row r="2700">
          <cell r="AF2700" t="str">
            <v>临时停车费</v>
          </cell>
        </row>
        <row r="2701">
          <cell r="C2701" t="str">
            <v>中华东波苑</v>
          </cell>
        </row>
        <row r="2701">
          <cell r="K2701" t="str">
            <v>2021年</v>
          </cell>
        </row>
        <row r="2701">
          <cell r="M2701">
            <v>44316</v>
          </cell>
        </row>
        <row r="2701">
          <cell r="S2701">
            <v>500</v>
          </cell>
        </row>
        <row r="2701">
          <cell r="AA2701">
            <v>44287</v>
          </cell>
          <cell r="AB2701">
            <v>2021</v>
          </cell>
        </row>
        <row r="2701">
          <cell r="AF2701" t="str">
            <v>临时停车费</v>
          </cell>
        </row>
        <row r="2702">
          <cell r="C2702" t="str">
            <v>中华东波苑</v>
          </cell>
        </row>
        <row r="2702">
          <cell r="K2702" t="str">
            <v>2021年</v>
          </cell>
        </row>
        <row r="2702">
          <cell r="M2702">
            <v>44316</v>
          </cell>
        </row>
        <row r="2702">
          <cell r="S2702">
            <v>250</v>
          </cell>
        </row>
        <row r="2702">
          <cell r="AA2702">
            <v>44287</v>
          </cell>
          <cell r="AB2702">
            <v>2021</v>
          </cell>
        </row>
        <row r="2702">
          <cell r="AF2702" t="str">
            <v>临时停车费</v>
          </cell>
        </row>
        <row r="2703">
          <cell r="C2703" t="str">
            <v>中华东波苑</v>
          </cell>
        </row>
        <row r="2703">
          <cell r="K2703" t="str">
            <v>2021年</v>
          </cell>
        </row>
        <row r="2703">
          <cell r="M2703">
            <v>44316</v>
          </cell>
        </row>
        <row r="2703">
          <cell r="S2703">
            <v>250</v>
          </cell>
        </row>
        <row r="2703">
          <cell r="AA2703">
            <v>44287</v>
          </cell>
          <cell r="AB2703">
            <v>2021</v>
          </cell>
        </row>
        <row r="2703">
          <cell r="AF2703" t="str">
            <v>临时停车费</v>
          </cell>
        </row>
        <row r="2704">
          <cell r="C2704" t="str">
            <v>中华东波苑</v>
          </cell>
        </row>
        <row r="2704">
          <cell r="K2704" t="str">
            <v>2021年</v>
          </cell>
        </row>
        <row r="2704">
          <cell r="M2704">
            <v>44561</v>
          </cell>
        </row>
        <row r="2704">
          <cell r="S2704">
            <v>16000</v>
          </cell>
        </row>
        <row r="2704">
          <cell r="AA2704">
            <v>44287</v>
          </cell>
          <cell r="AB2704">
            <v>2021</v>
          </cell>
        </row>
        <row r="2704">
          <cell r="AF2704" t="str">
            <v>租金收入</v>
          </cell>
        </row>
        <row r="2705">
          <cell r="C2705" t="str">
            <v>中华东波苑</v>
          </cell>
        </row>
        <row r="2705">
          <cell r="K2705" t="str">
            <v>2022年</v>
          </cell>
        </row>
        <row r="2705">
          <cell r="M2705">
            <v>44681</v>
          </cell>
        </row>
        <row r="2705">
          <cell r="S2705">
            <v>8000</v>
          </cell>
        </row>
        <row r="2705">
          <cell r="AA2705">
            <v>44287</v>
          </cell>
          <cell r="AB2705">
            <v>2021</v>
          </cell>
        </row>
        <row r="2705">
          <cell r="AF2705" t="str">
            <v>租金收入</v>
          </cell>
        </row>
        <row r="2706">
          <cell r="C2706" t="str">
            <v>中华东波苑</v>
          </cell>
        </row>
        <row r="2706">
          <cell r="K2706" t="str">
            <v>2021年</v>
          </cell>
        </row>
        <row r="2706">
          <cell r="M2706">
            <v>43921</v>
          </cell>
        </row>
        <row r="2706">
          <cell r="S2706">
            <v>-799.58</v>
          </cell>
        </row>
        <row r="2706">
          <cell r="AA2706">
            <v>44287</v>
          </cell>
          <cell r="AB2706">
            <v>2021</v>
          </cell>
        </row>
        <row r="2706">
          <cell r="AF2706" t="str">
            <v>电费及管理费</v>
          </cell>
        </row>
        <row r="2707">
          <cell r="C2707" t="str">
            <v>中华东波苑</v>
          </cell>
        </row>
        <row r="2707">
          <cell r="K2707" t="str">
            <v>2021年</v>
          </cell>
        </row>
        <row r="2707">
          <cell r="M2707">
            <v>43861</v>
          </cell>
        </row>
        <row r="2707">
          <cell r="S2707">
            <v>-1158.79</v>
          </cell>
        </row>
        <row r="2707">
          <cell r="AA2707">
            <v>44287</v>
          </cell>
          <cell r="AB2707">
            <v>2021</v>
          </cell>
        </row>
        <row r="2707">
          <cell r="AF2707" t="str">
            <v>电费及管理费</v>
          </cell>
        </row>
        <row r="2708">
          <cell r="C2708" t="str">
            <v>中华东波苑</v>
          </cell>
        </row>
        <row r="2708">
          <cell r="K2708" t="str">
            <v>2021年</v>
          </cell>
        </row>
        <row r="2708">
          <cell r="M2708">
            <v>44286</v>
          </cell>
        </row>
        <row r="2708">
          <cell r="S2708">
            <v>237</v>
          </cell>
        </row>
        <row r="2708">
          <cell r="AA2708">
            <v>44317</v>
          </cell>
          <cell r="AB2708">
            <v>2021</v>
          </cell>
        </row>
        <row r="2708">
          <cell r="AF2708" t="str">
            <v>电费及管理费</v>
          </cell>
        </row>
        <row r="2709">
          <cell r="C2709" t="str">
            <v>中华东波苑</v>
          </cell>
        </row>
        <row r="2709">
          <cell r="K2709" t="str">
            <v>2021年</v>
          </cell>
        </row>
        <row r="2709">
          <cell r="M2709">
            <v>44286</v>
          </cell>
        </row>
        <row r="2709">
          <cell r="S2709">
            <v>65</v>
          </cell>
        </row>
        <row r="2709">
          <cell r="AA2709">
            <v>44317</v>
          </cell>
          <cell r="AB2709">
            <v>2021</v>
          </cell>
        </row>
        <row r="2709">
          <cell r="AF2709" t="str">
            <v>代收水费</v>
          </cell>
        </row>
        <row r="2710">
          <cell r="C2710" t="str">
            <v>中华东波苑</v>
          </cell>
        </row>
        <row r="2710">
          <cell r="K2710" t="str">
            <v>2021年</v>
          </cell>
        </row>
        <row r="2710">
          <cell r="M2710">
            <v>44561</v>
          </cell>
        </row>
        <row r="2710">
          <cell r="S2710">
            <v>3000</v>
          </cell>
        </row>
        <row r="2710">
          <cell r="AA2710">
            <v>44317</v>
          </cell>
          <cell r="AB2710">
            <v>2021</v>
          </cell>
        </row>
        <row r="2710">
          <cell r="AF2710" t="str">
            <v>地面停车费</v>
          </cell>
        </row>
        <row r="2711">
          <cell r="C2711" t="str">
            <v>中华东波苑</v>
          </cell>
        </row>
        <row r="2711">
          <cell r="K2711" t="str">
            <v>2021年</v>
          </cell>
        </row>
        <row r="2711">
          <cell r="M2711">
            <v>44561</v>
          </cell>
        </row>
        <row r="2711">
          <cell r="S2711">
            <v>2094.36</v>
          </cell>
        </row>
        <row r="2711">
          <cell r="AA2711">
            <v>44317</v>
          </cell>
          <cell r="AB2711">
            <v>2021</v>
          </cell>
        </row>
        <row r="2711">
          <cell r="AF2711" t="str">
            <v>住宅物业费</v>
          </cell>
        </row>
        <row r="2712">
          <cell r="C2712" t="str">
            <v>中华东波苑</v>
          </cell>
        </row>
        <row r="2712">
          <cell r="K2712" t="str">
            <v>2021年</v>
          </cell>
        </row>
        <row r="2712">
          <cell r="M2712">
            <v>44377</v>
          </cell>
        </row>
        <row r="2712">
          <cell r="S2712">
            <v>12900</v>
          </cell>
        </row>
        <row r="2712">
          <cell r="AA2712">
            <v>44317</v>
          </cell>
          <cell r="AB2712">
            <v>2021</v>
          </cell>
        </row>
        <row r="2712">
          <cell r="AF2712" t="str">
            <v>租金收入</v>
          </cell>
        </row>
        <row r="2713">
          <cell r="C2713" t="str">
            <v>中华东波苑</v>
          </cell>
        </row>
        <row r="2713">
          <cell r="K2713" t="str">
            <v>2021年</v>
          </cell>
        </row>
        <row r="2713">
          <cell r="M2713">
            <v>44347</v>
          </cell>
        </row>
        <row r="2713">
          <cell r="S2713">
            <v>3600</v>
          </cell>
        </row>
        <row r="2713">
          <cell r="AA2713">
            <v>44317</v>
          </cell>
          <cell r="AB2713">
            <v>2021</v>
          </cell>
        </row>
        <row r="2713">
          <cell r="AF2713" t="str">
            <v>租金收入</v>
          </cell>
        </row>
        <row r="2714">
          <cell r="C2714" t="str">
            <v>中华东波苑</v>
          </cell>
        </row>
        <row r="2714">
          <cell r="K2714" t="str">
            <v>2021年</v>
          </cell>
        </row>
        <row r="2714">
          <cell r="M2714">
            <v>44561</v>
          </cell>
        </row>
        <row r="2714">
          <cell r="S2714">
            <v>2183.4</v>
          </cell>
        </row>
        <row r="2714">
          <cell r="AA2714">
            <v>44317</v>
          </cell>
          <cell r="AB2714">
            <v>2021</v>
          </cell>
        </row>
        <row r="2714">
          <cell r="AF2714" t="str">
            <v>住宅物业费</v>
          </cell>
        </row>
        <row r="2715">
          <cell r="C2715" t="str">
            <v>中华东波苑</v>
          </cell>
        </row>
        <row r="2715">
          <cell r="K2715" t="str">
            <v>2021年</v>
          </cell>
        </row>
        <row r="2715">
          <cell r="M2715">
            <v>44561</v>
          </cell>
        </row>
        <row r="2715">
          <cell r="S2715">
            <v>3000</v>
          </cell>
        </row>
        <row r="2715">
          <cell r="AA2715">
            <v>44317</v>
          </cell>
          <cell r="AB2715">
            <v>2021</v>
          </cell>
        </row>
        <row r="2715">
          <cell r="AF2715" t="str">
            <v>地面停车费</v>
          </cell>
        </row>
        <row r="2716">
          <cell r="C2716" t="str">
            <v>中华东波苑</v>
          </cell>
        </row>
        <row r="2716">
          <cell r="K2716" t="str">
            <v>2021年</v>
          </cell>
        </row>
        <row r="2716">
          <cell r="M2716">
            <v>44286</v>
          </cell>
        </row>
        <row r="2716">
          <cell r="S2716">
            <v>1250</v>
          </cell>
        </row>
        <row r="2716">
          <cell r="AA2716">
            <v>44317</v>
          </cell>
          <cell r="AB2716">
            <v>2021</v>
          </cell>
        </row>
        <row r="2716">
          <cell r="AF2716" t="str">
            <v>电费及管理费</v>
          </cell>
        </row>
        <row r="2717">
          <cell r="C2717" t="str">
            <v>中华东波苑</v>
          </cell>
        </row>
        <row r="2717">
          <cell r="K2717" t="str">
            <v>2021年</v>
          </cell>
        </row>
        <row r="2717">
          <cell r="M2717">
            <v>44286</v>
          </cell>
        </row>
        <row r="2717">
          <cell r="S2717">
            <v>312</v>
          </cell>
        </row>
        <row r="2717">
          <cell r="AA2717">
            <v>44317</v>
          </cell>
          <cell r="AB2717">
            <v>2021</v>
          </cell>
        </row>
        <row r="2717">
          <cell r="AF2717" t="str">
            <v>代收水费</v>
          </cell>
        </row>
        <row r="2718">
          <cell r="C2718" t="str">
            <v>中华东波苑</v>
          </cell>
        </row>
        <row r="2718">
          <cell r="K2718" t="str">
            <v>2021年</v>
          </cell>
        </row>
        <row r="2718">
          <cell r="M2718">
            <v>44286</v>
          </cell>
        </row>
        <row r="2718">
          <cell r="S2718">
            <v>207</v>
          </cell>
        </row>
        <row r="2718">
          <cell r="AA2718">
            <v>44317</v>
          </cell>
          <cell r="AB2718">
            <v>2021</v>
          </cell>
        </row>
        <row r="2718">
          <cell r="AF2718" t="str">
            <v>电费及管理费</v>
          </cell>
        </row>
        <row r="2719">
          <cell r="C2719" t="str">
            <v>中华东波苑</v>
          </cell>
        </row>
        <row r="2719">
          <cell r="K2719" t="str">
            <v>2021年</v>
          </cell>
        </row>
        <row r="2719">
          <cell r="M2719">
            <v>44286</v>
          </cell>
        </row>
        <row r="2719">
          <cell r="S2719">
            <v>429</v>
          </cell>
        </row>
        <row r="2719">
          <cell r="AA2719">
            <v>44317</v>
          </cell>
          <cell r="AB2719">
            <v>2021</v>
          </cell>
        </row>
        <row r="2719">
          <cell r="AF2719" t="str">
            <v>代收水费</v>
          </cell>
        </row>
        <row r="2720">
          <cell r="C2720" t="str">
            <v>中华东波苑</v>
          </cell>
        </row>
        <row r="2720">
          <cell r="K2720" t="str">
            <v>2021年</v>
          </cell>
        </row>
        <row r="2720">
          <cell r="M2720">
            <v>44286</v>
          </cell>
        </row>
        <row r="2720">
          <cell r="S2720">
            <v>221</v>
          </cell>
        </row>
        <row r="2720">
          <cell r="AA2720">
            <v>44317</v>
          </cell>
          <cell r="AB2720">
            <v>2021</v>
          </cell>
        </row>
        <row r="2720">
          <cell r="AF2720" t="str">
            <v>电费及管理费</v>
          </cell>
        </row>
        <row r="2721">
          <cell r="C2721" t="str">
            <v>中华东波苑</v>
          </cell>
        </row>
        <row r="2721">
          <cell r="K2721" t="str">
            <v>2021年</v>
          </cell>
        </row>
        <row r="2721">
          <cell r="M2721">
            <v>44286</v>
          </cell>
        </row>
        <row r="2721">
          <cell r="S2721">
            <v>57</v>
          </cell>
        </row>
        <row r="2721">
          <cell r="AA2721">
            <v>44317</v>
          </cell>
          <cell r="AB2721">
            <v>2021</v>
          </cell>
        </row>
        <row r="2721">
          <cell r="AF2721" t="str">
            <v>代收水费</v>
          </cell>
        </row>
        <row r="2722">
          <cell r="C2722" t="str">
            <v>中华东波苑</v>
          </cell>
        </row>
        <row r="2722">
          <cell r="K2722" t="str">
            <v>2021年</v>
          </cell>
        </row>
        <row r="2722">
          <cell r="M2722">
            <v>44227</v>
          </cell>
        </row>
        <row r="2722">
          <cell r="S2722">
            <v>356</v>
          </cell>
        </row>
        <row r="2722">
          <cell r="AA2722">
            <v>44317</v>
          </cell>
          <cell r="AB2722">
            <v>2021</v>
          </cell>
        </row>
        <row r="2722">
          <cell r="AF2722" t="str">
            <v>电费及管理费</v>
          </cell>
        </row>
        <row r="2723">
          <cell r="C2723" t="str">
            <v>中华东波苑</v>
          </cell>
        </row>
        <row r="2723">
          <cell r="K2723" t="str">
            <v>2021年</v>
          </cell>
        </row>
        <row r="2723">
          <cell r="M2723">
            <v>44227</v>
          </cell>
        </row>
        <row r="2723">
          <cell r="S2723">
            <v>28.5</v>
          </cell>
        </row>
        <row r="2723">
          <cell r="AA2723">
            <v>44317</v>
          </cell>
          <cell r="AB2723">
            <v>2021</v>
          </cell>
        </row>
        <row r="2723">
          <cell r="AF2723" t="str">
            <v>代收水费</v>
          </cell>
        </row>
        <row r="2724">
          <cell r="C2724" t="str">
            <v>中华东波苑</v>
          </cell>
        </row>
        <row r="2724">
          <cell r="K2724" t="str">
            <v>2021年</v>
          </cell>
        </row>
        <row r="2724">
          <cell r="M2724">
            <v>44255</v>
          </cell>
        </row>
        <row r="2724">
          <cell r="S2724">
            <v>275</v>
          </cell>
        </row>
        <row r="2724">
          <cell r="AA2724">
            <v>44317</v>
          </cell>
          <cell r="AB2724">
            <v>2021</v>
          </cell>
        </row>
        <row r="2724">
          <cell r="AF2724" t="str">
            <v>电费及管理费</v>
          </cell>
        </row>
        <row r="2725">
          <cell r="C2725" t="str">
            <v>中华东波苑</v>
          </cell>
        </row>
        <row r="2725">
          <cell r="K2725" t="str">
            <v>2021年</v>
          </cell>
        </row>
        <row r="2725">
          <cell r="M2725">
            <v>44255</v>
          </cell>
        </row>
        <row r="2725">
          <cell r="S2725">
            <v>17.1</v>
          </cell>
        </row>
        <row r="2725">
          <cell r="AA2725">
            <v>44317</v>
          </cell>
          <cell r="AB2725">
            <v>2021</v>
          </cell>
        </row>
        <row r="2725">
          <cell r="AF2725" t="str">
            <v>代收水费</v>
          </cell>
        </row>
        <row r="2726">
          <cell r="C2726" t="str">
            <v>中华东波苑</v>
          </cell>
        </row>
        <row r="2726">
          <cell r="K2726" t="str">
            <v>2021年</v>
          </cell>
        </row>
        <row r="2726">
          <cell r="M2726">
            <v>44286</v>
          </cell>
        </row>
        <row r="2726">
          <cell r="S2726">
            <v>187</v>
          </cell>
        </row>
        <row r="2726">
          <cell r="AA2726">
            <v>44317</v>
          </cell>
          <cell r="AB2726">
            <v>2021</v>
          </cell>
        </row>
        <row r="2726">
          <cell r="AF2726" t="str">
            <v>电费及管理费</v>
          </cell>
        </row>
        <row r="2727">
          <cell r="C2727" t="str">
            <v>中华东波苑</v>
          </cell>
        </row>
        <row r="2727">
          <cell r="K2727" t="str">
            <v>2021年</v>
          </cell>
        </row>
        <row r="2727">
          <cell r="M2727">
            <v>44286</v>
          </cell>
        </row>
        <row r="2727">
          <cell r="S2727">
            <v>22.8</v>
          </cell>
        </row>
        <row r="2727">
          <cell r="AA2727">
            <v>44317</v>
          </cell>
          <cell r="AB2727">
            <v>2021</v>
          </cell>
        </row>
        <row r="2727">
          <cell r="AF2727" t="str">
            <v>代收水费</v>
          </cell>
        </row>
        <row r="2728">
          <cell r="C2728" t="str">
            <v>中华东波苑</v>
          </cell>
        </row>
        <row r="2728">
          <cell r="K2728" t="str">
            <v>2021年</v>
          </cell>
        </row>
        <row r="2728">
          <cell r="M2728">
            <v>44377</v>
          </cell>
        </row>
        <row r="2728">
          <cell r="S2728">
            <v>1705.2</v>
          </cell>
        </row>
        <row r="2728">
          <cell r="AA2728">
            <v>44317</v>
          </cell>
          <cell r="AB2728">
            <v>2021</v>
          </cell>
        </row>
        <row r="2728">
          <cell r="AF2728" t="str">
            <v>商铺物业费</v>
          </cell>
        </row>
        <row r="2729">
          <cell r="C2729" t="str">
            <v>中华东波苑</v>
          </cell>
        </row>
        <row r="2729">
          <cell r="K2729" t="str">
            <v>2021年</v>
          </cell>
        </row>
        <row r="2729">
          <cell r="M2729">
            <v>44561</v>
          </cell>
        </row>
        <row r="2729">
          <cell r="S2729">
            <v>2183.46</v>
          </cell>
        </row>
        <row r="2729">
          <cell r="AA2729">
            <v>44317</v>
          </cell>
          <cell r="AB2729">
            <v>2021</v>
          </cell>
        </row>
        <row r="2729">
          <cell r="AF2729" t="str">
            <v>住宅物业费</v>
          </cell>
        </row>
        <row r="2730">
          <cell r="C2730" t="str">
            <v>中华东波苑</v>
          </cell>
        </row>
        <row r="2730">
          <cell r="K2730" t="str">
            <v>2021年</v>
          </cell>
        </row>
        <row r="2730">
          <cell r="M2730">
            <v>44561</v>
          </cell>
        </row>
        <row r="2730">
          <cell r="S2730">
            <v>1656.12</v>
          </cell>
        </row>
        <row r="2730">
          <cell r="AA2730">
            <v>44317</v>
          </cell>
          <cell r="AB2730">
            <v>2021</v>
          </cell>
        </row>
        <row r="2730">
          <cell r="AF2730" t="str">
            <v>住宅物业费</v>
          </cell>
        </row>
        <row r="2731">
          <cell r="C2731" t="str">
            <v>中华东波苑</v>
          </cell>
        </row>
        <row r="2731">
          <cell r="K2731" t="str">
            <v>2021年</v>
          </cell>
        </row>
        <row r="2731">
          <cell r="M2731">
            <v>44424</v>
          </cell>
        </row>
        <row r="2731">
          <cell r="S2731">
            <v>2220</v>
          </cell>
        </row>
        <row r="2731">
          <cell r="AA2731">
            <v>44317</v>
          </cell>
          <cell r="AB2731">
            <v>2021</v>
          </cell>
        </row>
        <row r="2731">
          <cell r="AF2731" t="str">
            <v>租金收入</v>
          </cell>
        </row>
        <row r="2732">
          <cell r="C2732" t="str">
            <v>中华东波苑</v>
          </cell>
        </row>
        <row r="2732">
          <cell r="K2732" t="str">
            <v>2020年</v>
          </cell>
        </row>
        <row r="2732">
          <cell r="M2732">
            <v>44196</v>
          </cell>
        </row>
        <row r="2732">
          <cell r="S2732">
            <v>1091.76</v>
          </cell>
        </row>
        <row r="2732">
          <cell r="AA2732">
            <v>44317</v>
          </cell>
          <cell r="AB2732">
            <v>2021</v>
          </cell>
        </row>
        <row r="2732">
          <cell r="AF2732" t="str">
            <v>住宅物业费</v>
          </cell>
        </row>
        <row r="2733">
          <cell r="C2733" t="str">
            <v>中华东波苑</v>
          </cell>
        </row>
        <row r="2733">
          <cell r="K2733" t="str">
            <v>2021年</v>
          </cell>
        </row>
        <row r="2733">
          <cell r="M2733">
            <v>44561</v>
          </cell>
        </row>
        <row r="2733">
          <cell r="S2733">
            <v>1799.16</v>
          </cell>
        </row>
        <row r="2733">
          <cell r="AA2733">
            <v>44317</v>
          </cell>
          <cell r="AB2733">
            <v>2021</v>
          </cell>
        </row>
        <row r="2733">
          <cell r="AF2733" t="str">
            <v>住宅物业费</v>
          </cell>
        </row>
        <row r="2734">
          <cell r="C2734" t="str">
            <v>中华东波苑</v>
          </cell>
        </row>
        <row r="2734">
          <cell r="K2734" t="str">
            <v>2021年</v>
          </cell>
        </row>
        <row r="2734">
          <cell r="M2734">
            <v>44561</v>
          </cell>
        </row>
        <row r="2734">
          <cell r="S2734">
            <v>1473.6</v>
          </cell>
        </row>
        <row r="2734">
          <cell r="AA2734">
            <v>44317</v>
          </cell>
          <cell r="AB2734">
            <v>2021</v>
          </cell>
        </row>
        <row r="2734">
          <cell r="AF2734" t="str">
            <v>住宅物业费</v>
          </cell>
        </row>
        <row r="2735">
          <cell r="C2735" t="str">
            <v>中华东波苑</v>
          </cell>
        </row>
        <row r="2735">
          <cell r="K2735" t="str">
            <v>2021年</v>
          </cell>
        </row>
        <row r="2735">
          <cell r="M2735">
            <v>44561</v>
          </cell>
        </row>
        <row r="2735">
          <cell r="S2735">
            <v>1799.16</v>
          </cell>
        </row>
        <row r="2735">
          <cell r="AA2735">
            <v>44317</v>
          </cell>
          <cell r="AB2735">
            <v>2021</v>
          </cell>
        </row>
        <row r="2735">
          <cell r="AF2735" t="str">
            <v>住宅物业费</v>
          </cell>
        </row>
        <row r="2736">
          <cell r="C2736" t="str">
            <v>中华东波苑</v>
          </cell>
        </row>
        <row r="2736">
          <cell r="K2736" t="str">
            <v>2021年</v>
          </cell>
        </row>
        <row r="2736">
          <cell r="M2736">
            <v>44561</v>
          </cell>
        </row>
        <row r="2736">
          <cell r="S2736">
            <v>3000</v>
          </cell>
        </row>
        <row r="2736">
          <cell r="AA2736">
            <v>44317</v>
          </cell>
          <cell r="AB2736">
            <v>2021</v>
          </cell>
        </row>
        <row r="2736">
          <cell r="AF2736" t="str">
            <v>地面停车费</v>
          </cell>
        </row>
        <row r="2737">
          <cell r="C2737" t="str">
            <v>中华东波苑</v>
          </cell>
        </row>
        <row r="2737">
          <cell r="K2737" t="str">
            <v>2021年</v>
          </cell>
        </row>
        <row r="2737">
          <cell r="M2737">
            <v>44561</v>
          </cell>
        </row>
        <row r="2737">
          <cell r="S2737">
            <v>1473.6</v>
          </cell>
        </row>
        <row r="2737">
          <cell r="AA2737">
            <v>44317</v>
          </cell>
          <cell r="AB2737">
            <v>2021</v>
          </cell>
        </row>
        <row r="2737">
          <cell r="AF2737" t="str">
            <v>住宅物业费</v>
          </cell>
        </row>
        <row r="2738">
          <cell r="C2738" t="str">
            <v>中华东波苑</v>
          </cell>
        </row>
        <row r="2738">
          <cell r="K2738" t="str">
            <v>2021年</v>
          </cell>
        </row>
        <row r="2738">
          <cell r="M2738">
            <v>44377</v>
          </cell>
        </row>
        <row r="2738">
          <cell r="S2738">
            <v>449.8</v>
          </cell>
        </row>
        <row r="2738">
          <cell r="AA2738">
            <v>44317</v>
          </cell>
          <cell r="AB2738">
            <v>2021</v>
          </cell>
        </row>
        <row r="2738">
          <cell r="AF2738" t="str">
            <v>住宅物业费</v>
          </cell>
        </row>
        <row r="2739">
          <cell r="C2739" t="str">
            <v>中华东波苑</v>
          </cell>
        </row>
        <row r="2739">
          <cell r="K2739" t="str">
            <v>2021年</v>
          </cell>
        </row>
        <row r="2739">
          <cell r="M2739">
            <v>44377</v>
          </cell>
        </row>
        <row r="2739">
          <cell r="S2739">
            <v>375</v>
          </cell>
        </row>
        <row r="2739">
          <cell r="AA2739">
            <v>44317</v>
          </cell>
          <cell r="AB2739">
            <v>2021</v>
          </cell>
        </row>
        <row r="2739">
          <cell r="AF2739" t="str">
            <v>小业主产权车辆管理费</v>
          </cell>
        </row>
        <row r="2740">
          <cell r="C2740" t="str">
            <v>中华东波苑</v>
          </cell>
        </row>
        <row r="2740">
          <cell r="K2740" t="str">
            <v>2021年</v>
          </cell>
        </row>
        <row r="2740">
          <cell r="M2740">
            <v>44561</v>
          </cell>
        </row>
        <row r="2740">
          <cell r="S2740">
            <v>1656</v>
          </cell>
        </row>
        <row r="2740">
          <cell r="AA2740">
            <v>44317</v>
          </cell>
          <cell r="AB2740">
            <v>2021</v>
          </cell>
        </row>
        <row r="2740">
          <cell r="AF2740" t="str">
            <v>住宅物业费</v>
          </cell>
        </row>
        <row r="2741">
          <cell r="C2741" t="str">
            <v>中华东波苑</v>
          </cell>
        </row>
        <row r="2741">
          <cell r="K2741" t="str">
            <v>2021年</v>
          </cell>
        </row>
        <row r="2741">
          <cell r="M2741">
            <v>44377</v>
          </cell>
        </row>
        <row r="2741">
          <cell r="S2741">
            <v>854.94</v>
          </cell>
        </row>
        <row r="2741">
          <cell r="AA2741">
            <v>44317</v>
          </cell>
          <cell r="AB2741">
            <v>2021</v>
          </cell>
        </row>
        <row r="2741">
          <cell r="AF2741" t="str">
            <v>住宅物业费</v>
          </cell>
        </row>
        <row r="2742">
          <cell r="C2742" t="str">
            <v>中华东波苑</v>
          </cell>
        </row>
        <row r="2742">
          <cell r="K2742" t="str">
            <v>2021年</v>
          </cell>
        </row>
        <row r="2742">
          <cell r="M2742">
            <v>44377</v>
          </cell>
        </row>
        <row r="2742">
          <cell r="S2742">
            <v>2100</v>
          </cell>
        </row>
        <row r="2742">
          <cell r="AA2742">
            <v>44317</v>
          </cell>
          <cell r="AB2742">
            <v>2021</v>
          </cell>
        </row>
        <row r="2742">
          <cell r="AF2742" t="str">
            <v>地下停车费</v>
          </cell>
        </row>
        <row r="2743">
          <cell r="C2743" t="str">
            <v>中华东波苑</v>
          </cell>
        </row>
        <row r="2743">
          <cell r="K2743" t="str">
            <v>2021年</v>
          </cell>
        </row>
        <row r="2743">
          <cell r="M2743">
            <v>44561</v>
          </cell>
        </row>
        <row r="2743">
          <cell r="S2743">
            <v>2183.45</v>
          </cell>
        </row>
        <row r="2743">
          <cell r="AA2743">
            <v>44317</v>
          </cell>
          <cell r="AB2743">
            <v>2021</v>
          </cell>
        </row>
        <row r="2743">
          <cell r="AF2743" t="str">
            <v>住宅物业费</v>
          </cell>
        </row>
        <row r="2744">
          <cell r="C2744" t="str">
            <v>中华东波苑</v>
          </cell>
        </row>
        <row r="2744">
          <cell r="K2744" t="str">
            <v>2021年</v>
          </cell>
        </row>
        <row r="2744">
          <cell r="M2744">
            <v>44377</v>
          </cell>
        </row>
        <row r="2744">
          <cell r="S2744">
            <v>836.94</v>
          </cell>
        </row>
        <row r="2744">
          <cell r="AA2744">
            <v>44317</v>
          </cell>
          <cell r="AB2744">
            <v>2021</v>
          </cell>
        </row>
        <row r="2744">
          <cell r="AF2744" t="str">
            <v>住宅物业费</v>
          </cell>
        </row>
        <row r="2745">
          <cell r="C2745" t="str">
            <v>中华东波苑</v>
          </cell>
        </row>
        <row r="2745">
          <cell r="K2745" t="str">
            <v>2021年</v>
          </cell>
        </row>
        <row r="2745">
          <cell r="M2745">
            <v>44561</v>
          </cell>
        </row>
        <row r="2745">
          <cell r="S2745">
            <v>1656</v>
          </cell>
        </row>
        <row r="2745">
          <cell r="AA2745">
            <v>44317</v>
          </cell>
          <cell r="AB2745">
            <v>2021</v>
          </cell>
        </row>
        <row r="2745">
          <cell r="AF2745" t="str">
            <v>住宅物业费</v>
          </cell>
        </row>
        <row r="2746">
          <cell r="C2746" t="str">
            <v>中华东波苑</v>
          </cell>
        </row>
        <row r="2746">
          <cell r="K2746" t="str">
            <v>2021年</v>
          </cell>
        </row>
        <row r="2746">
          <cell r="M2746">
            <v>44561</v>
          </cell>
        </row>
        <row r="2746">
          <cell r="S2746">
            <v>3000</v>
          </cell>
        </row>
        <row r="2746">
          <cell r="AA2746">
            <v>44317</v>
          </cell>
          <cell r="AB2746">
            <v>2021</v>
          </cell>
        </row>
        <row r="2746">
          <cell r="AF2746" t="str">
            <v>地面停车费</v>
          </cell>
        </row>
        <row r="2747">
          <cell r="C2747" t="str">
            <v>中华东波苑</v>
          </cell>
        </row>
        <row r="2747">
          <cell r="K2747" t="str">
            <v>2021年</v>
          </cell>
        </row>
        <row r="2747">
          <cell r="M2747">
            <v>44549</v>
          </cell>
        </row>
        <row r="2747">
          <cell r="S2747">
            <v>2100</v>
          </cell>
        </row>
        <row r="2747">
          <cell r="AA2747">
            <v>44317</v>
          </cell>
          <cell r="AB2747">
            <v>2021</v>
          </cell>
        </row>
        <row r="2747">
          <cell r="AF2747" t="str">
            <v>租金收入</v>
          </cell>
        </row>
        <row r="2748">
          <cell r="C2748" t="str">
            <v>中华东波苑</v>
          </cell>
        </row>
        <row r="2748">
          <cell r="K2748" t="str">
            <v>2022年</v>
          </cell>
        </row>
        <row r="2748">
          <cell r="M2748">
            <v>44700</v>
          </cell>
        </row>
        <row r="2748">
          <cell r="S2748">
            <v>1500</v>
          </cell>
        </row>
        <row r="2748">
          <cell r="AA2748">
            <v>44317</v>
          </cell>
          <cell r="AB2748">
            <v>2021</v>
          </cell>
        </row>
        <row r="2748">
          <cell r="AF2748" t="str">
            <v>租金收入</v>
          </cell>
        </row>
        <row r="2749">
          <cell r="C2749" t="str">
            <v>中华东波苑</v>
          </cell>
        </row>
        <row r="2749">
          <cell r="K2749" t="str">
            <v>2021年</v>
          </cell>
        </row>
        <row r="2749">
          <cell r="M2749">
            <v>44549</v>
          </cell>
        </row>
        <row r="2749">
          <cell r="S2749">
            <v>175</v>
          </cell>
        </row>
        <row r="2749">
          <cell r="AA2749">
            <v>44317</v>
          </cell>
          <cell r="AB2749">
            <v>2021</v>
          </cell>
        </row>
        <row r="2749">
          <cell r="AF2749" t="str">
            <v>各类押金</v>
          </cell>
        </row>
        <row r="2750">
          <cell r="C2750" t="str">
            <v>中华东波苑</v>
          </cell>
        </row>
        <row r="2750">
          <cell r="K2750" t="str">
            <v>2022年</v>
          </cell>
        </row>
        <row r="2750">
          <cell r="M2750">
            <v>44700</v>
          </cell>
        </row>
        <row r="2750">
          <cell r="S2750">
            <v>125</v>
          </cell>
        </row>
        <row r="2750">
          <cell r="AA2750">
            <v>44317</v>
          </cell>
          <cell r="AB2750">
            <v>2021</v>
          </cell>
        </row>
        <row r="2750">
          <cell r="AF2750" t="str">
            <v>各类押金</v>
          </cell>
        </row>
        <row r="2751">
          <cell r="C2751" t="str">
            <v>中华东波苑</v>
          </cell>
        </row>
        <row r="2751">
          <cell r="K2751" t="str">
            <v>2021年</v>
          </cell>
        </row>
        <row r="2751">
          <cell r="M2751">
            <v>44255</v>
          </cell>
        </row>
        <row r="2751">
          <cell r="S2751">
            <v>2515</v>
          </cell>
        </row>
        <row r="2751">
          <cell r="AA2751">
            <v>44317</v>
          </cell>
          <cell r="AB2751">
            <v>2021</v>
          </cell>
        </row>
        <row r="2751">
          <cell r="AF2751" t="str">
            <v>电费及管理费</v>
          </cell>
        </row>
        <row r="2752">
          <cell r="C2752" t="str">
            <v>中华东波苑</v>
          </cell>
        </row>
        <row r="2752">
          <cell r="K2752" t="str">
            <v>2021年</v>
          </cell>
        </row>
        <row r="2752">
          <cell r="M2752">
            <v>44255</v>
          </cell>
        </row>
        <row r="2752">
          <cell r="S2752">
            <v>108.3</v>
          </cell>
        </row>
        <row r="2752">
          <cell r="AA2752">
            <v>44317</v>
          </cell>
          <cell r="AB2752">
            <v>2021</v>
          </cell>
        </row>
        <row r="2752">
          <cell r="AF2752" t="str">
            <v>代收水费</v>
          </cell>
        </row>
        <row r="2753">
          <cell r="C2753" t="str">
            <v>中华东波苑</v>
          </cell>
        </row>
        <row r="2753">
          <cell r="K2753" t="str">
            <v>2021年</v>
          </cell>
        </row>
        <row r="2753">
          <cell r="M2753">
            <v>44286</v>
          </cell>
        </row>
        <row r="2753">
          <cell r="S2753">
            <v>2926</v>
          </cell>
        </row>
        <row r="2753">
          <cell r="AA2753">
            <v>44317</v>
          </cell>
          <cell r="AB2753">
            <v>2021</v>
          </cell>
        </row>
        <row r="2753">
          <cell r="AF2753" t="str">
            <v>电费及管理费</v>
          </cell>
        </row>
        <row r="2754">
          <cell r="C2754" t="str">
            <v>中华东波苑</v>
          </cell>
        </row>
        <row r="2754">
          <cell r="K2754" t="str">
            <v>2021年</v>
          </cell>
        </row>
        <row r="2754">
          <cell r="M2754">
            <v>44286</v>
          </cell>
        </row>
        <row r="2754">
          <cell r="S2754">
            <v>267.9</v>
          </cell>
        </row>
        <row r="2754">
          <cell r="AA2754">
            <v>44317</v>
          </cell>
          <cell r="AB2754">
            <v>2021</v>
          </cell>
        </row>
        <row r="2754">
          <cell r="AF2754" t="str">
            <v>代收水费</v>
          </cell>
        </row>
        <row r="2755">
          <cell r="C2755" t="str">
            <v>中华东波苑</v>
          </cell>
        </row>
        <row r="2755">
          <cell r="K2755" t="str">
            <v>2021年</v>
          </cell>
        </row>
        <row r="2755">
          <cell r="M2755">
            <v>44377</v>
          </cell>
        </row>
        <row r="2755">
          <cell r="S2755">
            <v>2365</v>
          </cell>
        </row>
        <row r="2755">
          <cell r="AA2755">
            <v>44317</v>
          </cell>
          <cell r="AB2755">
            <v>2021</v>
          </cell>
        </row>
        <row r="2755">
          <cell r="AF2755" t="str">
            <v>商铺物业费</v>
          </cell>
        </row>
        <row r="2756">
          <cell r="C2756" t="str">
            <v>中华东波苑</v>
          </cell>
        </row>
        <row r="2756">
          <cell r="K2756" t="str">
            <v>2021年</v>
          </cell>
        </row>
        <row r="2756">
          <cell r="M2756">
            <v>44286</v>
          </cell>
        </row>
        <row r="2756">
          <cell r="S2756">
            <v>74</v>
          </cell>
        </row>
        <row r="2756">
          <cell r="AA2756">
            <v>44317</v>
          </cell>
          <cell r="AB2756">
            <v>2021</v>
          </cell>
        </row>
        <row r="2756">
          <cell r="AF2756" t="str">
            <v>电费及管理费</v>
          </cell>
        </row>
        <row r="2757">
          <cell r="C2757" t="str">
            <v>中华东波苑</v>
          </cell>
        </row>
        <row r="2757">
          <cell r="K2757" t="str">
            <v>2021年</v>
          </cell>
        </row>
        <row r="2757">
          <cell r="M2757">
            <v>44286</v>
          </cell>
        </row>
        <row r="2757">
          <cell r="S2757">
            <v>125.4</v>
          </cell>
        </row>
        <row r="2757">
          <cell r="AA2757">
            <v>44317</v>
          </cell>
          <cell r="AB2757">
            <v>2021</v>
          </cell>
        </row>
        <row r="2757">
          <cell r="AF2757" t="str">
            <v>代收水费</v>
          </cell>
        </row>
        <row r="2758">
          <cell r="C2758" t="str">
            <v>中华东波苑</v>
          </cell>
        </row>
        <row r="2758">
          <cell r="K2758" t="str">
            <v>2021年</v>
          </cell>
        </row>
        <row r="2758">
          <cell r="M2758">
            <v>44561</v>
          </cell>
        </row>
        <row r="2758">
          <cell r="S2758">
            <v>1678.88</v>
          </cell>
        </row>
        <row r="2758">
          <cell r="AA2758">
            <v>44317</v>
          </cell>
          <cell r="AB2758">
            <v>2021</v>
          </cell>
        </row>
        <row r="2758">
          <cell r="AF2758" t="str">
            <v>住宅物业费</v>
          </cell>
        </row>
        <row r="2759">
          <cell r="C2759" t="str">
            <v>中华东波苑</v>
          </cell>
        </row>
        <row r="2759">
          <cell r="K2759" t="str">
            <v>2021年</v>
          </cell>
        </row>
        <row r="2759">
          <cell r="M2759">
            <v>44561</v>
          </cell>
        </row>
        <row r="2759">
          <cell r="S2759">
            <v>1500</v>
          </cell>
        </row>
        <row r="2759">
          <cell r="AA2759">
            <v>44317</v>
          </cell>
          <cell r="AB2759">
            <v>2021</v>
          </cell>
        </row>
        <row r="2759">
          <cell r="AF2759" t="str">
            <v>小业主产权车辆管理费</v>
          </cell>
        </row>
        <row r="2760">
          <cell r="C2760" t="str">
            <v>中华东波苑</v>
          </cell>
        </row>
        <row r="2760">
          <cell r="K2760" t="str">
            <v>2021年</v>
          </cell>
        </row>
        <row r="2760">
          <cell r="M2760">
            <v>44561</v>
          </cell>
        </row>
        <row r="2760">
          <cell r="S2760">
            <v>1656</v>
          </cell>
        </row>
        <row r="2760">
          <cell r="AA2760">
            <v>44317</v>
          </cell>
          <cell r="AB2760">
            <v>2021</v>
          </cell>
        </row>
        <row r="2760">
          <cell r="AF2760" t="str">
            <v>住宅物业费</v>
          </cell>
        </row>
        <row r="2761">
          <cell r="C2761" t="str">
            <v>中华东波苑</v>
          </cell>
        </row>
        <row r="2761">
          <cell r="K2761" t="str">
            <v>2021年</v>
          </cell>
        </row>
        <row r="2761">
          <cell r="M2761">
            <v>44377</v>
          </cell>
        </row>
        <row r="2761">
          <cell r="S2761">
            <v>899.58</v>
          </cell>
        </row>
        <row r="2761">
          <cell r="AA2761">
            <v>44317</v>
          </cell>
          <cell r="AB2761">
            <v>2021</v>
          </cell>
        </row>
        <row r="2761">
          <cell r="AF2761" t="str">
            <v>住宅物业费</v>
          </cell>
        </row>
        <row r="2762">
          <cell r="C2762" t="str">
            <v>中华东波苑</v>
          </cell>
        </row>
        <row r="2762">
          <cell r="K2762" t="str">
            <v>2021年</v>
          </cell>
        </row>
        <row r="2762">
          <cell r="M2762">
            <v>44561</v>
          </cell>
        </row>
        <row r="2762">
          <cell r="S2762">
            <v>1473.6</v>
          </cell>
        </row>
        <row r="2762">
          <cell r="AA2762">
            <v>44317</v>
          </cell>
          <cell r="AB2762">
            <v>2021</v>
          </cell>
        </row>
        <row r="2762">
          <cell r="AF2762" t="str">
            <v>住宅物业费</v>
          </cell>
        </row>
        <row r="2763">
          <cell r="C2763" t="str">
            <v>中华东波苑</v>
          </cell>
        </row>
        <row r="2763">
          <cell r="K2763" t="str">
            <v>2021年</v>
          </cell>
        </row>
        <row r="2763">
          <cell r="M2763">
            <v>44561</v>
          </cell>
        </row>
        <row r="2763">
          <cell r="S2763">
            <v>1473.6</v>
          </cell>
        </row>
        <row r="2763">
          <cell r="AA2763">
            <v>44317</v>
          </cell>
          <cell r="AB2763">
            <v>2021</v>
          </cell>
        </row>
        <row r="2763">
          <cell r="AF2763" t="str">
            <v>住宅物业费</v>
          </cell>
        </row>
        <row r="2764">
          <cell r="C2764" t="str">
            <v>中华东波苑</v>
          </cell>
        </row>
        <row r="2764">
          <cell r="K2764" t="str">
            <v>2021年</v>
          </cell>
        </row>
        <row r="2764">
          <cell r="M2764">
            <v>44561</v>
          </cell>
        </row>
        <row r="2764">
          <cell r="S2764">
            <v>1799.16</v>
          </cell>
        </row>
        <row r="2764">
          <cell r="AA2764">
            <v>44317</v>
          </cell>
          <cell r="AB2764">
            <v>2021</v>
          </cell>
        </row>
        <row r="2764">
          <cell r="AF2764" t="str">
            <v>住宅物业费</v>
          </cell>
        </row>
        <row r="2765">
          <cell r="C2765" t="str">
            <v>中华东波苑</v>
          </cell>
        </row>
        <row r="2765">
          <cell r="K2765" t="str">
            <v>2021年</v>
          </cell>
        </row>
        <row r="2765">
          <cell r="M2765">
            <v>44561</v>
          </cell>
        </row>
        <row r="2765">
          <cell r="S2765">
            <v>2178.72</v>
          </cell>
        </row>
        <row r="2765">
          <cell r="AA2765">
            <v>44317</v>
          </cell>
          <cell r="AB2765">
            <v>2021</v>
          </cell>
        </row>
        <row r="2765">
          <cell r="AF2765" t="str">
            <v>住宅物业费</v>
          </cell>
        </row>
        <row r="2766">
          <cell r="C2766" t="str">
            <v>中华东波苑</v>
          </cell>
        </row>
        <row r="2766">
          <cell r="K2766" t="str">
            <v>2021年</v>
          </cell>
        </row>
        <row r="2766">
          <cell r="M2766">
            <v>44377</v>
          </cell>
        </row>
        <row r="2766">
          <cell r="S2766">
            <v>900.42</v>
          </cell>
        </row>
        <row r="2766">
          <cell r="AA2766">
            <v>44317</v>
          </cell>
          <cell r="AB2766">
            <v>2021</v>
          </cell>
        </row>
        <row r="2766">
          <cell r="AF2766" t="str">
            <v>住宅物业费</v>
          </cell>
        </row>
        <row r="2767">
          <cell r="C2767" t="str">
            <v>中华东波苑</v>
          </cell>
        </row>
        <row r="2767">
          <cell r="K2767" t="str">
            <v>2021年</v>
          </cell>
        </row>
        <row r="2767">
          <cell r="M2767">
            <v>44377</v>
          </cell>
        </row>
        <row r="2767">
          <cell r="S2767">
            <v>1500</v>
          </cell>
        </row>
        <row r="2767">
          <cell r="AA2767">
            <v>44317</v>
          </cell>
          <cell r="AB2767">
            <v>2021</v>
          </cell>
        </row>
        <row r="2767">
          <cell r="AF2767" t="str">
            <v>地面停车费</v>
          </cell>
        </row>
        <row r="2768">
          <cell r="C2768" t="str">
            <v>中华东波苑</v>
          </cell>
        </row>
        <row r="2768">
          <cell r="K2768" t="str">
            <v>2021年</v>
          </cell>
        </row>
        <row r="2768">
          <cell r="M2768">
            <v>44347</v>
          </cell>
        </row>
        <row r="2768">
          <cell r="S2768">
            <v>130</v>
          </cell>
        </row>
        <row r="2768">
          <cell r="AA2768">
            <v>44317</v>
          </cell>
          <cell r="AB2768">
            <v>2021</v>
          </cell>
        </row>
        <row r="2768">
          <cell r="AF2768" t="str">
            <v>临时停车费</v>
          </cell>
        </row>
        <row r="2769">
          <cell r="C2769" t="str">
            <v>中华东波苑</v>
          </cell>
        </row>
        <row r="2769">
          <cell r="K2769" t="str">
            <v>2021年</v>
          </cell>
        </row>
        <row r="2769">
          <cell r="M2769">
            <v>44377</v>
          </cell>
        </row>
        <row r="2769">
          <cell r="S2769">
            <v>736.8</v>
          </cell>
        </row>
        <row r="2769">
          <cell r="AA2769">
            <v>44317</v>
          </cell>
          <cell r="AB2769">
            <v>2021</v>
          </cell>
        </row>
        <row r="2769">
          <cell r="AF2769" t="str">
            <v>住宅物业费</v>
          </cell>
        </row>
        <row r="2770">
          <cell r="C2770" t="str">
            <v>中华东波苑</v>
          </cell>
        </row>
        <row r="2770">
          <cell r="K2770" t="str">
            <v>2021年</v>
          </cell>
        </row>
        <row r="2770">
          <cell r="M2770">
            <v>44377</v>
          </cell>
        </row>
        <row r="2770">
          <cell r="S2770">
            <v>1500</v>
          </cell>
        </row>
        <row r="2770">
          <cell r="AA2770">
            <v>44317</v>
          </cell>
          <cell r="AB2770">
            <v>2021</v>
          </cell>
        </row>
        <row r="2770">
          <cell r="AF2770" t="str">
            <v>地面停车费</v>
          </cell>
        </row>
        <row r="2771">
          <cell r="C2771" t="str">
            <v>中华东波苑</v>
          </cell>
        </row>
        <row r="2771">
          <cell r="K2771" t="str">
            <v>2021年</v>
          </cell>
        </row>
        <row r="2771">
          <cell r="M2771">
            <v>44561</v>
          </cell>
        </row>
        <row r="2771">
          <cell r="S2771">
            <v>1673.88</v>
          </cell>
        </row>
        <row r="2771">
          <cell r="AA2771">
            <v>44317</v>
          </cell>
          <cell r="AB2771">
            <v>2021</v>
          </cell>
        </row>
        <row r="2771">
          <cell r="AF2771" t="str">
            <v>住宅物业费</v>
          </cell>
        </row>
        <row r="2772">
          <cell r="C2772" t="str">
            <v>中华东波苑</v>
          </cell>
        </row>
        <row r="2772">
          <cell r="K2772" t="str">
            <v>2021年</v>
          </cell>
        </row>
        <row r="2772">
          <cell r="M2772">
            <v>44561</v>
          </cell>
        </row>
        <row r="2772">
          <cell r="S2772">
            <v>1500</v>
          </cell>
        </row>
        <row r="2772">
          <cell r="AA2772">
            <v>44317</v>
          </cell>
          <cell r="AB2772">
            <v>2021</v>
          </cell>
        </row>
        <row r="2772">
          <cell r="AF2772" t="str">
            <v>小业主产权车辆管理费</v>
          </cell>
        </row>
        <row r="2773">
          <cell r="C2773" t="str">
            <v>中华东波苑</v>
          </cell>
        </row>
        <row r="2773">
          <cell r="K2773" t="str">
            <v>2021年</v>
          </cell>
        </row>
        <row r="2773">
          <cell r="M2773">
            <v>44561</v>
          </cell>
        </row>
        <row r="2773">
          <cell r="S2773">
            <v>1473.6</v>
          </cell>
        </row>
        <row r="2773">
          <cell r="AA2773">
            <v>44317</v>
          </cell>
          <cell r="AB2773">
            <v>2021</v>
          </cell>
        </row>
        <row r="2773">
          <cell r="AF2773" t="str">
            <v>住宅物业费</v>
          </cell>
        </row>
        <row r="2774">
          <cell r="C2774" t="str">
            <v>中华东波苑</v>
          </cell>
        </row>
        <row r="2774">
          <cell r="K2774" t="str">
            <v>2021年</v>
          </cell>
        </row>
        <row r="2774">
          <cell r="M2774">
            <v>44561</v>
          </cell>
        </row>
        <row r="2774">
          <cell r="S2774">
            <v>4200</v>
          </cell>
        </row>
        <row r="2774">
          <cell r="AA2774">
            <v>44317</v>
          </cell>
          <cell r="AB2774">
            <v>2021</v>
          </cell>
        </row>
        <row r="2774">
          <cell r="AF2774" t="str">
            <v>地下停车费</v>
          </cell>
        </row>
        <row r="2775">
          <cell r="C2775" t="str">
            <v>中华东波苑</v>
          </cell>
        </row>
        <row r="2775">
          <cell r="K2775" t="str">
            <v>2021年</v>
          </cell>
        </row>
        <row r="2775">
          <cell r="M2775">
            <v>44561</v>
          </cell>
        </row>
        <row r="2775">
          <cell r="S2775">
            <v>2094.36</v>
          </cell>
        </row>
        <row r="2775">
          <cell r="AA2775">
            <v>44317</v>
          </cell>
          <cell r="AB2775">
            <v>2021</v>
          </cell>
        </row>
        <row r="2775">
          <cell r="AF2775" t="str">
            <v>住宅物业费</v>
          </cell>
        </row>
        <row r="2776">
          <cell r="C2776" t="str">
            <v>中华东波苑</v>
          </cell>
        </row>
        <row r="2776">
          <cell r="K2776" t="str">
            <v>2021年</v>
          </cell>
        </row>
        <row r="2776">
          <cell r="M2776">
            <v>44377</v>
          </cell>
        </row>
        <row r="2776">
          <cell r="S2776">
            <v>736.8</v>
          </cell>
        </row>
        <row r="2776">
          <cell r="AA2776">
            <v>44317</v>
          </cell>
          <cell r="AB2776">
            <v>2021</v>
          </cell>
        </row>
        <row r="2776">
          <cell r="AF2776" t="str">
            <v>住宅物业费</v>
          </cell>
        </row>
        <row r="2777">
          <cell r="C2777" t="str">
            <v>中华东波苑</v>
          </cell>
        </row>
        <row r="2777">
          <cell r="K2777" t="str">
            <v>2021年</v>
          </cell>
        </row>
        <row r="2777">
          <cell r="M2777">
            <v>44377</v>
          </cell>
        </row>
        <row r="2777">
          <cell r="S2777">
            <v>1500</v>
          </cell>
        </row>
        <row r="2777">
          <cell r="AA2777">
            <v>44317</v>
          </cell>
          <cell r="AB2777">
            <v>2021</v>
          </cell>
        </row>
        <row r="2777">
          <cell r="AF2777" t="str">
            <v>地面停车费</v>
          </cell>
        </row>
        <row r="2778">
          <cell r="C2778" t="str">
            <v>中华东波苑</v>
          </cell>
        </row>
        <row r="2778">
          <cell r="K2778" t="str">
            <v>2021年</v>
          </cell>
        </row>
        <row r="2778">
          <cell r="M2778">
            <v>44377</v>
          </cell>
        </row>
        <row r="2778">
          <cell r="S2778">
            <v>900.42</v>
          </cell>
        </row>
        <row r="2778">
          <cell r="AA2778">
            <v>44317</v>
          </cell>
          <cell r="AB2778">
            <v>2021</v>
          </cell>
        </row>
        <row r="2778">
          <cell r="AF2778" t="str">
            <v>住宅物业费</v>
          </cell>
        </row>
        <row r="2779">
          <cell r="C2779" t="str">
            <v>中华东波苑</v>
          </cell>
        </row>
        <row r="2779">
          <cell r="K2779" t="str">
            <v>2021年</v>
          </cell>
        </row>
        <row r="2779">
          <cell r="M2779">
            <v>44561</v>
          </cell>
        </row>
        <row r="2779">
          <cell r="S2779">
            <v>1712</v>
          </cell>
        </row>
        <row r="2779">
          <cell r="AA2779">
            <v>44317</v>
          </cell>
          <cell r="AB2779">
            <v>2021</v>
          </cell>
        </row>
        <row r="2779">
          <cell r="AF2779" t="str">
            <v>住宅物业费</v>
          </cell>
        </row>
        <row r="2780">
          <cell r="C2780" t="str">
            <v>中华东波苑</v>
          </cell>
        </row>
        <row r="2780">
          <cell r="K2780" t="str">
            <v>2021年</v>
          </cell>
        </row>
        <row r="2780">
          <cell r="M2780">
            <v>44377</v>
          </cell>
        </row>
        <row r="2780">
          <cell r="S2780">
            <v>2364.54</v>
          </cell>
        </row>
        <row r="2780">
          <cell r="AA2780">
            <v>44317</v>
          </cell>
          <cell r="AB2780">
            <v>2021</v>
          </cell>
        </row>
        <row r="2780">
          <cell r="AF2780" t="str">
            <v>商铺物业费</v>
          </cell>
        </row>
        <row r="2781">
          <cell r="C2781" t="str">
            <v>中华东波苑</v>
          </cell>
        </row>
        <row r="2781">
          <cell r="K2781" t="str">
            <v>2021年</v>
          </cell>
        </row>
        <row r="2781">
          <cell r="M2781">
            <v>44377</v>
          </cell>
        </row>
        <row r="2781">
          <cell r="S2781">
            <v>3146.58</v>
          </cell>
        </row>
        <row r="2781">
          <cell r="AA2781">
            <v>44317</v>
          </cell>
          <cell r="AB2781">
            <v>2021</v>
          </cell>
        </row>
        <row r="2781">
          <cell r="AF2781" t="str">
            <v>商铺物业费</v>
          </cell>
        </row>
        <row r="2782">
          <cell r="C2782" t="str">
            <v>中华东波苑</v>
          </cell>
        </row>
        <row r="2782">
          <cell r="K2782" t="str">
            <v>2021年</v>
          </cell>
        </row>
        <row r="2782">
          <cell r="M2782">
            <v>44561</v>
          </cell>
        </row>
        <row r="2782">
          <cell r="S2782">
            <v>1473.6</v>
          </cell>
        </row>
        <row r="2782">
          <cell r="AA2782">
            <v>44317</v>
          </cell>
          <cell r="AB2782">
            <v>2021</v>
          </cell>
        </row>
        <row r="2782">
          <cell r="AF2782" t="str">
            <v>住宅物业费</v>
          </cell>
        </row>
        <row r="2783">
          <cell r="C2783" t="str">
            <v>中华东波苑</v>
          </cell>
        </row>
        <row r="2783">
          <cell r="K2783" t="str">
            <v>2021年</v>
          </cell>
        </row>
        <row r="2783">
          <cell r="M2783">
            <v>44561</v>
          </cell>
        </row>
        <row r="2783">
          <cell r="S2783">
            <v>1799.16</v>
          </cell>
        </row>
        <row r="2783">
          <cell r="AA2783">
            <v>44317</v>
          </cell>
          <cell r="AB2783">
            <v>2021</v>
          </cell>
        </row>
        <row r="2783">
          <cell r="AF2783" t="str">
            <v>住宅物业费</v>
          </cell>
        </row>
        <row r="2784">
          <cell r="C2784" t="str">
            <v>中华东波苑</v>
          </cell>
        </row>
        <row r="2784">
          <cell r="K2784" t="str">
            <v>2021年</v>
          </cell>
        </row>
        <row r="2784">
          <cell r="M2784">
            <v>44561</v>
          </cell>
        </row>
        <row r="2784">
          <cell r="S2784">
            <v>1500</v>
          </cell>
        </row>
        <row r="2784">
          <cell r="AA2784">
            <v>44317</v>
          </cell>
          <cell r="AB2784">
            <v>2021</v>
          </cell>
        </row>
        <row r="2784">
          <cell r="AF2784" t="str">
            <v>住宅物业费</v>
          </cell>
        </row>
        <row r="2785">
          <cell r="C2785" t="str">
            <v>中华东波苑</v>
          </cell>
        </row>
        <row r="2785">
          <cell r="K2785" t="str">
            <v>2021年</v>
          </cell>
        </row>
        <row r="2785">
          <cell r="M2785">
            <v>44561</v>
          </cell>
        </row>
        <row r="2785">
          <cell r="S2785">
            <v>299.16</v>
          </cell>
        </row>
        <row r="2785">
          <cell r="AA2785">
            <v>44317</v>
          </cell>
          <cell r="AB2785">
            <v>2021</v>
          </cell>
        </row>
        <row r="2785">
          <cell r="AF2785" t="str">
            <v>住宅物业费</v>
          </cell>
        </row>
        <row r="2786">
          <cell r="C2786" t="str">
            <v>中华东波苑</v>
          </cell>
        </row>
        <row r="2786">
          <cell r="K2786" t="str">
            <v>2021年</v>
          </cell>
        </row>
        <row r="2786">
          <cell r="M2786">
            <v>44561</v>
          </cell>
        </row>
        <row r="2786">
          <cell r="S2786">
            <v>1500</v>
          </cell>
        </row>
        <row r="2786">
          <cell r="AA2786">
            <v>44317</v>
          </cell>
          <cell r="AB2786">
            <v>2021</v>
          </cell>
        </row>
        <row r="2786">
          <cell r="AF2786" t="str">
            <v>小业主产权车辆管理费</v>
          </cell>
        </row>
        <row r="2787">
          <cell r="C2787" t="str">
            <v>中华东波苑</v>
          </cell>
        </row>
        <row r="2787">
          <cell r="K2787" t="str">
            <v>2021年</v>
          </cell>
        </row>
        <row r="2787">
          <cell r="M2787">
            <v>44561</v>
          </cell>
        </row>
        <row r="2787">
          <cell r="S2787">
            <v>1500</v>
          </cell>
        </row>
        <row r="2787">
          <cell r="AA2787">
            <v>44317</v>
          </cell>
          <cell r="AB2787">
            <v>2021</v>
          </cell>
        </row>
        <row r="2787">
          <cell r="AF2787" t="str">
            <v>小业主产权车辆管理费</v>
          </cell>
        </row>
        <row r="2788">
          <cell r="C2788" t="str">
            <v>中华东波苑</v>
          </cell>
        </row>
        <row r="2788">
          <cell r="K2788" t="str">
            <v>2021年</v>
          </cell>
        </row>
        <row r="2788">
          <cell r="M2788">
            <v>44316</v>
          </cell>
        </row>
        <row r="2788">
          <cell r="S2788">
            <v>456</v>
          </cell>
        </row>
        <row r="2788">
          <cell r="AA2788">
            <v>44317</v>
          </cell>
          <cell r="AB2788">
            <v>2021</v>
          </cell>
        </row>
        <row r="2788">
          <cell r="AF2788" t="str">
            <v>代收水费</v>
          </cell>
        </row>
        <row r="2789">
          <cell r="C2789" t="str">
            <v>中华东波苑</v>
          </cell>
        </row>
        <row r="2789">
          <cell r="K2789" t="str">
            <v>2021年</v>
          </cell>
        </row>
        <row r="2789">
          <cell r="M2789">
            <v>44316</v>
          </cell>
        </row>
        <row r="2789">
          <cell r="S2789">
            <v>645</v>
          </cell>
        </row>
        <row r="2789">
          <cell r="AA2789">
            <v>44317</v>
          </cell>
          <cell r="AB2789">
            <v>2021</v>
          </cell>
        </row>
        <row r="2789">
          <cell r="AF2789" t="str">
            <v>电费及管理费</v>
          </cell>
        </row>
        <row r="2790">
          <cell r="C2790" t="str">
            <v>中华东波苑</v>
          </cell>
        </row>
        <row r="2790">
          <cell r="K2790" t="str">
            <v>2021年</v>
          </cell>
        </row>
        <row r="2790">
          <cell r="M2790">
            <v>44316</v>
          </cell>
        </row>
        <row r="2790">
          <cell r="S2790">
            <v>171</v>
          </cell>
        </row>
        <row r="2790">
          <cell r="AA2790">
            <v>44317</v>
          </cell>
          <cell r="AB2790">
            <v>2021</v>
          </cell>
        </row>
        <row r="2790">
          <cell r="AF2790" t="str">
            <v>代收水费</v>
          </cell>
        </row>
        <row r="2791">
          <cell r="C2791" t="str">
            <v>中华东波苑</v>
          </cell>
        </row>
        <row r="2791">
          <cell r="K2791" t="str">
            <v>2021年</v>
          </cell>
        </row>
        <row r="2791">
          <cell r="M2791">
            <v>44316</v>
          </cell>
        </row>
        <row r="2791">
          <cell r="S2791">
            <v>1474.2</v>
          </cell>
        </row>
        <row r="2791">
          <cell r="AA2791">
            <v>44317</v>
          </cell>
          <cell r="AB2791">
            <v>2021</v>
          </cell>
        </row>
        <row r="2791">
          <cell r="AF2791" t="str">
            <v>电费及管理费</v>
          </cell>
        </row>
        <row r="2792">
          <cell r="C2792" t="str">
            <v>中华东波苑</v>
          </cell>
        </row>
        <row r="2792">
          <cell r="K2792" t="str">
            <v>2021年</v>
          </cell>
        </row>
        <row r="2792">
          <cell r="M2792">
            <v>44316</v>
          </cell>
        </row>
        <row r="2792">
          <cell r="S2792">
            <v>520</v>
          </cell>
        </row>
        <row r="2792">
          <cell r="AA2792">
            <v>44317</v>
          </cell>
          <cell r="AB2792">
            <v>2021</v>
          </cell>
        </row>
        <row r="2792">
          <cell r="AF2792" t="str">
            <v>代收水费</v>
          </cell>
        </row>
        <row r="2793">
          <cell r="C2793" t="str">
            <v>中华东波苑</v>
          </cell>
        </row>
        <row r="2793">
          <cell r="K2793" t="str">
            <v>2021年</v>
          </cell>
        </row>
        <row r="2793">
          <cell r="M2793">
            <v>44316</v>
          </cell>
        </row>
        <row r="2793">
          <cell r="S2793">
            <v>1110</v>
          </cell>
        </row>
        <row r="2793">
          <cell r="AA2793">
            <v>44317</v>
          </cell>
          <cell r="AB2793">
            <v>2021</v>
          </cell>
        </row>
        <row r="2793">
          <cell r="AF2793" t="str">
            <v>电费及管理费</v>
          </cell>
        </row>
        <row r="2794">
          <cell r="C2794" t="str">
            <v>中华东波苑</v>
          </cell>
        </row>
        <row r="2794">
          <cell r="K2794" t="str">
            <v>2021年</v>
          </cell>
        </row>
        <row r="2794">
          <cell r="M2794">
            <v>44316</v>
          </cell>
        </row>
        <row r="2794">
          <cell r="S2794">
            <v>74.1</v>
          </cell>
        </row>
        <row r="2794">
          <cell r="AA2794">
            <v>44317</v>
          </cell>
          <cell r="AB2794">
            <v>2021</v>
          </cell>
        </row>
        <row r="2794">
          <cell r="AF2794" t="str">
            <v>代收水费</v>
          </cell>
        </row>
        <row r="2795">
          <cell r="C2795" t="str">
            <v>中华东波苑</v>
          </cell>
        </row>
        <row r="2795">
          <cell r="K2795" t="str">
            <v>2021年</v>
          </cell>
        </row>
        <row r="2795">
          <cell r="M2795">
            <v>44316</v>
          </cell>
        </row>
        <row r="2795">
          <cell r="S2795">
            <v>206</v>
          </cell>
        </row>
        <row r="2795">
          <cell r="AA2795">
            <v>44317</v>
          </cell>
          <cell r="AB2795">
            <v>2021</v>
          </cell>
        </row>
        <row r="2795">
          <cell r="AF2795" t="str">
            <v>电费及管理费</v>
          </cell>
        </row>
        <row r="2796">
          <cell r="C2796" t="str">
            <v>中华东波苑</v>
          </cell>
        </row>
        <row r="2796">
          <cell r="K2796" t="str">
            <v>2021年</v>
          </cell>
        </row>
        <row r="2796">
          <cell r="M2796">
            <v>44316</v>
          </cell>
        </row>
        <row r="2796">
          <cell r="S2796">
            <v>65</v>
          </cell>
        </row>
        <row r="2796">
          <cell r="AA2796">
            <v>44317</v>
          </cell>
          <cell r="AB2796">
            <v>2021</v>
          </cell>
        </row>
        <row r="2796">
          <cell r="AF2796" t="str">
            <v>代收水费</v>
          </cell>
        </row>
        <row r="2797">
          <cell r="C2797" t="str">
            <v>中华东波苑</v>
          </cell>
        </row>
        <row r="2797">
          <cell r="K2797" t="str">
            <v>2021年</v>
          </cell>
        </row>
        <row r="2797">
          <cell r="M2797">
            <v>44316</v>
          </cell>
        </row>
        <row r="2797">
          <cell r="S2797">
            <v>188.1</v>
          </cell>
        </row>
        <row r="2797">
          <cell r="AA2797">
            <v>44317</v>
          </cell>
          <cell r="AB2797">
            <v>2021</v>
          </cell>
        </row>
        <row r="2797">
          <cell r="AF2797" t="str">
            <v>电费及管理费</v>
          </cell>
        </row>
        <row r="2798">
          <cell r="C2798" t="str">
            <v>中华东波苑</v>
          </cell>
        </row>
        <row r="2798">
          <cell r="K2798" t="str">
            <v>2021年</v>
          </cell>
        </row>
        <row r="2798">
          <cell r="M2798">
            <v>44316</v>
          </cell>
        </row>
        <row r="2798">
          <cell r="S2798">
            <v>83</v>
          </cell>
        </row>
        <row r="2798">
          <cell r="AA2798">
            <v>44317</v>
          </cell>
          <cell r="AB2798">
            <v>2021</v>
          </cell>
        </row>
        <row r="2798">
          <cell r="AF2798" t="str">
            <v>代收水费</v>
          </cell>
        </row>
        <row r="2799">
          <cell r="C2799" t="str">
            <v>中华东波苑</v>
          </cell>
        </row>
        <row r="2799">
          <cell r="K2799" t="str">
            <v>2021年</v>
          </cell>
        </row>
        <row r="2799">
          <cell r="M2799">
            <v>44316</v>
          </cell>
        </row>
        <row r="2799">
          <cell r="S2799">
            <v>114</v>
          </cell>
        </row>
        <row r="2799">
          <cell r="AA2799">
            <v>44317</v>
          </cell>
          <cell r="AB2799">
            <v>2021</v>
          </cell>
        </row>
        <row r="2799">
          <cell r="AF2799" t="str">
            <v>代收水费</v>
          </cell>
        </row>
        <row r="2800">
          <cell r="C2800" t="str">
            <v>中华东波苑</v>
          </cell>
        </row>
        <row r="2800">
          <cell r="K2800" t="str">
            <v>2021年</v>
          </cell>
        </row>
        <row r="2800">
          <cell r="M2800">
            <v>44316</v>
          </cell>
        </row>
        <row r="2800">
          <cell r="S2800">
            <v>6306.4</v>
          </cell>
        </row>
        <row r="2800">
          <cell r="AA2800">
            <v>44317</v>
          </cell>
          <cell r="AB2800">
            <v>2021</v>
          </cell>
        </row>
        <row r="2800">
          <cell r="AF2800" t="str">
            <v>代收水费</v>
          </cell>
        </row>
        <row r="2801">
          <cell r="C2801" t="str">
            <v>中华东波苑</v>
          </cell>
        </row>
        <row r="2801">
          <cell r="K2801" t="str">
            <v>2021年</v>
          </cell>
        </row>
        <row r="2801">
          <cell r="M2801">
            <v>44316</v>
          </cell>
        </row>
        <row r="2801">
          <cell r="S2801">
            <v>889.2</v>
          </cell>
        </row>
        <row r="2801">
          <cell r="AA2801">
            <v>44317</v>
          </cell>
          <cell r="AB2801">
            <v>2021</v>
          </cell>
        </row>
        <row r="2801">
          <cell r="AF2801" t="str">
            <v>电费及管理费</v>
          </cell>
        </row>
        <row r="2802">
          <cell r="C2802" t="str">
            <v>中华东波苑</v>
          </cell>
        </row>
        <row r="2802">
          <cell r="K2802" t="str">
            <v>2021年</v>
          </cell>
        </row>
        <row r="2802">
          <cell r="M2802">
            <v>44316</v>
          </cell>
        </row>
        <row r="2802">
          <cell r="S2802">
            <v>5635.8</v>
          </cell>
        </row>
        <row r="2802">
          <cell r="AA2802">
            <v>44317</v>
          </cell>
          <cell r="AB2802">
            <v>2021</v>
          </cell>
        </row>
        <row r="2802">
          <cell r="AF2802" t="str">
            <v>代收水费</v>
          </cell>
        </row>
        <row r="2803">
          <cell r="C2803" t="str">
            <v>中华东波苑</v>
          </cell>
        </row>
        <row r="2803">
          <cell r="K2803" t="str">
            <v>2021年</v>
          </cell>
        </row>
        <row r="2803">
          <cell r="M2803">
            <v>44316</v>
          </cell>
        </row>
        <row r="2803">
          <cell r="S2803">
            <v>1419.3</v>
          </cell>
        </row>
        <row r="2803">
          <cell r="AA2803">
            <v>44317</v>
          </cell>
          <cell r="AB2803">
            <v>2021</v>
          </cell>
        </row>
        <row r="2803">
          <cell r="AF2803" t="str">
            <v>电费及管理费</v>
          </cell>
        </row>
        <row r="2804">
          <cell r="C2804" t="str">
            <v>中华东波苑</v>
          </cell>
        </row>
        <row r="2804">
          <cell r="K2804" t="str">
            <v>2021年</v>
          </cell>
        </row>
        <row r="2804">
          <cell r="M2804">
            <v>44347</v>
          </cell>
        </row>
        <row r="2804">
          <cell r="S2804">
            <v>500</v>
          </cell>
        </row>
        <row r="2804">
          <cell r="AA2804">
            <v>44317</v>
          </cell>
          <cell r="AB2804">
            <v>2021</v>
          </cell>
        </row>
        <row r="2804">
          <cell r="AF2804" t="str">
            <v>临时停车费</v>
          </cell>
        </row>
        <row r="2805">
          <cell r="C2805" t="str">
            <v>中华东波苑</v>
          </cell>
        </row>
        <row r="2805">
          <cell r="K2805" t="str">
            <v>2021年</v>
          </cell>
        </row>
        <row r="2805">
          <cell r="M2805">
            <v>44347</v>
          </cell>
        </row>
        <row r="2805">
          <cell r="S2805">
            <v>500</v>
          </cell>
        </row>
        <row r="2805">
          <cell r="AA2805">
            <v>44317</v>
          </cell>
          <cell r="AB2805">
            <v>2021</v>
          </cell>
        </row>
        <row r="2805">
          <cell r="AF2805" t="str">
            <v>临时停车费</v>
          </cell>
        </row>
        <row r="2806">
          <cell r="C2806" t="str">
            <v>中华东波苑</v>
          </cell>
        </row>
        <row r="2806">
          <cell r="K2806" t="str">
            <v>2021年</v>
          </cell>
        </row>
        <row r="2806">
          <cell r="M2806">
            <v>44347</v>
          </cell>
        </row>
        <row r="2806">
          <cell r="S2806">
            <v>500</v>
          </cell>
        </row>
        <row r="2806">
          <cell r="AA2806">
            <v>44317</v>
          </cell>
          <cell r="AB2806">
            <v>2021</v>
          </cell>
        </row>
        <row r="2806">
          <cell r="AF2806" t="str">
            <v>临时停车费</v>
          </cell>
        </row>
        <row r="2807">
          <cell r="C2807" t="str">
            <v>中华东波苑</v>
          </cell>
        </row>
        <row r="2807">
          <cell r="K2807" t="str">
            <v>2021年</v>
          </cell>
        </row>
        <row r="2807">
          <cell r="M2807">
            <v>44347</v>
          </cell>
        </row>
        <row r="2807">
          <cell r="S2807">
            <v>250</v>
          </cell>
        </row>
        <row r="2807">
          <cell r="AA2807">
            <v>44317</v>
          </cell>
          <cell r="AB2807">
            <v>2021</v>
          </cell>
        </row>
        <row r="2807">
          <cell r="AF2807" t="str">
            <v>临时停车费</v>
          </cell>
        </row>
        <row r="2808">
          <cell r="C2808" t="str">
            <v>中华东波苑</v>
          </cell>
        </row>
        <row r="2808">
          <cell r="K2808" t="str">
            <v>2021年</v>
          </cell>
        </row>
        <row r="2808">
          <cell r="M2808">
            <v>44316</v>
          </cell>
        </row>
        <row r="2808">
          <cell r="S2808">
            <v>3354.5</v>
          </cell>
        </row>
        <row r="2808">
          <cell r="AA2808">
            <v>44317</v>
          </cell>
          <cell r="AB2808">
            <v>2021</v>
          </cell>
        </row>
        <row r="2808">
          <cell r="AF2808" t="str">
            <v>电费及管理费</v>
          </cell>
        </row>
        <row r="2809">
          <cell r="C2809" t="str">
            <v>中华东波苑</v>
          </cell>
        </row>
        <row r="2809">
          <cell r="K2809" t="str">
            <v>2021年</v>
          </cell>
        </row>
        <row r="2809">
          <cell r="M2809">
            <v>44316</v>
          </cell>
        </row>
        <row r="2809">
          <cell r="S2809">
            <v>148.2</v>
          </cell>
        </row>
        <row r="2809">
          <cell r="AA2809">
            <v>44317</v>
          </cell>
          <cell r="AB2809">
            <v>2021</v>
          </cell>
        </row>
        <row r="2809">
          <cell r="AF2809" t="str">
            <v>代收水费</v>
          </cell>
        </row>
        <row r="2810">
          <cell r="C2810" t="str">
            <v>中华东波苑</v>
          </cell>
        </row>
        <row r="2810">
          <cell r="K2810" t="str">
            <v>2021年</v>
          </cell>
        </row>
        <row r="2810">
          <cell r="M2810">
            <v>44316</v>
          </cell>
        </row>
        <row r="2810">
          <cell r="S2810">
            <v>3486</v>
          </cell>
        </row>
        <row r="2810">
          <cell r="AA2810">
            <v>44317</v>
          </cell>
          <cell r="AB2810">
            <v>2021</v>
          </cell>
        </row>
        <row r="2810">
          <cell r="AF2810" t="str">
            <v>电费及管理费</v>
          </cell>
        </row>
        <row r="2811">
          <cell r="C2811" t="str">
            <v>中华东波苑</v>
          </cell>
        </row>
        <row r="2811">
          <cell r="K2811" t="str">
            <v>2021年</v>
          </cell>
        </row>
        <row r="2811">
          <cell r="M2811">
            <v>44316</v>
          </cell>
        </row>
        <row r="2811">
          <cell r="S2811">
            <v>708.5</v>
          </cell>
        </row>
        <row r="2811">
          <cell r="AA2811">
            <v>44317</v>
          </cell>
          <cell r="AB2811">
            <v>2021</v>
          </cell>
        </row>
        <row r="2811">
          <cell r="AF2811" t="str">
            <v>代收水费</v>
          </cell>
        </row>
        <row r="2812">
          <cell r="C2812" t="str">
            <v>中华东波苑</v>
          </cell>
        </row>
        <row r="2812">
          <cell r="K2812" t="str">
            <v>2021年</v>
          </cell>
        </row>
        <row r="2812">
          <cell r="M2812">
            <v>44316</v>
          </cell>
        </row>
        <row r="2812">
          <cell r="S2812">
            <v>231</v>
          </cell>
        </row>
        <row r="2812">
          <cell r="AA2812">
            <v>44317</v>
          </cell>
          <cell r="AB2812">
            <v>2021</v>
          </cell>
        </row>
        <row r="2812">
          <cell r="AF2812" t="str">
            <v>电费及管理费</v>
          </cell>
        </row>
        <row r="2813">
          <cell r="C2813" t="str">
            <v>中华东波苑</v>
          </cell>
        </row>
        <row r="2813">
          <cell r="K2813" t="str">
            <v>2021年</v>
          </cell>
        </row>
        <row r="2813">
          <cell r="M2813">
            <v>44316</v>
          </cell>
        </row>
        <row r="2813">
          <cell r="S2813">
            <v>42</v>
          </cell>
        </row>
        <row r="2813">
          <cell r="AA2813">
            <v>44317</v>
          </cell>
          <cell r="AB2813">
            <v>2021</v>
          </cell>
        </row>
        <row r="2813">
          <cell r="AF2813" t="str">
            <v>代收水费</v>
          </cell>
        </row>
        <row r="2814">
          <cell r="C2814" t="str">
            <v>中华东波苑</v>
          </cell>
        </row>
        <row r="2814">
          <cell r="K2814" t="str">
            <v>2021年</v>
          </cell>
        </row>
        <row r="2814">
          <cell r="M2814">
            <v>44316</v>
          </cell>
        </row>
        <row r="2814">
          <cell r="S2814">
            <v>362</v>
          </cell>
        </row>
        <row r="2814">
          <cell r="AA2814">
            <v>44317</v>
          </cell>
          <cell r="AB2814">
            <v>2021</v>
          </cell>
        </row>
        <row r="2814">
          <cell r="AF2814" t="str">
            <v>电费及管理费</v>
          </cell>
        </row>
        <row r="2815">
          <cell r="C2815" t="str">
            <v>中华东波苑</v>
          </cell>
        </row>
        <row r="2815">
          <cell r="K2815" t="str">
            <v>2021年</v>
          </cell>
        </row>
        <row r="2815">
          <cell r="M2815">
            <v>44316</v>
          </cell>
        </row>
        <row r="2815">
          <cell r="S2815">
            <v>65</v>
          </cell>
        </row>
        <row r="2815">
          <cell r="AA2815">
            <v>44317</v>
          </cell>
          <cell r="AB2815">
            <v>2021</v>
          </cell>
        </row>
        <row r="2815">
          <cell r="AF2815" t="str">
            <v>代收水费</v>
          </cell>
        </row>
        <row r="2816">
          <cell r="C2816" t="str">
            <v>中华东波苑</v>
          </cell>
        </row>
        <row r="2816">
          <cell r="K2816" t="str">
            <v>2021年</v>
          </cell>
        </row>
        <row r="2816">
          <cell r="M2816">
            <v>44316</v>
          </cell>
        </row>
        <row r="2816">
          <cell r="S2816">
            <v>1285</v>
          </cell>
        </row>
        <row r="2816">
          <cell r="AA2816">
            <v>44317</v>
          </cell>
          <cell r="AB2816">
            <v>2021</v>
          </cell>
        </row>
        <row r="2816">
          <cell r="AF2816" t="str">
            <v>电费及管理费</v>
          </cell>
        </row>
        <row r="2817">
          <cell r="C2817" t="str">
            <v>中华东波苑</v>
          </cell>
        </row>
        <row r="2817">
          <cell r="K2817" t="str">
            <v>2021年</v>
          </cell>
        </row>
        <row r="2817">
          <cell r="M2817">
            <v>44316</v>
          </cell>
        </row>
        <row r="2817">
          <cell r="S2817">
            <v>325</v>
          </cell>
        </row>
        <row r="2817">
          <cell r="AA2817">
            <v>44317</v>
          </cell>
          <cell r="AB2817">
            <v>2021</v>
          </cell>
        </row>
        <row r="2817">
          <cell r="AF2817" t="str">
            <v>代收水费</v>
          </cell>
        </row>
        <row r="2818">
          <cell r="C2818" t="str">
            <v>中华东波苑</v>
          </cell>
        </row>
        <row r="2818">
          <cell r="K2818" t="str">
            <v>2021年</v>
          </cell>
        </row>
        <row r="2818">
          <cell r="M2818">
            <v>44316</v>
          </cell>
        </row>
        <row r="2818">
          <cell r="S2818">
            <v>245</v>
          </cell>
        </row>
        <row r="2818">
          <cell r="AA2818">
            <v>44317</v>
          </cell>
          <cell r="AB2818">
            <v>2021</v>
          </cell>
        </row>
        <row r="2818">
          <cell r="AF2818" t="str">
            <v>电费及管理费</v>
          </cell>
        </row>
        <row r="2819">
          <cell r="C2819" t="str">
            <v>中华东波苑</v>
          </cell>
        </row>
        <row r="2819">
          <cell r="K2819" t="str">
            <v>2021年</v>
          </cell>
        </row>
        <row r="2819">
          <cell r="M2819">
            <v>44316</v>
          </cell>
        </row>
        <row r="2819">
          <cell r="S2819">
            <v>77</v>
          </cell>
        </row>
        <row r="2819">
          <cell r="AA2819">
            <v>44317</v>
          </cell>
          <cell r="AB2819">
            <v>2021</v>
          </cell>
        </row>
        <row r="2819">
          <cell r="AF2819" t="str">
            <v>代收水费</v>
          </cell>
        </row>
        <row r="2820">
          <cell r="C2820" t="str">
            <v>中华东波苑</v>
          </cell>
        </row>
        <row r="2820">
          <cell r="K2820" t="str">
            <v>2021年</v>
          </cell>
        </row>
        <row r="2820">
          <cell r="M2820">
            <v>44316</v>
          </cell>
        </row>
        <row r="2820">
          <cell r="S2820">
            <v>224</v>
          </cell>
        </row>
        <row r="2820">
          <cell r="AA2820">
            <v>44317</v>
          </cell>
          <cell r="AB2820">
            <v>2021</v>
          </cell>
        </row>
        <row r="2820">
          <cell r="AF2820" t="str">
            <v>代收水费</v>
          </cell>
        </row>
        <row r="2821">
          <cell r="C2821" t="str">
            <v>中华东波苑</v>
          </cell>
        </row>
        <row r="2821">
          <cell r="K2821" t="str">
            <v>2021年</v>
          </cell>
        </row>
        <row r="2821">
          <cell r="M2821">
            <v>44316</v>
          </cell>
        </row>
        <row r="2821">
          <cell r="S2821">
            <v>1359</v>
          </cell>
        </row>
        <row r="2821">
          <cell r="AA2821">
            <v>44317</v>
          </cell>
          <cell r="AB2821">
            <v>2021</v>
          </cell>
        </row>
        <row r="2821">
          <cell r="AF2821" t="str">
            <v>电费及管理费</v>
          </cell>
        </row>
        <row r="2822">
          <cell r="C2822" t="str">
            <v>中华东波苑</v>
          </cell>
        </row>
        <row r="2822">
          <cell r="K2822" t="str">
            <v>2021年</v>
          </cell>
        </row>
        <row r="2822">
          <cell r="M2822">
            <v>44316</v>
          </cell>
        </row>
        <row r="2822">
          <cell r="S2822">
            <v>312</v>
          </cell>
        </row>
        <row r="2822">
          <cell r="AA2822">
            <v>44317</v>
          </cell>
          <cell r="AB2822">
            <v>2021</v>
          </cell>
        </row>
        <row r="2822">
          <cell r="AF2822" t="str">
            <v>代收水费</v>
          </cell>
        </row>
        <row r="2823">
          <cell r="C2823" t="str">
            <v>中华东波苑</v>
          </cell>
        </row>
        <row r="2823">
          <cell r="K2823" t="str">
            <v>代收</v>
          </cell>
        </row>
        <row r="2823">
          <cell r="M2823">
            <v>43524</v>
          </cell>
        </row>
        <row r="2823">
          <cell r="S2823">
            <v>-278.98</v>
          </cell>
        </row>
        <row r="2823">
          <cell r="AA2823">
            <v>44317</v>
          </cell>
          <cell r="AB2823">
            <v>2021</v>
          </cell>
        </row>
        <row r="2823">
          <cell r="AF2823" t="str">
            <v>住宅物业费</v>
          </cell>
        </row>
        <row r="2824">
          <cell r="C2824" t="str">
            <v>中华东波苑</v>
          </cell>
        </row>
        <row r="2824">
          <cell r="K2824" t="str">
            <v>2020年</v>
          </cell>
        </row>
        <row r="2824">
          <cell r="M2824">
            <v>44196</v>
          </cell>
        </row>
        <row r="2824">
          <cell r="S2824">
            <v>1712</v>
          </cell>
        </row>
        <row r="2824">
          <cell r="AA2824">
            <v>44348</v>
          </cell>
          <cell r="AB2824">
            <v>2021</v>
          </cell>
        </row>
        <row r="2824">
          <cell r="AF2824" t="str">
            <v>住宅物业费</v>
          </cell>
        </row>
        <row r="2825">
          <cell r="C2825" t="str">
            <v>中华东波苑</v>
          </cell>
        </row>
        <row r="2825">
          <cell r="K2825" t="str">
            <v>2021年</v>
          </cell>
        </row>
        <row r="2825">
          <cell r="M2825">
            <v>44377</v>
          </cell>
        </row>
        <row r="2825">
          <cell r="S2825">
            <v>5600</v>
          </cell>
        </row>
        <row r="2825">
          <cell r="AA2825">
            <v>44348</v>
          </cell>
          <cell r="AB2825">
            <v>2021</v>
          </cell>
        </row>
        <row r="2825">
          <cell r="AF2825" t="str">
            <v>电梯广告（业委会）</v>
          </cell>
        </row>
        <row r="2826">
          <cell r="C2826" t="str">
            <v>中华东波苑</v>
          </cell>
        </row>
        <row r="2826">
          <cell r="K2826" t="str">
            <v>2021年</v>
          </cell>
        </row>
        <row r="2826">
          <cell r="M2826">
            <v>44561</v>
          </cell>
        </row>
        <row r="2826">
          <cell r="S2826">
            <v>1712</v>
          </cell>
        </row>
        <row r="2826">
          <cell r="AA2826">
            <v>44348</v>
          </cell>
          <cell r="AB2826">
            <v>2021</v>
          </cell>
        </row>
        <row r="2826">
          <cell r="AF2826" t="str">
            <v>住宅物业费</v>
          </cell>
        </row>
        <row r="2827">
          <cell r="C2827" t="str">
            <v>中华东波苑</v>
          </cell>
        </row>
        <row r="2827">
          <cell r="K2827" t="str">
            <v>2021年</v>
          </cell>
        </row>
        <row r="2827">
          <cell r="M2827">
            <v>44561</v>
          </cell>
        </row>
        <row r="2827">
          <cell r="S2827">
            <v>3000</v>
          </cell>
        </row>
        <row r="2827">
          <cell r="AA2827">
            <v>44348</v>
          </cell>
          <cell r="AB2827">
            <v>2021</v>
          </cell>
        </row>
        <row r="2827">
          <cell r="AF2827" t="str">
            <v>地面停车费</v>
          </cell>
        </row>
        <row r="2828">
          <cell r="C2828" t="str">
            <v>中华东波苑</v>
          </cell>
        </row>
        <row r="2828">
          <cell r="K2828" t="str">
            <v>2021年</v>
          </cell>
        </row>
        <row r="2828">
          <cell r="M2828">
            <v>44561</v>
          </cell>
        </row>
        <row r="2828">
          <cell r="S2828">
            <v>1799.1</v>
          </cell>
        </row>
        <row r="2828">
          <cell r="AA2828">
            <v>44348</v>
          </cell>
          <cell r="AB2828">
            <v>2021</v>
          </cell>
        </row>
        <row r="2828">
          <cell r="AF2828" t="str">
            <v>住宅物业费</v>
          </cell>
        </row>
        <row r="2829">
          <cell r="C2829" t="str">
            <v>中华东波苑</v>
          </cell>
        </row>
        <row r="2829">
          <cell r="K2829" t="str">
            <v>2021年</v>
          </cell>
        </row>
        <row r="2829">
          <cell r="M2829">
            <v>44561</v>
          </cell>
        </row>
        <row r="2829">
          <cell r="S2829">
            <v>3000</v>
          </cell>
        </row>
        <row r="2829">
          <cell r="AA2829">
            <v>44348</v>
          </cell>
          <cell r="AB2829">
            <v>2021</v>
          </cell>
        </row>
        <row r="2829">
          <cell r="AF2829" t="str">
            <v>地面停车费</v>
          </cell>
        </row>
        <row r="2830">
          <cell r="C2830" t="str">
            <v>中华东波苑</v>
          </cell>
        </row>
        <row r="2830">
          <cell r="K2830" t="str">
            <v>2021年</v>
          </cell>
        </row>
        <row r="2830">
          <cell r="M2830">
            <v>44561</v>
          </cell>
        </row>
        <row r="2830">
          <cell r="S2830">
            <v>2094.36</v>
          </cell>
        </row>
        <row r="2830">
          <cell r="AA2830">
            <v>44348</v>
          </cell>
          <cell r="AB2830">
            <v>2021</v>
          </cell>
        </row>
        <row r="2830">
          <cell r="AF2830" t="str">
            <v>住宅物业费</v>
          </cell>
        </row>
        <row r="2831">
          <cell r="C2831" t="str">
            <v>中华东波苑</v>
          </cell>
        </row>
        <row r="2831">
          <cell r="K2831" t="str">
            <v>2021年</v>
          </cell>
        </row>
        <row r="2831">
          <cell r="M2831">
            <v>44561</v>
          </cell>
        </row>
        <row r="2831">
          <cell r="S2831">
            <v>3000</v>
          </cell>
        </row>
        <row r="2831">
          <cell r="AA2831">
            <v>44348</v>
          </cell>
          <cell r="AB2831">
            <v>2021</v>
          </cell>
        </row>
        <row r="2831">
          <cell r="AF2831" t="str">
            <v>地面停车费</v>
          </cell>
        </row>
        <row r="2832">
          <cell r="C2832" t="str">
            <v>中华东波苑</v>
          </cell>
        </row>
        <row r="2832">
          <cell r="K2832" t="str">
            <v>2021年</v>
          </cell>
        </row>
        <row r="2832">
          <cell r="M2832">
            <v>44286</v>
          </cell>
        </row>
        <row r="2832">
          <cell r="S2832">
            <v>587.77</v>
          </cell>
        </row>
        <row r="2832">
          <cell r="AA2832">
            <v>44348</v>
          </cell>
          <cell r="AB2832">
            <v>2021</v>
          </cell>
        </row>
        <row r="2832">
          <cell r="AF2832" t="str">
            <v>商铺物业费</v>
          </cell>
        </row>
        <row r="2833">
          <cell r="C2833" t="str">
            <v>中华东波苑</v>
          </cell>
        </row>
        <row r="2833">
          <cell r="K2833" t="str">
            <v>2021年</v>
          </cell>
        </row>
        <row r="2833">
          <cell r="M2833">
            <v>44286</v>
          </cell>
        </row>
        <row r="2833">
          <cell r="S2833">
            <v>1063.47</v>
          </cell>
        </row>
        <row r="2833">
          <cell r="AA2833">
            <v>44348</v>
          </cell>
          <cell r="AB2833">
            <v>2021</v>
          </cell>
        </row>
        <row r="2833">
          <cell r="AF2833" t="str">
            <v>商铺物业费</v>
          </cell>
        </row>
        <row r="2834">
          <cell r="C2834" t="str">
            <v>中华东波苑</v>
          </cell>
        </row>
        <row r="2834">
          <cell r="K2834" t="str">
            <v>2021年</v>
          </cell>
        </row>
        <row r="2834">
          <cell r="M2834">
            <v>44286</v>
          </cell>
        </row>
        <row r="2834">
          <cell r="S2834">
            <v>3189.09</v>
          </cell>
        </row>
        <row r="2834">
          <cell r="AA2834">
            <v>44348</v>
          </cell>
          <cell r="AB2834">
            <v>2021</v>
          </cell>
        </row>
        <row r="2834">
          <cell r="AF2834" t="str">
            <v>商铺物业费</v>
          </cell>
        </row>
        <row r="2835">
          <cell r="C2835" t="str">
            <v>中华东波苑</v>
          </cell>
        </row>
        <row r="2835">
          <cell r="K2835" t="str">
            <v>2021年</v>
          </cell>
        </row>
        <row r="2835">
          <cell r="M2835">
            <v>44286</v>
          </cell>
        </row>
        <row r="2835">
          <cell r="S2835">
            <v>3195.34</v>
          </cell>
        </row>
        <row r="2835">
          <cell r="AA2835">
            <v>44348</v>
          </cell>
          <cell r="AB2835">
            <v>2021</v>
          </cell>
        </row>
        <row r="2835">
          <cell r="AF2835" t="str">
            <v>商铺物业费</v>
          </cell>
        </row>
        <row r="2836">
          <cell r="C2836" t="str">
            <v>中华东波苑</v>
          </cell>
        </row>
        <row r="2836">
          <cell r="K2836" t="str">
            <v>2021年</v>
          </cell>
        </row>
        <row r="2836">
          <cell r="M2836">
            <v>44286</v>
          </cell>
        </row>
        <row r="2836">
          <cell r="S2836">
            <v>4927.5</v>
          </cell>
        </row>
        <row r="2836">
          <cell r="AA2836">
            <v>44348</v>
          </cell>
          <cell r="AB2836">
            <v>2021</v>
          </cell>
        </row>
        <row r="2836">
          <cell r="AF2836" t="str">
            <v>商铺物业费</v>
          </cell>
        </row>
        <row r="2837">
          <cell r="C2837" t="str">
            <v>中华东波苑</v>
          </cell>
        </row>
        <row r="2837">
          <cell r="K2837" t="str">
            <v>2021年</v>
          </cell>
        </row>
        <row r="2837">
          <cell r="M2837">
            <v>44286</v>
          </cell>
        </row>
        <row r="2837">
          <cell r="S2837">
            <v>575.95</v>
          </cell>
        </row>
        <row r="2837">
          <cell r="AA2837">
            <v>44348</v>
          </cell>
          <cell r="AB2837">
            <v>2021</v>
          </cell>
        </row>
        <row r="2837">
          <cell r="AF2837" t="str">
            <v>商铺物业费</v>
          </cell>
        </row>
        <row r="2838">
          <cell r="C2838" t="str">
            <v>中华东波苑</v>
          </cell>
        </row>
        <row r="2838">
          <cell r="K2838" t="str">
            <v>2021年</v>
          </cell>
        </row>
        <row r="2838">
          <cell r="M2838">
            <v>44286</v>
          </cell>
        </row>
        <row r="2838">
          <cell r="S2838">
            <v>1042.16</v>
          </cell>
        </row>
        <row r="2838">
          <cell r="AA2838">
            <v>44348</v>
          </cell>
          <cell r="AB2838">
            <v>2021</v>
          </cell>
        </row>
        <row r="2838">
          <cell r="AF2838" t="str">
            <v>商铺物业费</v>
          </cell>
        </row>
        <row r="2839">
          <cell r="C2839" t="str">
            <v>中华东波苑</v>
          </cell>
        </row>
        <row r="2839">
          <cell r="K2839" t="str">
            <v>2021年</v>
          </cell>
        </row>
        <row r="2839">
          <cell r="M2839">
            <v>44286</v>
          </cell>
        </row>
        <row r="2839">
          <cell r="S2839">
            <v>1338.87</v>
          </cell>
        </row>
        <row r="2839">
          <cell r="AA2839">
            <v>44348</v>
          </cell>
          <cell r="AB2839">
            <v>2021</v>
          </cell>
        </row>
        <row r="2839">
          <cell r="AF2839" t="str">
            <v>商铺物业费</v>
          </cell>
        </row>
        <row r="2840">
          <cell r="C2840" t="str">
            <v>中华东波苑</v>
          </cell>
        </row>
        <row r="2840">
          <cell r="K2840" t="str">
            <v>2021年</v>
          </cell>
        </row>
        <row r="2840">
          <cell r="M2840">
            <v>44286</v>
          </cell>
        </row>
        <row r="2840">
          <cell r="S2840">
            <v>471.56</v>
          </cell>
        </row>
        <row r="2840">
          <cell r="AA2840">
            <v>44348</v>
          </cell>
          <cell r="AB2840">
            <v>2021</v>
          </cell>
        </row>
        <row r="2840">
          <cell r="AF2840" t="str">
            <v>商铺物业费</v>
          </cell>
        </row>
        <row r="2841">
          <cell r="C2841" t="str">
            <v>中华东波苑</v>
          </cell>
        </row>
        <row r="2841">
          <cell r="K2841" t="str">
            <v>2021年</v>
          </cell>
        </row>
        <row r="2841">
          <cell r="M2841">
            <v>44377</v>
          </cell>
        </row>
        <row r="2841">
          <cell r="S2841">
            <v>736.8</v>
          </cell>
        </row>
        <row r="2841">
          <cell r="AA2841">
            <v>44348</v>
          </cell>
          <cell r="AB2841">
            <v>2021</v>
          </cell>
        </row>
        <row r="2841">
          <cell r="AF2841" t="str">
            <v>住宅物业费</v>
          </cell>
        </row>
        <row r="2842">
          <cell r="C2842" t="str">
            <v>中华东波苑</v>
          </cell>
        </row>
        <row r="2842">
          <cell r="K2842" t="str">
            <v>2021年</v>
          </cell>
        </row>
        <row r="2842">
          <cell r="M2842">
            <v>44561</v>
          </cell>
        </row>
        <row r="2842">
          <cell r="S2842">
            <v>1500</v>
          </cell>
        </row>
        <row r="2842">
          <cell r="AA2842">
            <v>44348</v>
          </cell>
          <cell r="AB2842">
            <v>2021</v>
          </cell>
        </row>
        <row r="2842">
          <cell r="AF2842" t="str">
            <v>小业主产权车辆管理费</v>
          </cell>
        </row>
        <row r="2843">
          <cell r="C2843" t="str">
            <v>中华东波苑</v>
          </cell>
        </row>
        <row r="2843">
          <cell r="K2843" t="str">
            <v>2021年</v>
          </cell>
        </row>
        <row r="2843">
          <cell r="M2843">
            <v>44561</v>
          </cell>
        </row>
        <row r="2843">
          <cell r="S2843">
            <v>1500</v>
          </cell>
        </row>
        <row r="2843">
          <cell r="AA2843">
            <v>44348</v>
          </cell>
          <cell r="AB2843">
            <v>2021</v>
          </cell>
        </row>
        <row r="2843">
          <cell r="AF2843" t="str">
            <v>小业主产权车辆管理费</v>
          </cell>
        </row>
        <row r="2844">
          <cell r="C2844" t="str">
            <v>中华东波苑</v>
          </cell>
        </row>
        <row r="2844">
          <cell r="K2844" t="str">
            <v>2021年</v>
          </cell>
        </row>
        <row r="2844">
          <cell r="M2844">
            <v>44561</v>
          </cell>
        </row>
        <row r="2844">
          <cell r="S2844">
            <v>1712</v>
          </cell>
        </row>
        <row r="2844">
          <cell r="AA2844">
            <v>44348</v>
          </cell>
          <cell r="AB2844">
            <v>2021</v>
          </cell>
        </row>
        <row r="2844">
          <cell r="AF2844" t="str">
            <v>住宅物业费</v>
          </cell>
        </row>
        <row r="2845">
          <cell r="C2845" t="str">
            <v>中华东波苑</v>
          </cell>
        </row>
        <row r="2845">
          <cell r="K2845" t="str">
            <v>2021年</v>
          </cell>
        </row>
        <row r="2845">
          <cell r="M2845">
            <v>44377</v>
          </cell>
        </row>
        <row r="2845">
          <cell r="S2845">
            <v>899.58</v>
          </cell>
        </row>
        <row r="2845">
          <cell r="AA2845">
            <v>44348</v>
          </cell>
          <cell r="AB2845">
            <v>2021</v>
          </cell>
        </row>
        <row r="2845">
          <cell r="AF2845" t="str">
            <v>住宅物业费</v>
          </cell>
        </row>
        <row r="2846">
          <cell r="C2846" t="str">
            <v>中华东波苑</v>
          </cell>
        </row>
        <row r="2846">
          <cell r="K2846" t="str">
            <v>2021年</v>
          </cell>
        </row>
        <row r="2846">
          <cell r="M2846">
            <v>44377</v>
          </cell>
        </row>
        <row r="2846">
          <cell r="S2846">
            <v>1955.58</v>
          </cell>
        </row>
        <row r="2846">
          <cell r="AA2846">
            <v>44348</v>
          </cell>
          <cell r="AB2846">
            <v>2021</v>
          </cell>
        </row>
        <row r="2846">
          <cell r="AF2846" t="str">
            <v>住宅物业费</v>
          </cell>
        </row>
        <row r="2847">
          <cell r="C2847" t="str">
            <v>中华东波苑</v>
          </cell>
        </row>
        <row r="2847">
          <cell r="K2847" t="str">
            <v>2021年</v>
          </cell>
        </row>
        <row r="2847">
          <cell r="M2847">
            <v>44377</v>
          </cell>
        </row>
        <row r="2847">
          <cell r="S2847">
            <v>750</v>
          </cell>
        </row>
        <row r="2847">
          <cell r="AA2847">
            <v>44348</v>
          </cell>
          <cell r="AB2847">
            <v>2021</v>
          </cell>
        </row>
        <row r="2847">
          <cell r="AF2847" t="str">
            <v>小业主产权车辆管理费</v>
          </cell>
        </row>
        <row r="2848">
          <cell r="C2848" t="str">
            <v>中华东波苑</v>
          </cell>
        </row>
        <row r="2848">
          <cell r="K2848" t="str">
            <v>2021年</v>
          </cell>
        </row>
        <row r="2848">
          <cell r="M2848">
            <v>44561</v>
          </cell>
        </row>
        <row r="2848">
          <cell r="S2848">
            <v>738.8</v>
          </cell>
        </row>
        <row r="2848">
          <cell r="AA2848">
            <v>44348</v>
          </cell>
          <cell r="AB2848">
            <v>2021</v>
          </cell>
        </row>
        <row r="2848">
          <cell r="AF2848" t="str">
            <v>住宅物业费</v>
          </cell>
        </row>
        <row r="2849">
          <cell r="C2849" t="str">
            <v>中华东波苑</v>
          </cell>
        </row>
        <row r="2849">
          <cell r="K2849" t="str">
            <v>2021年</v>
          </cell>
        </row>
        <row r="2849">
          <cell r="M2849">
            <v>44561</v>
          </cell>
        </row>
        <row r="2849">
          <cell r="S2849">
            <v>750</v>
          </cell>
        </row>
        <row r="2849">
          <cell r="AA2849">
            <v>44348</v>
          </cell>
          <cell r="AB2849">
            <v>2021</v>
          </cell>
        </row>
        <row r="2849">
          <cell r="AF2849" t="str">
            <v>小业主产权车辆管理费</v>
          </cell>
        </row>
        <row r="2850">
          <cell r="C2850" t="str">
            <v>中华东波苑</v>
          </cell>
        </row>
        <row r="2850">
          <cell r="K2850" t="str">
            <v>2021年</v>
          </cell>
        </row>
        <row r="2850">
          <cell r="M2850">
            <v>44377</v>
          </cell>
        </row>
        <row r="2850">
          <cell r="S2850">
            <v>736.8</v>
          </cell>
        </row>
        <row r="2850">
          <cell r="AA2850">
            <v>44348</v>
          </cell>
          <cell r="AB2850">
            <v>2021</v>
          </cell>
        </row>
        <row r="2850">
          <cell r="AF2850" t="str">
            <v>住宅物业费</v>
          </cell>
        </row>
        <row r="2851">
          <cell r="C2851" t="str">
            <v>中华东波苑</v>
          </cell>
        </row>
        <row r="2851">
          <cell r="K2851" t="str">
            <v>2021年</v>
          </cell>
        </row>
        <row r="2851">
          <cell r="M2851">
            <v>44377</v>
          </cell>
        </row>
        <row r="2851">
          <cell r="S2851">
            <v>427.47</v>
          </cell>
        </row>
        <row r="2851">
          <cell r="AA2851">
            <v>44348</v>
          </cell>
          <cell r="AB2851">
            <v>2021</v>
          </cell>
        </row>
        <row r="2851">
          <cell r="AF2851" t="str">
            <v>住宅物业费</v>
          </cell>
        </row>
        <row r="2852">
          <cell r="C2852" t="str">
            <v>中华东波苑</v>
          </cell>
        </row>
        <row r="2852">
          <cell r="K2852" t="str">
            <v>2021年</v>
          </cell>
        </row>
        <row r="2852">
          <cell r="M2852">
            <v>44377</v>
          </cell>
        </row>
        <row r="2852">
          <cell r="S2852">
            <v>1050</v>
          </cell>
        </row>
        <row r="2852">
          <cell r="AA2852">
            <v>44348</v>
          </cell>
          <cell r="AB2852">
            <v>2021</v>
          </cell>
        </row>
        <row r="2852">
          <cell r="AF2852" t="str">
            <v>地下停车费</v>
          </cell>
        </row>
        <row r="2853">
          <cell r="C2853" t="str">
            <v>中华东波苑</v>
          </cell>
        </row>
        <row r="2853">
          <cell r="K2853" t="str">
            <v>2021年</v>
          </cell>
        </row>
        <row r="2853">
          <cell r="M2853">
            <v>44561</v>
          </cell>
        </row>
        <row r="2853">
          <cell r="S2853">
            <v>1799.2</v>
          </cell>
        </row>
        <row r="2853">
          <cell r="AA2853">
            <v>44348</v>
          </cell>
          <cell r="AB2853">
            <v>2021</v>
          </cell>
        </row>
        <row r="2853">
          <cell r="AF2853" t="str">
            <v>住宅物业费</v>
          </cell>
        </row>
        <row r="2854">
          <cell r="C2854" t="str">
            <v>中华东波苑</v>
          </cell>
        </row>
        <row r="2854">
          <cell r="K2854" t="str">
            <v>2021年</v>
          </cell>
        </row>
        <row r="2854">
          <cell r="M2854">
            <v>44561</v>
          </cell>
        </row>
        <row r="2854">
          <cell r="S2854">
            <v>1500</v>
          </cell>
        </row>
        <row r="2854">
          <cell r="AA2854">
            <v>44348</v>
          </cell>
          <cell r="AB2854">
            <v>2021</v>
          </cell>
        </row>
        <row r="2854">
          <cell r="AF2854" t="str">
            <v>小业主产权车辆管理费</v>
          </cell>
        </row>
        <row r="2855">
          <cell r="C2855" t="str">
            <v>中华东波苑</v>
          </cell>
        </row>
        <row r="2855">
          <cell r="K2855" t="str">
            <v>2021年</v>
          </cell>
        </row>
        <row r="2855">
          <cell r="M2855">
            <v>44316</v>
          </cell>
        </row>
        <row r="2855">
          <cell r="S2855">
            <v>16699</v>
          </cell>
        </row>
        <row r="2855">
          <cell r="AA2855">
            <v>44348</v>
          </cell>
          <cell r="AB2855">
            <v>2021</v>
          </cell>
        </row>
        <row r="2855">
          <cell r="AF2855" t="str">
            <v>电费及管理费</v>
          </cell>
        </row>
        <row r="2856">
          <cell r="C2856" t="str">
            <v>中华东波苑</v>
          </cell>
        </row>
        <row r="2856">
          <cell r="K2856" t="str">
            <v>2021年</v>
          </cell>
        </row>
        <row r="2856">
          <cell r="M2856">
            <v>44316</v>
          </cell>
        </row>
        <row r="2856">
          <cell r="S2856">
            <v>5415</v>
          </cell>
        </row>
        <row r="2856">
          <cell r="AA2856">
            <v>44348</v>
          </cell>
          <cell r="AB2856">
            <v>2021</v>
          </cell>
        </row>
        <row r="2856">
          <cell r="AF2856" t="str">
            <v>代收水费</v>
          </cell>
        </row>
        <row r="2857">
          <cell r="C2857" t="str">
            <v>中华东波苑</v>
          </cell>
        </row>
        <row r="2857">
          <cell r="K2857" t="str">
            <v>2021年</v>
          </cell>
        </row>
        <row r="2857">
          <cell r="M2857">
            <v>44255</v>
          </cell>
        </row>
        <row r="2857">
          <cell r="S2857">
            <v>22520</v>
          </cell>
        </row>
        <row r="2857">
          <cell r="AA2857">
            <v>44348</v>
          </cell>
          <cell r="AB2857">
            <v>2021</v>
          </cell>
        </row>
        <row r="2857">
          <cell r="AF2857" t="str">
            <v>电费及管理费</v>
          </cell>
        </row>
        <row r="2858">
          <cell r="C2858" t="str">
            <v>中华东波苑</v>
          </cell>
        </row>
        <row r="2858">
          <cell r="K2858" t="str">
            <v>2021年</v>
          </cell>
        </row>
        <row r="2858">
          <cell r="M2858">
            <v>44255</v>
          </cell>
        </row>
        <row r="2858">
          <cell r="S2858">
            <v>3533.6</v>
          </cell>
        </row>
        <row r="2858">
          <cell r="AA2858">
            <v>44348</v>
          </cell>
          <cell r="AB2858">
            <v>2021</v>
          </cell>
        </row>
        <row r="2858">
          <cell r="AF2858" t="str">
            <v>代收水费</v>
          </cell>
        </row>
        <row r="2859">
          <cell r="C2859" t="str">
            <v>中华东波苑</v>
          </cell>
        </row>
        <row r="2859">
          <cell r="K2859" t="str">
            <v>2021年</v>
          </cell>
        </row>
        <row r="2859">
          <cell r="M2859">
            <v>44255</v>
          </cell>
        </row>
        <row r="2859">
          <cell r="S2859">
            <v>21880</v>
          </cell>
        </row>
        <row r="2859">
          <cell r="AA2859">
            <v>44348</v>
          </cell>
          <cell r="AB2859">
            <v>2021</v>
          </cell>
        </row>
        <row r="2859">
          <cell r="AF2859" t="str">
            <v>电费及管理费</v>
          </cell>
        </row>
        <row r="2860">
          <cell r="C2860" t="str">
            <v>中华东波苑</v>
          </cell>
        </row>
        <row r="2860">
          <cell r="K2860" t="str">
            <v>2021年</v>
          </cell>
        </row>
        <row r="2860">
          <cell r="M2860">
            <v>44255</v>
          </cell>
        </row>
        <row r="2860">
          <cell r="S2860">
            <v>2946.9</v>
          </cell>
        </row>
        <row r="2860">
          <cell r="AA2860">
            <v>44348</v>
          </cell>
          <cell r="AB2860">
            <v>2021</v>
          </cell>
        </row>
        <row r="2860">
          <cell r="AF2860" t="str">
            <v>代收水费</v>
          </cell>
        </row>
        <row r="2861">
          <cell r="C2861" t="str">
            <v>中华东波苑</v>
          </cell>
        </row>
        <row r="2861">
          <cell r="K2861" t="str">
            <v>2021年</v>
          </cell>
        </row>
        <row r="2861">
          <cell r="M2861">
            <v>44316</v>
          </cell>
        </row>
        <row r="2861">
          <cell r="S2861">
            <v>218</v>
          </cell>
        </row>
        <row r="2861">
          <cell r="AA2861">
            <v>44348</v>
          </cell>
          <cell r="AB2861">
            <v>2021</v>
          </cell>
        </row>
        <row r="2861">
          <cell r="AF2861" t="str">
            <v>电费及管理费</v>
          </cell>
        </row>
        <row r="2862">
          <cell r="C2862" t="str">
            <v>中华东波苑</v>
          </cell>
        </row>
        <row r="2862">
          <cell r="K2862" t="str">
            <v>2021年</v>
          </cell>
        </row>
        <row r="2862">
          <cell r="M2862">
            <v>44316</v>
          </cell>
        </row>
        <row r="2862">
          <cell r="S2862">
            <v>370.5</v>
          </cell>
        </row>
        <row r="2862">
          <cell r="AA2862">
            <v>44348</v>
          </cell>
          <cell r="AB2862">
            <v>2021</v>
          </cell>
        </row>
        <row r="2862">
          <cell r="AF2862" t="str">
            <v>代收水费</v>
          </cell>
        </row>
        <row r="2863">
          <cell r="C2863" t="str">
            <v>中华东波苑</v>
          </cell>
        </row>
        <row r="2863">
          <cell r="K2863" t="str">
            <v>2021年</v>
          </cell>
        </row>
        <row r="2863">
          <cell r="M2863">
            <v>44377</v>
          </cell>
        </row>
        <row r="2863">
          <cell r="S2863">
            <v>1566</v>
          </cell>
        </row>
        <row r="2863">
          <cell r="AA2863">
            <v>44348</v>
          </cell>
          <cell r="AB2863">
            <v>2021</v>
          </cell>
        </row>
        <row r="2863">
          <cell r="AF2863" t="str">
            <v>商铺物业费</v>
          </cell>
        </row>
        <row r="2864">
          <cell r="C2864" t="str">
            <v>中华东波苑</v>
          </cell>
        </row>
        <row r="2864">
          <cell r="K2864" t="str">
            <v>2021年</v>
          </cell>
        </row>
        <row r="2864">
          <cell r="M2864">
            <v>44561</v>
          </cell>
        </row>
        <row r="2864">
          <cell r="S2864">
            <v>1709.88</v>
          </cell>
        </row>
        <row r="2864">
          <cell r="AA2864">
            <v>44348</v>
          </cell>
          <cell r="AB2864">
            <v>2021</v>
          </cell>
        </row>
        <row r="2864">
          <cell r="AF2864" t="str">
            <v>住宅物业费</v>
          </cell>
        </row>
        <row r="2865">
          <cell r="C2865" t="str">
            <v>中华东波苑</v>
          </cell>
        </row>
        <row r="2865">
          <cell r="K2865" t="str">
            <v>2021年</v>
          </cell>
        </row>
        <row r="2865">
          <cell r="M2865">
            <v>44561</v>
          </cell>
        </row>
        <row r="2865">
          <cell r="S2865">
            <v>3000</v>
          </cell>
        </row>
        <row r="2865">
          <cell r="AA2865">
            <v>44348</v>
          </cell>
          <cell r="AB2865">
            <v>2021</v>
          </cell>
        </row>
        <row r="2865">
          <cell r="AF2865" t="str">
            <v>地面停车费</v>
          </cell>
        </row>
        <row r="2866">
          <cell r="C2866" t="str">
            <v>中华东波苑</v>
          </cell>
        </row>
        <row r="2866">
          <cell r="K2866" t="str">
            <v>2021年</v>
          </cell>
        </row>
        <row r="2866">
          <cell r="M2866">
            <v>44561</v>
          </cell>
        </row>
        <row r="2866">
          <cell r="S2866">
            <v>1473.6</v>
          </cell>
        </row>
        <row r="2866">
          <cell r="AA2866">
            <v>44348</v>
          </cell>
          <cell r="AB2866">
            <v>2021</v>
          </cell>
        </row>
        <row r="2866">
          <cell r="AF2866" t="str">
            <v>住宅物业费</v>
          </cell>
        </row>
        <row r="2867">
          <cell r="C2867" t="str">
            <v>中华东波苑</v>
          </cell>
        </row>
        <row r="2867">
          <cell r="K2867" t="str">
            <v>2021年</v>
          </cell>
        </row>
        <row r="2867">
          <cell r="M2867">
            <v>44377</v>
          </cell>
        </row>
        <row r="2867">
          <cell r="S2867">
            <v>897.18</v>
          </cell>
        </row>
        <row r="2867">
          <cell r="AA2867">
            <v>44348</v>
          </cell>
          <cell r="AB2867">
            <v>2021</v>
          </cell>
        </row>
        <row r="2867">
          <cell r="AF2867" t="str">
            <v>住宅物业费</v>
          </cell>
        </row>
        <row r="2868">
          <cell r="C2868" t="str">
            <v>中华东波苑</v>
          </cell>
        </row>
        <row r="2868">
          <cell r="K2868" t="str">
            <v>2021年</v>
          </cell>
        </row>
        <row r="2868">
          <cell r="M2868">
            <v>44561</v>
          </cell>
        </row>
        <row r="2868">
          <cell r="S2868">
            <v>1500</v>
          </cell>
        </row>
        <row r="2868">
          <cell r="AA2868">
            <v>44348</v>
          </cell>
          <cell r="AB2868">
            <v>2021</v>
          </cell>
        </row>
        <row r="2868">
          <cell r="AF2868" t="str">
            <v>地面停车费</v>
          </cell>
        </row>
        <row r="2869">
          <cell r="C2869" t="str">
            <v>中华东波苑</v>
          </cell>
        </row>
        <row r="2869">
          <cell r="K2869" t="str">
            <v>2021年</v>
          </cell>
        </row>
        <row r="2869">
          <cell r="M2869">
            <v>44561</v>
          </cell>
        </row>
        <row r="2869">
          <cell r="S2869">
            <v>2100</v>
          </cell>
        </row>
        <row r="2869">
          <cell r="AA2869">
            <v>44348</v>
          </cell>
          <cell r="AB2869">
            <v>2021</v>
          </cell>
        </row>
        <row r="2869">
          <cell r="AF2869" t="str">
            <v>地下停车费</v>
          </cell>
        </row>
        <row r="2870">
          <cell r="C2870" t="str">
            <v>中华东波苑</v>
          </cell>
        </row>
        <row r="2870">
          <cell r="K2870" t="str">
            <v>2021年</v>
          </cell>
        </row>
        <row r="2870">
          <cell r="M2870">
            <v>44561</v>
          </cell>
        </row>
        <row r="2870">
          <cell r="S2870">
            <v>1473.6</v>
          </cell>
        </row>
        <row r="2870">
          <cell r="AA2870">
            <v>44348</v>
          </cell>
          <cell r="AB2870">
            <v>2021</v>
          </cell>
        </row>
        <row r="2870">
          <cell r="AF2870" t="str">
            <v>住宅物业费</v>
          </cell>
        </row>
        <row r="2871">
          <cell r="C2871" t="str">
            <v>中华东波苑</v>
          </cell>
        </row>
        <row r="2871">
          <cell r="K2871" t="str">
            <v>2021年</v>
          </cell>
        </row>
        <row r="2871">
          <cell r="M2871">
            <v>44377</v>
          </cell>
        </row>
        <row r="2871">
          <cell r="S2871">
            <v>736.8</v>
          </cell>
        </row>
        <row r="2871">
          <cell r="AA2871">
            <v>44348</v>
          </cell>
          <cell r="AB2871">
            <v>2021</v>
          </cell>
        </row>
        <row r="2871">
          <cell r="AF2871" t="str">
            <v>住宅物业费</v>
          </cell>
        </row>
        <row r="2872">
          <cell r="C2872" t="str">
            <v>中华东波苑</v>
          </cell>
        </row>
        <row r="2872">
          <cell r="K2872" t="str">
            <v>2021年</v>
          </cell>
        </row>
        <row r="2872">
          <cell r="M2872">
            <v>44561</v>
          </cell>
        </row>
        <row r="2872">
          <cell r="S2872">
            <v>836.94</v>
          </cell>
        </row>
        <row r="2872">
          <cell r="AA2872">
            <v>44348</v>
          </cell>
          <cell r="AB2872">
            <v>2021</v>
          </cell>
        </row>
        <row r="2872">
          <cell r="AF2872" t="str">
            <v>住宅物业费</v>
          </cell>
        </row>
        <row r="2873">
          <cell r="C2873" t="str">
            <v>中华东波苑</v>
          </cell>
        </row>
        <row r="2873">
          <cell r="K2873" t="str">
            <v>2021年</v>
          </cell>
        </row>
        <row r="2873">
          <cell r="M2873">
            <v>44347</v>
          </cell>
        </row>
        <row r="2873">
          <cell r="S2873">
            <v>1360.6</v>
          </cell>
        </row>
        <row r="2873">
          <cell r="AA2873">
            <v>44348</v>
          </cell>
          <cell r="AB2873">
            <v>2021</v>
          </cell>
        </row>
        <row r="2873">
          <cell r="AF2873" t="str">
            <v>电费及管理费</v>
          </cell>
        </row>
        <row r="2874">
          <cell r="C2874" t="str">
            <v>中华东波苑</v>
          </cell>
        </row>
        <row r="2874">
          <cell r="K2874" t="str">
            <v>2021年</v>
          </cell>
        </row>
        <row r="2874">
          <cell r="M2874">
            <v>44347</v>
          </cell>
        </row>
        <row r="2874">
          <cell r="S2874">
            <v>136.5</v>
          </cell>
        </row>
        <row r="2874">
          <cell r="AA2874">
            <v>44348</v>
          </cell>
          <cell r="AB2874">
            <v>2021</v>
          </cell>
        </row>
        <row r="2874">
          <cell r="AF2874" t="str">
            <v>代收水费</v>
          </cell>
        </row>
        <row r="2875">
          <cell r="C2875" t="str">
            <v>中华东波苑</v>
          </cell>
        </row>
        <row r="2875">
          <cell r="K2875" t="str">
            <v>2021年</v>
          </cell>
        </row>
        <row r="2875">
          <cell r="M2875">
            <v>44316</v>
          </cell>
        </row>
        <row r="2875">
          <cell r="S2875">
            <v>149</v>
          </cell>
        </row>
        <row r="2875">
          <cell r="AA2875">
            <v>44348</v>
          </cell>
          <cell r="AB2875">
            <v>2021</v>
          </cell>
        </row>
        <row r="2875">
          <cell r="AF2875" t="str">
            <v>电费及管理费</v>
          </cell>
        </row>
        <row r="2876">
          <cell r="C2876" t="str">
            <v>中华东波苑</v>
          </cell>
        </row>
        <row r="2876">
          <cell r="K2876" t="str">
            <v>2021年</v>
          </cell>
        </row>
        <row r="2876">
          <cell r="M2876">
            <v>44316</v>
          </cell>
        </row>
        <row r="2876">
          <cell r="S2876">
            <v>57</v>
          </cell>
        </row>
        <row r="2876">
          <cell r="AA2876">
            <v>44348</v>
          </cell>
          <cell r="AB2876">
            <v>2021</v>
          </cell>
        </row>
        <row r="2876">
          <cell r="AF2876" t="str">
            <v>代收水费</v>
          </cell>
        </row>
        <row r="2877">
          <cell r="C2877" t="str">
            <v>中华东波苑</v>
          </cell>
        </row>
        <row r="2877">
          <cell r="K2877" t="str">
            <v>2021年</v>
          </cell>
        </row>
        <row r="2877">
          <cell r="M2877">
            <v>44561</v>
          </cell>
        </row>
        <row r="2877">
          <cell r="S2877">
            <v>1656</v>
          </cell>
        </row>
        <row r="2877">
          <cell r="AA2877">
            <v>44348</v>
          </cell>
          <cell r="AB2877">
            <v>2021</v>
          </cell>
        </row>
        <row r="2877">
          <cell r="AF2877" t="str">
            <v>住宅物业费</v>
          </cell>
        </row>
        <row r="2878">
          <cell r="C2878" t="str">
            <v>中华东波苑</v>
          </cell>
        </row>
        <row r="2878">
          <cell r="K2878" t="str">
            <v>2021年</v>
          </cell>
        </row>
        <row r="2878">
          <cell r="M2878">
            <v>44561</v>
          </cell>
        </row>
        <row r="2878">
          <cell r="S2878">
            <v>1799.16</v>
          </cell>
        </row>
        <row r="2878">
          <cell r="AA2878">
            <v>44348</v>
          </cell>
          <cell r="AB2878">
            <v>2021</v>
          </cell>
        </row>
        <row r="2878">
          <cell r="AF2878" t="str">
            <v>住宅物业费</v>
          </cell>
        </row>
        <row r="2879">
          <cell r="C2879" t="str">
            <v>中华东波苑</v>
          </cell>
        </row>
        <row r="2879">
          <cell r="K2879" t="str">
            <v>2021年</v>
          </cell>
        </row>
        <row r="2879">
          <cell r="M2879">
            <v>44561</v>
          </cell>
        </row>
        <row r="2879">
          <cell r="S2879">
            <v>1473.6</v>
          </cell>
        </row>
        <row r="2879">
          <cell r="AA2879">
            <v>44348</v>
          </cell>
          <cell r="AB2879">
            <v>2021</v>
          </cell>
        </row>
        <row r="2879">
          <cell r="AF2879" t="str">
            <v>住宅物业费</v>
          </cell>
        </row>
        <row r="2880">
          <cell r="C2880" t="str">
            <v>中华东波苑</v>
          </cell>
        </row>
        <row r="2880">
          <cell r="K2880" t="str">
            <v>2021年</v>
          </cell>
        </row>
        <row r="2880">
          <cell r="M2880">
            <v>44561</v>
          </cell>
        </row>
        <row r="2880">
          <cell r="S2880">
            <v>1473.6</v>
          </cell>
        </row>
        <row r="2880">
          <cell r="AA2880">
            <v>44348</v>
          </cell>
          <cell r="AB2880">
            <v>2021</v>
          </cell>
        </row>
        <row r="2880">
          <cell r="AF2880" t="str">
            <v>住宅物业费</v>
          </cell>
        </row>
        <row r="2881">
          <cell r="C2881" t="str">
            <v>中华东波苑</v>
          </cell>
        </row>
        <row r="2881">
          <cell r="K2881" t="str">
            <v>2021年</v>
          </cell>
        </row>
        <row r="2881">
          <cell r="M2881">
            <v>44561</v>
          </cell>
        </row>
        <row r="2881">
          <cell r="S2881">
            <v>4200</v>
          </cell>
        </row>
        <row r="2881">
          <cell r="AA2881">
            <v>44348</v>
          </cell>
          <cell r="AB2881">
            <v>2021</v>
          </cell>
        </row>
        <row r="2881">
          <cell r="AF2881" t="str">
            <v>地下停车费</v>
          </cell>
        </row>
        <row r="2882">
          <cell r="C2882" t="str">
            <v>中华东波苑</v>
          </cell>
        </row>
        <row r="2882">
          <cell r="K2882" t="str">
            <v>2020年</v>
          </cell>
        </row>
        <row r="2882">
          <cell r="M2882">
            <v>44196</v>
          </cell>
        </row>
        <row r="2882">
          <cell r="S2882">
            <v>1061.21</v>
          </cell>
        </row>
        <row r="2882">
          <cell r="AA2882">
            <v>44348</v>
          </cell>
          <cell r="AB2882">
            <v>2021</v>
          </cell>
        </row>
        <row r="2882">
          <cell r="AF2882" t="str">
            <v>住宅物业费</v>
          </cell>
        </row>
        <row r="2883">
          <cell r="C2883" t="str">
            <v>中华东波苑</v>
          </cell>
        </row>
        <row r="2883">
          <cell r="K2883" t="str">
            <v>2021年</v>
          </cell>
        </row>
        <row r="2883">
          <cell r="M2883">
            <v>44561</v>
          </cell>
        </row>
        <row r="2883">
          <cell r="S2883">
            <v>3000</v>
          </cell>
        </row>
        <row r="2883">
          <cell r="AA2883">
            <v>44348</v>
          </cell>
          <cell r="AB2883">
            <v>2021</v>
          </cell>
        </row>
        <row r="2883">
          <cell r="AF2883" t="str">
            <v>地面停车费</v>
          </cell>
        </row>
        <row r="2884">
          <cell r="C2884" t="str">
            <v>中华东波苑</v>
          </cell>
        </row>
        <row r="2884">
          <cell r="K2884" t="str">
            <v>2021年</v>
          </cell>
        </row>
        <row r="2884">
          <cell r="M2884">
            <v>44561</v>
          </cell>
        </row>
        <row r="2884">
          <cell r="S2884">
            <v>1656</v>
          </cell>
        </row>
        <row r="2884">
          <cell r="AA2884">
            <v>44348</v>
          </cell>
          <cell r="AB2884">
            <v>2021</v>
          </cell>
        </row>
        <row r="2884">
          <cell r="AF2884" t="str">
            <v>住宅物业费</v>
          </cell>
        </row>
        <row r="2885">
          <cell r="C2885" t="str">
            <v>中华东波苑</v>
          </cell>
        </row>
        <row r="2885">
          <cell r="K2885" t="str">
            <v>2021年</v>
          </cell>
        </row>
        <row r="2885">
          <cell r="M2885">
            <v>44561</v>
          </cell>
        </row>
        <row r="2885">
          <cell r="S2885">
            <v>2619.36</v>
          </cell>
        </row>
        <row r="2885">
          <cell r="AA2885">
            <v>44348</v>
          </cell>
          <cell r="AB2885">
            <v>2021</v>
          </cell>
        </row>
        <row r="2885">
          <cell r="AF2885" t="str">
            <v>商铺物业费</v>
          </cell>
        </row>
        <row r="2886">
          <cell r="C2886" t="str">
            <v>中华东波苑</v>
          </cell>
        </row>
        <row r="2886">
          <cell r="K2886" t="str">
            <v>2021年</v>
          </cell>
        </row>
        <row r="2886">
          <cell r="M2886">
            <v>44561</v>
          </cell>
        </row>
        <row r="2886">
          <cell r="S2886">
            <v>1656</v>
          </cell>
        </row>
        <row r="2886">
          <cell r="AA2886">
            <v>44348</v>
          </cell>
          <cell r="AB2886">
            <v>2021</v>
          </cell>
        </row>
        <row r="2886">
          <cell r="AF2886" t="str">
            <v>住宅物业费</v>
          </cell>
        </row>
        <row r="2887">
          <cell r="C2887" t="str">
            <v>中华东波苑</v>
          </cell>
        </row>
        <row r="2887">
          <cell r="K2887" t="str">
            <v>2021年</v>
          </cell>
        </row>
        <row r="2887">
          <cell r="M2887">
            <v>44561</v>
          </cell>
        </row>
        <row r="2887">
          <cell r="S2887">
            <v>828</v>
          </cell>
        </row>
        <row r="2887">
          <cell r="AA2887">
            <v>44348</v>
          </cell>
          <cell r="AB2887">
            <v>2021</v>
          </cell>
        </row>
        <row r="2887">
          <cell r="AF2887" t="str">
            <v>住宅物业费</v>
          </cell>
        </row>
        <row r="2888">
          <cell r="C2888" t="str">
            <v>中华东波苑</v>
          </cell>
        </row>
        <row r="2888">
          <cell r="K2888" t="str">
            <v>2021年</v>
          </cell>
        </row>
        <row r="2888">
          <cell r="M2888">
            <v>44377</v>
          </cell>
        </row>
        <row r="2888">
          <cell r="S2888">
            <v>828</v>
          </cell>
        </row>
        <row r="2888">
          <cell r="AA2888">
            <v>44348</v>
          </cell>
          <cell r="AB2888">
            <v>2021</v>
          </cell>
        </row>
        <row r="2888">
          <cell r="AF2888" t="str">
            <v>住宅物业费</v>
          </cell>
        </row>
        <row r="2889">
          <cell r="C2889" t="str">
            <v>中华东波苑</v>
          </cell>
        </row>
        <row r="2889">
          <cell r="K2889" t="str">
            <v>2021年</v>
          </cell>
        </row>
        <row r="2889">
          <cell r="M2889">
            <v>44377</v>
          </cell>
        </row>
        <row r="2889">
          <cell r="S2889">
            <v>1500</v>
          </cell>
        </row>
        <row r="2889">
          <cell r="AA2889">
            <v>44348</v>
          </cell>
          <cell r="AB2889">
            <v>2021</v>
          </cell>
        </row>
        <row r="2889">
          <cell r="AF2889" t="str">
            <v>地面停车费</v>
          </cell>
        </row>
        <row r="2890">
          <cell r="C2890" t="str">
            <v>中华东波苑</v>
          </cell>
        </row>
        <row r="2890">
          <cell r="K2890" t="str">
            <v>2021年</v>
          </cell>
        </row>
        <row r="2890">
          <cell r="M2890">
            <v>44561</v>
          </cell>
        </row>
        <row r="2890">
          <cell r="S2890">
            <v>1799.16</v>
          </cell>
        </row>
        <row r="2890">
          <cell r="AA2890">
            <v>44348</v>
          </cell>
          <cell r="AB2890">
            <v>2021</v>
          </cell>
        </row>
        <row r="2890">
          <cell r="AF2890" t="str">
            <v>住宅物业费</v>
          </cell>
        </row>
        <row r="2891">
          <cell r="C2891" t="str">
            <v>中华东波苑</v>
          </cell>
        </row>
        <row r="2891">
          <cell r="K2891" t="str">
            <v>2021年</v>
          </cell>
        </row>
        <row r="2891">
          <cell r="M2891">
            <v>44561</v>
          </cell>
        </row>
        <row r="2891">
          <cell r="S2891">
            <v>1799.16</v>
          </cell>
        </row>
        <row r="2891">
          <cell r="AA2891">
            <v>44348</v>
          </cell>
          <cell r="AB2891">
            <v>2021</v>
          </cell>
        </row>
        <row r="2891">
          <cell r="AF2891" t="str">
            <v>住宅物业费</v>
          </cell>
        </row>
        <row r="2892">
          <cell r="C2892" t="str">
            <v>中华东波苑</v>
          </cell>
        </row>
        <row r="2892">
          <cell r="K2892" t="str">
            <v>2021年</v>
          </cell>
        </row>
        <row r="2892">
          <cell r="M2892">
            <v>44377</v>
          </cell>
        </row>
        <row r="2892">
          <cell r="S2892">
            <v>736.8</v>
          </cell>
        </row>
        <row r="2892">
          <cell r="AA2892">
            <v>44348</v>
          </cell>
          <cell r="AB2892">
            <v>2021</v>
          </cell>
        </row>
        <row r="2892">
          <cell r="AF2892" t="str">
            <v>住宅物业费</v>
          </cell>
        </row>
        <row r="2893">
          <cell r="C2893" t="str">
            <v>中华东波苑</v>
          </cell>
        </row>
        <row r="2893">
          <cell r="K2893" t="str">
            <v>2021年</v>
          </cell>
        </row>
        <row r="2893">
          <cell r="M2893">
            <v>44561</v>
          </cell>
        </row>
        <row r="2893">
          <cell r="S2893">
            <v>1656</v>
          </cell>
        </row>
        <row r="2893">
          <cell r="AA2893">
            <v>44348</v>
          </cell>
          <cell r="AB2893">
            <v>2021</v>
          </cell>
        </row>
        <row r="2893">
          <cell r="AF2893" t="str">
            <v>住宅物业费</v>
          </cell>
        </row>
        <row r="2894">
          <cell r="C2894" t="str">
            <v>中华东波苑</v>
          </cell>
        </row>
        <row r="2894">
          <cell r="K2894" t="str">
            <v>2021年</v>
          </cell>
        </row>
        <row r="2894">
          <cell r="M2894">
            <v>44561</v>
          </cell>
        </row>
        <row r="2894">
          <cell r="S2894">
            <v>1656</v>
          </cell>
        </row>
        <row r="2894">
          <cell r="AA2894">
            <v>44348</v>
          </cell>
          <cell r="AB2894">
            <v>2021</v>
          </cell>
        </row>
        <row r="2894">
          <cell r="AF2894" t="str">
            <v>住宅物业费</v>
          </cell>
        </row>
        <row r="2895">
          <cell r="C2895" t="str">
            <v>中华东波苑</v>
          </cell>
        </row>
        <row r="2895">
          <cell r="K2895" t="str">
            <v>2021年</v>
          </cell>
        </row>
        <row r="2895">
          <cell r="M2895">
            <v>44561</v>
          </cell>
        </row>
        <row r="2895">
          <cell r="S2895">
            <v>736.8</v>
          </cell>
        </row>
        <row r="2895">
          <cell r="AA2895">
            <v>44348</v>
          </cell>
          <cell r="AB2895">
            <v>2021</v>
          </cell>
        </row>
        <row r="2895">
          <cell r="AF2895" t="str">
            <v>住宅物业费</v>
          </cell>
        </row>
        <row r="2896">
          <cell r="C2896" t="str">
            <v>中华东波苑</v>
          </cell>
        </row>
        <row r="2896">
          <cell r="K2896" t="str">
            <v>2021年</v>
          </cell>
        </row>
        <row r="2896">
          <cell r="M2896">
            <v>44561</v>
          </cell>
        </row>
        <row r="2896">
          <cell r="S2896">
            <v>1500</v>
          </cell>
        </row>
        <row r="2896">
          <cell r="AA2896">
            <v>44348</v>
          </cell>
          <cell r="AB2896">
            <v>2021</v>
          </cell>
        </row>
        <row r="2896">
          <cell r="AF2896" t="str">
            <v>地面停车费</v>
          </cell>
        </row>
        <row r="2897">
          <cell r="C2897" t="str">
            <v>中华东波苑</v>
          </cell>
        </row>
        <row r="2897">
          <cell r="K2897" t="str">
            <v>2021年</v>
          </cell>
        </row>
        <row r="2897">
          <cell r="M2897">
            <v>44561</v>
          </cell>
        </row>
        <row r="2897">
          <cell r="S2897">
            <v>1656</v>
          </cell>
        </row>
        <row r="2897">
          <cell r="AA2897">
            <v>44348</v>
          </cell>
          <cell r="AB2897">
            <v>2021</v>
          </cell>
        </row>
        <row r="2897">
          <cell r="AF2897" t="str">
            <v>住宅物业费</v>
          </cell>
        </row>
        <row r="2898">
          <cell r="C2898" t="str">
            <v>中华东波苑</v>
          </cell>
        </row>
        <row r="2898">
          <cell r="K2898" t="str">
            <v>2021年</v>
          </cell>
        </row>
        <row r="2898">
          <cell r="M2898">
            <v>44561</v>
          </cell>
        </row>
        <row r="2898">
          <cell r="S2898">
            <v>1473.6</v>
          </cell>
        </row>
        <row r="2898">
          <cell r="AA2898">
            <v>44348</v>
          </cell>
          <cell r="AB2898">
            <v>2021</v>
          </cell>
        </row>
        <row r="2898">
          <cell r="AF2898" t="str">
            <v>住宅物业费</v>
          </cell>
        </row>
        <row r="2899">
          <cell r="C2899" t="str">
            <v>中华东波苑</v>
          </cell>
        </row>
        <row r="2899">
          <cell r="K2899" t="str">
            <v>2021年</v>
          </cell>
        </row>
        <row r="2899">
          <cell r="M2899">
            <v>44561</v>
          </cell>
        </row>
        <row r="2899">
          <cell r="S2899">
            <v>1673.88</v>
          </cell>
        </row>
        <row r="2899">
          <cell r="AA2899">
            <v>44348</v>
          </cell>
          <cell r="AB2899">
            <v>2021</v>
          </cell>
        </row>
        <row r="2899">
          <cell r="AF2899" t="str">
            <v>住宅物业费</v>
          </cell>
        </row>
        <row r="2900">
          <cell r="C2900" t="str">
            <v>中华东波苑</v>
          </cell>
        </row>
        <row r="2900">
          <cell r="K2900" t="str">
            <v>2021年</v>
          </cell>
        </row>
        <row r="2900">
          <cell r="M2900">
            <v>44561</v>
          </cell>
        </row>
        <row r="2900">
          <cell r="S2900">
            <v>7482.27</v>
          </cell>
        </row>
        <row r="2900">
          <cell r="AA2900">
            <v>44348</v>
          </cell>
          <cell r="AB2900">
            <v>2021</v>
          </cell>
        </row>
        <row r="2900">
          <cell r="AF2900" t="str">
            <v>商铺物业费</v>
          </cell>
        </row>
        <row r="2901">
          <cell r="C2901" t="str">
            <v>中华东波苑</v>
          </cell>
        </row>
        <row r="2901">
          <cell r="K2901" t="str">
            <v>2021年</v>
          </cell>
        </row>
        <row r="2901">
          <cell r="M2901">
            <v>44561</v>
          </cell>
        </row>
        <row r="2901">
          <cell r="S2901">
            <v>1625.67</v>
          </cell>
        </row>
        <row r="2901">
          <cell r="AA2901">
            <v>44348</v>
          </cell>
          <cell r="AB2901">
            <v>2021</v>
          </cell>
        </row>
        <row r="2901">
          <cell r="AF2901" t="str">
            <v>商铺物业费</v>
          </cell>
        </row>
        <row r="2902">
          <cell r="C2902" t="str">
            <v>中华东波苑</v>
          </cell>
        </row>
        <row r="2902">
          <cell r="K2902" t="str">
            <v>2021年</v>
          </cell>
        </row>
        <row r="2902">
          <cell r="M2902">
            <v>44561</v>
          </cell>
        </row>
        <row r="2902">
          <cell r="S2902">
            <v>1709.88</v>
          </cell>
        </row>
        <row r="2902">
          <cell r="AA2902">
            <v>44348</v>
          </cell>
          <cell r="AB2902">
            <v>2021</v>
          </cell>
        </row>
        <row r="2902">
          <cell r="AF2902" t="str">
            <v>住宅物业费</v>
          </cell>
        </row>
        <row r="2903">
          <cell r="C2903" t="str">
            <v>中华东波苑</v>
          </cell>
        </row>
        <row r="2903">
          <cell r="K2903" t="str">
            <v>2021年</v>
          </cell>
        </row>
        <row r="2903">
          <cell r="M2903">
            <v>44377</v>
          </cell>
        </row>
        <row r="2903">
          <cell r="S2903">
            <v>736</v>
          </cell>
        </row>
        <row r="2903">
          <cell r="AA2903">
            <v>44348</v>
          </cell>
          <cell r="AB2903">
            <v>2021</v>
          </cell>
        </row>
        <row r="2903">
          <cell r="AF2903" t="str">
            <v>住宅物业费</v>
          </cell>
        </row>
        <row r="2904">
          <cell r="C2904" t="str">
            <v>中华东波苑</v>
          </cell>
        </row>
        <row r="2904">
          <cell r="K2904" t="str">
            <v>2021年</v>
          </cell>
        </row>
        <row r="2904">
          <cell r="M2904">
            <v>44377</v>
          </cell>
        </row>
        <row r="2904">
          <cell r="S2904">
            <v>1047.96</v>
          </cell>
        </row>
        <row r="2904">
          <cell r="AA2904">
            <v>44348</v>
          </cell>
          <cell r="AB2904">
            <v>2021</v>
          </cell>
        </row>
        <row r="2904">
          <cell r="AF2904" t="str">
            <v>住宅物业费</v>
          </cell>
        </row>
        <row r="2905">
          <cell r="C2905" t="str">
            <v>中华东波苑</v>
          </cell>
        </row>
        <row r="2905">
          <cell r="K2905" t="str">
            <v>2021年</v>
          </cell>
        </row>
        <row r="2905">
          <cell r="M2905">
            <v>44377</v>
          </cell>
        </row>
        <row r="2905">
          <cell r="S2905">
            <v>750</v>
          </cell>
        </row>
        <row r="2905">
          <cell r="AA2905">
            <v>44348</v>
          </cell>
          <cell r="AB2905">
            <v>2021</v>
          </cell>
        </row>
        <row r="2905">
          <cell r="AF2905" t="str">
            <v>小业主产权车辆管理费</v>
          </cell>
        </row>
        <row r="2906">
          <cell r="C2906" t="str">
            <v>中华东波苑</v>
          </cell>
        </row>
        <row r="2906">
          <cell r="K2906" t="str">
            <v>2021年</v>
          </cell>
        </row>
        <row r="2906">
          <cell r="M2906">
            <v>44561</v>
          </cell>
        </row>
        <row r="2906">
          <cell r="S2906">
            <v>1473.6</v>
          </cell>
        </row>
        <row r="2906">
          <cell r="AA2906">
            <v>44348</v>
          </cell>
          <cell r="AB2906">
            <v>2021</v>
          </cell>
        </row>
        <row r="2906">
          <cell r="AF2906" t="str">
            <v>住宅物业费</v>
          </cell>
        </row>
        <row r="2907">
          <cell r="C2907" t="str">
            <v>中华东波苑</v>
          </cell>
        </row>
        <row r="2907">
          <cell r="K2907" t="str">
            <v>2021年</v>
          </cell>
        </row>
        <row r="2907">
          <cell r="M2907">
            <v>44377</v>
          </cell>
        </row>
        <row r="2907">
          <cell r="S2907">
            <v>899.58</v>
          </cell>
        </row>
        <row r="2907">
          <cell r="AA2907">
            <v>44348</v>
          </cell>
          <cell r="AB2907">
            <v>2021</v>
          </cell>
        </row>
        <row r="2907">
          <cell r="AF2907" t="str">
            <v>住宅物业费</v>
          </cell>
        </row>
        <row r="2908">
          <cell r="C2908" t="str">
            <v>中华东波苑</v>
          </cell>
        </row>
        <row r="2908">
          <cell r="K2908" t="str">
            <v>2021年</v>
          </cell>
        </row>
        <row r="2908">
          <cell r="M2908">
            <v>44561</v>
          </cell>
        </row>
        <row r="2908">
          <cell r="S2908">
            <v>1656</v>
          </cell>
        </row>
        <row r="2908">
          <cell r="AA2908">
            <v>44348</v>
          </cell>
          <cell r="AB2908">
            <v>2021</v>
          </cell>
        </row>
        <row r="2908">
          <cell r="AF2908" t="str">
            <v>住宅物业费</v>
          </cell>
        </row>
        <row r="2909">
          <cell r="C2909" t="str">
            <v>中华东波苑</v>
          </cell>
        </row>
        <row r="2909">
          <cell r="K2909" t="str">
            <v>2021年</v>
          </cell>
        </row>
        <row r="2909">
          <cell r="M2909">
            <v>44561</v>
          </cell>
        </row>
        <row r="2909">
          <cell r="S2909">
            <v>736.8</v>
          </cell>
        </row>
        <row r="2909">
          <cell r="AA2909">
            <v>44348</v>
          </cell>
          <cell r="AB2909">
            <v>2021</v>
          </cell>
        </row>
        <row r="2909">
          <cell r="AF2909" t="str">
            <v>住宅物业费</v>
          </cell>
        </row>
        <row r="2910">
          <cell r="C2910" t="str">
            <v>中华东波苑</v>
          </cell>
        </row>
        <row r="2910">
          <cell r="K2910" t="str">
            <v>2021年</v>
          </cell>
        </row>
        <row r="2910">
          <cell r="M2910">
            <v>44561</v>
          </cell>
        </row>
        <row r="2910">
          <cell r="S2910">
            <v>1673.9</v>
          </cell>
        </row>
        <row r="2910">
          <cell r="AA2910">
            <v>44348</v>
          </cell>
          <cell r="AB2910">
            <v>2021</v>
          </cell>
        </row>
        <row r="2910">
          <cell r="AF2910" t="str">
            <v>住宅物业费</v>
          </cell>
        </row>
        <row r="2911">
          <cell r="C2911" t="str">
            <v>中华东波苑</v>
          </cell>
        </row>
        <row r="2911">
          <cell r="K2911" t="str">
            <v>2021年</v>
          </cell>
        </row>
        <row r="2911">
          <cell r="M2911">
            <v>44377</v>
          </cell>
        </row>
        <row r="2911">
          <cell r="S2911">
            <v>900</v>
          </cell>
        </row>
        <row r="2911">
          <cell r="AA2911">
            <v>44348</v>
          </cell>
          <cell r="AB2911">
            <v>2021</v>
          </cell>
        </row>
        <row r="2911">
          <cell r="AF2911" t="str">
            <v>住宅物业费</v>
          </cell>
        </row>
        <row r="2912">
          <cell r="C2912" t="str">
            <v>中华东波苑</v>
          </cell>
        </row>
        <row r="2912">
          <cell r="K2912" t="str">
            <v>2021年</v>
          </cell>
        </row>
        <row r="2912">
          <cell r="M2912">
            <v>44377</v>
          </cell>
        </row>
        <row r="2912">
          <cell r="S2912">
            <v>1500</v>
          </cell>
        </row>
        <row r="2912">
          <cell r="AA2912">
            <v>44348</v>
          </cell>
          <cell r="AB2912">
            <v>2021</v>
          </cell>
        </row>
        <row r="2912">
          <cell r="AF2912" t="str">
            <v>临时停车费</v>
          </cell>
        </row>
        <row r="2913">
          <cell r="C2913" t="str">
            <v>中华东波苑</v>
          </cell>
        </row>
        <row r="2913">
          <cell r="K2913" t="str">
            <v>2021年</v>
          </cell>
        </row>
        <row r="2913">
          <cell r="M2913">
            <v>44561</v>
          </cell>
        </row>
        <row r="2913">
          <cell r="S2913">
            <v>1799.16</v>
          </cell>
        </row>
        <row r="2913">
          <cell r="AA2913">
            <v>44348</v>
          </cell>
          <cell r="AB2913">
            <v>2021</v>
          </cell>
        </row>
        <row r="2913">
          <cell r="AF2913" t="str">
            <v>住宅物业费</v>
          </cell>
        </row>
        <row r="2914">
          <cell r="C2914" t="str">
            <v>中华东波苑</v>
          </cell>
        </row>
        <row r="2914">
          <cell r="K2914" t="str">
            <v>2021年</v>
          </cell>
        </row>
        <row r="2914">
          <cell r="M2914">
            <v>44347</v>
          </cell>
        </row>
        <row r="2914">
          <cell r="S2914">
            <v>305.2</v>
          </cell>
        </row>
        <row r="2914">
          <cell r="AA2914">
            <v>44348</v>
          </cell>
          <cell r="AB2914">
            <v>2021</v>
          </cell>
        </row>
        <row r="2914">
          <cell r="AF2914" t="str">
            <v>电费及管理费</v>
          </cell>
        </row>
        <row r="2915">
          <cell r="C2915" t="str">
            <v>中华东波苑</v>
          </cell>
        </row>
        <row r="2915">
          <cell r="K2915" t="str">
            <v>2021年</v>
          </cell>
        </row>
        <row r="2915">
          <cell r="M2915">
            <v>44347</v>
          </cell>
        </row>
        <row r="2915">
          <cell r="S2915">
            <v>147</v>
          </cell>
        </row>
        <row r="2915">
          <cell r="AA2915">
            <v>44348</v>
          </cell>
          <cell r="AB2915">
            <v>2021</v>
          </cell>
        </row>
        <row r="2915">
          <cell r="AF2915" t="str">
            <v>代收水费</v>
          </cell>
        </row>
        <row r="2916">
          <cell r="C2916" t="str">
            <v>中华东波苑</v>
          </cell>
        </row>
        <row r="2916">
          <cell r="K2916" t="str">
            <v>2021年</v>
          </cell>
        </row>
        <row r="2916">
          <cell r="M2916">
            <v>44347</v>
          </cell>
        </row>
        <row r="2916">
          <cell r="S2916">
            <v>308</v>
          </cell>
        </row>
        <row r="2916">
          <cell r="AA2916">
            <v>44348</v>
          </cell>
          <cell r="AB2916">
            <v>2021</v>
          </cell>
        </row>
        <row r="2916">
          <cell r="AF2916" t="str">
            <v>代收水费</v>
          </cell>
        </row>
        <row r="2917">
          <cell r="C2917" t="str">
            <v>中华东波苑</v>
          </cell>
        </row>
        <row r="2917">
          <cell r="K2917" t="str">
            <v>2021年</v>
          </cell>
        </row>
        <row r="2917">
          <cell r="M2917">
            <v>44347</v>
          </cell>
        </row>
        <row r="2917">
          <cell r="S2917">
            <v>1430</v>
          </cell>
        </row>
        <row r="2917">
          <cell r="AA2917">
            <v>44348</v>
          </cell>
          <cell r="AB2917">
            <v>2021</v>
          </cell>
        </row>
        <row r="2917">
          <cell r="AF2917" t="str">
            <v>电费及管理费</v>
          </cell>
        </row>
        <row r="2918">
          <cell r="C2918" t="str">
            <v>中华东波苑</v>
          </cell>
        </row>
        <row r="2918">
          <cell r="K2918" t="str">
            <v>2021年</v>
          </cell>
        </row>
        <row r="2918">
          <cell r="M2918">
            <v>44347</v>
          </cell>
        </row>
        <row r="2918">
          <cell r="S2918">
            <v>312</v>
          </cell>
        </row>
        <row r="2918">
          <cell r="AA2918">
            <v>44348</v>
          </cell>
          <cell r="AB2918">
            <v>2021</v>
          </cell>
        </row>
        <row r="2918">
          <cell r="AF2918" t="str">
            <v>代收水费</v>
          </cell>
        </row>
        <row r="2919">
          <cell r="C2919" t="str">
            <v>中华东波苑</v>
          </cell>
        </row>
        <row r="2919">
          <cell r="K2919" t="str">
            <v>2021年</v>
          </cell>
        </row>
        <row r="2919">
          <cell r="M2919">
            <v>44347</v>
          </cell>
        </row>
        <row r="2919">
          <cell r="S2919">
            <v>1234</v>
          </cell>
        </row>
        <row r="2919">
          <cell r="AA2919">
            <v>44348</v>
          </cell>
          <cell r="AB2919">
            <v>2021</v>
          </cell>
        </row>
        <row r="2919">
          <cell r="AF2919" t="str">
            <v>电费及管理费</v>
          </cell>
        </row>
        <row r="2920">
          <cell r="C2920" t="str">
            <v>中华东波苑</v>
          </cell>
        </row>
        <row r="2920">
          <cell r="K2920" t="str">
            <v>2021年</v>
          </cell>
        </row>
        <row r="2920">
          <cell r="M2920">
            <v>44347</v>
          </cell>
        </row>
        <row r="2920">
          <cell r="S2920">
            <v>364</v>
          </cell>
        </row>
        <row r="2920">
          <cell r="AA2920">
            <v>44348</v>
          </cell>
          <cell r="AB2920">
            <v>2021</v>
          </cell>
        </row>
        <row r="2920">
          <cell r="AF2920" t="str">
            <v>代收水费</v>
          </cell>
        </row>
        <row r="2921">
          <cell r="C2921" t="str">
            <v>中华东波苑</v>
          </cell>
        </row>
        <row r="2921">
          <cell r="K2921" t="str">
            <v>2021年</v>
          </cell>
        </row>
        <row r="2921">
          <cell r="M2921">
            <v>44347</v>
          </cell>
        </row>
        <row r="2921">
          <cell r="S2921">
            <v>349.2</v>
          </cell>
        </row>
        <row r="2921">
          <cell r="AA2921">
            <v>44348</v>
          </cell>
          <cell r="AB2921">
            <v>2021</v>
          </cell>
        </row>
        <row r="2921">
          <cell r="AF2921" t="str">
            <v>电费及管理费</v>
          </cell>
        </row>
        <row r="2922">
          <cell r="C2922" t="str">
            <v>中华东波苑</v>
          </cell>
        </row>
        <row r="2922">
          <cell r="K2922" t="str">
            <v>2021年</v>
          </cell>
        </row>
        <row r="2922">
          <cell r="M2922">
            <v>44347</v>
          </cell>
        </row>
        <row r="2922">
          <cell r="S2922">
            <v>130</v>
          </cell>
        </row>
        <row r="2922">
          <cell r="AA2922">
            <v>44348</v>
          </cell>
          <cell r="AB2922">
            <v>2021</v>
          </cell>
        </row>
        <row r="2922">
          <cell r="AF2922" t="str">
            <v>代收水费</v>
          </cell>
        </row>
        <row r="2923">
          <cell r="C2923" t="str">
            <v>中华东波苑</v>
          </cell>
        </row>
        <row r="2923">
          <cell r="K2923" t="str">
            <v>2021年</v>
          </cell>
        </row>
        <row r="2923">
          <cell r="M2923">
            <v>44347</v>
          </cell>
        </row>
        <row r="2923">
          <cell r="S2923">
            <v>495.9</v>
          </cell>
        </row>
        <row r="2923">
          <cell r="AA2923">
            <v>44348</v>
          </cell>
          <cell r="AB2923">
            <v>2021</v>
          </cell>
        </row>
        <row r="2923">
          <cell r="AF2923" t="str">
            <v>代收水费</v>
          </cell>
        </row>
        <row r="2924">
          <cell r="C2924" t="str">
            <v>中华东波苑</v>
          </cell>
        </row>
        <row r="2924">
          <cell r="K2924" t="str">
            <v>2021年</v>
          </cell>
        </row>
        <row r="2924">
          <cell r="M2924">
            <v>44347</v>
          </cell>
        </row>
        <row r="2924">
          <cell r="S2924">
            <v>148</v>
          </cell>
        </row>
        <row r="2924">
          <cell r="AA2924">
            <v>44348</v>
          </cell>
          <cell r="AB2924">
            <v>2021</v>
          </cell>
        </row>
        <row r="2924">
          <cell r="AF2924" t="str">
            <v>电费及管理费</v>
          </cell>
        </row>
        <row r="2925">
          <cell r="C2925" t="str">
            <v>中华东波苑</v>
          </cell>
        </row>
        <row r="2925">
          <cell r="K2925" t="str">
            <v>2021年</v>
          </cell>
        </row>
        <row r="2925">
          <cell r="M2925">
            <v>44347</v>
          </cell>
        </row>
        <row r="2925">
          <cell r="S2925">
            <v>65</v>
          </cell>
        </row>
        <row r="2925">
          <cell r="AA2925">
            <v>44348</v>
          </cell>
          <cell r="AB2925">
            <v>2021</v>
          </cell>
        </row>
        <row r="2925">
          <cell r="AF2925" t="str">
            <v>代收水费</v>
          </cell>
        </row>
        <row r="2926">
          <cell r="C2926" t="str">
            <v>中华东波苑</v>
          </cell>
        </row>
        <row r="2926">
          <cell r="K2926" t="str">
            <v>2021年</v>
          </cell>
        </row>
        <row r="2926">
          <cell r="M2926">
            <v>44561</v>
          </cell>
        </row>
        <row r="2926">
          <cell r="S2926">
            <v>1799.16</v>
          </cell>
        </row>
        <row r="2926">
          <cell r="AA2926">
            <v>44348</v>
          </cell>
          <cell r="AB2926">
            <v>2021</v>
          </cell>
        </row>
        <row r="2926">
          <cell r="AF2926" t="str">
            <v>住宅物业费</v>
          </cell>
        </row>
        <row r="2927">
          <cell r="C2927" t="str">
            <v>中华东波苑</v>
          </cell>
        </row>
        <row r="2927">
          <cell r="K2927" t="str">
            <v>2021年</v>
          </cell>
        </row>
        <row r="2927">
          <cell r="M2927">
            <v>44561</v>
          </cell>
        </row>
        <row r="2927">
          <cell r="S2927">
            <v>1709.88</v>
          </cell>
        </row>
        <row r="2927">
          <cell r="AA2927">
            <v>44348</v>
          </cell>
          <cell r="AB2927">
            <v>2021</v>
          </cell>
        </row>
        <row r="2927">
          <cell r="AF2927" t="str">
            <v>住宅物业费</v>
          </cell>
        </row>
        <row r="2928">
          <cell r="C2928" t="str">
            <v>中华东波苑</v>
          </cell>
        </row>
        <row r="2928">
          <cell r="K2928" t="str">
            <v>2021年</v>
          </cell>
        </row>
        <row r="2928">
          <cell r="M2928">
            <v>44561</v>
          </cell>
        </row>
        <row r="2928">
          <cell r="S2928">
            <v>828</v>
          </cell>
        </row>
        <row r="2928">
          <cell r="AA2928">
            <v>44348</v>
          </cell>
          <cell r="AB2928">
            <v>2021</v>
          </cell>
        </row>
        <row r="2928">
          <cell r="AF2928" t="str">
            <v>住宅物业费</v>
          </cell>
        </row>
        <row r="2929">
          <cell r="C2929" t="str">
            <v>中华东波苑</v>
          </cell>
        </row>
        <row r="2929">
          <cell r="K2929" t="str">
            <v>2021年</v>
          </cell>
        </row>
        <row r="2929">
          <cell r="M2929">
            <v>44561</v>
          </cell>
        </row>
        <row r="2929">
          <cell r="S2929">
            <v>736.8</v>
          </cell>
        </row>
        <row r="2929">
          <cell r="AA2929">
            <v>44348</v>
          </cell>
          <cell r="AB2929">
            <v>2021</v>
          </cell>
        </row>
        <row r="2929">
          <cell r="AF2929" t="str">
            <v>住宅物业费</v>
          </cell>
        </row>
        <row r="2930">
          <cell r="C2930" t="str">
            <v>中华东波苑</v>
          </cell>
        </row>
        <row r="2930">
          <cell r="K2930" t="str">
            <v>2021年</v>
          </cell>
        </row>
        <row r="2930">
          <cell r="M2930">
            <v>44561</v>
          </cell>
        </row>
        <row r="2930">
          <cell r="S2930">
            <v>1473.6</v>
          </cell>
        </row>
        <row r="2930">
          <cell r="AA2930">
            <v>44348</v>
          </cell>
          <cell r="AB2930">
            <v>2021</v>
          </cell>
        </row>
        <row r="2930">
          <cell r="AF2930" t="str">
            <v>住宅物业费</v>
          </cell>
        </row>
        <row r="2931">
          <cell r="C2931" t="str">
            <v>中华东波苑</v>
          </cell>
        </row>
        <row r="2931">
          <cell r="K2931" t="str">
            <v>2021年</v>
          </cell>
        </row>
        <row r="2931">
          <cell r="M2931">
            <v>44561</v>
          </cell>
        </row>
        <row r="2931">
          <cell r="S2931">
            <v>737.22</v>
          </cell>
        </row>
        <row r="2931">
          <cell r="AA2931">
            <v>44348</v>
          </cell>
          <cell r="AB2931">
            <v>2021</v>
          </cell>
        </row>
        <row r="2931">
          <cell r="AF2931" t="str">
            <v>住宅物业费</v>
          </cell>
        </row>
        <row r="2932">
          <cell r="C2932" t="str">
            <v>中华东波苑</v>
          </cell>
        </row>
        <row r="2932">
          <cell r="K2932" t="str">
            <v>2021年</v>
          </cell>
        </row>
        <row r="2932">
          <cell r="M2932">
            <v>44561</v>
          </cell>
        </row>
        <row r="2932">
          <cell r="S2932">
            <v>750</v>
          </cell>
        </row>
        <row r="2932">
          <cell r="AA2932">
            <v>44348</v>
          </cell>
          <cell r="AB2932">
            <v>2021</v>
          </cell>
        </row>
        <row r="2932">
          <cell r="AF2932" t="str">
            <v>小业主产权车辆管理费</v>
          </cell>
        </row>
        <row r="2933">
          <cell r="C2933" t="str">
            <v>中华东波苑</v>
          </cell>
        </row>
        <row r="2933">
          <cell r="K2933" t="str">
            <v>2021年</v>
          </cell>
        </row>
        <row r="2933">
          <cell r="M2933">
            <v>44561</v>
          </cell>
        </row>
        <row r="2933">
          <cell r="S2933">
            <v>828</v>
          </cell>
        </row>
        <row r="2933">
          <cell r="AA2933">
            <v>44348</v>
          </cell>
          <cell r="AB2933">
            <v>2021</v>
          </cell>
        </row>
        <row r="2933">
          <cell r="AF2933" t="str">
            <v>住宅物业费</v>
          </cell>
        </row>
        <row r="2934">
          <cell r="C2934" t="str">
            <v>中华东波苑</v>
          </cell>
        </row>
        <row r="2934">
          <cell r="K2934" t="str">
            <v>2021年</v>
          </cell>
        </row>
        <row r="2934">
          <cell r="M2934">
            <v>44561</v>
          </cell>
        </row>
        <row r="2934">
          <cell r="S2934">
            <v>1473.6</v>
          </cell>
        </row>
        <row r="2934">
          <cell r="AA2934">
            <v>44348</v>
          </cell>
          <cell r="AB2934">
            <v>2021</v>
          </cell>
        </row>
        <row r="2934">
          <cell r="AF2934" t="str">
            <v>住宅物业费</v>
          </cell>
        </row>
        <row r="2935">
          <cell r="C2935" t="str">
            <v>中华东波苑</v>
          </cell>
        </row>
        <row r="2935">
          <cell r="K2935" t="str">
            <v>2021年</v>
          </cell>
        </row>
        <row r="2935">
          <cell r="M2935">
            <v>44561</v>
          </cell>
        </row>
        <row r="2935">
          <cell r="S2935">
            <v>1673.88</v>
          </cell>
        </row>
        <row r="2935">
          <cell r="AA2935">
            <v>44348</v>
          </cell>
          <cell r="AB2935">
            <v>2021</v>
          </cell>
        </row>
        <row r="2935">
          <cell r="AF2935" t="str">
            <v>住宅物业费</v>
          </cell>
        </row>
        <row r="2936">
          <cell r="C2936" t="str">
            <v>中华东波苑</v>
          </cell>
        </row>
        <row r="2936">
          <cell r="K2936" t="str">
            <v>2021年</v>
          </cell>
        </row>
        <row r="2936">
          <cell r="M2936">
            <v>44561</v>
          </cell>
        </row>
        <row r="2936">
          <cell r="S2936">
            <v>1799.16</v>
          </cell>
        </row>
        <row r="2936">
          <cell r="AA2936">
            <v>44348</v>
          </cell>
          <cell r="AB2936">
            <v>2021</v>
          </cell>
        </row>
        <row r="2936">
          <cell r="AF2936" t="str">
            <v>住宅物业费</v>
          </cell>
        </row>
        <row r="2937">
          <cell r="C2937" t="str">
            <v>中华东波苑</v>
          </cell>
        </row>
        <row r="2937">
          <cell r="K2937" t="str">
            <v>2021年</v>
          </cell>
        </row>
        <row r="2937">
          <cell r="M2937">
            <v>44561</v>
          </cell>
        </row>
        <row r="2937">
          <cell r="S2937">
            <v>1799.16</v>
          </cell>
        </row>
        <row r="2937">
          <cell r="AA2937">
            <v>44348</v>
          </cell>
          <cell r="AB2937">
            <v>2021</v>
          </cell>
        </row>
        <row r="2937">
          <cell r="AF2937" t="str">
            <v>住宅物业费</v>
          </cell>
        </row>
        <row r="2938">
          <cell r="C2938" t="str">
            <v>中华东波苑</v>
          </cell>
        </row>
        <row r="2938">
          <cell r="K2938" t="str">
            <v>2021年</v>
          </cell>
        </row>
        <row r="2938">
          <cell r="M2938">
            <v>44286</v>
          </cell>
        </row>
        <row r="2938">
          <cell r="S2938">
            <v>20800</v>
          </cell>
        </row>
        <row r="2938">
          <cell r="AA2938">
            <v>44348</v>
          </cell>
          <cell r="AB2938">
            <v>2021</v>
          </cell>
        </row>
        <row r="2938">
          <cell r="AF2938" t="str">
            <v>电费及管理费</v>
          </cell>
        </row>
        <row r="2939">
          <cell r="C2939" t="str">
            <v>中华东波苑</v>
          </cell>
        </row>
        <row r="2939">
          <cell r="K2939" t="str">
            <v>2021年</v>
          </cell>
        </row>
        <row r="2939">
          <cell r="M2939">
            <v>44286</v>
          </cell>
        </row>
        <row r="2939">
          <cell r="S2939">
            <v>4377.6</v>
          </cell>
        </row>
        <row r="2939">
          <cell r="AA2939">
            <v>44348</v>
          </cell>
          <cell r="AB2939">
            <v>2021</v>
          </cell>
        </row>
        <row r="2939">
          <cell r="AF2939" t="str">
            <v>代收水费</v>
          </cell>
        </row>
        <row r="2940">
          <cell r="C2940" t="str">
            <v>中华东波苑</v>
          </cell>
        </row>
        <row r="2940">
          <cell r="K2940" t="str">
            <v>2021年</v>
          </cell>
        </row>
        <row r="2940">
          <cell r="M2940">
            <v>44286</v>
          </cell>
        </row>
        <row r="2940">
          <cell r="S2940">
            <v>23880</v>
          </cell>
        </row>
        <row r="2940">
          <cell r="AA2940">
            <v>44348</v>
          </cell>
          <cell r="AB2940">
            <v>2021</v>
          </cell>
        </row>
        <row r="2940">
          <cell r="AF2940" t="str">
            <v>电费及管理费</v>
          </cell>
        </row>
        <row r="2941">
          <cell r="C2941" t="str">
            <v>中华东波苑</v>
          </cell>
        </row>
        <row r="2941">
          <cell r="K2941" t="str">
            <v>2021年</v>
          </cell>
        </row>
        <row r="2941">
          <cell r="M2941">
            <v>44286</v>
          </cell>
        </row>
        <row r="2941">
          <cell r="S2941">
            <v>3830.4</v>
          </cell>
        </row>
        <row r="2941">
          <cell r="AA2941">
            <v>44348</v>
          </cell>
          <cell r="AB2941">
            <v>2021</v>
          </cell>
        </row>
        <row r="2941">
          <cell r="AF2941" t="str">
            <v>代收水费</v>
          </cell>
        </row>
        <row r="2942">
          <cell r="C2942" t="str">
            <v>中华东波苑</v>
          </cell>
        </row>
        <row r="2942">
          <cell r="K2942" t="str">
            <v>2021年</v>
          </cell>
        </row>
        <row r="2942">
          <cell r="M2942">
            <v>44316</v>
          </cell>
        </row>
        <row r="2942">
          <cell r="S2942">
            <v>3077</v>
          </cell>
        </row>
        <row r="2942">
          <cell r="AA2942">
            <v>44348</v>
          </cell>
          <cell r="AB2942">
            <v>2021</v>
          </cell>
        </row>
        <row r="2942">
          <cell r="AF2942" t="str">
            <v>电费及管理费</v>
          </cell>
        </row>
        <row r="2943">
          <cell r="C2943" t="str">
            <v>中华东波苑</v>
          </cell>
        </row>
        <row r="2943">
          <cell r="K2943" t="str">
            <v>2021年</v>
          </cell>
        </row>
        <row r="2943">
          <cell r="M2943">
            <v>44316</v>
          </cell>
        </row>
        <row r="2943">
          <cell r="S2943">
            <v>171</v>
          </cell>
        </row>
        <row r="2943">
          <cell r="AA2943">
            <v>44348</v>
          </cell>
          <cell r="AB2943">
            <v>2021</v>
          </cell>
        </row>
        <row r="2943">
          <cell r="AF2943" t="str">
            <v>代收水费</v>
          </cell>
        </row>
        <row r="2944">
          <cell r="C2944" t="str">
            <v>中华东波苑</v>
          </cell>
        </row>
        <row r="2944">
          <cell r="K2944" t="str">
            <v>2021年</v>
          </cell>
        </row>
        <row r="2944">
          <cell r="M2944">
            <v>44347</v>
          </cell>
        </row>
        <row r="2944">
          <cell r="S2944">
            <v>2724</v>
          </cell>
        </row>
        <row r="2944">
          <cell r="AA2944">
            <v>44348</v>
          </cell>
          <cell r="AB2944">
            <v>2021</v>
          </cell>
        </row>
        <row r="2944">
          <cell r="AF2944" t="str">
            <v>电费及管理费</v>
          </cell>
        </row>
        <row r="2945">
          <cell r="C2945" t="str">
            <v>中华东波苑</v>
          </cell>
        </row>
        <row r="2945">
          <cell r="K2945" t="str">
            <v>2021年</v>
          </cell>
        </row>
        <row r="2945">
          <cell r="M2945">
            <v>44347</v>
          </cell>
        </row>
        <row r="2945">
          <cell r="S2945">
            <v>686</v>
          </cell>
        </row>
        <row r="2945">
          <cell r="AA2945">
            <v>44348</v>
          </cell>
          <cell r="AB2945">
            <v>2021</v>
          </cell>
        </row>
        <row r="2945">
          <cell r="AF2945" t="str">
            <v>代收水费</v>
          </cell>
        </row>
        <row r="2946">
          <cell r="C2946" t="str">
            <v>中华东波苑</v>
          </cell>
        </row>
        <row r="2946">
          <cell r="K2946" t="str">
            <v>2021年</v>
          </cell>
        </row>
        <row r="2946">
          <cell r="M2946">
            <v>44347</v>
          </cell>
        </row>
        <row r="2946">
          <cell r="S2946">
            <v>3669.78</v>
          </cell>
        </row>
        <row r="2946">
          <cell r="AA2946">
            <v>44348</v>
          </cell>
          <cell r="AB2946">
            <v>2021</v>
          </cell>
        </row>
        <row r="2946">
          <cell r="AF2946" t="str">
            <v>电费及管理费</v>
          </cell>
        </row>
        <row r="2947">
          <cell r="C2947" t="str">
            <v>中华东波苑</v>
          </cell>
        </row>
        <row r="2947">
          <cell r="K2947" t="str">
            <v>2021年</v>
          </cell>
        </row>
        <row r="2947">
          <cell r="M2947">
            <v>44347</v>
          </cell>
        </row>
        <row r="2947">
          <cell r="S2947">
            <v>125.4</v>
          </cell>
        </row>
        <row r="2947">
          <cell r="AA2947">
            <v>44348</v>
          </cell>
          <cell r="AB2947">
            <v>2021</v>
          </cell>
        </row>
        <row r="2947">
          <cell r="AF2947" t="str">
            <v>代收水费</v>
          </cell>
        </row>
        <row r="2948">
          <cell r="C2948" t="str">
            <v>中华东波苑</v>
          </cell>
        </row>
        <row r="2948">
          <cell r="K2948" t="str">
            <v>2021年</v>
          </cell>
        </row>
        <row r="2948">
          <cell r="M2948">
            <v>44347</v>
          </cell>
        </row>
        <row r="2948">
          <cell r="S2948">
            <v>198</v>
          </cell>
        </row>
        <row r="2948">
          <cell r="AA2948">
            <v>44348</v>
          </cell>
          <cell r="AB2948">
            <v>2021</v>
          </cell>
        </row>
        <row r="2948">
          <cell r="AF2948" t="str">
            <v>电费及管理费</v>
          </cell>
        </row>
        <row r="2949">
          <cell r="C2949" t="str">
            <v>中华东波苑</v>
          </cell>
        </row>
        <row r="2949">
          <cell r="K2949" t="str">
            <v>2021年</v>
          </cell>
        </row>
        <row r="2949">
          <cell r="M2949">
            <v>44347</v>
          </cell>
        </row>
        <row r="2949">
          <cell r="S2949">
            <v>441</v>
          </cell>
        </row>
        <row r="2949">
          <cell r="AA2949">
            <v>44348</v>
          </cell>
          <cell r="AB2949">
            <v>2021</v>
          </cell>
        </row>
        <row r="2949">
          <cell r="AF2949" t="str">
            <v>代收水费</v>
          </cell>
        </row>
        <row r="2950">
          <cell r="C2950" t="str">
            <v>中华东波苑</v>
          </cell>
        </row>
        <row r="2950">
          <cell r="K2950" t="str">
            <v>2021年</v>
          </cell>
        </row>
        <row r="2950">
          <cell r="M2950">
            <v>44347</v>
          </cell>
        </row>
        <row r="2950">
          <cell r="S2950">
            <v>238</v>
          </cell>
        </row>
        <row r="2950">
          <cell r="AA2950">
            <v>44348</v>
          </cell>
          <cell r="AB2950">
            <v>2021</v>
          </cell>
        </row>
        <row r="2950">
          <cell r="AF2950" t="str">
            <v>电费及管理费</v>
          </cell>
        </row>
        <row r="2951">
          <cell r="C2951" t="str">
            <v>中华东波苑</v>
          </cell>
        </row>
        <row r="2951">
          <cell r="K2951" t="str">
            <v>2021年</v>
          </cell>
        </row>
        <row r="2951">
          <cell r="M2951">
            <v>44347</v>
          </cell>
        </row>
        <row r="2951">
          <cell r="S2951">
            <v>49</v>
          </cell>
        </row>
        <row r="2951">
          <cell r="AA2951">
            <v>44348</v>
          </cell>
          <cell r="AB2951">
            <v>2021</v>
          </cell>
        </row>
        <row r="2951">
          <cell r="AF2951" t="str">
            <v>代收水费</v>
          </cell>
        </row>
        <row r="2952">
          <cell r="C2952" t="str">
            <v>中华东波苑</v>
          </cell>
        </row>
        <row r="2952">
          <cell r="K2952" t="str">
            <v>2021年</v>
          </cell>
        </row>
        <row r="2952">
          <cell r="M2952">
            <v>44561</v>
          </cell>
        </row>
        <row r="2952">
          <cell r="S2952">
            <v>1473.6</v>
          </cell>
        </row>
        <row r="2952">
          <cell r="AA2952">
            <v>44348</v>
          </cell>
          <cell r="AB2952">
            <v>2021</v>
          </cell>
        </row>
        <row r="2952">
          <cell r="AF2952" t="str">
            <v>住宅物业费</v>
          </cell>
        </row>
        <row r="2953">
          <cell r="C2953" t="str">
            <v>中华东波苑</v>
          </cell>
        </row>
        <row r="2953">
          <cell r="K2953" t="str">
            <v>2021年</v>
          </cell>
        </row>
        <row r="2953">
          <cell r="M2953">
            <v>44561</v>
          </cell>
        </row>
        <row r="2953">
          <cell r="S2953">
            <v>736.8</v>
          </cell>
        </row>
        <row r="2953">
          <cell r="AA2953">
            <v>44348</v>
          </cell>
          <cell r="AB2953">
            <v>2021</v>
          </cell>
        </row>
        <row r="2953">
          <cell r="AF2953" t="str">
            <v>住宅物业费</v>
          </cell>
        </row>
        <row r="2954">
          <cell r="C2954" t="str">
            <v>中华东波苑</v>
          </cell>
        </row>
        <row r="2954">
          <cell r="K2954" t="str">
            <v>2021年</v>
          </cell>
        </row>
        <row r="2954">
          <cell r="M2954">
            <v>44561</v>
          </cell>
        </row>
        <row r="2954">
          <cell r="S2954">
            <v>1500</v>
          </cell>
        </row>
        <row r="2954">
          <cell r="AA2954">
            <v>44348</v>
          </cell>
          <cell r="AB2954">
            <v>2021</v>
          </cell>
        </row>
        <row r="2954">
          <cell r="AF2954" t="str">
            <v>地面停车费</v>
          </cell>
        </row>
        <row r="2955">
          <cell r="C2955" t="str">
            <v>中华东波苑</v>
          </cell>
        </row>
        <row r="2955">
          <cell r="K2955" t="str">
            <v>2021年</v>
          </cell>
        </row>
        <row r="2955">
          <cell r="M2955">
            <v>44561</v>
          </cell>
        </row>
        <row r="2955">
          <cell r="S2955">
            <v>1799.16</v>
          </cell>
        </row>
        <row r="2955">
          <cell r="AA2955">
            <v>44348</v>
          </cell>
          <cell r="AB2955">
            <v>2021</v>
          </cell>
        </row>
        <row r="2955">
          <cell r="AF2955" t="str">
            <v>住宅物业费</v>
          </cell>
        </row>
        <row r="2956">
          <cell r="C2956" t="str">
            <v>中华东波苑</v>
          </cell>
        </row>
        <row r="2956">
          <cell r="K2956" t="str">
            <v>2021年</v>
          </cell>
        </row>
        <row r="2956">
          <cell r="M2956">
            <v>44561</v>
          </cell>
        </row>
        <row r="2956">
          <cell r="S2956">
            <v>1500</v>
          </cell>
        </row>
        <row r="2956">
          <cell r="AA2956">
            <v>44348</v>
          </cell>
          <cell r="AB2956">
            <v>2021</v>
          </cell>
        </row>
        <row r="2956">
          <cell r="AF2956" t="str">
            <v>小业主产权车辆管理费</v>
          </cell>
        </row>
        <row r="2957">
          <cell r="C2957" t="str">
            <v>中华东波苑</v>
          </cell>
        </row>
        <row r="2957">
          <cell r="K2957" t="str">
            <v>2021年</v>
          </cell>
        </row>
        <row r="2957">
          <cell r="M2957">
            <v>44561</v>
          </cell>
        </row>
        <row r="2957">
          <cell r="S2957">
            <v>1673.88</v>
          </cell>
        </row>
        <row r="2957">
          <cell r="AA2957">
            <v>44348</v>
          </cell>
          <cell r="AB2957">
            <v>2021</v>
          </cell>
        </row>
        <row r="2957">
          <cell r="AF2957" t="str">
            <v>住宅物业费</v>
          </cell>
        </row>
        <row r="2958">
          <cell r="C2958" t="str">
            <v>中华东波苑</v>
          </cell>
        </row>
        <row r="2958">
          <cell r="K2958" t="str">
            <v>2021年</v>
          </cell>
        </row>
        <row r="2958">
          <cell r="M2958">
            <v>44377</v>
          </cell>
        </row>
        <row r="2958">
          <cell r="S2958">
            <v>836.94</v>
          </cell>
        </row>
        <row r="2958">
          <cell r="AA2958">
            <v>44348</v>
          </cell>
          <cell r="AB2958">
            <v>2021</v>
          </cell>
        </row>
        <row r="2958">
          <cell r="AF2958" t="str">
            <v>住宅物业费</v>
          </cell>
        </row>
        <row r="2959">
          <cell r="C2959" t="str">
            <v>中华东波苑</v>
          </cell>
        </row>
        <row r="2959">
          <cell r="K2959" t="str">
            <v>2021年</v>
          </cell>
        </row>
        <row r="2959">
          <cell r="M2959">
            <v>44377</v>
          </cell>
        </row>
        <row r="2959">
          <cell r="S2959">
            <v>393.79</v>
          </cell>
        </row>
        <row r="2959">
          <cell r="AA2959">
            <v>44348</v>
          </cell>
          <cell r="AB2959">
            <v>2021</v>
          </cell>
        </row>
        <row r="2959">
          <cell r="AF2959" t="str">
            <v>商铺物业费</v>
          </cell>
        </row>
        <row r="2960">
          <cell r="C2960" t="str">
            <v>中华东波苑</v>
          </cell>
        </row>
        <row r="2960">
          <cell r="K2960" t="str">
            <v>2021年</v>
          </cell>
        </row>
        <row r="2960">
          <cell r="M2960">
            <v>44377</v>
          </cell>
        </row>
        <row r="2960">
          <cell r="S2960">
            <v>265.56</v>
          </cell>
        </row>
        <row r="2960">
          <cell r="AA2960">
            <v>44348</v>
          </cell>
          <cell r="AB2960">
            <v>2021</v>
          </cell>
        </row>
        <row r="2960">
          <cell r="AF2960" t="str">
            <v>商铺物业费</v>
          </cell>
        </row>
        <row r="2961">
          <cell r="C2961" t="str">
            <v>中华东波苑</v>
          </cell>
        </row>
        <row r="2961">
          <cell r="K2961" t="str">
            <v>2021年</v>
          </cell>
        </row>
        <row r="2961">
          <cell r="M2961">
            <v>44377</v>
          </cell>
        </row>
        <row r="2961">
          <cell r="S2961">
            <v>1699.1</v>
          </cell>
        </row>
        <row r="2961">
          <cell r="AA2961">
            <v>44348</v>
          </cell>
          <cell r="AB2961">
            <v>2021</v>
          </cell>
        </row>
        <row r="2961">
          <cell r="AF2961" t="str">
            <v>商铺物业费</v>
          </cell>
        </row>
        <row r="2962">
          <cell r="C2962" t="str">
            <v>中华东波苑</v>
          </cell>
        </row>
        <row r="2962">
          <cell r="K2962" t="str">
            <v>2021年</v>
          </cell>
        </row>
        <row r="2962">
          <cell r="M2962">
            <v>44347</v>
          </cell>
        </row>
        <row r="2962">
          <cell r="S2962">
            <v>114</v>
          </cell>
        </row>
        <row r="2962">
          <cell r="AA2962">
            <v>44348</v>
          </cell>
          <cell r="AB2962">
            <v>2021</v>
          </cell>
        </row>
        <row r="2962">
          <cell r="AF2962" t="str">
            <v>代收水费</v>
          </cell>
        </row>
        <row r="2963">
          <cell r="C2963" t="str">
            <v>中华东波苑</v>
          </cell>
        </row>
        <row r="2963">
          <cell r="K2963" t="str">
            <v>2021年</v>
          </cell>
        </row>
        <row r="2963">
          <cell r="M2963">
            <v>44227</v>
          </cell>
        </row>
        <row r="2963">
          <cell r="S2963">
            <v>684</v>
          </cell>
        </row>
        <row r="2963">
          <cell r="AA2963">
            <v>44348</v>
          </cell>
          <cell r="AB2963">
            <v>2021</v>
          </cell>
        </row>
        <row r="2963">
          <cell r="AF2963" t="str">
            <v>代收水费</v>
          </cell>
        </row>
        <row r="2964">
          <cell r="C2964" t="str">
            <v>中华东波苑</v>
          </cell>
        </row>
        <row r="2964">
          <cell r="K2964" t="str">
            <v>2021年</v>
          </cell>
        </row>
        <row r="2964">
          <cell r="M2964">
            <v>44347</v>
          </cell>
        </row>
        <row r="2964">
          <cell r="S2964">
            <v>5691.6</v>
          </cell>
        </row>
        <row r="2964">
          <cell r="AA2964">
            <v>44348</v>
          </cell>
          <cell r="AB2964">
            <v>2021</v>
          </cell>
        </row>
        <row r="2964">
          <cell r="AF2964" t="str">
            <v>电费及管理费</v>
          </cell>
        </row>
        <row r="2965">
          <cell r="C2965" t="str">
            <v>中华东波苑</v>
          </cell>
        </row>
        <row r="2965">
          <cell r="K2965" t="str">
            <v>2021年</v>
          </cell>
        </row>
        <row r="2965">
          <cell r="M2965">
            <v>44347</v>
          </cell>
        </row>
        <row r="2965">
          <cell r="S2965">
            <v>980.4</v>
          </cell>
        </row>
        <row r="2965">
          <cell r="AA2965">
            <v>44348</v>
          </cell>
          <cell r="AB2965">
            <v>2021</v>
          </cell>
        </row>
        <row r="2965">
          <cell r="AF2965" t="str">
            <v>代收水费</v>
          </cell>
        </row>
        <row r="2966">
          <cell r="C2966" t="str">
            <v>中华东波苑</v>
          </cell>
        </row>
        <row r="2966">
          <cell r="K2966" t="str">
            <v>2021年</v>
          </cell>
        </row>
        <row r="2966">
          <cell r="M2966">
            <v>44347</v>
          </cell>
        </row>
        <row r="2966">
          <cell r="S2966">
            <v>5328.9</v>
          </cell>
        </row>
        <row r="2966">
          <cell r="AA2966">
            <v>44348</v>
          </cell>
          <cell r="AB2966">
            <v>2021</v>
          </cell>
        </row>
        <row r="2966">
          <cell r="AF2966" t="str">
            <v>电费及管理费</v>
          </cell>
        </row>
        <row r="2967">
          <cell r="C2967" t="str">
            <v>中华东波苑</v>
          </cell>
        </row>
        <row r="2967">
          <cell r="K2967" t="str">
            <v>2021年</v>
          </cell>
        </row>
        <row r="2967">
          <cell r="M2967">
            <v>44347</v>
          </cell>
        </row>
        <row r="2967">
          <cell r="S2967">
            <v>1521.9</v>
          </cell>
        </row>
        <row r="2967">
          <cell r="AA2967">
            <v>44348</v>
          </cell>
          <cell r="AB2967">
            <v>2021</v>
          </cell>
        </row>
        <row r="2967">
          <cell r="AF2967" t="str">
            <v>代收水费</v>
          </cell>
        </row>
        <row r="2968">
          <cell r="C2968" t="str">
            <v>中华东波苑</v>
          </cell>
        </row>
        <row r="2968">
          <cell r="K2968" t="str">
            <v>2021年</v>
          </cell>
        </row>
        <row r="2968">
          <cell r="M2968">
            <v>44561</v>
          </cell>
        </row>
        <row r="2968">
          <cell r="S2968">
            <v>1500</v>
          </cell>
        </row>
        <row r="2968">
          <cell r="AA2968">
            <v>44348</v>
          </cell>
          <cell r="AB2968">
            <v>2021</v>
          </cell>
        </row>
        <row r="2968">
          <cell r="AF2968" t="str">
            <v>小业主产权车辆管理费</v>
          </cell>
        </row>
        <row r="2969">
          <cell r="C2969" t="str">
            <v>中华东波苑</v>
          </cell>
        </row>
        <row r="2969">
          <cell r="K2969" t="str">
            <v>2021年</v>
          </cell>
        </row>
        <row r="2969">
          <cell r="M2969">
            <v>44377</v>
          </cell>
        </row>
        <row r="2969">
          <cell r="S2969">
            <v>3686</v>
          </cell>
        </row>
        <row r="2969">
          <cell r="AA2969">
            <v>44348</v>
          </cell>
          <cell r="AB2969">
            <v>2021</v>
          </cell>
        </row>
        <row r="2969">
          <cell r="AF2969" t="str">
            <v>电费及管理费</v>
          </cell>
        </row>
        <row r="2970">
          <cell r="C2970" t="str">
            <v>中华东波苑</v>
          </cell>
        </row>
        <row r="2970">
          <cell r="K2970" t="str">
            <v>2021年</v>
          </cell>
        </row>
        <row r="2970">
          <cell r="M2970">
            <v>44316</v>
          </cell>
        </row>
        <row r="2970">
          <cell r="S2970">
            <v>55.8</v>
          </cell>
        </row>
        <row r="2970">
          <cell r="AA2970">
            <v>44348</v>
          </cell>
          <cell r="AB2970">
            <v>2021</v>
          </cell>
        </row>
        <row r="2970">
          <cell r="AF2970" t="str">
            <v>电费及管理费</v>
          </cell>
        </row>
        <row r="2971">
          <cell r="C2971" t="str">
            <v>中华东波苑</v>
          </cell>
        </row>
        <row r="2971">
          <cell r="K2971" t="str">
            <v>2021年</v>
          </cell>
        </row>
        <row r="2971">
          <cell r="M2971">
            <v>44316</v>
          </cell>
        </row>
        <row r="2971">
          <cell r="S2971">
            <v>11.4</v>
          </cell>
        </row>
        <row r="2971">
          <cell r="AA2971">
            <v>44348</v>
          </cell>
          <cell r="AB2971">
            <v>2021</v>
          </cell>
        </row>
        <row r="2971">
          <cell r="AF2971" t="str">
            <v>代收水费</v>
          </cell>
        </row>
        <row r="2972">
          <cell r="C2972" t="str">
            <v>中华东波苑</v>
          </cell>
        </row>
        <row r="2972">
          <cell r="K2972" t="str">
            <v>2021年</v>
          </cell>
        </row>
        <row r="2972">
          <cell r="M2972">
            <v>44377</v>
          </cell>
        </row>
        <row r="2972">
          <cell r="S2972">
            <v>1663.26</v>
          </cell>
        </row>
        <row r="2972">
          <cell r="AA2972">
            <v>44348</v>
          </cell>
          <cell r="AB2972">
            <v>2021</v>
          </cell>
        </row>
        <row r="2972">
          <cell r="AF2972" t="str">
            <v>商铺物业费</v>
          </cell>
        </row>
        <row r="2973">
          <cell r="C2973" t="str">
            <v>中华东波苑</v>
          </cell>
        </row>
        <row r="2973">
          <cell r="K2973" t="str">
            <v>2021年</v>
          </cell>
        </row>
        <row r="2973">
          <cell r="M2973">
            <v>44377</v>
          </cell>
        </row>
        <row r="2973">
          <cell r="S2973">
            <v>1282.94</v>
          </cell>
        </row>
        <row r="2973">
          <cell r="AA2973">
            <v>44348</v>
          </cell>
          <cell r="AB2973">
            <v>2021</v>
          </cell>
        </row>
        <row r="2973">
          <cell r="AF2973" t="str">
            <v>商铺物业费</v>
          </cell>
        </row>
        <row r="2974">
          <cell r="C2974" t="str">
            <v>中华东波苑</v>
          </cell>
        </row>
        <row r="2974">
          <cell r="K2974" t="str">
            <v>2021年</v>
          </cell>
        </row>
        <row r="2974">
          <cell r="M2974">
            <v>44377</v>
          </cell>
        </row>
        <row r="2974">
          <cell r="S2974">
            <v>3553.8</v>
          </cell>
        </row>
        <row r="2974">
          <cell r="AA2974">
            <v>44348</v>
          </cell>
          <cell r="AB2974">
            <v>2021</v>
          </cell>
        </row>
        <row r="2974">
          <cell r="AF2974" t="str">
            <v>商铺物业费</v>
          </cell>
        </row>
        <row r="2975">
          <cell r="C2975" t="str">
            <v>中华东波苑</v>
          </cell>
        </row>
        <row r="2975">
          <cell r="K2975" t="str">
            <v>2021年</v>
          </cell>
        </row>
        <row r="2975">
          <cell r="M2975">
            <v>44347</v>
          </cell>
        </row>
        <row r="2975">
          <cell r="S2975">
            <v>1088.1</v>
          </cell>
        </row>
        <row r="2975">
          <cell r="AA2975">
            <v>44348</v>
          </cell>
          <cell r="AB2975">
            <v>2021</v>
          </cell>
        </row>
        <row r="2975">
          <cell r="AF2975" t="str">
            <v>电费及管理费</v>
          </cell>
        </row>
        <row r="2976">
          <cell r="C2976" t="str">
            <v>中华东波苑</v>
          </cell>
        </row>
        <row r="2976">
          <cell r="K2976" t="str">
            <v>2021年</v>
          </cell>
        </row>
        <row r="2976">
          <cell r="M2976">
            <v>44347</v>
          </cell>
        </row>
        <row r="2976">
          <cell r="S2976">
            <v>85.5</v>
          </cell>
        </row>
        <row r="2976">
          <cell r="AA2976">
            <v>44348</v>
          </cell>
          <cell r="AB2976">
            <v>2021</v>
          </cell>
        </row>
        <row r="2976">
          <cell r="AF2976" t="str">
            <v>代收水费</v>
          </cell>
        </row>
        <row r="2977">
          <cell r="C2977" t="str">
            <v>中华东波苑</v>
          </cell>
        </row>
        <row r="2977">
          <cell r="K2977" t="str">
            <v>2021年</v>
          </cell>
        </row>
        <row r="2977">
          <cell r="M2977">
            <v>44469</v>
          </cell>
        </row>
        <row r="2977">
          <cell r="S2977">
            <v>1663.26</v>
          </cell>
        </row>
        <row r="2977">
          <cell r="AA2977">
            <v>44348</v>
          </cell>
          <cell r="AB2977">
            <v>2021</v>
          </cell>
        </row>
        <row r="2977">
          <cell r="AF2977" t="str">
            <v>商铺物业费</v>
          </cell>
        </row>
        <row r="2978">
          <cell r="C2978" t="str">
            <v>中华东波苑</v>
          </cell>
        </row>
        <row r="2978">
          <cell r="K2978" t="str">
            <v>2021年</v>
          </cell>
        </row>
        <row r="2978">
          <cell r="M2978">
            <v>44469</v>
          </cell>
        </row>
        <row r="2978">
          <cell r="S2978">
            <v>1282.94</v>
          </cell>
        </row>
        <row r="2978">
          <cell r="AA2978">
            <v>44348</v>
          </cell>
          <cell r="AB2978">
            <v>2021</v>
          </cell>
        </row>
        <row r="2978">
          <cell r="AF2978" t="str">
            <v>商铺物业费</v>
          </cell>
        </row>
        <row r="2979">
          <cell r="C2979" t="str">
            <v>中华东波苑</v>
          </cell>
        </row>
        <row r="2979">
          <cell r="K2979" t="str">
            <v>2021年</v>
          </cell>
        </row>
        <row r="2979">
          <cell r="M2979">
            <v>44469</v>
          </cell>
        </row>
        <row r="2979">
          <cell r="S2979">
            <v>3553.8</v>
          </cell>
        </row>
        <row r="2979">
          <cell r="AA2979">
            <v>44348</v>
          </cell>
          <cell r="AB2979">
            <v>2021</v>
          </cell>
        </row>
        <row r="2979">
          <cell r="AF2979" t="str">
            <v>商铺物业费</v>
          </cell>
        </row>
        <row r="2980">
          <cell r="C2980" t="str">
            <v>中华东波苑</v>
          </cell>
        </row>
        <row r="2980">
          <cell r="K2980" t="str">
            <v>2021年</v>
          </cell>
        </row>
        <row r="2980">
          <cell r="M2980">
            <v>44561</v>
          </cell>
        </row>
        <row r="2980">
          <cell r="S2980">
            <v>3399</v>
          </cell>
        </row>
        <row r="2980">
          <cell r="AA2980">
            <v>44348</v>
          </cell>
          <cell r="AB2980">
            <v>2021</v>
          </cell>
        </row>
        <row r="2980">
          <cell r="AF2980" t="str">
            <v>商铺物业费</v>
          </cell>
        </row>
        <row r="2981">
          <cell r="C2981" t="str">
            <v>中华东波苑</v>
          </cell>
        </row>
        <row r="2981">
          <cell r="K2981" t="str">
            <v>2021年</v>
          </cell>
        </row>
        <row r="2981">
          <cell r="M2981">
            <v>44561</v>
          </cell>
        </row>
        <row r="2981">
          <cell r="S2981">
            <v>4200</v>
          </cell>
        </row>
        <row r="2981">
          <cell r="AA2981">
            <v>44348</v>
          </cell>
          <cell r="AB2981">
            <v>2021</v>
          </cell>
        </row>
        <row r="2981">
          <cell r="AF2981" t="str">
            <v>地下停车费</v>
          </cell>
        </row>
        <row r="2982">
          <cell r="C2982" t="str">
            <v>中华东波苑</v>
          </cell>
        </row>
        <row r="2982">
          <cell r="K2982" t="str">
            <v>2021年</v>
          </cell>
        </row>
        <row r="2982">
          <cell r="M2982">
            <v>44561</v>
          </cell>
        </row>
        <row r="2982">
          <cell r="S2982">
            <v>1673.88</v>
          </cell>
        </row>
        <row r="2982">
          <cell r="AA2982">
            <v>44348</v>
          </cell>
          <cell r="AB2982">
            <v>2021</v>
          </cell>
        </row>
        <row r="2982">
          <cell r="AF2982" t="str">
            <v>住宅物业费</v>
          </cell>
        </row>
        <row r="2983">
          <cell r="C2983" t="str">
            <v>中华东波苑</v>
          </cell>
        </row>
        <row r="2983">
          <cell r="K2983" t="str">
            <v>2021年</v>
          </cell>
        </row>
        <row r="2983">
          <cell r="M2983">
            <v>44439</v>
          </cell>
        </row>
        <row r="2983">
          <cell r="S2983">
            <v>3600</v>
          </cell>
        </row>
        <row r="2983">
          <cell r="AA2983">
            <v>44348</v>
          </cell>
          <cell r="AB2983">
            <v>2021</v>
          </cell>
        </row>
        <row r="2983">
          <cell r="AF2983" t="str">
            <v>租金收入</v>
          </cell>
        </row>
        <row r="2984">
          <cell r="C2984" t="str">
            <v>中华东波苑</v>
          </cell>
        </row>
        <row r="2984">
          <cell r="K2984" t="str">
            <v>2021年</v>
          </cell>
        </row>
        <row r="2984">
          <cell r="M2984">
            <v>44347</v>
          </cell>
        </row>
        <row r="2984">
          <cell r="S2984">
            <v>3395</v>
          </cell>
        </row>
        <row r="2984">
          <cell r="AA2984">
            <v>44348</v>
          </cell>
          <cell r="AB2984">
            <v>2021</v>
          </cell>
        </row>
        <row r="2984">
          <cell r="AF2984" t="str">
            <v>电费及管理费</v>
          </cell>
        </row>
        <row r="2985">
          <cell r="C2985" t="str">
            <v>中华东波苑</v>
          </cell>
        </row>
        <row r="2985">
          <cell r="K2985" t="str">
            <v>2021年</v>
          </cell>
        </row>
        <row r="2985">
          <cell r="M2985">
            <v>44347</v>
          </cell>
        </row>
        <row r="2985">
          <cell r="S2985">
            <v>171</v>
          </cell>
        </row>
        <row r="2985">
          <cell r="AA2985">
            <v>44348</v>
          </cell>
          <cell r="AB2985">
            <v>2021</v>
          </cell>
        </row>
        <row r="2985">
          <cell r="AF2985" t="str">
            <v>代收水费</v>
          </cell>
        </row>
        <row r="2986">
          <cell r="C2986" t="str">
            <v>中华东波苑</v>
          </cell>
        </row>
        <row r="2986">
          <cell r="K2986" t="str">
            <v>2021年</v>
          </cell>
        </row>
        <row r="2986">
          <cell r="M2986">
            <v>44561</v>
          </cell>
        </row>
        <row r="2986">
          <cell r="S2986">
            <v>7482.3</v>
          </cell>
        </row>
        <row r="2986">
          <cell r="AA2986">
            <v>44348</v>
          </cell>
          <cell r="AB2986">
            <v>2021</v>
          </cell>
        </row>
        <row r="2986">
          <cell r="AF2986" t="str">
            <v>商铺物业费</v>
          </cell>
        </row>
        <row r="2987">
          <cell r="C2987" t="str">
            <v>中华东波苑</v>
          </cell>
        </row>
        <row r="2987">
          <cell r="K2987" t="str">
            <v>2021年</v>
          </cell>
        </row>
        <row r="2987">
          <cell r="M2987">
            <v>44347</v>
          </cell>
        </row>
        <row r="2987">
          <cell r="S2987">
            <v>504</v>
          </cell>
        </row>
        <row r="2987">
          <cell r="AA2987">
            <v>44348</v>
          </cell>
          <cell r="AB2987">
            <v>2021</v>
          </cell>
        </row>
        <row r="2987">
          <cell r="AF2987" t="str">
            <v>电费及管理费</v>
          </cell>
        </row>
        <row r="2988">
          <cell r="C2988" t="str">
            <v>中华东波苑</v>
          </cell>
        </row>
        <row r="2988">
          <cell r="K2988" t="str">
            <v>2021年</v>
          </cell>
        </row>
        <row r="2988">
          <cell r="M2988">
            <v>44347</v>
          </cell>
        </row>
        <row r="2988">
          <cell r="S2988">
            <v>171</v>
          </cell>
        </row>
        <row r="2988">
          <cell r="AA2988">
            <v>44348</v>
          </cell>
          <cell r="AB2988">
            <v>2021</v>
          </cell>
        </row>
        <row r="2988">
          <cell r="AF2988" t="str">
            <v>代收水费</v>
          </cell>
        </row>
        <row r="2989">
          <cell r="C2989" t="str">
            <v>中华东波苑</v>
          </cell>
        </row>
        <row r="2989">
          <cell r="K2989" t="str">
            <v>2021年</v>
          </cell>
        </row>
        <row r="2989">
          <cell r="M2989">
            <v>44347</v>
          </cell>
        </row>
        <row r="2989">
          <cell r="S2989">
            <v>960</v>
          </cell>
        </row>
        <row r="2989">
          <cell r="AA2989">
            <v>44348</v>
          </cell>
          <cell r="AB2989">
            <v>2021</v>
          </cell>
        </row>
        <row r="2989">
          <cell r="AF2989" t="str">
            <v>电费及管理费</v>
          </cell>
        </row>
        <row r="2990">
          <cell r="C2990" t="str">
            <v>中华东波苑</v>
          </cell>
        </row>
        <row r="2990">
          <cell r="K2990" t="str">
            <v>2021年</v>
          </cell>
        </row>
        <row r="2990">
          <cell r="M2990">
            <v>44347</v>
          </cell>
        </row>
        <row r="2990">
          <cell r="S2990">
            <v>102.6</v>
          </cell>
        </row>
        <row r="2990">
          <cell r="AA2990">
            <v>44348</v>
          </cell>
          <cell r="AB2990">
            <v>2021</v>
          </cell>
        </row>
        <row r="2990">
          <cell r="AF2990" t="str">
            <v>代收水费</v>
          </cell>
        </row>
        <row r="2991">
          <cell r="C2991" t="str">
            <v>中华东波苑</v>
          </cell>
        </row>
        <row r="2991">
          <cell r="K2991" t="str">
            <v>2021年</v>
          </cell>
        </row>
        <row r="2991">
          <cell r="M2991">
            <v>44347</v>
          </cell>
        </row>
        <row r="2991">
          <cell r="S2991">
            <v>1661.8</v>
          </cell>
        </row>
        <row r="2991">
          <cell r="AA2991">
            <v>44348</v>
          </cell>
          <cell r="AB2991">
            <v>2021</v>
          </cell>
        </row>
        <row r="2991">
          <cell r="AF2991" t="str">
            <v>电费及管理费</v>
          </cell>
        </row>
        <row r="2992">
          <cell r="C2992" t="str">
            <v>中华东波苑</v>
          </cell>
        </row>
        <row r="2992">
          <cell r="K2992" t="str">
            <v>2021年</v>
          </cell>
        </row>
        <row r="2992">
          <cell r="M2992">
            <v>44347</v>
          </cell>
        </row>
        <row r="2992">
          <cell r="S2992">
            <v>520</v>
          </cell>
        </row>
        <row r="2992">
          <cell r="AA2992">
            <v>44348</v>
          </cell>
          <cell r="AB2992">
            <v>2021</v>
          </cell>
        </row>
        <row r="2992">
          <cell r="AF2992" t="str">
            <v>代收水费</v>
          </cell>
        </row>
        <row r="2993">
          <cell r="C2993" t="str">
            <v>中华东波苑</v>
          </cell>
        </row>
        <row r="2993">
          <cell r="K2993" t="str">
            <v>2021年</v>
          </cell>
        </row>
        <row r="2993">
          <cell r="M2993">
            <v>44227</v>
          </cell>
        </row>
        <row r="2993">
          <cell r="S2993">
            <v>39230</v>
          </cell>
        </row>
        <row r="2993">
          <cell r="AA2993">
            <v>44348</v>
          </cell>
          <cell r="AB2993">
            <v>2021</v>
          </cell>
        </row>
        <row r="2993">
          <cell r="AF2993" t="str">
            <v>电费及管理费</v>
          </cell>
        </row>
        <row r="2994">
          <cell r="C2994" t="str">
            <v>中华东波苑</v>
          </cell>
        </row>
        <row r="2994">
          <cell r="K2994" t="str">
            <v>2021年</v>
          </cell>
        </row>
        <row r="2994">
          <cell r="M2994">
            <v>44227</v>
          </cell>
        </row>
        <row r="2994">
          <cell r="S2994">
            <v>4531.5</v>
          </cell>
        </row>
        <row r="2994">
          <cell r="AA2994">
            <v>44348</v>
          </cell>
          <cell r="AB2994">
            <v>2021</v>
          </cell>
        </row>
        <row r="2994">
          <cell r="AF2994" t="str">
            <v>代收水费</v>
          </cell>
        </row>
        <row r="2995">
          <cell r="C2995" t="str">
            <v>中华东波苑</v>
          </cell>
        </row>
        <row r="2995">
          <cell r="K2995" t="str">
            <v>2021年</v>
          </cell>
        </row>
        <row r="2995">
          <cell r="M2995">
            <v>44286</v>
          </cell>
        </row>
        <row r="2995">
          <cell r="S2995">
            <v>5188</v>
          </cell>
        </row>
        <row r="2995">
          <cell r="AA2995">
            <v>44348</v>
          </cell>
          <cell r="AB2995">
            <v>2021</v>
          </cell>
        </row>
        <row r="2995">
          <cell r="AF2995" t="str">
            <v>电费及管理费</v>
          </cell>
        </row>
        <row r="2996">
          <cell r="C2996" t="str">
            <v>中华东波苑</v>
          </cell>
        </row>
        <row r="2996">
          <cell r="K2996" t="str">
            <v>2021年</v>
          </cell>
        </row>
        <row r="2996">
          <cell r="M2996">
            <v>44286</v>
          </cell>
        </row>
        <row r="2996">
          <cell r="S2996">
            <v>5631.6</v>
          </cell>
        </row>
        <row r="2996">
          <cell r="AA2996">
            <v>44348</v>
          </cell>
          <cell r="AB2996">
            <v>2021</v>
          </cell>
        </row>
        <row r="2996">
          <cell r="AF2996" t="str">
            <v>代收水费</v>
          </cell>
        </row>
        <row r="2997">
          <cell r="C2997" t="str">
            <v>中华东波苑</v>
          </cell>
        </row>
        <row r="2997">
          <cell r="K2997" t="str">
            <v>2021年</v>
          </cell>
        </row>
        <row r="2997">
          <cell r="M2997">
            <v>44377</v>
          </cell>
        </row>
        <row r="2997">
          <cell r="S2997">
            <v>828</v>
          </cell>
        </row>
        <row r="2997">
          <cell r="AA2997">
            <v>44348</v>
          </cell>
          <cell r="AB2997">
            <v>2021</v>
          </cell>
        </row>
        <row r="2997">
          <cell r="AF2997" t="str">
            <v>住宅物业费</v>
          </cell>
        </row>
        <row r="2998">
          <cell r="C2998" t="str">
            <v>中华东波苑</v>
          </cell>
        </row>
        <row r="2998">
          <cell r="K2998" t="str">
            <v>2021年</v>
          </cell>
        </row>
        <row r="2998">
          <cell r="M2998">
            <v>44561</v>
          </cell>
        </row>
        <row r="2998">
          <cell r="S2998">
            <v>1799.16</v>
          </cell>
        </row>
        <row r="2998">
          <cell r="AA2998">
            <v>44348</v>
          </cell>
          <cell r="AB2998">
            <v>2021</v>
          </cell>
        </row>
        <row r="2998">
          <cell r="AF2998" t="str">
            <v>住宅物业费</v>
          </cell>
        </row>
        <row r="2999">
          <cell r="C2999" t="str">
            <v>中华东波苑</v>
          </cell>
        </row>
        <row r="2999">
          <cell r="K2999" t="str">
            <v>2021年</v>
          </cell>
        </row>
        <row r="2999">
          <cell r="M2999">
            <v>44377</v>
          </cell>
        </row>
        <row r="2999">
          <cell r="S2999">
            <v>899.58</v>
          </cell>
        </row>
        <row r="2999">
          <cell r="AA2999">
            <v>44348</v>
          </cell>
          <cell r="AB2999">
            <v>2021</v>
          </cell>
        </row>
        <row r="2999">
          <cell r="AF2999" t="str">
            <v>住宅物业费</v>
          </cell>
        </row>
        <row r="3000">
          <cell r="C3000" t="str">
            <v>中华东波苑</v>
          </cell>
        </row>
        <row r="3000">
          <cell r="K3000" t="str">
            <v>2021年</v>
          </cell>
        </row>
        <row r="3000">
          <cell r="M3000">
            <v>44377</v>
          </cell>
        </row>
        <row r="3000">
          <cell r="S3000">
            <v>736.8</v>
          </cell>
        </row>
        <row r="3000">
          <cell r="AA3000">
            <v>44348</v>
          </cell>
          <cell r="AB3000">
            <v>2021</v>
          </cell>
        </row>
        <row r="3000">
          <cell r="AF3000" t="str">
            <v>住宅物业费</v>
          </cell>
        </row>
        <row r="3001">
          <cell r="C3001" t="str">
            <v>中华东波苑</v>
          </cell>
        </row>
        <row r="3001">
          <cell r="K3001" t="str">
            <v>2021年</v>
          </cell>
        </row>
        <row r="3001">
          <cell r="M3001">
            <v>44561</v>
          </cell>
        </row>
        <row r="3001">
          <cell r="S3001">
            <v>1673.88</v>
          </cell>
        </row>
        <row r="3001">
          <cell r="AA3001">
            <v>44348</v>
          </cell>
          <cell r="AB3001">
            <v>2021</v>
          </cell>
        </row>
        <row r="3001">
          <cell r="AF3001" t="str">
            <v>住宅物业费</v>
          </cell>
        </row>
        <row r="3002">
          <cell r="C3002" t="str">
            <v>中华东波苑</v>
          </cell>
        </row>
        <row r="3002">
          <cell r="K3002" t="str">
            <v>2021年</v>
          </cell>
        </row>
        <row r="3002">
          <cell r="M3002">
            <v>44561</v>
          </cell>
        </row>
        <row r="3002">
          <cell r="S3002">
            <v>1473.6</v>
          </cell>
        </row>
        <row r="3002">
          <cell r="AA3002">
            <v>44348</v>
          </cell>
          <cell r="AB3002">
            <v>2021</v>
          </cell>
        </row>
        <row r="3002">
          <cell r="AF3002" t="str">
            <v>住宅物业费</v>
          </cell>
        </row>
        <row r="3003">
          <cell r="C3003" t="str">
            <v>中华东波苑</v>
          </cell>
        </row>
        <row r="3003">
          <cell r="K3003" t="str">
            <v>2021年</v>
          </cell>
        </row>
        <row r="3003">
          <cell r="M3003">
            <v>44561</v>
          </cell>
        </row>
        <row r="3003">
          <cell r="S3003">
            <v>2094.36</v>
          </cell>
        </row>
        <row r="3003">
          <cell r="AA3003">
            <v>44348</v>
          </cell>
          <cell r="AB3003">
            <v>2021</v>
          </cell>
        </row>
        <row r="3003">
          <cell r="AF3003" t="str">
            <v>住宅物业费</v>
          </cell>
        </row>
        <row r="3004">
          <cell r="C3004" t="str">
            <v>中华东波苑</v>
          </cell>
        </row>
        <row r="3004">
          <cell r="K3004" t="str">
            <v>2021年</v>
          </cell>
        </row>
        <row r="3004">
          <cell r="M3004">
            <v>44561</v>
          </cell>
        </row>
        <row r="3004">
          <cell r="S3004">
            <v>836.9</v>
          </cell>
        </row>
        <row r="3004">
          <cell r="AA3004">
            <v>44348</v>
          </cell>
          <cell r="AB3004">
            <v>2021</v>
          </cell>
        </row>
        <row r="3004">
          <cell r="AF3004" t="str">
            <v>住宅物业费</v>
          </cell>
        </row>
        <row r="3005">
          <cell r="C3005" t="str">
            <v>中华东波苑</v>
          </cell>
        </row>
        <row r="3005">
          <cell r="K3005" t="str">
            <v>2021年</v>
          </cell>
        </row>
        <row r="3005">
          <cell r="M3005">
            <v>44561</v>
          </cell>
        </row>
        <row r="3005">
          <cell r="S3005">
            <v>1672.8</v>
          </cell>
        </row>
        <row r="3005">
          <cell r="AA3005">
            <v>44348</v>
          </cell>
          <cell r="AB3005">
            <v>2021</v>
          </cell>
        </row>
        <row r="3005">
          <cell r="AF3005" t="str">
            <v>住宅物业费</v>
          </cell>
        </row>
        <row r="3006">
          <cell r="C3006" t="str">
            <v>中华东波苑</v>
          </cell>
        </row>
        <row r="3006">
          <cell r="K3006" t="str">
            <v>2021年</v>
          </cell>
        </row>
        <row r="3006">
          <cell r="M3006">
            <v>44347</v>
          </cell>
        </row>
        <row r="3006">
          <cell r="S3006">
            <v>99</v>
          </cell>
        </row>
        <row r="3006">
          <cell r="AA3006">
            <v>44348</v>
          </cell>
          <cell r="AB3006">
            <v>2021</v>
          </cell>
        </row>
        <row r="3006">
          <cell r="AF3006" t="str">
            <v>电费及管理费</v>
          </cell>
        </row>
        <row r="3007">
          <cell r="C3007" t="str">
            <v>中华东波苑</v>
          </cell>
        </row>
        <row r="3007">
          <cell r="K3007" t="str">
            <v>2021年</v>
          </cell>
        </row>
        <row r="3007">
          <cell r="M3007">
            <v>44347</v>
          </cell>
        </row>
        <row r="3007">
          <cell r="S3007">
            <v>57</v>
          </cell>
        </row>
        <row r="3007">
          <cell r="AA3007">
            <v>44348</v>
          </cell>
          <cell r="AB3007">
            <v>2021</v>
          </cell>
        </row>
        <row r="3007">
          <cell r="AF3007" t="str">
            <v>代收水费</v>
          </cell>
        </row>
        <row r="3008">
          <cell r="C3008" t="str">
            <v>中华东波苑</v>
          </cell>
        </row>
        <row r="3008">
          <cell r="K3008" t="str">
            <v>2021年</v>
          </cell>
        </row>
        <row r="3008">
          <cell r="M3008">
            <v>44377</v>
          </cell>
        </row>
        <row r="3008">
          <cell r="S3008">
            <v>250</v>
          </cell>
        </row>
        <row r="3008">
          <cell r="AA3008">
            <v>44348</v>
          </cell>
          <cell r="AB3008">
            <v>2021</v>
          </cell>
        </row>
        <row r="3008">
          <cell r="AF3008" t="str">
            <v>临时停车费</v>
          </cell>
        </row>
        <row r="3009">
          <cell r="C3009" t="str">
            <v>中华东波苑</v>
          </cell>
        </row>
        <row r="3009">
          <cell r="K3009" t="str">
            <v>2021年</v>
          </cell>
        </row>
        <row r="3009">
          <cell r="M3009">
            <v>44377</v>
          </cell>
        </row>
        <row r="3009">
          <cell r="S3009">
            <v>250</v>
          </cell>
        </row>
        <row r="3009">
          <cell r="AA3009">
            <v>44348</v>
          </cell>
          <cell r="AB3009">
            <v>2021</v>
          </cell>
        </row>
        <row r="3009">
          <cell r="AF3009" t="str">
            <v>临时停车费</v>
          </cell>
        </row>
        <row r="3010">
          <cell r="C3010" t="str">
            <v>中华东波苑</v>
          </cell>
        </row>
        <row r="3010">
          <cell r="K3010" t="str">
            <v>2021年</v>
          </cell>
        </row>
        <row r="3010">
          <cell r="M3010">
            <v>44377</v>
          </cell>
        </row>
        <row r="3010">
          <cell r="S3010">
            <v>500</v>
          </cell>
        </row>
        <row r="3010">
          <cell r="AA3010">
            <v>44348</v>
          </cell>
          <cell r="AB3010">
            <v>2021</v>
          </cell>
        </row>
        <row r="3010">
          <cell r="AF3010" t="str">
            <v>临时停车费</v>
          </cell>
        </row>
        <row r="3011">
          <cell r="C3011" t="str">
            <v>中华东波苑</v>
          </cell>
        </row>
        <row r="3011">
          <cell r="K3011" t="str">
            <v>2021年</v>
          </cell>
        </row>
        <row r="3011">
          <cell r="M3011">
            <v>44377</v>
          </cell>
        </row>
        <row r="3011">
          <cell r="S3011">
            <v>500</v>
          </cell>
        </row>
        <row r="3011">
          <cell r="AA3011">
            <v>44348</v>
          </cell>
          <cell r="AB3011">
            <v>2021</v>
          </cell>
        </row>
        <row r="3011">
          <cell r="AF3011" t="str">
            <v>临时停车费</v>
          </cell>
        </row>
        <row r="3012">
          <cell r="C3012" t="str">
            <v>中华东波苑</v>
          </cell>
        </row>
        <row r="3012">
          <cell r="K3012" t="str">
            <v>2021年</v>
          </cell>
        </row>
        <row r="3012">
          <cell r="M3012">
            <v>44377</v>
          </cell>
        </row>
        <row r="3012">
          <cell r="S3012">
            <v>500</v>
          </cell>
        </row>
        <row r="3012">
          <cell r="AA3012">
            <v>44348</v>
          </cell>
          <cell r="AB3012">
            <v>2021</v>
          </cell>
        </row>
        <row r="3012">
          <cell r="AF3012" t="str">
            <v>临时停车费</v>
          </cell>
        </row>
        <row r="3013">
          <cell r="C3013" t="str">
            <v>中华东波苑</v>
          </cell>
        </row>
        <row r="3013">
          <cell r="K3013" t="str">
            <v>2021年</v>
          </cell>
        </row>
        <row r="3013">
          <cell r="M3013">
            <v>44377</v>
          </cell>
        </row>
        <row r="3013">
          <cell r="S3013">
            <v>500</v>
          </cell>
        </row>
        <row r="3013">
          <cell r="AA3013">
            <v>44348</v>
          </cell>
          <cell r="AB3013">
            <v>2021</v>
          </cell>
        </row>
        <row r="3013">
          <cell r="AF3013" t="str">
            <v>临时停车费</v>
          </cell>
        </row>
        <row r="3014">
          <cell r="C3014" t="str">
            <v>中华东波苑</v>
          </cell>
        </row>
        <row r="3014">
          <cell r="K3014" t="str">
            <v>2021年</v>
          </cell>
        </row>
        <row r="3014">
          <cell r="M3014">
            <v>44469</v>
          </cell>
        </row>
        <row r="3014">
          <cell r="S3014">
            <v>368.4</v>
          </cell>
        </row>
        <row r="3014">
          <cell r="AA3014">
            <v>44378</v>
          </cell>
          <cell r="AB3014">
            <v>2021</v>
          </cell>
        </row>
        <row r="3014">
          <cell r="AF3014" t="str">
            <v>住宅物业费</v>
          </cell>
        </row>
        <row r="3015">
          <cell r="C3015" t="str">
            <v>中华东波苑</v>
          </cell>
        </row>
        <row r="3015">
          <cell r="K3015" t="str">
            <v>2021年</v>
          </cell>
        </row>
        <row r="3015">
          <cell r="M3015">
            <v>44377</v>
          </cell>
        </row>
        <row r="3015">
          <cell r="S3015">
            <v>750</v>
          </cell>
        </row>
        <row r="3015">
          <cell r="AA3015">
            <v>44378</v>
          </cell>
          <cell r="AB3015">
            <v>2021</v>
          </cell>
        </row>
        <row r="3015">
          <cell r="AF3015" t="str">
            <v>地面停车费</v>
          </cell>
        </row>
        <row r="3016">
          <cell r="C3016" t="str">
            <v>中华东波苑</v>
          </cell>
        </row>
        <row r="3016">
          <cell r="K3016" t="str">
            <v>2021年</v>
          </cell>
        </row>
        <row r="3016">
          <cell r="M3016">
            <v>44377</v>
          </cell>
        </row>
        <row r="3016">
          <cell r="S3016">
            <v>368.4</v>
          </cell>
        </row>
        <row r="3016">
          <cell r="AA3016">
            <v>44378</v>
          </cell>
          <cell r="AB3016">
            <v>2021</v>
          </cell>
        </row>
        <row r="3016">
          <cell r="AF3016" t="str">
            <v>住宅物业费</v>
          </cell>
        </row>
        <row r="3017">
          <cell r="C3017" t="str">
            <v>中华东波苑</v>
          </cell>
        </row>
        <row r="3017">
          <cell r="K3017" t="str">
            <v>2021年</v>
          </cell>
        </row>
        <row r="3017">
          <cell r="M3017">
            <v>44377</v>
          </cell>
        </row>
        <row r="3017">
          <cell r="S3017">
            <v>1050</v>
          </cell>
        </row>
        <row r="3017">
          <cell r="AA3017">
            <v>44378</v>
          </cell>
          <cell r="AB3017">
            <v>2021</v>
          </cell>
        </row>
        <row r="3017">
          <cell r="AF3017" t="str">
            <v>地下停车费</v>
          </cell>
        </row>
        <row r="3018">
          <cell r="C3018" t="str">
            <v>中华东波苑</v>
          </cell>
        </row>
        <row r="3018">
          <cell r="K3018" t="str">
            <v>2021年</v>
          </cell>
        </row>
        <row r="3018">
          <cell r="M3018">
            <v>44561</v>
          </cell>
        </row>
        <row r="3018">
          <cell r="S3018">
            <v>828</v>
          </cell>
        </row>
        <row r="3018">
          <cell r="AA3018">
            <v>44378</v>
          </cell>
          <cell r="AB3018">
            <v>2021</v>
          </cell>
        </row>
        <row r="3018">
          <cell r="AF3018" t="str">
            <v>住宅物业费</v>
          </cell>
        </row>
        <row r="3019">
          <cell r="C3019" t="str">
            <v>中华东波苑</v>
          </cell>
        </row>
        <row r="3019">
          <cell r="K3019" t="str">
            <v>2021年</v>
          </cell>
        </row>
        <row r="3019">
          <cell r="M3019">
            <v>44561</v>
          </cell>
        </row>
        <row r="3019">
          <cell r="S3019">
            <v>2094.36</v>
          </cell>
        </row>
        <row r="3019">
          <cell r="AA3019">
            <v>44378</v>
          </cell>
          <cell r="AB3019">
            <v>2021</v>
          </cell>
        </row>
        <row r="3019">
          <cell r="AF3019" t="str">
            <v>住宅物业费</v>
          </cell>
        </row>
        <row r="3020">
          <cell r="C3020" t="str">
            <v>中华东波苑</v>
          </cell>
        </row>
        <row r="3020">
          <cell r="K3020" t="str">
            <v>2021年</v>
          </cell>
        </row>
        <row r="3020">
          <cell r="M3020">
            <v>44561</v>
          </cell>
        </row>
        <row r="3020">
          <cell r="S3020">
            <v>1500</v>
          </cell>
        </row>
        <row r="3020">
          <cell r="AA3020">
            <v>44378</v>
          </cell>
          <cell r="AB3020">
            <v>2021</v>
          </cell>
        </row>
        <row r="3020">
          <cell r="AF3020" t="str">
            <v>小业主产权车辆管理费</v>
          </cell>
        </row>
        <row r="3021">
          <cell r="C3021" t="str">
            <v>中华东波苑</v>
          </cell>
        </row>
        <row r="3021">
          <cell r="K3021" t="str">
            <v>2021年</v>
          </cell>
        </row>
        <row r="3021">
          <cell r="M3021">
            <v>44469</v>
          </cell>
        </row>
        <row r="3021">
          <cell r="S3021">
            <v>750</v>
          </cell>
        </row>
        <row r="3021">
          <cell r="AA3021">
            <v>44378</v>
          </cell>
          <cell r="AB3021">
            <v>2021</v>
          </cell>
        </row>
        <row r="3021">
          <cell r="AF3021" t="str">
            <v>地面停车费</v>
          </cell>
        </row>
        <row r="3022">
          <cell r="C3022" t="str">
            <v>中华东波苑</v>
          </cell>
        </row>
        <row r="3022">
          <cell r="K3022" t="str">
            <v>2021年</v>
          </cell>
        </row>
        <row r="3022">
          <cell r="M3022">
            <v>44561</v>
          </cell>
        </row>
        <row r="3022">
          <cell r="S3022">
            <v>9000</v>
          </cell>
        </row>
        <row r="3022">
          <cell r="AA3022">
            <v>44378</v>
          </cell>
          <cell r="AB3022">
            <v>2021</v>
          </cell>
        </row>
        <row r="3022">
          <cell r="AF3022" t="str">
            <v>电梯广告（业委会）</v>
          </cell>
        </row>
        <row r="3023">
          <cell r="C3023" t="str">
            <v>中华东波苑</v>
          </cell>
        </row>
        <row r="3023">
          <cell r="K3023" t="str">
            <v>2021年</v>
          </cell>
        </row>
        <row r="3023">
          <cell r="M3023">
            <v>44377</v>
          </cell>
        </row>
        <row r="3023">
          <cell r="S3023">
            <v>113.4</v>
          </cell>
        </row>
        <row r="3023">
          <cell r="AA3023">
            <v>44378</v>
          </cell>
          <cell r="AB3023">
            <v>2021</v>
          </cell>
        </row>
        <row r="3023">
          <cell r="AF3023" t="str">
            <v>电费及管理费</v>
          </cell>
        </row>
        <row r="3024">
          <cell r="C3024" t="str">
            <v>中华东波苑</v>
          </cell>
        </row>
        <row r="3024">
          <cell r="K3024" t="str">
            <v>2021年</v>
          </cell>
        </row>
        <row r="3024">
          <cell r="M3024">
            <v>44377</v>
          </cell>
        </row>
        <row r="3024">
          <cell r="S3024">
            <v>35</v>
          </cell>
        </row>
        <row r="3024">
          <cell r="AA3024">
            <v>44378</v>
          </cell>
          <cell r="AB3024">
            <v>2021</v>
          </cell>
        </row>
        <row r="3024">
          <cell r="AF3024" t="str">
            <v>代收水费</v>
          </cell>
        </row>
        <row r="3025">
          <cell r="C3025" t="str">
            <v>中华东波苑</v>
          </cell>
        </row>
        <row r="3025">
          <cell r="K3025" t="str">
            <v>2021年</v>
          </cell>
        </row>
        <row r="3025">
          <cell r="M3025">
            <v>44377</v>
          </cell>
        </row>
        <row r="3025">
          <cell r="S3025">
            <v>113.4</v>
          </cell>
        </row>
        <row r="3025">
          <cell r="AA3025">
            <v>44378</v>
          </cell>
          <cell r="AB3025">
            <v>2021</v>
          </cell>
        </row>
        <row r="3025">
          <cell r="AF3025" t="str">
            <v>电费及管理费</v>
          </cell>
        </row>
        <row r="3026">
          <cell r="C3026" t="str">
            <v>中华东波苑</v>
          </cell>
        </row>
        <row r="3026">
          <cell r="K3026" t="str">
            <v>2021年</v>
          </cell>
        </row>
        <row r="3026">
          <cell r="M3026">
            <v>44377</v>
          </cell>
        </row>
        <row r="3026">
          <cell r="S3026">
            <v>355.6</v>
          </cell>
        </row>
        <row r="3026">
          <cell r="AA3026">
            <v>44378</v>
          </cell>
          <cell r="AB3026">
            <v>2021</v>
          </cell>
        </row>
        <row r="3026">
          <cell r="AF3026" t="str">
            <v>电费及管理费</v>
          </cell>
        </row>
        <row r="3027">
          <cell r="C3027" t="str">
            <v>中华东波苑</v>
          </cell>
        </row>
        <row r="3027">
          <cell r="K3027" t="str">
            <v>2021年</v>
          </cell>
        </row>
        <row r="3027">
          <cell r="M3027">
            <v>44377</v>
          </cell>
        </row>
        <row r="3027">
          <cell r="S3027">
            <v>210</v>
          </cell>
        </row>
        <row r="3027">
          <cell r="AA3027">
            <v>44378</v>
          </cell>
          <cell r="AB3027">
            <v>2021</v>
          </cell>
        </row>
        <row r="3027">
          <cell r="AF3027" t="str">
            <v>代收水费</v>
          </cell>
        </row>
        <row r="3028">
          <cell r="C3028" t="str">
            <v>中华东波苑</v>
          </cell>
        </row>
        <row r="3028">
          <cell r="K3028" t="str">
            <v>2021年</v>
          </cell>
        </row>
        <row r="3028">
          <cell r="M3028">
            <v>44377</v>
          </cell>
        </row>
        <row r="3028">
          <cell r="S3028">
            <v>252</v>
          </cell>
        </row>
        <row r="3028">
          <cell r="AA3028">
            <v>44378</v>
          </cell>
          <cell r="AB3028">
            <v>2021</v>
          </cell>
        </row>
        <row r="3028">
          <cell r="AF3028" t="str">
            <v>代收水费</v>
          </cell>
        </row>
        <row r="3029">
          <cell r="C3029" t="str">
            <v>中华东波苑</v>
          </cell>
        </row>
        <row r="3029">
          <cell r="K3029" t="str">
            <v>2021年</v>
          </cell>
        </row>
        <row r="3029">
          <cell r="M3029">
            <v>44364</v>
          </cell>
        </row>
        <row r="3029">
          <cell r="S3029">
            <v>500</v>
          </cell>
        </row>
        <row r="3029">
          <cell r="AA3029">
            <v>44378</v>
          </cell>
          <cell r="AB3029">
            <v>2021</v>
          </cell>
        </row>
        <row r="3029">
          <cell r="AF3029" t="str">
            <v>租金收入</v>
          </cell>
        </row>
        <row r="3030">
          <cell r="C3030" t="str">
            <v>中华东波苑</v>
          </cell>
        </row>
        <row r="3030">
          <cell r="K3030" t="str">
            <v>2021年</v>
          </cell>
        </row>
        <row r="3030">
          <cell r="M3030">
            <v>44377</v>
          </cell>
        </row>
        <row r="3030">
          <cell r="S3030">
            <v>2432</v>
          </cell>
        </row>
        <row r="3030">
          <cell r="AA3030">
            <v>44378</v>
          </cell>
          <cell r="AB3030">
            <v>2021</v>
          </cell>
        </row>
        <row r="3030">
          <cell r="AF3030" t="str">
            <v>电费及管理费</v>
          </cell>
        </row>
        <row r="3031">
          <cell r="C3031" t="str">
            <v>中华东波苑</v>
          </cell>
        </row>
        <row r="3031">
          <cell r="K3031" t="str">
            <v>2021年</v>
          </cell>
        </row>
        <row r="3031">
          <cell r="M3031">
            <v>44377</v>
          </cell>
        </row>
        <row r="3031">
          <cell r="S3031">
            <v>119.7</v>
          </cell>
        </row>
        <row r="3031">
          <cell r="AA3031">
            <v>44378</v>
          </cell>
          <cell r="AB3031">
            <v>2021</v>
          </cell>
        </row>
        <row r="3031">
          <cell r="AF3031" t="str">
            <v>代收水费</v>
          </cell>
        </row>
        <row r="3032">
          <cell r="C3032" t="str">
            <v>中华东波苑</v>
          </cell>
        </row>
        <row r="3032">
          <cell r="K3032" t="str">
            <v>2021年</v>
          </cell>
        </row>
        <row r="3032">
          <cell r="M3032">
            <v>44377</v>
          </cell>
        </row>
        <row r="3032">
          <cell r="S3032">
            <v>535.8</v>
          </cell>
        </row>
        <row r="3032">
          <cell r="AA3032">
            <v>44378</v>
          </cell>
          <cell r="AB3032">
            <v>2021</v>
          </cell>
        </row>
        <row r="3032">
          <cell r="AF3032" t="str">
            <v>代收水费</v>
          </cell>
        </row>
        <row r="3033">
          <cell r="C3033" t="str">
            <v>中华东波苑</v>
          </cell>
        </row>
        <row r="3033">
          <cell r="K3033" t="str">
            <v>2021年</v>
          </cell>
        </row>
        <row r="3033">
          <cell r="M3033">
            <v>44377</v>
          </cell>
        </row>
        <row r="3033">
          <cell r="S3033">
            <v>213</v>
          </cell>
        </row>
        <row r="3033">
          <cell r="AA3033">
            <v>44378</v>
          </cell>
          <cell r="AB3033">
            <v>2021</v>
          </cell>
        </row>
        <row r="3033">
          <cell r="AF3033" t="str">
            <v>电费及管理费</v>
          </cell>
        </row>
        <row r="3034">
          <cell r="C3034" t="str">
            <v>中华东波苑</v>
          </cell>
        </row>
        <row r="3034">
          <cell r="K3034" t="str">
            <v>2021年</v>
          </cell>
        </row>
        <row r="3034">
          <cell r="M3034">
            <v>44377</v>
          </cell>
        </row>
        <row r="3034">
          <cell r="S3034">
            <v>65</v>
          </cell>
        </row>
        <row r="3034">
          <cell r="AA3034">
            <v>44378</v>
          </cell>
          <cell r="AB3034">
            <v>2021</v>
          </cell>
        </row>
        <row r="3034">
          <cell r="AF3034" t="str">
            <v>代收水费</v>
          </cell>
        </row>
        <row r="3035">
          <cell r="C3035" t="str">
            <v>中华东波苑</v>
          </cell>
        </row>
        <row r="3035">
          <cell r="K3035" t="str">
            <v>2021年</v>
          </cell>
        </row>
        <row r="3035">
          <cell r="M3035">
            <v>44377</v>
          </cell>
        </row>
        <row r="3035">
          <cell r="S3035">
            <v>4675.11</v>
          </cell>
        </row>
        <row r="3035">
          <cell r="AA3035">
            <v>44378</v>
          </cell>
          <cell r="AB3035">
            <v>2021</v>
          </cell>
        </row>
        <row r="3035">
          <cell r="AF3035" t="str">
            <v>电费及管理费</v>
          </cell>
        </row>
        <row r="3036">
          <cell r="C3036" t="str">
            <v>中华东波苑</v>
          </cell>
        </row>
        <row r="3036">
          <cell r="K3036" t="str">
            <v>2021年</v>
          </cell>
        </row>
        <row r="3036">
          <cell r="M3036">
            <v>44377</v>
          </cell>
        </row>
        <row r="3036">
          <cell r="S3036">
            <v>125.4</v>
          </cell>
        </row>
        <row r="3036">
          <cell r="AA3036">
            <v>44378</v>
          </cell>
          <cell r="AB3036">
            <v>2021</v>
          </cell>
        </row>
        <row r="3036">
          <cell r="AF3036" t="str">
            <v>代收水费</v>
          </cell>
        </row>
        <row r="3037">
          <cell r="C3037" t="str">
            <v>中华东波苑</v>
          </cell>
        </row>
        <row r="3037">
          <cell r="K3037" t="str">
            <v>2021年</v>
          </cell>
        </row>
        <row r="3037">
          <cell r="M3037">
            <v>44377</v>
          </cell>
        </row>
        <row r="3037">
          <cell r="S3037">
            <v>2612</v>
          </cell>
        </row>
        <row r="3037">
          <cell r="AA3037">
            <v>44378</v>
          </cell>
          <cell r="AB3037">
            <v>2021</v>
          </cell>
        </row>
        <row r="3037">
          <cell r="AF3037" t="str">
            <v>电费及管理费</v>
          </cell>
        </row>
        <row r="3038">
          <cell r="C3038" t="str">
            <v>中华东波苑</v>
          </cell>
        </row>
        <row r="3038">
          <cell r="K3038" t="str">
            <v>2021年</v>
          </cell>
        </row>
        <row r="3038">
          <cell r="M3038">
            <v>44377</v>
          </cell>
        </row>
        <row r="3038">
          <cell r="S3038">
            <v>588</v>
          </cell>
        </row>
        <row r="3038">
          <cell r="AA3038">
            <v>44378</v>
          </cell>
          <cell r="AB3038">
            <v>2021</v>
          </cell>
        </row>
        <row r="3038">
          <cell r="AF3038" t="str">
            <v>代收水费</v>
          </cell>
        </row>
        <row r="3039">
          <cell r="C3039" t="str">
            <v>中华东波苑</v>
          </cell>
        </row>
        <row r="3039">
          <cell r="K3039" t="str">
            <v>2021年</v>
          </cell>
        </row>
        <row r="3039">
          <cell r="M3039">
            <v>44377</v>
          </cell>
        </row>
        <row r="3039">
          <cell r="S3039">
            <v>508.8</v>
          </cell>
        </row>
        <row r="3039">
          <cell r="AA3039">
            <v>44378</v>
          </cell>
          <cell r="AB3039">
            <v>2021</v>
          </cell>
        </row>
        <row r="3039">
          <cell r="AF3039" t="str">
            <v>电费及管理费</v>
          </cell>
        </row>
        <row r="3040">
          <cell r="C3040" t="str">
            <v>中华东波苑</v>
          </cell>
        </row>
        <row r="3040">
          <cell r="K3040" t="str">
            <v>2021年</v>
          </cell>
        </row>
        <row r="3040">
          <cell r="M3040">
            <v>44377</v>
          </cell>
        </row>
        <row r="3040">
          <cell r="S3040">
            <v>65</v>
          </cell>
        </row>
        <row r="3040">
          <cell r="AA3040">
            <v>44378</v>
          </cell>
          <cell r="AB3040">
            <v>2021</v>
          </cell>
        </row>
        <row r="3040">
          <cell r="AF3040" t="str">
            <v>代收水费</v>
          </cell>
        </row>
        <row r="3041">
          <cell r="C3041" t="str">
            <v>中华东波苑</v>
          </cell>
        </row>
        <row r="3041">
          <cell r="K3041" t="str">
            <v>2021年</v>
          </cell>
        </row>
        <row r="3041">
          <cell r="M3041">
            <v>44377</v>
          </cell>
        </row>
        <row r="3041">
          <cell r="S3041">
            <v>1474</v>
          </cell>
        </row>
        <row r="3041">
          <cell r="AA3041">
            <v>44378</v>
          </cell>
          <cell r="AB3041">
            <v>2021</v>
          </cell>
        </row>
        <row r="3041">
          <cell r="AF3041" t="str">
            <v>电费及管理费</v>
          </cell>
        </row>
        <row r="3042">
          <cell r="C3042" t="str">
            <v>中华东波苑</v>
          </cell>
        </row>
        <row r="3042">
          <cell r="K3042" t="str">
            <v>2021年</v>
          </cell>
        </row>
        <row r="3042">
          <cell r="M3042">
            <v>44377</v>
          </cell>
        </row>
        <row r="3042">
          <cell r="S3042">
            <v>390</v>
          </cell>
        </row>
        <row r="3042">
          <cell r="AA3042">
            <v>44378</v>
          </cell>
          <cell r="AB3042">
            <v>2021</v>
          </cell>
        </row>
        <row r="3042">
          <cell r="AF3042" t="str">
            <v>代收水费</v>
          </cell>
        </row>
        <row r="3043">
          <cell r="C3043" t="str">
            <v>中华东波苑</v>
          </cell>
        </row>
        <row r="3043">
          <cell r="K3043" t="str">
            <v>2021年</v>
          </cell>
        </row>
        <row r="3043">
          <cell r="M3043">
            <v>44377</v>
          </cell>
        </row>
        <row r="3043">
          <cell r="S3043">
            <v>1283</v>
          </cell>
        </row>
        <row r="3043">
          <cell r="AA3043">
            <v>44378</v>
          </cell>
          <cell r="AB3043">
            <v>2021</v>
          </cell>
        </row>
        <row r="3043">
          <cell r="AF3043" t="str">
            <v>电费及管理费</v>
          </cell>
        </row>
        <row r="3044">
          <cell r="C3044" t="str">
            <v>中华东波苑</v>
          </cell>
        </row>
        <row r="3044">
          <cell r="K3044" t="str">
            <v>2021年</v>
          </cell>
        </row>
        <row r="3044">
          <cell r="M3044">
            <v>44377</v>
          </cell>
        </row>
        <row r="3044">
          <cell r="S3044">
            <v>325</v>
          </cell>
        </row>
        <row r="3044">
          <cell r="AA3044">
            <v>44378</v>
          </cell>
          <cell r="AB3044">
            <v>2021</v>
          </cell>
        </row>
        <row r="3044">
          <cell r="AF3044" t="str">
            <v>代收水费</v>
          </cell>
        </row>
        <row r="3045">
          <cell r="C3045" t="str">
            <v>中华东波苑</v>
          </cell>
        </row>
        <row r="3045">
          <cell r="K3045" t="str">
            <v>2021年</v>
          </cell>
        </row>
        <row r="3045">
          <cell r="M3045">
            <v>44377</v>
          </cell>
        </row>
        <row r="3045">
          <cell r="S3045">
            <v>376</v>
          </cell>
        </row>
        <row r="3045">
          <cell r="AA3045">
            <v>44378</v>
          </cell>
          <cell r="AB3045">
            <v>2021</v>
          </cell>
        </row>
        <row r="3045">
          <cell r="AF3045" t="str">
            <v>电费及管理费</v>
          </cell>
        </row>
        <row r="3046">
          <cell r="C3046" t="str">
            <v>中华东波苑</v>
          </cell>
        </row>
        <row r="3046">
          <cell r="K3046" t="str">
            <v>2021年</v>
          </cell>
        </row>
        <row r="3046">
          <cell r="M3046">
            <v>44377</v>
          </cell>
        </row>
        <row r="3046">
          <cell r="S3046">
            <v>588</v>
          </cell>
        </row>
        <row r="3046">
          <cell r="AA3046">
            <v>44378</v>
          </cell>
          <cell r="AB3046">
            <v>2021</v>
          </cell>
        </row>
        <row r="3046">
          <cell r="AF3046" t="str">
            <v>代收水费</v>
          </cell>
        </row>
        <row r="3047">
          <cell r="C3047" t="str">
            <v>中华东波苑</v>
          </cell>
        </row>
        <row r="3047">
          <cell r="K3047" t="str">
            <v>2021年</v>
          </cell>
        </row>
        <row r="3047">
          <cell r="M3047">
            <v>44316</v>
          </cell>
        </row>
        <row r="3047">
          <cell r="S3047">
            <v>19400</v>
          </cell>
        </row>
        <row r="3047">
          <cell r="AA3047">
            <v>44378</v>
          </cell>
          <cell r="AB3047">
            <v>2021</v>
          </cell>
        </row>
        <row r="3047">
          <cell r="AF3047" t="str">
            <v>电费及管理费</v>
          </cell>
        </row>
        <row r="3048">
          <cell r="C3048" t="str">
            <v>中华东波苑</v>
          </cell>
        </row>
        <row r="3048">
          <cell r="K3048" t="str">
            <v>2021年</v>
          </cell>
        </row>
        <row r="3048">
          <cell r="M3048">
            <v>44316</v>
          </cell>
        </row>
        <row r="3048">
          <cell r="S3048">
            <v>4514.4</v>
          </cell>
        </row>
        <row r="3048">
          <cell r="AA3048">
            <v>44378</v>
          </cell>
          <cell r="AB3048">
            <v>2021</v>
          </cell>
        </row>
        <row r="3048">
          <cell r="AF3048" t="str">
            <v>代收水费</v>
          </cell>
        </row>
        <row r="3049">
          <cell r="C3049" t="str">
            <v>中华东波苑</v>
          </cell>
        </row>
        <row r="3049">
          <cell r="K3049" t="str">
            <v>2021年</v>
          </cell>
        </row>
        <row r="3049">
          <cell r="M3049">
            <v>44316</v>
          </cell>
        </row>
        <row r="3049">
          <cell r="S3049">
            <v>21880</v>
          </cell>
        </row>
        <row r="3049">
          <cell r="AA3049">
            <v>44378</v>
          </cell>
          <cell r="AB3049">
            <v>2021</v>
          </cell>
        </row>
        <row r="3049">
          <cell r="AF3049" t="str">
            <v>电费及管理费</v>
          </cell>
        </row>
        <row r="3050">
          <cell r="C3050" t="str">
            <v>中华东波苑</v>
          </cell>
        </row>
        <row r="3050">
          <cell r="K3050" t="str">
            <v>2021年</v>
          </cell>
        </row>
        <row r="3050">
          <cell r="M3050">
            <v>44316</v>
          </cell>
        </row>
        <row r="3050">
          <cell r="S3050">
            <v>3944.4</v>
          </cell>
        </row>
        <row r="3050">
          <cell r="AA3050">
            <v>44378</v>
          </cell>
          <cell r="AB3050">
            <v>2021</v>
          </cell>
        </row>
        <row r="3050">
          <cell r="AF3050" t="str">
            <v>代收水费</v>
          </cell>
        </row>
        <row r="3051">
          <cell r="C3051" t="str">
            <v>中华东波苑</v>
          </cell>
        </row>
        <row r="3051">
          <cell r="K3051" t="str">
            <v>2021年</v>
          </cell>
        </row>
        <row r="3051">
          <cell r="M3051">
            <v>44377</v>
          </cell>
        </row>
        <row r="3051">
          <cell r="S3051">
            <v>1953.3</v>
          </cell>
        </row>
        <row r="3051">
          <cell r="AA3051">
            <v>44378</v>
          </cell>
          <cell r="AB3051">
            <v>2021</v>
          </cell>
        </row>
        <row r="3051">
          <cell r="AF3051" t="str">
            <v>住宅物业费</v>
          </cell>
        </row>
        <row r="3052">
          <cell r="C3052" t="str">
            <v>中华东波苑</v>
          </cell>
        </row>
        <row r="3052">
          <cell r="K3052" t="str">
            <v>2021年</v>
          </cell>
        </row>
        <row r="3052">
          <cell r="M3052">
            <v>44561</v>
          </cell>
        </row>
        <row r="3052">
          <cell r="S3052">
            <v>1702.68</v>
          </cell>
        </row>
        <row r="3052">
          <cell r="AA3052">
            <v>44378</v>
          </cell>
          <cell r="AB3052">
            <v>2021</v>
          </cell>
        </row>
        <row r="3052">
          <cell r="AF3052" t="str">
            <v>住宅物业费</v>
          </cell>
        </row>
        <row r="3053">
          <cell r="C3053" t="str">
            <v>中华东波苑</v>
          </cell>
        </row>
        <row r="3053">
          <cell r="K3053" t="str">
            <v>2021年</v>
          </cell>
        </row>
        <row r="3053">
          <cell r="M3053">
            <v>44377</v>
          </cell>
        </row>
        <row r="3053">
          <cell r="S3053">
            <v>1089.36</v>
          </cell>
        </row>
        <row r="3053">
          <cell r="AA3053">
            <v>44378</v>
          </cell>
          <cell r="AB3053">
            <v>2021</v>
          </cell>
        </row>
        <row r="3053">
          <cell r="AF3053" t="str">
            <v>住宅物业费</v>
          </cell>
        </row>
        <row r="3054">
          <cell r="C3054" t="str">
            <v>中华东波苑</v>
          </cell>
        </row>
        <row r="3054">
          <cell r="K3054" t="str">
            <v>2021年</v>
          </cell>
        </row>
        <row r="3054">
          <cell r="M3054">
            <v>44469</v>
          </cell>
        </row>
        <row r="3054">
          <cell r="S3054">
            <v>449.8</v>
          </cell>
        </row>
        <row r="3054">
          <cell r="AA3054">
            <v>44378</v>
          </cell>
          <cell r="AB3054">
            <v>2021</v>
          </cell>
        </row>
        <row r="3054">
          <cell r="AF3054" t="str">
            <v>住宅物业费</v>
          </cell>
        </row>
        <row r="3055">
          <cell r="C3055" t="str">
            <v>中华东波苑</v>
          </cell>
        </row>
        <row r="3055">
          <cell r="K3055" t="str">
            <v>2021年</v>
          </cell>
        </row>
        <row r="3055">
          <cell r="M3055">
            <v>44469</v>
          </cell>
        </row>
        <row r="3055">
          <cell r="S3055">
            <v>375</v>
          </cell>
        </row>
        <row r="3055">
          <cell r="AA3055">
            <v>44378</v>
          </cell>
          <cell r="AB3055">
            <v>2021</v>
          </cell>
        </row>
        <row r="3055">
          <cell r="AF3055" t="str">
            <v>小业主产权车辆管理费</v>
          </cell>
        </row>
        <row r="3056">
          <cell r="C3056" t="str">
            <v>中华东波苑</v>
          </cell>
        </row>
        <row r="3056">
          <cell r="K3056" t="str">
            <v>2021年</v>
          </cell>
        </row>
        <row r="3056">
          <cell r="M3056">
            <v>44408</v>
          </cell>
        </row>
        <row r="3056">
          <cell r="S3056">
            <v>350</v>
          </cell>
        </row>
        <row r="3056">
          <cell r="AA3056">
            <v>44378</v>
          </cell>
          <cell r="AB3056">
            <v>2021</v>
          </cell>
        </row>
        <row r="3056">
          <cell r="AF3056" t="str">
            <v>地下停车费</v>
          </cell>
        </row>
        <row r="3057">
          <cell r="C3057" t="str">
            <v>中华东波苑</v>
          </cell>
        </row>
        <row r="3057">
          <cell r="K3057" t="str">
            <v>2021年</v>
          </cell>
        </row>
        <row r="3057">
          <cell r="M3057">
            <v>44408</v>
          </cell>
        </row>
        <row r="3057">
          <cell r="S3057">
            <v>142.5</v>
          </cell>
        </row>
        <row r="3057">
          <cell r="AA3057">
            <v>44378</v>
          </cell>
          <cell r="AB3057">
            <v>2021</v>
          </cell>
        </row>
        <row r="3057">
          <cell r="AF3057" t="str">
            <v>住宅物业费</v>
          </cell>
        </row>
        <row r="3058">
          <cell r="C3058" t="str">
            <v>中华东波苑</v>
          </cell>
        </row>
        <row r="3058">
          <cell r="K3058" t="str">
            <v>2021年</v>
          </cell>
        </row>
        <row r="3058">
          <cell r="M3058">
            <v>44561</v>
          </cell>
        </row>
        <row r="3058">
          <cell r="S3058">
            <v>712.44</v>
          </cell>
        </row>
        <row r="3058">
          <cell r="AA3058">
            <v>44378</v>
          </cell>
          <cell r="AB3058">
            <v>2021</v>
          </cell>
        </row>
        <row r="3058">
          <cell r="AF3058" t="str">
            <v>住宅物业费</v>
          </cell>
        </row>
        <row r="3059">
          <cell r="C3059" t="str">
            <v>中华东波苑</v>
          </cell>
        </row>
        <row r="3059">
          <cell r="K3059" t="str">
            <v>2022年</v>
          </cell>
        </row>
        <row r="3059">
          <cell r="M3059">
            <v>44592</v>
          </cell>
        </row>
        <row r="3059">
          <cell r="S3059">
            <v>142.5</v>
          </cell>
        </row>
        <row r="3059">
          <cell r="AA3059">
            <v>44378</v>
          </cell>
          <cell r="AB3059">
            <v>2021</v>
          </cell>
        </row>
        <row r="3059">
          <cell r="AF3059" t="str">
            <v>住宅物业费</v>
          </cell>
        </row>
        <row r="3060">
          <cell r="C3060" t="str">
            <v>中华东波苑</v>
          </cell>
        </row>
        <row r="3060">
          <cell r="K3060" t="str">
            <v>2021年</v>
          </cell>
        </row>
        <row r="3060">
          <cell r="M3060">
            <v>44377</v>
          </cell>
        </row>
        <row r="3060">
          <cell r="S3060">
            <v>587.77</v>
          </cell>
        </row>
        <row r="3060">
          <cell r="AA3060">
            <v>44378</v>
          </cell>
          <cell r="AB3060">
            <v>2021</v>
          </cell>
        </row>
        <row r="3060">
          <cell r="AF3060" t="str">
            <v>商铺物业费</v>
          </cell>
        </row>
        <row r="3061">
          <cell r="C3061" t="str">
            <v>中华东波苑</v>
          </cell>
        </row>
        <row r="3061">
          <cell r="K3061" t="str">
            <v>2021年</v>
          </cell>
        </row>
        <row r="3061">
          <cell r="M3061">
            <v>44377</v>
          </cell>
        </row>
        <row r="3061">
          <cell r="S3061">
            <v>1063.47</v>
          </cell>
        </row>
        <row r="3061">
          <cell r="AA3061">
            <v>44378</v>
          </cell>
          <cell r="AB3061">
            <v>2021</v>
          </cell>
        </row>
        <row r="3061">
          <cell r="AF3061" t="str">
            <v>商铺物业费</v>
          </cell>
        </row>
        <row r="3062">
          <cell r="C3062" t="str">
            <v>中华东波苑</v>
          </cell>
        </row>
        <row r="3062">
          <cell r="K3062" t="str">
            <v>2021年</v>
          </cell>
        </row>
        <row r="3062">
          <cell r="M3062">
            <v>44377</v>
          </cell>
        </row>
        <row r="3062">
          <cell r="S3062">
            <v>3189.09</v>
          </cell>
        </row>
        <row r="3062">
          <cell r="AA3062">
            <v>44378</v>
          </cell>
          <cell r="AB3062">
            <v>2021</v>
          </cell>
        </row>
        <row r="3062">
          <cell r="AF3062" t="str">
            <v>商铺物业费</v>
          </cell>
        </row>
        <row r="3063">
          <cell r="C3063" t="str">
            <v>中华东波苑</v>
          </cell>
        </row>
        <row r="3063">
          <cell r="K3063" t="str">
            <v>2021年</v>
          </cell>
        </row>
        <row r="3063">
          <cell r="M3063">
            <v>44377</v>
          </cell>
        </row>
        <row r="3063">
          <cell r="S3063">
            <v>3195.34</v>
          </cell>
        </row>
        <row r="3063">
          <cell r="AA3063">
            <v>44378</v>
          </cell>
          <cell r="AB3063">
            <v>2021</v>
          </cell>
        </row>
        <row r="3063">
          <cell r="AF3063" t="str">
            <v>商铺物业费</v>
          </cell>
        </row>
        <row r="3064">
          <cell r="C3064" t="str">
            <v>中华东波苑</v>
          </cell>
        </row>
        <row r="3064">
          <cell r="K3064" t="str">
            <v>2021年</v>
          </cell>
        </row>
        <row r="3064">
          <cell r="M3064">
            <v>44377</v>
          </cell>
        </row>
        <row r="3064">
          <cell r="S3064">
            <v>4927.5</v>
          </cell>
        </row>
        <row r="3064">
          <cell r="AA3064">
            <v>44378</v>
          </cell>
          <cell r="AB3064">
            <v>2021</v>
          </cell>
        </row>
        <row r="3064">
          <cell r="AF3064" t="str">
            <v>商铺物业费</v>
          </cell>
        </row>
        <row r="3065">
          <cell r="C3065" t="str">
            <v>中华东波苑</v>
          </cell>
        </row>
        <row r="3065">
          <cell r="K3065" t="str">
            <v>2021年</v>
          </cell>
        </row>
        <row r="3065">
          <cell r="M3065">
            <v>44377</v>
          </cell>
        </row>
        <row r="3065">
          <cell r="S3065">
            <v>575.95</v>
          </cell>
        </row>
        <row r="3065">
          <cell r="AA3065">
            <v>44378</v>
          </cell>
          <cell r="AB3065">
            <v>2021</v>
          </cell>
        </row>
        <row r="3065">
          <cell r="AF3065" t="str">
            <v>商铺物业费</v>
          </cell>
        </row>
        <row r="3066">
          <cell r="C3066" t="str">
            <v>中华东波苑</v>
          </cell>
        </row>
        <row r="3066">
          <cell r="K3066" t="str">
            <v>2021年</v>
          </cell>
        </row>
        <row r="3066">
          <cell r="M3066">
            <v>44377</v>
          </cell>
        </row>
        <row r="3066">
          <cell r="S3066">
            <v>1042.16</v>
          </cell>
        </row>
        <row r="3066">
          <cell r="AA3066">
            <v>44378</v>
          </cell>
          <cell r="AB3066">
            <v>2021</v>
          </cell>
        </row>
        <row r="3066">
          <cell r="AF3066" t="str">
            <v>商铺物业费</v>
          </cell>
        </row>
        <row r="3067">
          <cell r="C3067" t="str">
            <v>中华东波苑</v>
          </cell>
        </row>
        <row r="3067">
          <cell r="K3067" t="str">
            <v>2021年</v>
          </cell>
        </row>
        <row r="3067">
          <cell r="M3067">
            <v>44377</v>
          </cell>
        </row>
        <row r="3067">
          <cell r="S3067">
            <v>1338.87</v>
          </cell>
        </row>
        <row r="3067">
          <cell r="AA3067">
            <v>44378</v>
          </cell>
          <cell r="AB3067">
            <v>2021</v>
          </cell>
        </row>
        <row r="3067">
          <cell r="AF3067" t="str">
            <v>商铺物业费</v>
          </cell>
        </row>
        <row r="3068">
          <cell r="C3068" t="str">
            <v>中华东波苑</v>
          </cell>
        </row>
        <row r="3068">
          <cell r="K3068" t="str">
            <v>2021年</v>
          </cell>
        </row>
        <row r="3068">
          <cell r="M3068">
            <v>44377</v>
          </cell>
        </row>
        <row r="3068">
          <cell r="S3068">
            <v>471.56</v>
          </cell>
        </row>
        <row r="3068">
          <cell r="AA3068">
            <v>44378</v>
          </cell>
          <cell r="AB3068">
            <v>2021</v>
          </cell>
        </row>
        <row r="3068">
          <cell r="AF3068" t="str">
            <v>商铺物业费</v>
          </cell>
        </row>
        <row r="3069">
          <cell r="C3069" t="str">
            <v>中华东波苑</v>
          </cell>
        </row>
        <row r="3069">
          <cell r="K3069" t="str">
            <v>2021年</v>
          </cell>
        </row>
        <row r="3069">
          <cell r="M3069">
            <v>44286</v>
          </cell>
        </row>
        <row r="3069">
          <cell r="S3069">
            <v>16000</v>
          </cell>
        </row>
        <row r="3069">
          <cell r="AA3069">
            <v>44378</v>
          </cell>
          <cell r="AB3069">
            <v>2021</v>
          </cell>
        </row>
        <row r="3069">
          <cell r="AF3069" t="str">
            <v>电费及管理费</v>
          </cell>
        </row>
        <row r="3070">
          <cell r="C3070" t="str">
            <v>中华东波苑</v>
          </cell>
        </row>
        <row r="3070">
          <cell r="K3070" t="str">
            <v>2021年</v>
          </cell>
        </row>
        <row r="3070">
          <cell r="M3070">
            <v>44377</v>
          </cell>
        </row>
        <row r="3070">
          <cell r="S3070">
            <v>2471</v>
          </cell>
        </row>
        <row r="3070">
          <cell r="AA3070">
            <v>44378</v>
          </cell>
          <cell r="AB3070">
            <v>2021</v>
          </cell>
        </row>
        <row r="3070">
          <cell r="AF3070" t="str">
            <v>电费及管理费</v>
          </cell>
        </row>
        <row r="3071">
          <cell r="C3071" t="str">
            <v>中华东波苑</v>
          </cell>
        </row>
        <row r="3071">
          <cell r="K3071" t="str">
            <v>2021年</v>
          </cell>
        </row>
        <row r="3071">
          <cell r="M3071">
            <v>44377</v>
          </cell>
        </row>
        <row r="3071">
          <cell r="S3071">
            <v>520</v>
          </cell>
        </row>
        <row r="3071">
          <cell r="AA3071">
            <v>44378</v>
          </cell>
          <cell r="AB3071">
            <v>2021</v>
          </cell>
        </row>
        <row r="3071">
          <cell r="AF3071" t="str">
            <v>代收水费</v>
          </cell>
        </row>
        <row r="3072">
          <cell r="C3072" t="str">
            <v>中华东波苑</v>
          </cell>
        </row>
        <row r="3072">
          <cell r="K3072" t="str">
            <v>2021年</v>
          </cell>
        </row>
        <row r="3072">
          <cell r="M3072">
            <v>44561</v>
          </cell>
        </row>
        <row r="3072">
          <cell r="S3072">
            <v>1566</v>
          </cell>
        </row>
        <row r="3072">
          <cell r="AA3072">
            <v>44378</v>
          </cell>
          <cell r="AB3072">
            <v>2021</v>
          </cell>
        </row>
        <row r="3072">
          <cell r="AF3072" t="str">
            <v>商铺物业费</v>
          </cell>
        </row>
        <row r="3073">
          <cell r="C3073" t="str">
            <v>中华东波苑</v>
          </cell>
        </row>
        <row r="3073">
          <cell r="K3073" t="str">
            <v>2021年</v>
          </cell>
        </row>
        <row r="3073">
          <cell r="M3073">
            <v>44377</v>
          </cell>
        </row>
        <row r="3073">
          <cell r="S3073">
            <v>629</v>
          </cell>
        </row>
        <row r="3073">
          <cell r="AA3073">
            <v>44378</v>
          </cell>
          <cell r="AB3073">
            <v>2021</v>
          </cell>
        </row>
        <row r="3073">
          <cell r="AF3073" t="str">
            <v>电费及管理费</v>
          </cell>
        </row>
        <row r="3074">
          <cell r="C3074" t="str">
            <v>中华东波苑</v>
          </cell>
        </row>
        <row r="3074">
          <cell r="K3074" t="str">
            <v>2021年</v>
          </cell>
        </row>
        <row r="3074">
          <cell r="M3074">
            <v>44377</v>
          </cell>
        </row>
        <row r="3074">
          <cell r="S3074">
            <v>171</v>
          </cell>
        </row>
        <row r="3074">
          <cell r="AA3074">
            <v>44378</v>
          </cell>
          <cell r="AB3074">
            <v>2021</v>
          </cell>
        </row>
        <row r="3074">
          <cell r="AF3074" t="str">
            <v>代收水费</v>
          </cell>
        </row>
        <row r="3075">
          <cell r="C3075" t="str">
            <v>中华东波苑</v>
          </cell>
        </row>
        <row r="3075">
          <cell r="K3075" t="str">
            <v>2021年</v>
          </cell>
        </row>
        <row r="3075">
          <cell r="M3075">
            <v>44377</v>
          </cell>
        </row>
        <row r="3075">
          <cell r="S3075">
            <v>1350</v>
          </cell>
        </row>
        <row r="3075">
          <cell r="AA3075">
            <v>44378</v>
          </cell>
          <cell r="AB3075">
            <v>2021</v>
          </cell>
        </row>
        <row r="3075">
          <cell r="AF3075" t="str">
            <v>电费及管理费</v>
          </cell>
        </row>
        <row r="3076">
          <cell r="C3076" t="str">
            <v>中华东波苑</v>
          </cell>
        </row>
        <row r="3076">
          <cell r="K3076" t="str">
            <v>2021年</v>
          </cell>
        </row>
        <row r="3076">
          <cell r="M3076">
            <v>44377</v>
          </cell>
        </row>
        <row r="3076">
          <cell r="S3076">
            <v>68.4</v>
          </cell>
        </row>
        <row r="3076">
          <cell r="AA3076">
            <v>44378</v>
          </cell>
          <cell r="AB3076">
            <v>2021</v>
          </cell>
        </row>
        <row r="3076">
          <cell r="AF3076" t="str">
            <v>代收水费</v>
          </cell>
        </row>
        <row r="3077">
          <cell r="C3077" t="str">
            <v>中华东波苑</v>
          </cell>
        </row>
        <row r="3077">
          <cell r="K3077" t="str">
            <v>2021年</v>
          </cell>
        </row>
        <row r="3077">
          <cell r="M3077">
            <v>44377</v>
          </cell>
        </row>
        <row r="3077">
          <cell r="S3077">
            <v>558</v>
          </cell>
        </row>
        <row r="3077">
          <cell r="AA3077">
            <v>44378</v>
          </cell>
          <cell r="AB3077">
            <v>2021</v>
          </cell>
        </row>
        <row r="3077">
          <cell r="AF3077" t="str">
            <v>电费及管理费</v>
          </cell>
        </row>
        <row r="3078">
          <cell r="C3078" t="str">
            <v>中华东波苑</v>
          </cell>
        </row>
        <row r="3078">
          <cell r="K3078" t="str">
            <v>2021年</v>
          </cell>
        </row>
        <row r="3078">
          <cell r="M3078">
            <v>44377</v>
          </cell>
        </row>
        <row r="3078">
          <cell r="S3078">
            <v>57</v>
          </cell>
        </row>
        <row r="3078">
          <cell r="AA3078">
            <v>44378</v>
          </cell>
          <cell r="AB3078">
            <v>2021</v>
          </cell>
        </row>
        <row r="3078">
          <cell r="AF3078" t="str">
            <v>代收水费</v>
          </cell>
        </row>
        <row r="3079">
          <cell r="C3079" t="str">
            <v>中华东波苑</v>
          </cell>
        </row>
        <row r="3079">
          <cell r="K3079" t="str">
            <v>2021年</v>
          </cell>
        </row>
        <row r="3079">
          <cell r="M3079">
            <v>44377</v>
          </cell>
        </row>
        <row r="3079">
          <cell r="S3079">
            <v>6612.3</v>
          </cell>
        </row>
        <row r="3079">
          <cell r="AA3079">
            <v>44378</v>
          </cell>
          <cell r="AB3079">
            <v>2021</v>
          </cell>
        </row>
        <row r="3079">
          <cell r="AF3079" t="str">
            <v>电费及管理费</v>
          </cell>
        </row>
        <row r="3080">
          <cell r="C3080" t="str">
            <v>中华东波苑</v>
          </cell>
        </row>
        <row r="3080">
          <cell r="K3080" t="str">
            <v>2021年</v>
          </cell>
        </row>
        <row r="3080">
          <cell r="M3080">
            <v>44377</v>
          </cell>
        </row>
        <row r="3080">
          <cell r="S3080">
            <v>1060.2</v>
          </cell>
        </row>
        <row r="3080">
          <cell r="AA3080">
            <v>44378</v>
          </cell>
          <cell r="AB3080">
            <v>2021</v>
          </cell>
        </row>
        <row r="3080">
          <cell r="AF3080" t="str">
            <v>代收水费</v>
          </cell>
        </row>
        <row r="3081">
          <cell r="C3081" t="str">
            <v>中华东波苑</v>
          </cell>
        </row>
        <row r="3081">
          <cell r="K3081" t="str">
            <v>2021年</v>
          </cell>
        </row>
        <row r="3081">
          <cell r="M3081">
            <v>44377</v>
          </cell>
        </row>
        <row r="3081">
          <cell r="S3081">
            <v>6221.7</v>
          </cell>
        </row>
        <row r="3081">
          <cell r="AA3081">
            <v>44378</v>
          </cell>
          <cell r="AB3081">
            <v>2021</v>
          </cell>
        </row>
        <row r="3081">
          <cell r="AF3081" t="str">
            <v>电费及管理费</v>
          </cell>
        </row>
        <row r="3082">
          <cell r="C3082" t="str">
            <v>中华东波苑</v>
          </cell>
        </row>
        <row r="3082">
          <cell r="K3082" t="str">
            <v>2021年</v>
          </cell>
        </row>
        <row r="3082">
          <cell r="M3082">
            <v>44377</v>
          </cell>
        </row>
        <row r="3082">
          <cell r="S3082">
            <v>1447.8</v>
          </cell>
        </row>
        <row r="3082">
          <cell r="AA3082">
            <v>44378</v>
          </cell>
          <cell r="AB3082">
            <v>2021</v>
          </cell>
        </row>
        <row r="3082">
          <cell r="AF3082" t="str">
            <v>代收水费</v>
          </cell>
        </row>
        <row r="3083">
          <cell r="C3083" t="str">
            <v>中华东波苑</v>
          </cell>
        </row>
        <row r="3083">
          <cell r="K3083" t="str">
            <v>2021年</v>
          </cell>
        </row>
        <row r="3083">
          <cell r="M3083">
            <v>44347</v>
          </cell>
        </row>
        <row r="3083">
          <cell r="S3083">
            <v>20400</v>
          </cell>
        </row>
        <row r="3083">
          <cell r="AA3083">
            <v>44378</v>
          </cell>
          <cell r="AB3083">
            <v>2021</v>
          </cell>
        </row>
        <row r="3083">
          <cell r="AF3083" t="str">
            <v>电费及管理费</v>
          </cell>
        </row>
        <row r="3084">
          <cell r="C3084" t="str">
            <v>中华东波苑</v>
          </cell>
        </row>
        <row r="3084">
          <cell r="K3084" t="str">
            <v>2021年</v>
          </cell>
        </row>
        <row r="3084">
          <cell r="M3084">
            <v>44347</v>
          </cell>
        </row>
        <row r="3084">
          <cell r="S3084">
            <v>4115.4</v>
          </cell>
        </row>
        <row r="3084">
          <cell r="AA3084">
            <v>44378</v>
          </cell>
          <cell r="AB3084">
            <v>2021</v>
          </cell>
        </row>
        <row r="3084">
          <cell r="AF3084" t="str">
            <v>代收水费</v>
          </cell>
        </row>
        <row r="3085">
          <cell r="C3085" t="str">
            <v>中华东波苑</v>
          </cell>
        </row>
        <row r="3085">
          <cell r="K3085" t="str">
            <v>2021年</v>
          </cell>
        </row>
        <row r="3085">
          <cell r="M3085">
            <v>44347</v>
          </cell>
        </row>
        <row r="3085">
          <cell r="S3085">
            <v>18880</v>
          </cell>
        </row>
        <row r="3085">
          <cell r="AA3085">
            <v>44378</v>
          </cell>
          <cell r="AB3085">
            <v>2021</v>
          </cell>
        </row>
        <row r="3085">
          <cell r="AF3085" t="str">
            <v>电费及管理费</v>
          </cell>
        </row>
        <row r="3086">
          <cell r="C3086" t="str">
            <v>中华东波苑</v>
          </cell>
        </row>
        <row r="3086">
          <cell r="K3086" t="str">
            <v>2021年</v>
          </cell>
        </row>
        <row r="3086">
          <cell r="M3086">
            <v>44347</v>
          </cell>
        </row>
        <row r="3086">
          <cell r="S3086">
            <v>4976.1</v>
          </cell>
        </row>
        <row r="3086">
          <cell r="AA3086">
            <v>44378</v>
          </cell>
          <cell r="AB3086">
            <v>2021</v>
          </cell>
        </row>
        <row r="3086">
          <cell r="AF3086" t="str">
            <v>代收水费</v>
          </cell>
        </row>
        <row r="3087">
          <cell r="C3087" t="str">
            <v>中华东波苑</v>
          </cell>
        </row>
        <row r="3087">
          <cell r="K3087" t="str">
            <v>2021年</v>
          </cell>
        </row>
        <row r="3087">
          <cell r="M3087">
            <v>44377</v>
          </cell>
        </row>
        <row r="3087">
          <cell r="S3087">
            <v>4181.16</v>
          </cell>
        </row>
        <row r="3087">
          <cell r="AA3087">
            <v>44378</v>
          </cell>
          <cell r="AB3087">
            <v>2021</v>
          </cell>
        </row>
        <row r="3087">
          <cell r="AF3087" t="str">
            <v>商铺物业费</v>
          </cell>
        </row>
        <row r="3088">
          <cell r="C3088" t="str">
            <v>中华东波苑</v>
          </cell>
        </row>
        <row r="3088">
          <cell r="K3088" t="str">
            <v>2021年</v>
          </cell>
        </row>
        <row r="3088">
          <cell r="M3088">
            <v>44377</v>
          </cell>
        </row>
        <row r="3088">
          <cell r="S3088">
            <v>957.6</v>
          </cell>
        </row>
        <row r="3088">
          <cell r="AA3088">
            <v>44378</v>
          </cell>
          <cell r="AB3088">
            <v>2021</v>
          </cell>
        </row>
        <row r="3088">
          <cell r="AF3088" t="str">
            <v>商铺物业费</v>
          </cell>
        </row>
        <row r="3089">
          <cell r="C3089" t="str">
            <v>中华东波苑</v>
          </cell>
        </row>
        <row r="3089">
          <cell r="K3089" t="str">
            <v>2021年</v>
          </cell>
        </row>
        <row r="3089">
          <cell r="M3089">
            <v>44377</v>
          </cell>
        </row>
        <row r="3089">
          <cell r="S3089">
            <v>684</v>
          </cell>
        </row>
        <row r="3089">
          <cell r="AA3089">
            <v>44378</v>
          </cell>
          <cell r="AB3089">
            <v>2021</v>
          </cell>
        </row>
        <row r="3089">
          <cell r="AF3089" t="str">
            <v>商铺物业费</v>
          </cell>
        </row>
        <row r="3090">
          <cell r="C3090" t="str">
            <v>中华东波苑</v>
          </cell>
        </row>
        <row r="3090">
          <cell r="K3090" t="str">
            <v>2021年</v>
          </cell>
        </row>
        <row r="3090">
          <cell r="M3090">
            <v>44377</v>
          </cell>
        </row>
        <row r="3090">
          <cell r="S3090">
            <v>2080.5</v>
          </cell>
        </row>
        <row r="3090">
          <cell r="AA3090">
            <v>44378</v>
          </cell>
          <cell r="AB3090">
            <v>2021</v>
          </cell>
        </row>
        <row r="3090">
          <cell r="AF3090" t="str">
            <v>商铺物业费</v>
          </cell>
        </row>
        <row r="3091">
          <cell r="C3091" t="str">
            <v>中华东波苑</v>
          </cell>
        </row>
        <row r="3091">
          <cell r="K3091" t="str">
            <v>2021年</v>
          </cell>
        </row>
        <row r="3091">
          <cell r="M3091">
            <v>44377</v>
          </cell>
        </row>
        <row r="3091">
          <cell r="S3091">
            <v>9327.54</v>
          </cell>
        </row>
        <row r="3091">
          <cell r="AA3091">
            <v>44378</v>
          </cell>
          <cell r="AB3091">
            <v>2021</v>
          </cell>
        </row>
        <row r="3091">
          <cell r="AF3091" t="str">
            <v>商铺物业费</v>
          </cell>
        </row>
        <row r="3092">
          <cell r="C3092" t="str">
            <v>中华东波苑</v>
          </cell>
        </row>
        <row r="3092">
          <cell r="K3092" t="str">
            <v>2021年</v>
          </cell>
        </row>
        <row r="3092">
          <cell r="M3092">
            <v>44469</v>
          </cell>
        </row>
        <row r="3092">
          <cell r="S3092">
            <v>12900</v>
          </cell>
        </row>
        <row r="3092">
          <cell r="AA3092">
            <v>44378</v>
          </cell>
          <cell r="AB3092">
            <v>2021</v>
          </cell>
        </row>
        <row r="3092">
          <cell r="AF3092" t="str">
            <v>租金收入</v>
          </cell>
        </row>
        <row r="3093">
          <cell r="C3093" t="str">
            <v>中华东波苑</v>
          </cell>
        </row>
        <row r="3093">
          <cell r="K3093" t="str">
            <v>2021年</v>
          </cell>
        </row>
        <row r="3093">
          <cell r="M3093">
            <v>44361</v>
          </cell>
        </row>
        <row r="3093">
          <cell r="S3093">
            <v>1875</v>
          </cell>
        </row>
        <row r="3093">
          <cell r="AA3093">
            <v>44378</v>
          </cell>
          <cell r="AB3093">
            <v>2021</v>
          </cell>
        </row>
        <row r="3093">
          <cell r="AF3093" t="str">
            <v>电梯广告（业委会）</v>
          </cell>
        </row>
        <row r="3094">
          <cell r="C3094" t="str">
            <v>中华东波苑</v>
          </cell>
        </row>
        <row r="3094">
          <cell r="K3094" t="str">
            <v>2021年</v>
          </cell>
        </row>
        <row r="3094">
          <cell r="M3094">
            <v>44361</v>
          </cell>
        </row>
        <row r="3094">
          <cell r="S3094">
            <v>905</v>
          </cell>
        </row>
        <row r="3094">
          <cell r="AA3094">
            <v>44378</v>
          </cell>
          <cell r="AB3094">
            <v>2021</v>
          </cell>
        </row>
        <row r="3094">
          <cell r="AF3094" t="str">
            <v>电梯广告（联讯）</v>
          </cell>
        </row>
        <row r="3095">
          <cell r="C3095" t="str">
            <v>中华东波苑</v>
          </cell>
        </row>
        <row r="3095">
          <cell r="K3095" t="str">
            <v>2021年</v>
          </cell>
        </row>
        <row r="3095">
          <cell r="M3095">
            <v>44408</v>
          </cell>
        </row>
        <row r="3095">
          <cell r="S3095">
            <v>250</v>
          </cell>
        </row>
        <row r="3095">
          <cell r="AA3095">
            <v>44378</v>
          </cell>
          <cell r="AB3095">
            <v>2021</v>
          </cell>
        </row>
        <row r="3095">
          <cell r="AF3095" t="str">
            <v>临时停车费</v>
          </cell>
        </row>
        <row r="3096">
          <cell r="C3096" t="str">
            <v>中华东波苑</v>
          </cell>
        </row>
        <row r="3096">
          <cell r="K3096" t="str">
            <v>2021年</v>
          </cell>
        </row>
        <row r="3096">
          <cell r="M3096">
            <v>44408</v>
          </cell>
        </row>
        <row r="3096">
          <cell r="S3096">
            <v>250</v>
          </cell>
        </row>
        <row r="3096">
          <cell r="AA3096">
            <v>44378</v>
          </cell>
          <cell r="AB3096">
            <v>2021</v>
          </cell>
        </row>
        <row r="3096">
          <cell r="AF3096" t="str">
            <v>临时停车费</v>
          </cell>
        </row>
        <row r="3097">
          <cell r="C3097" t="str">
            <v>中华东波苑</v>
          </cell>
        </row>
        <row r="3097">
          <cell r="K3097" t="str">
            <v>2021年</v>
          </cell>
        </row>
        <row r="3097">
          <cell r="M3097">
            <v>44408</v>
          </cell>
        </row>
        <row r="3097">
          <cell r="S3097">
            <v>500</v>
          </cell>
        </row>
        <row r="3097">
          <cell r="AA3097">
            <v>44378</v>
          </cell>
          <cell r="AB3097">
            <v>2021</v>
          </cell>
        </row>
        <row r="3097">
          <cell r="AF3097" t="str">
            <v>临时停车费</v>
          </cell>
        </row>
        <row r="3098">
          <cell r="C3098" t="str">
            <v>中华东波苑</v>
          </cell>
        </row>
        <row r="3098">
          <cell r="K3098" t="str">
            <v>2021年</v>
          </cell>
        </row>
        <row r="3098">
          <cell r="M3098">
            <v>44408</v>
          </cell>
        </row>
        <row r="3098">
          <cell r="S3098">
            <v>500</v>
          </cell>
        </row>
        <row r="3098">
          <cell r="AA3098">
            <v>44378</v>
          </cell>
          <cell r="AB3098">
            <v>2021</v>
          </cell>
        </row>
        <row r="3098">
          <cell r="AF3098" t="str">
            <v>临时停车费</v>
          </cell>
        </row>
        <row r="3099">
          <cell r="C3099" t="str">
            <v>中华东波苑</v>
          </cell>
        </row>
        <row r="3099">
          <cell r="K3099" t="str">
            <v>2021年</v>
          </cell>
        </row>
        <row r="3099">
          <cell r="M3099">
            <v>44561</v>
          </cell>
        </row>
        <row r="3099">
          <cell r="S3099">
            <v>1732.2</v>
          </cell>
        </row>
        <row r="3099">
          <cell r="AA3099">
            <v>44378</v>
          </cell>
          <cell r="AB3099">
            <v>2021</v>
          </cell>
        </row>
        <row r="3099">
          <cell r="AF3099" t="str">
            <v>住宅物业费</v>
          </cell>
        </row>
        <row r="3100">
          <cell r="C3100" t="str">
            <v>中华东波苑</v>
          </cell>
        </row>
        <row r="3100">
          <cell r="K3100" t="str">
            <v>2021年</v>
          </cell>
        </row>
        <row r="3100">
          <cell r="M3100">
            <v>44561</v>
          </cell>
        </row>
        <row r="3100">
          <cell r="S3100">
            <v>1750</v>
          </cell>
        </row>
        <row r="3100">
          <cell r="AA3100">
            <v>44378</v>
          </cell>
          <cell r="AB3100">
            <v>2021</v>
          </cell>
        </row>
        <row r="3100">
          <cell r="AF3100" t="str">
            <v>地下停车费</v>
          </cell>
        </row>
        <row r="3101">
          <cell r="C3101" t="str">
            <v>中华东波苑</v>
          </cell>
        </row>
        <row r="3101">
          <cell r="K3101" t="str">
            <v>2021年</v>
          </cell>
        </row>
        <row r="3101">
          <cell r="M3101">
            <v>44561</v>
          </cell>
        </row>
        <row r="3101">
          <cell r="S3101">
            <v>1702.68</v>
          </cell>
        </row>
        <row r="3101">
          <cell r="AA3101">
            <v>44378</v>
          </cell>
          <cell r="AB3101">
            <v>2021</v>
          </cell>
        </row>
        <row r="3101">
          <cell r="AF3101" t="str">
            <v>住宅物业费</v>
          </cell>
        </row>
        <row r="3102">
          <cell r="C3102" t="str">
            <v>中华东波苑</v>
          </cell>
        </row>
        <row r="3102">
          <cell r="K3102" t="str">
            <v>2021年</v>
          </cell>
        </row>
        <row r="3102">
          <cell r="M3102">
            <v>44377</v>
          </cell>
        </row>
        <row r="3102">
          <cell r="S3102">
            <v>1500</v>
          </cell>
        </row>
        <row r="3102">
          <cell r="AA3102">
            <v>44378</v>
          </cell>
          <cell r="AB3102">
            <v>2021</v>
          </cell>
        </row>
        <row r="3102">
          <cell r="AF3102" t="str">
            <v>地面停车费</v>
          </cell>
        </row>
        <row r="3103">
          <cell r="C3103" t="str">
            <v>中华东波苑</v>
          </cell>
        </row>
        <row r="3103">
          <cell r="K3103" t="str">
            <v>2021年</v>
          </cell>
        </row>
        <row r="3103">
          <cell r="M3103">
            <v>44561</v>
          </cell>
        </row>
        <row r="3103">
          <cell r="S3103">
            <v>1656</v>
          </cell>
        </row>
        <row r="3103">
          <cell r="AA3103">
            <v>44378</v>
          </cell>
          <cell r="AB3103">
            <v>2021</v>
          </cell>
        </row>
        <row r="3103">
          <cell r="AF3103" t="str">
            <v>住宅物业费</v>
          </cell>
        </row>
        <row r="3104">
          <cell r="C3104" t="str">
            <v>中华东波苑</v>
          </cell>
        </row>
        <row r="3104">
          <cell r="K3104" t="str">
            <v>2021年</v>
          </cell>
        </row>
        <row r="3104">
          <cell r="M3104">
            <v>44561</v>
          </cell>
        </row>
        <row r="3104">
          <cell r="S3104">
            <v>3000</v>
          </cell>
        </row>
        <row r="3104">
          <cell r="AA3104">
            <v>44378</v>
          </cell>
          <cell r="AB3104">
            <v>2021</v>
          </cell>
        </row>
        <row r="3104">
          <cell r="AF3104" t="str">
            <v>地面停车费</v>
          </cell>
        </row>
        <row r="3105">
          <cell r="C3105" t="str">
            <v>中华东波苑</v>
          </cell>
        </row>
        <row r="3105">
          <cell r="K3105" t="str">
            <v>2021年</v>
          </cell>
        </row>
        <row r="3105">
          <cell r="M3105">
            <v>44377</v>
          </cell>
        </row>
        <row r="3105">
          <cell r="S3105">
            <v>736.8</v>
          </cell>
        </row>
        <row r="3105">
          <cell r="AA3105">
            <v>44378</v>
          </cell>
          <cell r="AB3105">
            <v>2021</v>
          </cell>
        </row>
        <row r="3105">
          <cell r="AF3105" t="str">
            <v>住宅物业费</v>
          </cell>
        </row>
        <row r="3106">
          <cell r="C3106" t="str">
            <v>中华东波苑</v>
          </cell>
        </row>
        <row r="3106">
          <cell r="K3106" t="str">
            <v>2021年</v>
          </cell>
        </row>
        <row r="3106">
          <cell r="M3106">
            <v>44377</v>
          </cell>
        </row>
        <row r="3106">
          <cell r="S3106">
            <v>1500</v>
          </cell>
        </row>
        <row r="3106">
          <cell r="AA3106">
            <v>44378</v>
          </cell>
          <cell r="AB3106">
            <v>2021</v>
          </cell>
        </row>
        <row r="3106">
          <cell r="AF3106" t="str">
            <v>地面停车费</v>
          </cell>
        </row>
        <row r="3107">
          <cell r="C3107" t="str">
            <v>中华东波苑</v>
          </cell>
        </row>
        <row r="3107">
          <cell r="K3107" t="str">
            <v>2021年</v>
          </cell>
        </row>
        <row r="3107">
          <cell r="M3107">
            <v>44561</v>
          </cell>
        </row>
        <row r="3107">
          <cell r="S3107">
            <v>1673.88</v>
          </cell>
        </row>
        <row r="3107">
          <cell r="AA3107">
            <v>44409</v>
          </cell>
          <cell r="AB3107">
            <v>2021</v>
          </cell>
        </row>
        <row r="3107">
          <cell r="AF3107" t="str">
            <v>住宅物业费</v>
          </cell>
        </row>
        <row r="3108">
          <cell r="C3108" t="str">
            <v>中华东波苑</v>
          </cell>
        </row>
        <row r="3108">
          <cell r="K3108" t="str">
            <v>2021年</v>
          </cell>
        </row>
        <row r="3108">
          <cell r="M3108">
            <v>44561</v>
          </cell>
        </row>
        <row r="3108">
          <cell r="S3108">
            <v>1500</v>
          </cell>
        </row>
        <row r="3108">
          <cell r="AA3108">
            <v>44409</v>
          </cell>
          <cell r="AB3108">
            <v>2021</v>
          </cell>
        </row>
        <row r="3108">
          <cell r="AF3108" t="str">
            <v>地面停车费</v>
          </cell>
        </row>
        <row r="3109">
          <cell r="C3109" t="str">
            <v>中华东波苑</v>
          </cell>
        </row>
        <row r="3109">
          <cell r="K3109" t="str">
            <v>2021年</v>
          </cell>
        </row>
        <row r="3109">
          <cell r="M3109">
            <v>44561</v>
          </cell>
        </row>
        <row r="3109">
          <cell r="S3109">
            <v>1673.88</v>
          </cell>
        </row>
        <row r="3109">
          <cell r="AA3109">
            <v>44409</v>
          </cell>
          <cell r="AB3109">
            <v>2021</v>
          </cell>
        </row>
        <row r="3109">
          <cell r="AF3109" t="str">
            <v>住宅物业费</v>
          </cell>
        </row>
        <row r="3110">
          <cell r="C3110" t="str">
            <v>中华东波苑</v>
          </cell>
        </row>
        <row r="3110">
          <cell r="K3110" t="str">
            <v>2021年</v>
          </cell>
        </row>
        <row r="3110">
          <cell r="M3110">
            <v>44377</v>
          </cell>
        </row>
        <row r="3110">
          <cell r="S3110">
            <v>1980</v>
          </cell>
        </row>
        <row r="3110">
          <cell r="AA3110">
            <v>44409</v>
          </cell>
          <cell r="AB3110">
            <v>2021</v>
          </cell>
        </row>
        <row r="3110">
          <cell r="AF3110" t="str">
            <v>电费及管理费</v>
          </cell>
        </row>
        <row r="3111">
          <cell r="C3111" t="str">
            <v>中华东波苑</v>
          </cell>
        </row>
        <row r="3111">
          <cell r="K3111" t="str">
            <v>2021年</v>
          </cell>
        </row>
        <row r="3111">
          <cell r="M3111">
            <v>44377</v>
          </cell>
        </row>
        <row r="3111">
          <cell r="S3111">
            <v>513.5</v>
          </cell>
        </row>
        <row r="3111">
          <cell r="AA3111">
            <v>44409</v>
          </cell>
          <cell r="AB3111">
            <v>2021</v>
          </cell>
        </row>
        <row r="3111">
          <cell r="AF3111" t="str">
            <v>代收水费</v>
          </cell>
        </row>
        <row r="3112">
          <cell r="C3112" t="str">
            <v>中华东波苑</v>
          </cell>
        </row>
        <row r="3112">
          <cell r="K3112" t="str">
            <v>2021年</v>
          </cell>
        </row>
        <row r="3112">
          <cell r="M3112">
            <v>44377</v>
          </cell>
        </row>
        <row r="3112">
          <cell r="S3112">
            <v>4033</v>
          </cell>
        </row>
        <row r="3112">
          <cell r="AA3112">
            <v>44409</v>
          </cell>
          <cell r="AB3112">
            <v>2021</v>
          </cell>
        </row>
        <row r="3112">
          <cell r="AF3112" t="str">
            <v>电费及管理费</v>
          </cell>
        </row>
        <row r="3113">
          <cell r="C3113" t="str">
            <v>中华东波苑</v>
          </cell>
        </row>
        <row r="3113">
          <cell r="K3113" t="str">
            <v>2021年</v>
          </cell>
        </row>
        <row r="3113">
          <cell r="M3113">
            <v>44377</v>
          </cell>
        </row>
        <row r="3113">
          <cell r="S3113">
            <v>222</v>
          </cell>
        </row>
        <row r="3113">
          <cell r="AA3113">
            <v>44409</v>
          </cell>
          <cell r="AB3113">
            <v>2021</v>
          </cell>
        </row>
        <row r="3113">
          <cell r="AF3113" t="str">
            <v>代收水费</v>
          </cell>
        </row>
        <row r="3114">
          <cell r="C3114" t="str">
            <v>中华东波苑</v>
          </cell>
        </row>
        <row r="3114">
          <cell r="K3114" t="str">
            <v>2021年</v>
          </cell>
        </row>
        <row r="3114">
          <cell r="M3114">
            <v>44377</v>
          </cell>
        </row>
        <row r="3114">
          <cell r="S3114">
            <v>736.8</v>
          </cell>
        </row>
        <row r="3114">
          <cell r="AA3114">
            <v>44409</v>
          </cell>
          <cell r="AB3114">
            <v>2021</v>
          </cell>
        </row>
        <row r="3114">
          <cell r="AF3114" t="str">
            <v>住宅物业费</v>
          </cell>
        </row>
        <row r="3115">
          <cell r="C3115" t="str">
            <v>中华东波苑</v>
          </cell>
        </row>
        <row r="3115">
          <cell r="K3115" t="str">
            <v>2021年</v>
          </cell>
        </row>
        <row r="3115">
          <cell r="M3115">
            <v>44377</v>
          </cell>
        </row>
        <row r="3115">
          <cell r="S3115">
            <v>899.58</v>
          </cell>
        </row>
        <row r="3115">
          <cell r="AA3115">
            <v>44409</v>
          </cell>
          <cell r="AB3115">
            <v>2021</v>
          </cell>
        </row>
        <row r="3115">
          <cell r="AF3115" t="str">
            <v>住宅物业费</v>
          </cell>
        </row>
        <row r="3116">
          <cell r="C3116" t="str">
            <v>中华东波苑</v>
          </cell>
        </row>
        <row r="3116">
          <cell r="K3116" t="str">
            <v>2021年</v>
          </cell>
        </row>
        <row r="3116">
          <cell r="M3116">
            <v>44377</v>
          </cell>
        </row>
        <row r="3116">
          <cell r="S3116">
            <v>1500</v>
          </cell>
        </row>
        <row r="3116">
          <cell r="AA3116">
            <v>44409</v>
          </cell>
          <cell r="AB3116">
            <v>2021</v>
          </cell>
        </row>
        <row r="3116">
          <cell r="AF3116" t="str">
            <v>地面停车费</v>
          </cell>
        </row>
        <row r="3117">
          <cell r="C3117" t="str">
            <v>中华东波苑</v>
          </cell>
        </row>
        <row r="3117">
          <cell r="K3117" t="str">
            <v>2021年</v>
          </cell>
        </row>
        <row r="3117">
          <cell r="M3117">
            <v>44561</v>
          </cell>
        </row>
        <row r="3117">
          <cell r="S3117">
            <v>4248.3</v>
          </cell>
        </row>
        <row r="3117">
          <cell r="AA3117">
            <v>44409</v>
          </cell>
          <cell r="AB3117">
            <v>2021</v>
          </cell>
        </row>
        <row r="3117">
          <cell r="AF3117" t="str">
            <v>商铺物业费</v>
          </cell>
        </row>
        <row r="3118">
          <cell r="C3118" t="str">
            <v>中华东波苑</v>
          </cell>
        </row>
        <row r="3118">
          <cell r="K3118" t="str">
            <v>2021年</v>
          </cell>
        </row>
        <row r="3118">
          <cell r="M3118">
            <v>44530</v>
          </cell>
        </row>
        <row r="3118">
          <cell r="S3118">
            <v>900</v>
          </cell>
        </row>
        <row r="3118">
          <cell r="AA3118">
            <v>44409</v>
          </cell>
          <cell r="AB3118">
            <v>2021</v>
          </cell>
        </row>
        <row r="3118">
          <cell r="AF3118" t="str">
            <v>临时停车费</v>
          </cell>
        </row>
        <row r="3119">
          <cell r="C3119" t="str">
            <v>中华东波苑</v>
          </cell>
        </row>
        <row r="3119">
          <cell r="K3119" t="str">
            <v>2021年</v>
          </cell>
        </row>
        <row r="3119">
          <cell r="M3119">
            <v>44377</v>
          </cell>
        </row>
        <row r="3119">
          <cell r="S3119">
            <v>162</v>
          </cell>
        </row>
        <row r="3119">
          <cell r="AA3119">
            <v>44409</v>
          </cell>
          <cell r="AB3119">
            <v>2021</v>
          </cell>
        </row>
        <row r="3119">
          <cell r="AF3119" t="str">
            <v>电费及管理费</v>
          </cell>
        </row>
        <row r="3120">
          <cell r="C3120" t="str">
            <v>中华东波苑</v>
          </cell>
        </row>
        <row r="3120">
          <cell r="K3120" t="str">
            <v>2021年</v>
          </cell>
        </row>
        <row r="3120">
          <cell r="M3120">
            <v>44377</v>
          </cell>
        </row>
        <row r="3120">
          <cell r="S3120">
            <v>57</v>
          </cell>
        </row>
        <row r="3120">
          <cell r="AA3120">
            <v>44409</v>
          </cell>
          <cell r="AB3120">
            <v>2021</v>
          </cell>
        </row>
        <row r="3120">
          <cell r="AF3120" t="str">
            <v>代收水费</v>
          </cell>
        </row>
        <row r="3121">
          <cell r="C3121" t="str">
            <v>中华东波苑</v>
          </cell>
        </row>
        <row r="3121">
          <cell r="K3121" t="str">
            <v>2021年</v>
          </cell>
        </row>
        <row r="3121">
          <cell r="M3121">
            <v>44561</v>
          </cell>
        </row>
        <row r="3121">
          <cell r="S3121">
            <v>4000</v>
          </cell>
        </row>
        <row r="3121">
          <cell r="AA3121">
            <v>44409</v>
          </cell>
          <cell r="AB3121">
            <v>2021</v>
          </cell>
        </row>
        <row r="3121">
          <cell r="AF3121" t="str">
            <v>场地使用费</v>
          </cell>
        </row>
        <row r="3122">
          <cell r="C3122" t="str">
            <v>中华东波苑</v>
          </cell>
        </row>
        <row r="3122">
          <cell r="K3122" t="str">
            <v>2022年</v>
          </cell>
        </row>
        <row r="3122">
          <cell r="M3122">
            <v>44742</v>
          </cell>
        </row>
        <row r="3122">
          <cell r="S3122">
            <v>4000</v>
          </cell>
        </row>
        <row r="3122">
          <cell r="AA3122">
            <v>44409</v>
          </cell>
          <cell r="AB3122">
            <v>2021</v>
          </cell>
        </row>
        <row r="3122">
          <cell r="AF3122" t="str">
            <v>场地使用费</v>
          </cell>
        </row>
        <row r="3123">
          <cell r="C3123" t="str">
            <v>中华东波苑</v>
          </cell>
        </row>
        <row r="3123">
          <cell r="K3123" t="str">
            <v>2021年</v>
          </cell>
        </row>
        <row r="3123">
          <cell r="M3123">
            <v>44316</v>
          </cell>
        </row>
        <row r="3123">
          <cell r="S3123">
            <v>176</v>
          </cell>
        </row>
        <row r="3123">
          <cell r="AA3123">
            <v>44409</v>
          </cell>
          <cell r="AB3123">
            <v>2021</v>
          </cell>
        </row>
        <row r="3123">
          <cell r="AF3123" t="str">
            <v>电费及管理费</v>
          </cell>
        </row>
        <row r="3124">
          <cell r="C3124" t="str">
            <v>中华东波苑</v>
          </cell>
        </row>
        <row r="3124">
          <cell r="K3124" t="str">
            <v>2021年</v>
          </cell>
        </row>
        <row r="3124">
          <cell r="M3124">
            <v>44316</v>
          </cell>
        </row>
        <row r="3124">
          <cell r="S3124">
            <v>28.5</v>
          </cell>
        </row>
        <row r="3124">
          <cell r="AA3124">
            <v>44409</v>
          </cell>
          <cell r="AB3124">
            <v>2021</v>
          </cell>
        </row>
        <row r="3124">
          <cell r="AF3124" t="str">
            <v>代收水费</v>
          </cell>
        </row>
        <row r="3125">
          <cell r="C3125" t="str">
            <v>中华东波苑</v>
          </cell>
        </row>
        <row r="3125">
          <cell r="K3125" t="str">
            <v>2021年</v>
          </cell>
        </row>
        <row r="3125">
          <cell r="M3125">
            <v>44347</v>
          </cell>
        </row>
        <row r="3125">
          <cell r="S3125">
            <v>175</v>
          </cell>
        </row>
        <row r="3125">
          <cell r="AA3125">
            <v>44409</v>
          </cell>
          <cell r="AB3125">
            <v>2021</v>
          </cell>
        </row>
        <row r="3125">
          <cell r="AF3125" t="str">
            <v>电费及管理费</v>
          </cell>
        </row>
        <row r="3126">
          <cell r="C3126" t="str">
            <v>中华东波苑</v>
          </cell>
        </row>
        <row r="3126">
          <cell r="K3126" t="str">
            <v>2021年</v>
          </cell>
        </row>
        <row r="3126">
          <cell r="M3126">
            <v>44347</v>
          </cell>
        </row>
        <row r="3126">
          <cell r="S3126">
            <v>22.8</v>
          </cell>
        </row>
        <row r="3126">
          <cell r="AA3126">
            <v>44409</v>
          </cell>
          <cell r="AB3126">
            <v>2021</v>
          </cell>
        </row>
        <row r="3126">
          <cell r="AF3126" t="str">
            <v>代收水费</v>
          </cell>
        </row>
        <row r="3127">
          <cell r="C3127" t="str">
            <v>中华东波苑</v>
          </cell>
        </row>
        <row r="3127">
          <cell r="K3127" t="str">
            <v>2021年</v>
          </cell>
        </row>
        <row r="3127">
          <cell r="M3127">
            <v>44377</v>
          </cell>
        </row>
        <row r="3127">
          <cell r="S3127">
            <v>264</v>
          </cell>
        </row>
        <row r="3127">
          <cell r="AA3127">
            <v>44409</v>
          </cell>
          <cell r="AB3127">
            <v>2021</v>
          </cell>
        </row>
        <row r="3127">
          <cell r="AF3127" t="str">
            <v>电费及管理费</v>
          </cell>
        </row>
        <row r="3128">
          <cell r="C3128" t="str">
            <v>中华东波苑</v>
          </cell>
        </row>
        <row r="3128">
          <cell r="K3128" t="str">
            <v>2021年</v>
          </cell>
        </row>
        <row r="3128">
          <cell r="M3128">
            <v>44377</v>
          </cell>
        </row>
        <row r="3128">
          <cell r="S3128">
            <v>193.1</v>
          </cell>
        </row>
        <row r="3128">
          <cell r="AA3128">
            <v>44409</v>
          </cell>
          <cell r="AB3128">
            <v>2021</v>
          </cell>
        </row>
        <row r="3128">
          <cell r="AF3128" t="str">
            <v>代收水费</v>
          </cell>
        </row>
        <row r="3129">
          <cell r="C3129" t="str">
            <v>中华东波苑</v>
          </cell>
        </row>
        <row r="3129">
          <cell r="K3129" t="str">
            <v>2021年</v>
          </cell>
        </row>
        <row r="3129">
          <cell r="M3129">
            <v>44561</v>
          </cell>
        </row>
        <row r="3129">
          <cell r="S3129">
            <v>1705.2</v>
          </cell>
        </row>
        <row r="3129">
          <cell r="AA3129">
            <v>44409</v>
          </cell>
          <cell r="AB3129">
            <v>2021</v>
          </cell>
        </row>
        <row r="3129">
          <cell r="AF3129" t="str">
            <v>商铺物业费</v>
          </cell>
        </row>
        <row r="3130">
          <cell r="C3130" t="str">
            <v>中华东波苑</v>
          </cell>
        </row>
        <row r="3130">
          <cell r="K3130" t="str">
            <v>2021年</v>
          </cell>
        </row>
        <row r="3130">
          <cell r="M3130">
            <v>44408</v>
          </cell>
        </row>
        <row r="3130">
          <cell r="S3130">
            <v>219.8</v>
          </cell>
        </row>
        <row r="3130">
          <cell r="AA3130">
            <v>44409</v>
          </cell>
          <cell r="AB3130">
            <v>2021</v>
          </cell>
        </row>
        <row r="3130">
          <cell r="AF3130" t="str">
            <v>电费及管理费</v>
          </cell>
        </row>
        <row r="3131">
          <cell r="C3131" t="str">
            <v>中华东波苑</v>
          </cell>
        </row>
        <row r="3131">
          <cell r="K3131" t="str">
            <v>2021年</v>
          </cell>
        </row>
        <row r="3131">
          <cell r="M3131">
            <v>44408</v>
          </cell>
        </row>
        <row r="3131">
          <cell r="S3131">
            <v>49</v>
          </cell>
        </row>
        <row r="3131">
          <cell r="AA3131">
            <v>44409</v>
          </cell>
          <cell r="AB3131">
            <v>2021</v>
          </cell>
        </row>
        <row r="3131">
          <cell r="AF3131" t="str">
            <v>代收水费</v>
          </cell>
        </row>
        <row r="3132">
          <cell r="C3132" t="str">
            <v>中华东波苑</v>
          </cell>
        </row>
        <row r="3132">
          <cell r="K3132" t="str">
            <v>2021年</v>
          </cell>
        </row>
        <row r="3132">
          <cell r="M3132">
            <v>44408</v>
          </cell>
        </row>
        <row r="3132">
          <cell r="S3132">
            <v>368.2</v>
          </cell>
        </row>
        <row r="3132">
          <cell r="AA3132">
            <v>44409</v>
          </cell>
          <cell r="AB3132">
            <v>2021</v>
          </cell>
        </row>
        <row r="3132">
          <cell r="AF3132" t="str">
            <v>电费及管理费</v>
          </cell>
        </row>
        <row r="3133">
          <cell r="C3133" t="str">
            <v>中华东波苑</v>
          </cell>
        </row>
        <row r="3133">
          <cell r="K3133" t="str">
            <v>2021年</v>
          </cell>
        </row>
        <row r="3133">
          <cell r="M3133">
            <v>44408</v>
          </cell>
        </row>
        <row r="3133">
          <cell r="S3133">
            <v>210</v>
          </cell>
        </row>
        <row r="3133">
          <cell r="AA3133">
            <v>44409</v>
          </cell>
          <cell r="AB3133">
            <v>2021</v>
          </cell>
        </row>
        <row r="3133">
          <cell r="AF3133" t="str">
            <v>代收水费</v>
          </cell>
        </row>
        <row r="3134">
          <cell r="C3134" t="str">
            <v>中华东波苑</v>
          </cell>
        </row>
        <row r="3134">
          <cell r="K3134" t="str">
            <v>2021年</v>
          </cell>
        </row>
        <row r="3134">
          <cell r="M3134">
            <v>44408</v>
          </cell>
        </row>
        <row r="3134">
          <cell r="S3134">
            <v>406</v>
          </cell>
        </row>
        <row r="3134">
          <cell r="AA3134">
            <v>44409</v>
          </cell>
          <cell r="AB3134">
            <v>2021</v>
          </cell>
        </row>
        <row r="3134">
          <cell r="AF3134" t="str">
            <v>代收水费</v>
          </cell>
        </row>
        <row r="3135">
          <cell r="C3135" t="str">
            <v>中华东波苑</v>
          </cell>
        </row>
        <row r="3135">
          <cell r="K3135" t="str">
            <v>2021年</v>
          </cell>
        </row>
        <row r="3135">
          <cell r="M3135">
            <v>44408</v>
          </cell>
        </row>
        <row r="3135">
          <cell r="S3135">
            <v>2714</v>
          </cell>
        </row>
        <row r="3135">
          <cell r="AA3135">
            <v>44409</v>
          </cell>
          <cell r="AB3135">
            <v>2021</v>
          </cell>
        </row>
        <row r="3135">
          <cell r="AF3135" t="str">
            <v>电费及管理费</v>
          </cell>
        </row>
        <row r="3136">
          <cell r="C3136" t="str">
            <v>中华东波苑</v>
          </cell>
        </row>
        <row r="3136">
          <cell r="K3136" t="str">
            <v>2021年</v>
          </cell>
        </row>
        <row r="3136">
          <cell r="M3136">
            <v>44408</v>
          </cell>
        </row>
        <row r="3136">
          <cell r="S3136">
            <v>539</v>
          </cell>
        </row>
        <row r="3136">
          <cell r="AA3136">
            <v>44409</v>
          </cell>
          <cell r="AB3136">
            <v>2021</v>
          </cell>
        </row>
        <row r="3136">
          <cell r="AF3136" t="str">
            <v>代收水费</v>
          </cell>
        </row>
        <row r="3137">
          <cell r="C3137" t="str">
            <v>中华东波苑</v>
          </cell>
        </row>
        <row r="3137">
          <cell r="K3137" t="str">
            <v>2021年</v>
          </cell>
        </row>
        <row r="3137">
          <cell r="M3137">
            <v>44408</v>
          </cell>
        </row>
        <row r="3137">
          <cell r="S3137">
            <v>5648.82</v>
          </cell>
        </row>
        <row r="3137">
          <cell r="AA3137">
            <v>44409</v>
          </cell>
          <cell r="AB3137">
            <v>2021</v>
          </cell>
        </row>
        <row r="3137">
          <cell r="AF3137" t="str">
            <v>电费及管理费</v>
          </cell>
        </row>
        <row r="3138">
          <cell r="C3138" t="str">
            <v>中华东波苑</v>
          </cell>
        </row>
        <row r="3138">
          <cell r="K3138" t="str">
            <v>2021年</v>
          </cell>
        </row>
        <row r="3138">
          <cell r="M3138">
            <v>44408</v>
          </cell>
        </row>
        <row r="3138">
          <cell r="S3138">
            <v>108.3</v>
          </cell>
        </row>
        <row r="3138">
          <cell r="AA3138">
            <v>44409</v>
          </cell>
          <cell r="AB3138">
            <v>2021</v>
          </cell>
        </row>
        <row r="3138">
          <cell r="AF3138" t="str">
            <v>代收水费</v>
          </cell>
        </row>
        <row r="3139">
          <cell r="C3139" t="str">
            <v>中华东波苑</v>
          </cell>
        </row>
        <row r="3139">
          <cell r="K3139" t="str">
            <v>2021年</v>
          </cell>
        </row>
        <row r="3139">
          <cell r="M3139">
            <v>44408</v>
          </cell>
        </row>
        <row r="3139">
          <cell r="S3139">
            <v>1430.4</v>
          </cell>
        </row>
        <row r="3139">
          <cell r="AA3139">
            <v>44409</v>
          </cell>
          <cell r="AB3139">
            <v>2021</v>
          </cell>
        </row>
        <row r="3139">
          <cell r="AF3139" t="str">
            <v>电费及管理费</v>
          </cell>
        </row>
        <row r="3140">
          <cell r="C3140" t="str">
            <v>中华东波苑</v>
          </cell>
        </row>
        <row r="3140">
          <cell r="K3140" t="str">
            <v>2021年</v>
          </cell>
        </row>
        <row r="3140">
          <cell r="M3140">
            <v>44408</v>
          </cell>
        </row>
        <row r="3140">
          <cell r="S3140">
            <v>65</v>
          </cell>
        </row>
        <row r="3140">
          <cell r="AA3140">
            <v>44409</v>
          </cell>
          <cell r="AB3140">
            <v>2021</v>
          </cell>
        </row>
        <row r="3140">
          <cell r="AF3140" t="str">
            <v>代收水费</v>
          </cell>
        </row>
        <row r="3141">
          <cell r="C3141" t="str">
            <v>中华东波苑</v>
          </cell>
        </row>
        <row r="3141">
          <cell r="K3141" t="str">
            <v>2021年</v>
          </cell>
        </row>
        <row r="3141">
          <cell r="M3141">
            <v>44408</v>
          </cell>
        </row>
        <row r="3141">
          <cell r="S3141">
            <v>2108</v>
          </cell>
        </row>
        <row r="3141">
          <cell r="AA3141">
            <v>44409</v>
          </cell>
          <cell r="AB3141">
            <v>2021</v>
          </cell>
        </row>
        <row r="3141">
          <cell r="AF3141" t="str">
            <v>电费及管理费</v>
          </cell>
        </row>
        <row r="3142">
          <cell r="C3142" t="str">
            <v>中华东波苑</v>
          </cell>
        </row>
        <row r="3142">
          <cell r="K3142" t="str">
            <v>2021年</v>
          </cell>
        </row>
        <row r="3142">
          <cell r="M3142">
            <v>44408</v>
          </cell>
        </row>
        <row r="3142">
          <cell r="S3142">
            <v>526.5</v>
          </cell>
        </row>
        <row r="3142">
          <cell r="AA3142">
            <v>44409</v>
          </cell>
          <cell r="AB3142">
            <v>2021</v>
          </cell>
        </row>
        <row r="3142">
          <cell r="AF3142" t="str">
            <v>代收水费</v>
          </cell>
        </row>
        <row r="3143">
          <cell r="C3143" t="str">
            <v>中华东波苑</v>
          </cell>
        </row>
        <row r="3143">
          <cell r="K3143" t="str">
            <v>2021年</v>
          </cell>
        </row>
        <row r="3143">
          <cell r="M3143">
            <v>44408</v>
          </cell>
        </row>
        <row r="3143">
          <cell r="S3143">
            <v>1967</v>
          </cell>
        </row>
        <row r="3143">
          <cell r="AA3143">
            <v>44409</v>
          </cell>
          <cell r="AB3143">
            <v>2021</v>
          </cell>
        </row>
        <row r="3143">
          <cell r="AF3143" t="str">
            <v>电费及管理费</v>
          </cell>
        </row>
        <row r="3144">
          <cell r="C3144" t="str">
            <v>中华东波苑</v>
          </cell>
        </row>
        <row r="3144">
          <cell r="K3144" t="str">
            <v>2021年</v>
          </cell>
        </row>
        <row r="3144">
          <cell r="M3144">
            <v>44408</v>
          </cell>
        </row>
        <row r="3144">
          <cell r="S3144">
            <v>507</v>
          </cell>
        </row>
        <row r="3144">
          <cell r="AA3144">
            <v>44409</v>
          </cell>
          <cell r="AB3144">
            <v>2021</v>
          </cell>
        </row>
        <row r="3144">
          <cell r="AF3144" t="str">
            <v>代收水费</v>
          </cell>
        </row>
        <row r="3145">
          <cell r="C3145" t="str">
            <v>中华东波苑</v>
          </cell>
        </row>
        <row r="3145">
          <cell r="K3145" t="str">
            <v>2021年</v>
          </cell>
        </row>
        <row r="3145">
          <cell r="M3145">
            <v>44408</v>
          </cell>
        </row>
        <row r="3145">
          <cell r="S3145">
            <v>609</v>
          </cell>
        </row>
        <row r="3145">
          <cell r="AA3145">
            <v>44409</v>
          </cell>
          <cell r="AB3145">
            <v>2021</v>
          </cell>
        </row>
        <row r="3145">
          <cell r="AF3145" t="str">
            <v>电费及管理费</v>
          </cell>
        </row>
        <row r="3146">
          <cell r="C3146" t="str">
            <v>中华东波苑</v>
          </cell>
        </row>
        <row r="3146">
          <cell r="K3146" t="str">
            <v>2021年</v>
          </cell>
        </row>
        <row r="3146">
          <cell r="M3146">
            <v>44408</v>
          </cell>
        </row>
        <row r="3146">
          <cell r="S3146">
            <v>525</v>
          </cell>
        </row>
        <row r="3146">
          <cell r="AA3146">
            <v>44409</v>
          </cell>
          <cell r="AB3146">
            <v>2021</v>
          </cell>
        </row>
        <row r="3146">
          <cell r="AF3146" t="str">
            <v>代收水费</v>
          </cell>
        </row>
        <row r="3147">
          <cell r="C3147" t="str">
            <v>中华东波苑</v>
          </cell>
        </row>
        <row r="3147">
          <cell r="K3147" t="str">
            <v>2021年</v>
          </cell>
        </row>
        <row r="3147">
          <cell r="M3147">
            <v>44561</v>
          </cell>
        </row>
        <row r="3147">
          <cell r="S3147">
            <v>1711.92</v>
          </cell>
        </row>
        <row r="3147">
          <cell r="AA3147">
            <v>44409</v>
          </cell>
          <cell r="AB3147">
            <v>2021</v>
          </cell>
        </row>
        <row r="3147">
          <cell r="AF3147" t="str">
            <v>住宅物业费</v>
          </cell>
        </row>
        <row r="3148">
          <cell r="C3148" t="str">
            <v>中华东波苑</v>
          </cell>
        </row>
        <row r="3148">
          <cell r="K3148" t="str">
            <v>2021年</v>
          </cell>
        </row>
        <row r="3148">
          <cell r="M3148">
            <v>44561</v>
          </cell>
        </row>
        <row r="3148">
          <cell r="S3148">
            <v>1709.88</v>
          </cell>
        </row>
        <row r="3148">
          <cell r="AA3148">
            <v>44409</v>
          </cell>
          <cell r="AB3148">
            <v>2021</v>
          </cell>
        </row>
        <row r="3148">
          <cell r="AF3148" t="str">
            <v>住宅物业费</v>
          </cell>
        </row>
        <row r="3149">
          <cell r="C3149" t="str">
            <v>中华东波苑</v>
          </cell>
        </row>
        <row r="3149">
          <cell r="K3149" t="str">
            <v>2021年</v>
          </cell>
        </row>
        <row r="3149">
          <cell r="M3149">
            <v>44561</v>
          </cell>
        </row>
        <row r="3149">
          <cell r="S3149">
            <v>1799.16</v>
          </cell>
        </row>
        <row r="3149">
          <cell r="AA3149">
            <v>44409</v>
          </cell>
          <cell r="AB3149">
            <v>2021</v>
          </cell>
        </row>
        <row r="3149">
          <cell r="AF3149" t="str">
            <v>住宅物业费</v>
          </cell>
        </row>
        <row r="3150">
          <cell r="C3150" t="str">
            <v>中华东波苑</v>
          </cell>
        </row>
        <row r="3150">
          <cell r="K3150" t="str">
            <v>2021年</v>
          </cell>
        </row>
        <row r="3150">
          <cell r="M3150">
            <v>44561</v>
          </cell>
        </row>
        <row r="3150">
          <cell r="S3150">
            <v>1656</v>
          </cell>
        </row>
        <row r="3150">
          <cell r="AA3150">
            <v>44409</v>
          </cell>
          <cell r="AB3150">
            <v>2021</v>
          </cell>
        </row>
        <row r="3150">
          <cell r="AF3150" t="str">
            <v>住宅物业费</v>
          </cell>
        </row>
        <row r="3151">
          <cell r="C3151" t="str">
            <v>中华东波苑</v>
          </cell>
        </row>
        <row r="3151">
          <cell r="K3151" t="str">
            <v>2021年</v>
          </cell>
        </row>
        <row r="3151">
          <cell r="M3151">
            <v>44408</v>
          </cell>
        </row>
        <row r="3151">
          <cell r="S3151">
            <v>627</v>
          </cell>
        </row>
        <row r="3151">
          <cell r="AA3151">
            <v>44409</v>
          </cell>
          <cell r="AB3151">
            <v>2021</v>
          </cell>
        </row>
        <row r="3151">
          <cell r="AF3151" t="str">
            <v>代收水费</v>
          </cell>
        </row>
        <row r="3152">
          <cell r="C3152" t="str">
            <v>中华东波苑</v>
          </cell>
        </row>
        <row r="3152">
          <cell r="K3152" t="str">
            <v>2021年</v>
          </cell>
        </row>
        <row r="3152">
          <cell r="M3152">
            <v>44408</v>
          </cell>
        </row>
        <row r="3152">
          <cell r="S3152">
            <v>103</v>
          </cell>
        </row>
        <row r="3152">
          <cell r="AA3152">
            <v>44409</v>
          </cell>
          <cell r="AB3152">
            <v>2021</v>
          </cell>
        </row>
        <row r="3152">
          <cell r="AF3152" t="str">
            <v>电费及管理费</v>
          </cell>
        </row>
        <row r="3153">
          <cell r="C3153" t="str">
            <v>中华东波苑</v>
          </cell>
        </row>
        <row r="3153">
          <cell r="K3153" t="str">
            <v>2021年</v>
          </cell>
        </row>
        <row r="3153">
          <cell r="M3153">
            <v>44408</v>
          </cell>
        </row>
        <row r="3153">
          <cell r="S3153">
            <v>65</v>
          </cell>
        </row>
        <row r="3153">
          <cell r="AA3153">
            <v>44409</v>
          </cell>
          <cell r="AB3153">
            <v>2021</v>
          </cell>
        </row>
        <row r="3153">
          <cell r="AF3153" t="str">
            <v>代收水费</v>
          </cell>
        </row>
        <row r="3154">
          <cell r="C3154" t="str">
            <v>中华东波苑</v>
          </cell>
        </row>
        <row r="3154">
          <cell r="K3154" t="str">
            <v>2021年</v>
          </cell>
        </row>
        <row r="3154">
          <cell r="M3154">
            <v>44408</v>
          </cell>
        </row>
        <row r="3154">
          <cell r="S3154">
            <v>2760</v>
          </cell>
        </row>
        <row r="3154">
          <cell r="AA3154">
            <v>44409</v>
          </cell>
          <cell r="AB3154">
            <v>2021</v>
          </cell>
        </row>
        <row r="3154">
          <cell r="AF3154" t="str">
            <v>电费及管理费</v>
          </cell>
        </row>
        <row r="3155">
          <cell r="C3155" t="str">
            <v>中华东波苑</v>
          </cell>
        </row>
        <row r="3155">
          <cell r="K3155" t="str">
            <v>2021年</v>
          </cell>
        </row>
        <row r="3155">
          <cell r="M3155">
            <v>44408</v>
          </cell>
        </row>
        <row r="3155">
          <cell r="S3155">
            <v>253.5</v>
          </cell>
        </row>
        <row r="3155">
          <cell r="AA3155">
            <v>44409</v>
          </cell>
          <cell r="AB3155">
            <v>2021</v>
          </cell>
        </row>
        <row r="3155">
          <cell r="AF3155" t="str">
            <v>代收水费</v>
          </cell>
        </row>
        <row r="3156">
          <cell r="C3156" t="str">
            <v>中华东波苑</v>
          </cell>
        </row>
        <row r="3156">
          <cell r="K3156" t="str">
            <v>2021年</v>
          </cell>
        </row>
        <row r="3156">
          <cell r="M3156">
            <v>44408</v>
          </cell>
        </row>
        <row r="3156">
          <cell r="S3156">
            <v>9349.29</v>
          </cell>
        </row>
        <row r="3156">
          <cell r="AA3156">
            <v>44409</v>
          </cell>
          <cell r="AB3156">
            <v>2021</v>
          </cell>
        </row>
        <row r="3156">
          <cell r="AF3156" t="str">
            <v>电费及管理费</v>
          </cell>
        </row>
        <row r="3157">
          <cell r="C3157" t="str">
            <v>中华东波苑</v>
          </cell>
        </row>
        <row r="3157">
          <cell r="K3157" t="str">
            <v>2021年</v>
          </cell>
        </row>
        <row r="3157">
          <cell r="M3157">
            <v>44408</v>
          </cell>
        </row>
        <row r="3157">
          <cell r="S3157">
            <v>1145.7</v>
          </cell>
        </row>
        <row r="3157">
          <cell r="AA3157">
            <v>44409</v>
          </cell>
          <cell r="AB3157">
            <v>2021</v>
          </cell>
        </row>
        <row r="3157">
          <cell r="AF3157" t="str">
            <v>代收水费</v>
          </cell>
        </row>
        <row r="3158">
          <cell r="C3158" t="str">
            <v>中华东波苑</v>
          </cell>
        </row>
        <row r="3158">
          <cell r="K3158" t="str">
            <v>2021年</v>
          </cell>
        </row>
        <row r="3158">
          <cell r="M3158">
            <v>44408</v>
          </cell>
        </row>
        <row r="3158">
          <cell r="S3158">
            <v>8676.9</v>
          </cell>
        </row>
        <row r="3158">
          <cell r="AA3158">
            <v>44409</v>
          </cell>
          <cell r="AB3158">
            <v>2021</v>
          </cell>
        </row>
        <row r="3158">
          <cell r="AF3158" t="str">
            <v>电费及管理费</v>
          </cell>
        </row>
        <row r="3159">
          <cell r="C3159" t="str">
            <v>中华东波苑</v>
          </cell>
        </row>
        <row r="3159">
          <cell r="K3159" t="str">
            <v>2021年</v>
          </cell>
        </row>
        <row r="3159">
          <cell r="M3159">
            <v>44408</v>
          </cell>
        </row>
        <row r="3159">
          <cell r="S3159">
            <v>1613.1</v>
          </cell>
        </row>
        <row r="3159">
          <cell r="AA3159">
            <v>44409</v>
          </cell>
          <cell r="AB3159">
            <v>2021</v>
          </cell>
        </row>
        <row r="3159">
          <cell r="AF3159" t="str">
            <v>代收水费</v>
          </cell>
        </row>
        <row r="3160">
          <cell r="C3160" t="str">
            <v>中华东波苑</v>
          </cell>
        </row>
        <row r="3160">
          <cell r="K3160" t="str">
            <v>2020年</v>
          </cell>
        </row>
        <row r="3160">
          <cell r="M3160">
            <v>44196</v>
          </cell>
        </row>
        <row r="3160">
          <cell r="S3160">
            <v>4181.16</v>
          </cell>
        </row>
        <row r="3160">
          <cell r="AA3160">
            <v>44409</v>
          </cell>
          <cell r="AB3160">
            <v>2021</v>
          </cell>
        </row>
        <row r="3160">
          <cell r="AF3160" t="str">
            <v>商铺物业费</v>
          </cell>
        </row>
        <row r="3161">
          <cell r="C3161" t="str">
            <v>中华东波苑</v>
          </cell>
        </row>
        <row r="3161">
          <cell r="K3161" t="str">
            <v>2020年</v>
          </cell>
        </row>
        <row r="3161">
          <cell r="M3161">
            <v>44196</v>
          </cell>
        </row>
        <row r="3161">
          <cell r="S3161">
            <v>957.6</v>
          </cell>
        </row>
        <row r="3161">
          <cell r="AA3161">
            <v>44409</v>
          </cell>
          <cell r="AB3161">
            <v>2021</v>
          </cell>
        </row>
        <row r="3161">
          <cell r="AF3161" t="str">
            <v>商铺物业费</v>
          </cell>
        </row>
        <row r="3162">
          <cell r="C3162" t="str">
            <v>中华东波苑</v>
          </cell>
        </row>
        <row r="3162">
          <cell r="K3162" t="str">
            <v>2020年</v>
          </cell>
        </row>
        <row r="3162">
          <cell r="M3162">
            <v>44196</v>
          </cell>
        </row>
        <row r="3162">
          <cell r="S3162">
            <v>684</v>
          </cell>
        </row>
        <row r="3162">
          <cell r="AA3162">
            <v>44409</v>
          </cell>
          <cell r="AB3162">
            <v>2021</v>
          </cell>
        </row>
        <row r="3162">
          <cell r="AF3162" t="str">
            <v>商铺物业费</v>
          </cell>
        </row>
        <row r="3163">
          <cell r="C3163" t="str">
            <v>中华东波苑</v>
          </cell>
        </row>
        <row r="3163">
          <cell r="K3163" t="str">
            <v>2020年</v>
          </cell>
        </row>
        <row r="3163">
          <cell r="M3163">
            <v>44196</v>
          </cell>
        </row>
        <row r="3163">
          <cell r="S3163">
            <v>2080.5</v>
          </cell>
        </row>
        <row r="3163">
          <cell r="AA3163">
            <v>44409</v>
          </cell>
          <cell r="AB3163">
            <v>2021</v>
          </cell>
        </row>
        <row r="3163">
          <cell r="AF3163" t="str">
            <v>商铺物业费</v>
          </cell>
        </row>
        <row r="3164">
          <cell r="C3164" t="str">
            <v>中华东波苑</v>
          </cell>
        </row>
        <row r="3164">
          <cell r="K3164" t="str">
            <v>2020年</v>
          </cell>
        </row>
        <row r="3164">
          <cell r="M3164">
            <v>44196</v>
          </cell>
        </row>
        <row r="3164">
          <cell r="S3164">
            <v>9327.54</v>
          </cell>
        </row>
        <row r="3164">
          <cell r="AA3164">
            <v>44409</v>
          </cell>
          <cell r="AB3164">
            <v>2021</v>
          </cell>
        </row>
        <row r="3164">
          <cell r="AF3164" t="str">
            <v>商铺物业费</v>
          </cell>
        </row>
        <row r="3165">
          <cell r="C3165" t="str">
            <v>中华东波苑</v>
          </cell>
        </row>
        <row r="3165">
          <cell r="K3165" t="str">
            <v>2021年</v>
          </cell>
        </row>
        <row r="3165">
          <cell r="M3165">
            <v>44408</v>
          </cell>
        </row>
        <row r="3165">
          <cell r="S3165">
            <v>307</v>
          </cell>
        </row>
        <row r="3165">
          <cell r="AA3165">
            <v>44409</v>
          </cell>
          <cell r="AB3165">
            <v>2021</v>
          </cell>
        </row>
        <row r="3165">
          <cell r="AF3165" t="str">
            <v>电费及管理费</v>
          </cell>
        </row>
        <row r="3166">
          <cell r="C3166" t="str">
            <v>中华东波苑</v>
          </cell>
        </row>
        <row r="3166">
          <cell r="K3166" t="str">
            <v>2021年</v>
          </cell>
        </row>
        <row r="3166">
          <cell r="M3166">
            <v>44408</v>
          </cell>
        </row>
        <row r="3166">
          <cell r="S3166">
            <v>57</v>
          </cell>
        </row>
        <row r="3166">
          <cell r="AA3166">
            <v>44409</v>
          </cell>
          <cell r="AB3166">
            <v>2021</v>
          </cell>
        </row>
        <row r="3166">
          <cell r="AF3166" t="str">
            <v>代收水费</v>
          </cell>
        </row>
        <row r="3167">
          <cell r="C3167" t="str">
            <v>中华东波苑</v>
          </cell>
        </row>
        <row r="3167">
          <cell r="K3167" t="str">
            <v>2021年</v>
          </cell>
        </row>
        <row r="3167">
          <cell r="M3167">
            <v>44408</v>
          </cell>
        </row>
        <row r="3167">
          <cell r="S3167">
            <v>1279</v>
          </cell>
        </row>
        <row r="3167">
          <cell r="AA3167">
            <v>44409</v>
          </cell>
          <cell r="AB3167">
            <v>2021</v>
          </cell>
        </row>
        <row r="3167">
          <cell r="AF3167" t="str">
            <v>电费及管理费</v>
          </cell>
        </row>
        <row r="3168">
          <cell r="C3168" t="str">
            <v>中华东波苑</v>
          </cell>
        </row>
        <row r="3168">
          <cell r="K3168" t="str">
            <v>2021年</v>
          </cell>
        </row>
        <row r="3168">
          <cell r="M3168">
            <v>44408</v>
          </cell>
        </row>
        <row r="3168">
          <cell r="S3168">
            <v>117</v>
          </cell>
        </row>
        <row r="3168">
          <cell r="AA3168">
            <v>44409</v>
          </cell>
          <cell r="AB3168">
            <v>2021</v>
          </cell>
        </row>
        <row r="3168">
          <cell r="AF3168" t="str">
            <v>代收水费</v>
          </cell>
        </row>
        <row r="3169">
          <cell r="C3169" t="str">
            <v>中华东波苑</v>
          </cell>
        </row>
        <row r="3169">
          <cell r="K3169" t="str">
            <v>2021年</v>
          </cell>
        </row>
        <row r="3169">
          <cell r="M3169">
            <v>44408</v>
          </cell>
        </row>
        <row r="3169">
          <cell r="S3169">
            <v>3212</v>
          </cell>
        </row>
        <row r="3169">
          <cell r="AA3169">
            <v>44409</v>
          </cell>
          <cell r="AB3169">
            <v>2021</v>
          </cell>
        </row>
        <row r="3169">
          <cell r="AF3169" t="str">
            <v>电费及管理费</v>
          </cell>
        </row>
        <row r="3170">
          <cell r="C3170" t="str">
            <v>中华东波苑</v>
          </cell>
        </row>
        <row r="3170">
          <cell r="K3170" t="str">
            <v>2021年</v>
          </cell>
        </row>
        <row r="3170">
          <cell r="M3170">
            <v>44408</v>
          </cell>
        </row>
        <row r="3170">
          <cell r="S3170">
            <v>114</v>
          </cell>
        </row>
        <row r="3170">
          <cell r="AA3170">
            <v>44409</v>
          </cell>
          <cell r="AB3170">
            <v>2021</v>
          </cell>
        </row>
        <row r="3170">
          <cell r="AF3170" t="str">
            <v>代收水费</v>
          </cell>
        </row>
        <row r="3171">
          <cell r="C3171" t="str">
            <v>中华东波苑</v>
          </cell>
        </row>
        <row r="3171">
          <cell r="K3171" t="str">
            <v>2021年</v>
          </cell>
        </row>
        <row r="3171">
          <cell r="M3171">
            <v>44408</v>
          </cell>
        </row>
        <row r="3171">
          <cell r="S3171">
            <v>3488.8</v>
          </cell>
        </row>
        <row r="3171">
          <cell r="AA3171">
            <v>44409</v>
          </cell>
          <cell r="AB3171">
            <v>2021</v>
          </cell>
        </row>
        <row r="3171">
          <cell r="AF3171" t="str">
            <v>电费及管理费</v>
          </cell>
        </row>
        <row r="3172">
          <cell r="C3172" t="str">
            <v>中华东波苑</v>
          </cell>
        </row>
        <row r="3172">
          <cell r="K3172" t="str">
            <v>2021年</v>
          </cell>
        </row>
        <row r="3172">
          <cell r="M3172">
            <v>44408</v>
          </cell>
        </row>
        <row r="3172">
          <cell r="S3172">
            <v>520</v>
          </cell>
        </row>
        <row r="3172">
          <cell r="AA3172">
            <v>44409</v>
          </cell>
          <cell r="AB3172">
            <v>2021</v>
          </cell>
        </row>
        <row r="3172">
          <cell r="AF3172" t="str">
            <v>代收水费</v>
          </cell>
        </row>
        <row r="3173">
          <cell r="C3173" t="str">
            <v>中华东波苑</v>
          </cell>
        </row>
        <row r="3173">
          <cell r="K3173" t="str">
            <v>2021年</v>
          </cell>
        </row>
        <row r="3173">
          <cell r="M3173">
            <v>44561</v>
          </cell>
        </row>
        <row r="3173">
          <cell r="S3173">
            <v>3000.6</v>
          </cell>
        </row>
        <row r="3173">
          <cell r="AA3173">
            <v>44409</v>
          </cell>
          <cell r="AB3173">
            <v>2021</v>
          </cell>
        </row>
        <row r="3173">
          <cell r="AF3173" t="str">
            <v>租金收入</v>
          </cell>
        </row>
        <row r="3174">
          <cell r="C3174" t="str">
            <v>中华东波苑</v>
          </cell>
        </row>
        <row r="3174">
          <cell r="K3174" t="str">
            <v>2021年</v>
          </cell>
        </row>
        <row r="3174">
          <cell r="M3174">
            <v>44439</v>
          </cell>
        </row>
        <row r="3174">
          <cell r="S3174">
            <v>751.5</v>
          </cell>
        </row>
        <row r="3174">
          <cell r="AA3174">
            <v>44409</v>
          </cell>
          <cell r="AB3174">
            <v>2021</v>
          </cell>
        </row>
        <row r="3174">
          <cell r="AF3174" t="str">
            <v>各类押金</v>
          </cell>
        </row>
        <row r="3175">
          <cell r="C3175" t="str">
            <v>中华东波苑</v>
          </cell>
        </row>
        <row r="3175">
          <cell r="K3175" t="str">
            <v>2021年</v>
          </cell>
        </row>
        <row r="3175">
          <cell r="M3175">
            <v>44516</v>
          </cell>
        </row>
        <row r="3175">
          <cell r="S3175">
            <v>2227.5</v>
          </cell>
        </row>
        <row r="3175">
          <cell r="AA3175">
            <v>44409</v>
          </cell>
          <cell r="AB3175">
            <v>2021</v>
          </cell>
        </row>
        <row r="3175">
          <cell r="AF3175" t="str">
            <v>租金收入</v>
          </cell>
        </row>
        <row r="3176">
          <cell r="C3176" t="str">
            <v>中华东波苑</v>
          </cell>
        </row>
        <row r="3176">
          <cell r="K3176" t="str">
            <v>2021年</v>
          </cell>
        </row>
        <row r="3176">
          <cell r="M3176">
            <v>44439</v>
          </cell>
        </row>
        <row r="3176">
          <cell r="S3176">
            <v>742.5</v>
          </cell>
        </row>
        <row r="3176">
          <cell r="AA3176">
            <v>44409</v>
          </cell>
          <cell r="AB3176">
            <v>2021</v>
          </cell>
        </row>
        <row r="3176">
          <cell r="AF3176" t="str">
            <v>各类押金</v>
          </cell>
        </row>
        <row r="3177">
          <cell r="C3177" t="str">
            <v>中华东波苑</v>
          </cell>
        </row>
        <row r="3177">
          <cell r="K3177" t="str">
            <v>2021年</v>
          </cell>
        </row>
        <row r="3177">
          <cell r="M3177">
            <v>44469</v>
          </cell>
        </row>
        <row r="3177">
          <cell r="S3177">
            <v>393.79</v>
          </cell>
        </row>
        <row r="3177">
          <cell r="AA3177">
            <v>44409</v>
          </cell>
          <cell r="AB3177">
            <v>2021</v>
          </cell>
        </row>
        <row r="3177">
          <cell r="AF3177" t="str">
            <v>商铺物业费</v>
          </cell>
        </row>
        <row r="3178">
          <cell r="C3178" t="str">
            <v>中华东波苑</v>
          </cell>
        </row>
        <row r="3178">
          <cell r="K3178" t="str">
            <v>2021年</v>
          </cell>
        </row>
        <row r="3178">
          <cell r="M3178">
            <v>44469</v>
          </cell>
        </row>
        <row r="3178">
          <cell r="S3178">
            <v>265.56</v>
          </cell>
        </row>
        <row r="3178">
          <cell r="AA3178">
            <v>44409</v>
          </cell>
          <cell r="AB3178">
            <v>2021</v>
          </cell>
        </row>
        <row r="3178">
          <cell r="AF3178" t="str">
            <v>商铺物业费</v>
          </cell>
        </row>
        <row r="3179">
          <cell r="C3179" t="str">
            <v>中华东波苑</v>
          </cell>
        </row>
        <row r="3179">
          <cell r="K3179" t="str">
            <v>2021年</v>
          </cell>
        </row>
        <row r="3179">
          <cell r="M3179">
            <v>44469</v>
          </cell>
        </row>
        <row r="3179">
          <cell r="S3179">
            <v>1699.1</v>
          </cell>
        </row>
        <row r="3179">
          <cell r="AA3179">
            <v>44409</v>
          </cell>
          <cell r="AB3179">
            <v>2021</v>
          </cell>
        </row>
        <row r="3179">
          <cell r="AF3179" t="str">
            <v>商铺物业费</v>
          </cell>
        </row>
        <row r="3180">
          <cell r="C3180" t="str">
            <v>中华东波苑</v>
          </cell>
        </row>
        <row r="3180">
          <cell r="K3180" t="str">
            <v>2021年</v>
          </cell>
        </row>
        <row r="3180">
          <cell r="M3180">
            <v>44408</v>
          </cell>
        </row>
        <row r="3180">
          <cell r="S3180">
            <v>74.1</v>
          </cell>
        </row>
        <row r="3180">
          <cell r="AA3180">
            <v>44409</v>
          </cell>
          <cell r="AB3180">
            <v>2021</v>
          </cell>
        </row>
        <row r="3180">
          <cell r="AF3180" t="str">
            <v>代收水费</v>
          </cell>
        </row>
        <row r="3181">
          <cell r="C3181" t="str">
            <v>中华东波苑</v>
          </cell>
        </row>
        <row r="3181">
          <cell r="K3181" t="str">
            <v>2021年</v>
          </cell>
        </row>
        <row r="3181">
          <cell r="M3181">
            <v>44408</v>
          </cell>
        </row>
        <row r="3181">
          <cell r="S3181">
            <v>1757.7</v>
          </cell>
        </row>
        <row r="3181">
          <cell r="AA3181">
            <v>44409</v>
          </cell>
          <cell r="AB3181">
            <v>2021</v>
          </cell>
        </row>
        <row r="3181">
          <cell r="AF3181" t="str">
            <v>电费及管理费</v>
          </cell>
        </row>
        <row r="3182">
          <cell r="C3182" t="str">
            <v>中华东波苑</v>
          </cell>
        </row>
        <row r="3182">
          <cell r="K3182" t="str">
            <v>2021年</v>
          </cell>
        </row>
        <row r="3182">
          <cell r="M3182">
            <v>44408</v>
          </cell>
        </row>
        <row r="3182">
          <cell r="S3182">
            <v>57</v>
          </cell>
        </row>
        <row r="3182">
          <cell r="AA3182">
            <v>44409</v>
          </cell>
          <cell r="AB3182">
            <v>2021</v>
          </cell>
        </row>
        <row r="3182">
          <cell r="AF3182" t="str">
            <v>代收水费</v>
          </cell>
        </row>
        <row r="3183">
          <cell r="C3183" t="str">
            <v>中华东波苑</v>
          </cell>
        </row>
        <row r="3183">
          <cell r="K3183" t="str">
            <v>2021年</v>
          </cell>
        </row>
        <row r="3183">
          <cell r="M3183">
            <v>44377</v>
          </cell>
        </row>
        <row r="3183">
          <cell r="S3183">
            <v>26400</v>
          </cell>
        </row>
        <row r="3183">
          <cell r="AA3183">
            <v>44409</v>
          </cell>
          <cell r="AB3183">
            <v>2021</v>
          </cell>
        </row>
        <row r="3183">
          <cell r="AF3183" t="str">
            <v>电费及管理费</v>
          </cell>
        </row>
        <row r="3184">
          <cell r="C3184" t="str">
            <v>中华东波苑</v>
          </cell>
        </row>
        <row r="3184">
          <cell r="K3184" t="str">
            <v>2021年</v>
          </cell>
        </row>
        <row r="3184">
          <cell r="M3184">
            <v>44377</v>
          </cell>
        </row>
        <row r="3184">
          <cell r="S3184">
            <v>5568.9</v>
          </cell>
        </row>
        <row r="3184">
          <cell r="AA3184">
            <v>44409</v>
          </cell>
          <cell r="AB3184">
            <v>2021</v>
          </cell>
        </row>
        <row r="3184">
          <cell r="AF3184" t="str">
            <v>代收水费</v>
          </cell>
        </row>
        <row r="3185">
          <cell r="C3185" t="str">
            <v>中华东波苑</v>
          </cell>
        </row>
        <row r="3185">
          <cell r="K3185" t="str">
            <v>2021年</v>
          </cell>
        </row>
        <row r="3185">
          <cell r="M3185">
            <v>44377</v>
          </cell>
        </row>
        <row r="3185">
          <cell r="S3185">
            <v>24840</v>
          </cell>
        </row>
        <row r="3185">
          <cell r="AA3185">
            <v>44409</v>
          </cell>
          <cell r="AB3185">
            <v>2021</v>
          </cell>
        </row>
        <row r="3185">
          <cell r="AF3185" t="str">
            <v>电费及管理费</v>
          </cell>
        </row>
        <row r="3186">
          <cell r="C3186" t="str">
            <v>中华东波苑</v>
          </cell>
        </row>
        <row r="3186">
          <cell r="K3186" t="str">
            <v>2021年</v>
          </cell>
        </row>
        <row r="3186">
          <cell r="M3186">
            <v>44377</v>
          </cell>
        </row>
        <row r="3186">
          <cell r="S3186">
            <v>4360.5</v>
          </cell>
        </row>
        <row r="3186">
          <cell r="AA3186">
            <v>44409</v>
          </cell>
          <cell r="AB3186">
            <v>2021</v>
          </cell>
        </row>
        <row r="3186">
          <cell r="AF3186" t="str">
            <v>代收水费</v>
          </cell>
        </row>
        <row r="3187">
          <cell r="C3187" t="str">
            <v>中华东波苑</v>
          </cell>
        </row>
        <row r="3187">
          <cell r="K3187" t="str">
            <v>2021年</v>
          </cell>
        </row>
        <row r="3187">
          <cell r="M3187">
            <v>44408</v>
          </cell>
        </row>
        <row r="3187">
          <cell r="S3187">
            <v>33720</v>
          </cell>
        </row>
        <row r="3187">
          <cell r="AA3187">
            <v>44409</v>
          </cell>
          <cell r="AB3187">
            <v>2021</v>
          </cell>
        </row>
        <row r="3187">
          <cell r="AF3187" t="str">
            <v>电费及管理费</v>
          </cell>
        </row>
        <row r="3188">
          <cell r="C3188" t="str">
            <v>中华东波苑</v>
          </cell>
        </row>
        <row r="3188">
          <cell r="K3188" t="str">
            <v>2021年</v>
          </cell>
        </row>
        <row r="3188">
          <cell r="M3188">
            <v>44408</v>
          </cell>
        </row>
        <row r="3188">
          <cell r="S3188">
            <v>4850.7</v>
          </cell>
        </row>
        <row r="3188">
          <cell r="AA3188">
            <v>44409</v>
          </cell>
          <cell r="AB3188">
            <v>2021</v>
          </cell>
        </row>
        <row r="3188">
          <cell r="AF3188" t="str">
            <v>代收水费</v>
          </cell>
        </row>
        <row r="3189">
          <cell r="C3189" t="str">
            <v>中华东波苑</v>
          </cell>
        </row>
        <row r="3189">
          <cell r="K3189" t="str">
            <v>2021年</v>
          </cell>
        </row>
        <row r="3189">
          <cell r="M3189">
            <v>44561</v>
          </cell>
        </row>
        <row r="3189">
          <cell r="S3189">
            <v>1799.16</v>
          </cell>
        </row>
        <row r="3189">
          <cell r="AA3189">
            <v>44409</v>
          </cell>
          <cell r="AB3189">
            <v>2021</v>
          </cell>
        </row>
        <row r="3189">
          <cell r="AF3189" t="str">
            <v>住宅物业费</v>
          </cell>
        </row>
        <row r="3190">
          <cell r="C3190" t="str">
            <v>中华东波苑</v>
          </cell>
        </row>
        <row r="3190">
          <cell r="K3190" t="str">
            <v>2021年</v>
          </cell>
        </row>
        <row r="3190">
          <cell r="M3190">
            <v>44561</v>
          </cell>
        </row>
        <row r="3190">
          <cell r="S3190">
            <v>1473.6</v>
          </cell>
        </row>
        <row r="3190">
          <cell r="AA3190">
            <v>44409</v>
          </cell>
          <cell r="AB3190">
            <v>2021</v>
          </cell>
        </row>
        <row r="3190">
          <cell r="AF3190" t="str">
            <v>住宅物业费</v>
          </cell>
        </row>
        <row r="3191">
          <cell r="C3191" t="str">
            <v>中华东波苑</v>
          </cell>
        </row>
        <row r="3191">
          <cell r="K3191" t="str">
            <v>2021年</v>
          </cell>
        </row>
        <row r="3191">
          <cell r="M3191">
            <v>44561</v>
          </cell>
        </row>
        <row r="3191">
          <cell r="S3191">
            <v>1473.6</v>
          </cell>
        </row>
        <row r="3191">
          <cell r="AA3191">
            <v>44409</v>
          </cell>
          <cell r="AB3191">
            <v>2021</v>
          </cell>
        </row>
        <row r="3191">
          <cell r="AF3191" t="str">
            <v>住宅物业费</v>
          </cell>
        </row>
        <row r="3192">
          <cell r="C3192" t="str">
            <v>中华东波苑</v>
          </cell>
        </row>
        <row r="3192">
          <cell r="K3192" t="str">
            <v>2021年</v>
          </cell>
        </row>
        <row r="3192">
          <cell r="M3192">
            <v>44347</v>
          </cell>
        </row>
        <row r="3192">
          <cell r="S3192">
            <v>20787</v>
          </cell>
        </row>
        <row r="3192">
          <cell r="AA3192">
            <v>44409</v>
          </cell>
          <cell r="AB3192">
            <v>2021</v>
          </cell>
        </row>
        <row r="3192">
          <cell r="AF3192" t="str">
            <v>电费及管理费</v>
          </cell>
        </row>
        <row r="3193">
          <cell r="C3193" t="str">
            <v>中华东波苑</v>
          </cell>
        </row>
        <row r="3193">
          <cell r="K3193" t="str">
            <v>2021年</v>
          </cell>
        </row>
        <row r="3193">
          <cell r="M3193">
            <v>44347</v>
          </cell>
        </row>
        <row r="3193">
          <cell r="S3193">
            <v>5842.5</v>
          </cell>
        </row>
        <row r="3193">
          <cell r="AA3193">
            <v>44409</v>
          </cell>
          <cell r="AB3193">
            <v>2021</v>
          </cell>
        </row>
        <row r="3193">
          <cell r="AF3193" t="str">
            <v>代收水费</v>
          </cell>
        </row>
        <row r="3194">
          <cell r="C3194" t="str">
            <v>中华东波苑</v>
          </cell>
        </row>
        <row r="3194">
          <cell r="K3194" t="str">
            <v>2021年</v>
          </cell>
        </row>
        <row r="3194">
          <cell r="M3194">
            <v>44377</v>
          </cell>
        </row>
        <row r="3194">
          <cell r="S3194">
            <v>24929</v>
          </cell>
        </row>
        <row r="3194">
          <cell r="AA3194">
            <v>44409</v>
          </cell>
          <cell r="AB3194">
            <v>2021</v>
          </cell>
        </row>
        <row r="3194">
          <cell r="AF3194" t="str">
            <v>电费及管理费</v>
          </cell>
        </row>
        <row r="3195">
          <cell r="C3195" t="str">
            <v>中华东波苑</v>
          </cell>
        </row>
        <row r="3195">
          <cell r="K3195" t="str">
            <v>2021年</v>
          </cell>
        </row>
        <row r="3195">
          <cell r="M3195">
            <v>44377</v>
          </cell>
        </row>
        <row r="3195">
          <cell r="S3195">
            <v>5494.8</v>
          </cell>
        </row>
        <row r="3195">
          <cell r="AA3195">
            <v>44409</v>
          </cell>
          <cell r="AB3195">
            <v>2021</v>
          </cell>
        </row>
        <row r="3195">
          <cell r="AF3195" t="str">
            <v>代收水费</v>
          </cell>
        </row>
        <row r="3196">
          <cell r="C3196" t="str">
            <v>中华东波苑</v>
          </cell>
        </row>
        <row r="3196">
          <cell r="K3196" t="str">
            <v>2021年</v>
          </cell>
        </row>
        <row r="3196">
          <cell r="M3196">
            <v>44439</v>
          </cell>
        </row>
        <row r="3196">
          <cell r="S3196">
            <v>500</v>
          </cell>
        </row>
        <row r="3196">
          <cell r="AA3196">
            <v>44409</v>
          </cell>
          <cell r="AB3196">
            <v>2021</v>
          </cell>
        </row>
        <row r="3196">
          <cell r="AF3196" t="str">
            <v>临时停车费</v>
          </cell>
        </row>
        <row r="3197">
          <cell r="C3197" t="str">
            <v>中华东波苑</v>
          </cell>
        </row>
        <row r="3197">
          <cell r="K3197" t="str">
            <v>2021年</v>
          </cell>
        </row>
        <row r="3197">
          <cell r="M3197">
            <v>44439</v>
          </cell>
        </row>
        <row r="3197">
          <cell r="S3197">
            <v>500</v>
          </cell>
        </row>
        <row r="3197">
          <cell r="AA3197">
            <v>44409</v>
          </cell>
          <cell r="AB3197">
            <v>2021</v>
          </cell>
        </row>
        <row r="3197">
          <cell r="AF3197" t="str">
            <v>临时停车费</v>
          </cell>
        </row>
        <row r="3198">
          <cell r="C3198" t="str">
            <v>中华东波苑</v>
          </cell>
        </row>
        <row r="3198">
          <cell r="K3198" t="str">
            <v>2021年</v>
          </cell>
        </row>
        <row r="3198">
          <cell r="M3198">
            <v>44439</v>
          </cell>
        </row>
        <row r="3198">
          <cell r="S3198">
            <v>500</v>
          </cell>
        </row>
        <row r="3198">
          <cell r="AA3198">
            <v>44409</v>
          </cell>
          <cell r="AB3198">
            <v>2021</v>
          </cell>
        </row>
        <row r="3198">
          <cell r="AF3198" t="str">
            <v>临时停车费</v>
          </cell>
        </row>
        <row r="3199">
          <cell r="C3199" t="str">
            <v>中华东波苑</v>
          </cell>
        </row>
        <row r="3199">
          <cell r="K3199" t="str">
            <v>2021年</v>
          </cell>
        </row>
        <row r="3199">
          <cell r="M3199">
            <v>44439</v>
          </cell>
        </row>
        <row r="3199">
          <cell r="S3199">
            <v>250</v>
          </cell>
        </row>
        <row r="3199">
          <cell r="AA3199">
            <v>44409</v>
          </cell>
          <cell r="AB3199">
            <v>2021</v>
          </cell>
        </row>
        <row r="3199">
          <cell r="AF3199" t="str">
            <v>临时停车费</v>
          </cell>
        </row>
        <row r="3200">
          <cell r="C3200" t="str">
            <v>中华东波苑</v>
          </cell>
        </row>
        <row r="3200">
          <cell r="K3200" t="str">
            <v>2021年</v>
          </cell>
        </row>
        <row r="3200">
          <cell r="M3200">
            <v>44377</v>
          </cell>
        </row>
        <row r="3200">
          <cell r="S3200">
            <v>12287.28</v>
          </cell>
        </row>
        <row r="3200">
          <cell r="AA3200">
            <v>44440</v>
          </cell>
          <cell r="AB3200">
            <v>2021</v>
          </cell>
        </row>
        <row r="3200">
          <cell r="AF3200" t="str">
            <v>商铺物业费</v>
          </cell>
        </row>
        <row r="3201">
          <cell r="C3201" t="str">
            <v>中华东波苑</v>
          </cell>
        </row>
        <row r="3201">
          <cell r="K3201" t="str">
            <v>2021年</v>
          </cell>
        </row>
        <row r="3201">
          <cell r="M3201">
            <v>44377</v>
          </cell>
        </row>
        <row r="3201">
          <cell r="S3201">
            <v>10800</v>
          </cell>
        </row>
        <row r="3201">
          <cell r="AA3201">
            <v>44440</v>
          </cell>
          <cell r="AB3201">
            <v>2021</v>
          </cell>
        </row>
        <row r="3201">
          <cell r="AF3201" t="str">
            <v>租金收入</v>
          </cell>
        </row>
        <row r="3202">
          <cell r="C3202" t="str">
            <v>中华东波苑</v>
          </cell>
        </row>
        <row r="3202">
          <cell r="K3202" t="str">
            <v>2021年</v>
          </cell>
        </row>
        <row r="3202">
          <cell r="M3202">
            <v>44561</v>
          </cell>
        </row>
        <row r="3202">
          <cell r="S3202">
            <v>3375</v>
          </cell>
        </row>
        <row r="3202">
          <cell r="AA3202">
            <v>44440</v>
          </cell>
          <cell r="AB3202">
            <v>2021</v>
          </cell>
        </row>
        <row r="3202">
          <cell r="AF3202" t="str">
            <v>快递柜</v>
          </cell>
        </row>
        <row r="3203">
          <cell r="C3203" t="str">
            <v>中华东波苑</v>
          </cell>
        </row>
        <row r="3203">
          <cell r="K3203" t="str">
            <v>2022年</v>
          </cell>
        </row>
        <row r="3203">
          <cell r="M3203">
            <v>44651</v>
          </cell>
        </row>
        <row r="3203">
          <cell r="S3203">
            <v>1125</v>
          </cell>
        </row>
        <row r="3203">
          <cell r="AA3203">
            <v>44440</v>
          </cell>
          <cell r="AB3203">
            <v>2021</v>
          </cell>
        </row>
        <row r="3203">
          <cell r="AF3203" t="str">
            <v>快递柜</v>
          </cell>
        </row>
        <row r="3204">
          <cell r="C3204" t="str">
            <v>中华东波苑</v>
          </cell>
        </row>
        <row r="3204">
          <cell r="K3204" t="str">
            <v>2021年</v>
          </cell>
        </row>
        <row r="3204">
          <cell r="M3204">
            <v>44566</v>
          </cell>
        </row>
        <row r="3204">
          <cell r="S3204">
            <v>2250</v>
          </cell>
        </row>
        <row r="3204">
          <cell r="AA3204">
            <v>44440</v>
          </cell>
          <cell r="AB3204">
            <v>2021</v>
          </cell>
        </row>
        <row r="3204">
          <cell r="AF3204" t="str">
            <v>快递柜</v>
          </cell>
        </row>
        <row r="3205">
          <cell r="C3205" t="str">
            <v>中华东波苑</v>
          </cell>
        </row>
        <row r="3205">
          <cell r="K3205" t="str">
            <v>2022年</v>
          </cell>
        </row>
        <row r="3205">
          <cell r="M3205">
            <v>44747</v>
          </cell>
        </row>
        <row r="3205">
          <cell r="S3205">
            <v>2250</v>
          </cell>
        </row>
        <row r="3205">
          <cell r="AA3205">
            <v>44440</v>
          </cell>
          <cell r="AB3205">
            <v>2021</v>
          </cell>
        </row>
        <row r="3205">
          <cell r="AF3205" t="str">
            <v>快递柜</v>
          </cell>
        </row>
        <row r="3206">
          <cell r="C3206" t="str">
            <v>中华东波苑</v>
          </cell>
        </row>
        <row r="3206">
          <cell r="K3206" t="str">
            <v>2021年</v>
          </cell>
        </row>
        <row r="3206">
          <cell r="M3206">
            <v>44571</v>
          </cell>
        </row>
        <row r="3206">
          <cell r="S3206">
            <v>600</v>
          </cell>
        </row>
        <row r="3206">
          <cell r="AA3206">
            <v>44440</v>
          </cell>
          <cell r="AB3206">
            <v>2021</v>
          </cell>
        </row>
        <row r="3206">
          <cell r="AF3206" t="str">
            <v>电梯广告（业委会）</v>
          </cell>
        </row>
        <row r="3207">
          <cell r="C3207" t="str">
            <v>中华东波苑</v>
          </cell>
        </row>
        <row r="3207">
          <cell r="K3207" t="str">
            <v>2022年</v>
          </cell>
        </row>
        <row r="3207">
          <cell r="M3207">
            <v>44752</v>
          </cell>
        </row>
        <row r="3207">
          <cell r="S3207">
            <v>600</v>
          </cell>
        </row>
        <row r="3207">
          <cell r="AA3207">
            <v>44440</v>
          </cell>
          <cell r="AB3207">
            <v>2021</v>
          </cell>
        </row>
        <row r="3207">
          <cell r="AF3207" t="str">
            <v>电梯广告（业委会）</v>
          </cell>
        </row>
        <row r="3208">
          <cell r="C3208" t="str">
            <v>中华东波苑</v>
          </cell>
        </row>
        <row r="3208">
          <cell r="K3208" t="str">
            <v>2021年</v>
          </cell>
        </row>
        <row r="3208">
          <cell r="M3208">
            <v>44439</v>
          </cell>
        </row>
        <row r="3208">
          <cell r="S3208">
            <v>310.8</v>
          </cell>
        </row>
        <row r="3208">
          <cell r="AA3208">
            <v>44440</v>
          </cell>
          <cell r="AB3208">
            <v>2021</v>
          </cell>
        </row>
        <row r="3208">
          <cell r="AF3208" t="str">
            <v>电费及管理费</v>
          </cell>
        </row>
        <row r="3209">
          <cell r="C3209" t="str">
            <v>中华东波苑</v>
          </cell>
        </row>
        <row r="3209">
          <cell r="K3209" t="str">
            <v>2021年</v>
          </cell>
        </row>
        <row r="3209">
          <cell r="M3209">
            <v>44439</v>
          </cell>
        </row>
        <row r="3209">
          <cell r="S3209">
            <v>84</v>
          </cell>
        </row>
        <row r="3209">
          <cell r="AA3209">
            <v>44440</v>
          </cell>
          <cell r="AB3209">
            <v>2021</v>
          </cell>
        </row>
        <row r="3209">
          <cell r="AF3209" t="str">
            <v>代收水费</v>
          </cell>
        </row>
        <row r="3210">
          <cell r="C3210" t="str">
            <v>中华东波苑</v>
          </cell>
        </row>
        <row r="3210">
          <cell r="K3210" t="str">
            <v>2021年</v>
          </cell>
        </row>
        <row r="3210">
          <cell r="M3210">
            <v>44439</v>
          </cell>
        </row>
        <row r="3210">
          <cell r="S3210">
            <v>5819.01</v>
          </cell>
        </row>
        <row r="3210">
          <cell r="AA3210">
            <v>44440</v>
          </cell>
          <cell r="AB3210">
            <v>2021</v>
          </cell>
        </row>
        <row r="3210">
          <cell r="AF3210" t="str">
            <v>电费及管理费</v>
          </cell>
        </row>
        <row r="3211">
          <cell r="C3211" t="str">
            <v>中华东波苑</v>
          </cell>
        </row>
        <row r="3211">
          <cell r="K3211" t="str">
            <v>2021年</v>
          </cell>
        </row>
        <row r="3211">
          <cell r="M3211">
            <v>44439</v>
          </cell>
        </row>
        <row r="3211">
          <cell r="S3211">
            <v>108.3</v>
          </cell>
        </row>
        <row r="3211">
          <cell r="AA3211">
            <v>44440</v>
          </cell>
          <cell r="AB3211">
            <v>2021</v>
          </cell>
        </row>
        <row r="3211">
          <cell r="AF3211" t="str">
            <v>代收水费</v>
          </cell>
        </row>
        <row r="3212">
          <cell r="C3212" t="str">
            <v>中华东波苑</v>
          </cell>
        </row>
        <row r="3212">
          <cell r="K3212" t="str">
            <v>2021年</v>
          </cell>
        </row>
        <row r="3212">
          <cell r="M3212">
            <v>44439</v>
          </cell>
        </row>
        <row r="3212">
          <cell r="S3212">
            <v>2623</v>
          </cell>
        </row>
        <row r="3212">
          <cell r="AA3212">
            <v>44440</v>
          </cell>
          <cell r="AB3212">
            <v>2021</v>
          </cell>
        </row>
        <row r="3212">
          <cell r="AF3212" t="str">
            <v>电费及管理费</v>
          </cell>
        </row>
        <row r="3213">
          <cell r="C3213" t="str">
            <v>中华东波苑</v>
          </cell>
        </row>
        <row r="3213">
          <cell r="K3213" t="str">
            <v>2021年</v>
          </cell>
        </row>
        <row r="3213">
          <cell r="M3213">
            <v>44439</v>
          </cell>
        </row>
        <row r="3213">
          <cell r="S3213">
            <v>742</v>
          </cell>
        </row>
        <row r="3213">
          <cell r="AA3213">
            <v>44440</v>
          </cell>
          <cell r="AB3213">
            <v>2021</v>
          </cell>
        </row>
        <row r="3213">
          <cell r="AF3213" t="str">
            <v>代收水费</v>
          </cell>
        </row>
        <row r="3214">
          <cell r="C3214" t="str">
            <v>中华东波苑</v>
          </cell>
        </row>
        <row r="3214">
          <cell r="K3214" t="str">
            <v>2021年</v>
          </cell>
        </row>
        <row r="3214">
          <cell r="M3214">
            <v>44439</v>
          </cell>
        </row>
        <row r="3214">
          <cell r="S3214">
            <v>375.2</v>
          </cell>
        </row>
        <row r="3214">
          <cell r="AA3214">
            <v>44440</v>
          </cell>
          <cell r="AB3214">
            <v>2021</v>
          </cell>
        </row>
        <row r="3214">
          <cell r="AF3214" t="str">
            <v>电费及管理费</v>
          </cell>
        </row>
        <row r="3215">
          <cell r="C3215" t="str">
            <v>中华东波苑</v>
          </cell>
        </row>
        <row r="3215">
          <cell r="K3215" t="str">
            <v>2021年</v>
          </cell>
        </row>
        <row r="3215">
          <cell r="M3215">
            <v>44439</v>
          </cell>
        </row>
        <row r="3215">
          <cell r="S3215">
            <v>203</v>
          </cell>
        </row>
        <row r="3215">
          <cell r="AA3215">
            <v>44440</v>
          </cell>
          <cell r="AB3215">
            <v>2021</v>
          </cell>
        </row>
        <row r="3215">
          <cell r="AF3215" t="str">
            <v>代收水费</v>
          </cell>
        </row>
        <row r="3216">
          <cell r="C3216" t="str">
            <v>中华东波苑</v>
          </cell>
        </row>
        <row r="3216">
          <cell r="K3216" t="str">
            <v>2021年</v>
          </cell>
        </row>
        <row r="3216">
          <cell r="M3216">
            <v>44439</v>
          </cell>
        </row>
        <row r="3216">
          <cell r="S3216">
            <v>273</v>
          </cell>
        </row>
        <row r="3216">
          <cell r="AA3216">
            <v>44440</v>
          </cell>
          <cell r="AB3216">
            <v>2021</v>
          </cell>
        </row>
        <row r="3216">
          <cell r="AF3216" t="str">
            <v>代收水费</v>
          </cell>
        </row>
        <row r="3217">
          <cell r="C3217" t="str">
            <v>中华东波苑</v>
          </cell>
        </row>
        <row r="3217">
          <cell r="K3217" t="str">
            <v>2021年</v>
          </cell>
        </row>
        <row r="3217">
          <cell r="M3217">
            <v>44439</v>
          </cell>
        </row>
        <row r="3217">
          <cell r="S3217">
            <v>2767</v>
          </cell>
        </row>
        <row r="3217">
          <cell r="AA3217">
            <v>44440</v>
          </cell>
          <cell r="AB3217">
            <v>2021</v>
          </cell>
        </row>
        <row r="3217">
          <cell r="AF3217" t="str">
            <v>代收水费</v>
          </cell>
        </row>
        <row r="3218">
          <cell r="C3218" t="str">
            <v>中华东波苑</v>
          </cell>
        </row>
        <row r="3218">
          <cell r="K3218" t="str">
            <v>2021年</v>
          </cell>
        </row>
        <row r="3218">
          <cell r="M3218">
            <v>44439</v>
          </cell>
        </row>
        <row r="3218">
          <cell r="S3218">
            <v>891</v>
          </cell>
        </row>
        <row r="3218">
          <cell r="AA3218">
            <v>44440</v>
          </cell>
          <cell r="AB3218">
            <v>2021</v>
          </cell>
        </row>
        <row r="3218">
          <cell r="AF3218" t="str">
            <v>电费及管理费</v>
          </cell>
        </row>
        <row r="3219">
          <cell r="C3219" t="str">
            <v>中华东波苑</v>
          </cell>
        </row>
        <row r="3219">
          <cell r="K3219" t="str">
            <v>2021年</v>
          </cell>
        </row>
        <row r="3219">
          <cell r="M3219">
            <v>44439</v>
          </cell>
        </row>
        <row r="3219">
          <cell r="S3219">
            <v>1167.6</v>
          </cell>
        </row>
        <row r="3219">
          <cell r="AA3219">
            <v>44440</v>
          </cell>
          <cell r="AB3219">
            <v>2021</v>
          </cell>
        </row>
        <row r="3219">
          <cell r="AF3219" t="str">
            <v>代收水费</v>
          </cell>
        </row>
        <row r="3220">
          <cell r="C3220" t="str">
            <v>中华东波苑</v>
          </cell>
        </row>
        <row r="3220">
          <cell r="K3220" t="str">
            <v>2021年</v>
          </cell>
        </row>
        <row r="3220">
          <cell r="M3220">
            <v>44439</v>
          </cell>
        </row>
        <row r="3220">
          <cell r="S3220">
            <v>65</v>
          </cell>
        </row>
        <row r="3220">
          <cell r="AA3220">
            <v>44440</v>
          </cell>
          <cell r="AB3220">
            <v>2021</v>
          </cell>
        </row>
        <row r="3220">
          <cell r="AF3220" t="str">
            <v>电费及管理费</v>
          </cell>
        </row>
        <row r="3221">
          <cell r="C3221" t="str">
            <v>中华东波苑</v>
          </cell>
        </row>
        <row r="3221">
          <cell r="K3221" t="str">
            <v>2021年</v>
          </cell>
        </row>
        <row r="3221">
          <cell r="M3221">
            <v>44408</v>
          </cell>
        </row>
        <row r="3221">
          <cell r="S3221">
            <v>4039</v>
          </cell>
        </row>
        <row r="3221">
          <cell r="AA3221">
            <v>44440</v>
          </cell>
          <cell r="AB3221">
            <v>2021</v>
          </cell>
        </row>
        <row r="3221">
          <cell r="AF3221" t="str">
            <v>电费及管理费</v>
          </cell>
        </row>
        <row r="3222">
          <cell r="C3222" t="str">
            <v>中华东波苑</v>
          </cell>
        </row>
        <row r="3222">
          <cell r="K3222" t="str">
            <v>2021年</v>
          </cell>
        </row>
        <row r="3222">
          <cell r="M3222">
            <v>44408</v>
          </cell>
        </row>
        <row r="3222">
          <cell r="S3222">
            <v>262.2</v>
          </cell>
        </row>
        <row r="3222">
          <cell r="AA3222">
            <v>44440</v>
          </cell>
          <cell r="AB3222">
            <v>2021</v>
          </cell>
        </row>
        <row r="3222">
          <cell r="AF3222" t="str">
            <v>代收水费</v>
          </cell>
        </row>
        <row r="3223">
          <cell r="C3223" t="str">
            <v>中华东波苑</v>
          </cell>
        </row>
        <row r="3223">
          <cell r="K3223" t="str">
            <v>2021年</v>
          </cell>
        </row>
        <row r="3223">
          <cell r="M3223">
            <v>44469</v>
          </cell>
        </row>
        <row r="3223">
          <cell r="S3223">
            <v>2365</v>
          </cell>
        </row>
        <row r="3223">
          <cell r="AA3223">
            <v>44440</v>
          </cell>
          <cell r="AB3223">
            <v>2021</v>
          </cell>
        </row>
        <row r="3223">
          <cell r="AF3223" t="str">
            <v>商铺物业费</v>
          </cell>
        </row>
        <row r="3224">
          <cell r="C3224" t="str">
            <v>中华东波苑</v>
          </cell>
        </row>
        <row r="3224">
          <cell r="K3224" t="str">
            <v>2021年</v>
          </cell>
        </row>
        <row r="3224">
          <cell r="M3224">
            <v>44561</v>
          </cell>
        </row>
        <row r="3224">
          <cell r="S3224">
            <v>1500</v>
          </cell>
        </row>
        <row r="3224">
          <cell r="AA3224">
            <v>44440</v>
          </cell>
          <cell r="AB3224">
            <v>2021</v>
          </cell>
        </row>
        <row r="3224">
          <cell r="AF3224" t="str">
            <v>小业主产权车辆管理费</v>
          </cell>
        </row>
        <row r="3225">
          <cell r="C3225" t="str">
            <v>中华东波苑</v>
          </cell>
        </row>
        <row r="3225">
          <cell r="K3225" t="str">
            <v>2021年</v>
          </cell>
        </row>
        <row r="3225">
          <cell r="M3225">
            <v>44561</v>
          </cell>
        </row>
        <row r="3225">
          <cell r="S3225">
            <v>828</v>
          </cell>
        </row>
        <row r="3225">
          <cell r="AA3225">
            <v>44440</v>
          </cell>
          <cell r="AB3225">
            <v>2021</v>
          </cell>
        </row>
        <row r="3225">
          <cell r="AF3225" t="str">
            <v>住宅物业费</v>
          </cell>
        </row>
        <row r="3226">
          <cell r="C3226" t="str">
            <v>中华东波苑</v>
          </cell>
        </row>
        <row r="3226">
          <cell r="K3226" t="str">
            <v>2021年</v>
          </cell>
        </row>
        <row r="3226">
          <cell r="M3226">
            <v>44561</v>
          </cell>
        </row>
        <row r="3226">
          <cell r="S3226">
            <v>1500</v>
          </cell>
        </row>
        <row r="3226">
          <cell r="AA3226">
            <v>44440</v>
          </cell>
          <cell r="AB3226">
            <v>2021</v>
          </cell>
        </row>
        <row r="3226">
          <cell r="AF3226" t="str">
            <v>地面停车费</v>
          </cell>
        </row>
        <row r="3227">
          <cell r="C3227" t="str">
            <v>中华东波苑</v>
          </cell>
        </row>
        <row r="3227">
          <cell r="K3227" t="str">
            <v>2021年</v>
          </cell>
        </row>
        <row r="3227">
          <cell r="M3227">
            <v>44469</v>
          </cell>
        </row>
        <row r="3227">
          <cell r="S3227">
            <v>427.47</v>
          </cell>
        </row>
        <row r="3227">
          <cell r="AA3227">
            <v>44440</v>
          </cell>
          <cell r="AB3227">
            <v>2021</v>
          </cell>
        </row>
        <row r="3227">
          <cell r="AF3227" t="str">
            <v>住宅物业费</v>
          </cell>
        </row>
        <row r="3228">
          <cell r="C3228" t="str">
            <v>中华东波苑</v>
          </cell>
        </row>
        <row r="3228">
          <cell r="K3228" t="str">
            <v>2021年</v>
          </cell>
        </row>
        <row r="3228">
          <cell r="M3228">
            <v>44469</v>
          </cell>
        </row>
        <row r="3228">
          <cell r="S3228">
            <v>1050</v>
          </cell>
        </row>
        <row r="3228">
          <cell r="AA3228">
            <v>44440</v>
          </cell>
          <cell r="AB3228">
            <v>2021</v>
          </cell>
        </row>
        <row r="3228">
          <cell r="AF3228" t="str">
            <v>地下停车费</v>
          </cell>
        </row>
        <row r="3229">
          <cell r="C3229" t="str">
            <v>中华东波苑</v>
          </cell>
        </row>
        <row r="3229">
          <cell r="K3229" t="str">
            <v>2021年</v>
          </cell>
        </row>
        <row r="3229">
          <cell r="M3229">
            <v>44561</v>
          </cell>
        </row>
        <row r="3229">
          <cell r="S3229">
            <v>1673.88</v>
          </cell>
        </row>
        <row r="3229">
          <cell r="AA3229">
            <v>44440</v>
          </cell>
          <cell r="AB3229">
            <v>2021</v>
          </cell>
        </row>
        <row r="3229">
          <cell r="AF3229" t="str">
            <v>住宅物业费</v>
          </cell>
        </row>
        <row r="3230">
          <cell r="C3230" t="str">
            <v>中华东波苑</v>
          </cell>
        </row>
        <row r="3230">
          <cell r="K3230" t="str">
            <v>2020年</v>
          </cell>
        </row>
        <row r="3230">
          <cell r="M3230">
            <v>44196</v>
          </cell>
        </row>
        <row r="3230">
          <cell r="S3230">
            <v>266.67</v>
          </cell>
        </row>
        <row r="3230">
          <cell r="AA3230">
            <v>44440</v>
          </cell>
          <cell r="AB3230">
            <v>2021</v>
          </cell>
        </row>
        <row r="3230">
          <cell r="AF3230" t="str">
            <v>电梯广告（业委会）</v>
          </cell>
        </row>
        <row r="3231">
          <cell r="C3231" t="str">
            <v>中华东波苑</v>
          </cell>
        </row>
        <row r="3231">
          <cell r="K3231" t="str">
            <v>2021年</v>
          </cell>
        </row>
        <row r="3231">
          <cell r="M3231">
            <v>44347</v>
          </cell>
        </row>
        <row r="3231">
          <cell r="S3231">
            <v>1333.33</v>
          </cell>
        </row>
        <row r="3231">
          <cell r="AA3231">
            <v>44440</v>
          </cell>
          <cell r="AB3231">
            <v>2021</v>
          </cell>
        </row>
        <row r="3231">
          <cell r="AF3231" t="str">
            <v>电梯广告（业委会）</v>
          </cell>
        </row>
        <row r="3232">
          <cell r="C3232" t="str">
            <v>中华东波苑</v>
          </cell>
        </row>
        <row r="3232">
          <cell r="K3232" t="str">
            <v>2021年</v>
          </cell>
        </row>
        <row r="3232">
          <cell r="M3232">
            <v>44530</v>
          </cell>
        </row>
        <row r="3232">
          <cell r="S3232">
            <v>1600</v>
          </cell>
        </row>
        <row r="3232">
          <cell r="AA3232">
            <v>44440</v>
          </cell>
          <cell r="AB3232">
            <v>2021</v>
          </cell>
        </row>
        <row r="3232">
          <cell r="AF3232" t="str">
            <v>电梯广告（业委会）</v>
          </cell>
        </row>
        <row r="3233">
          <cell r="C3233" t="str">
            <v>中华东波苑</v>
          </cell>
        </row>
        <row r="3233">
          <cell r="K3233" t="str">
            <v>2021年</v>
          </cell>
        </row>
        <row r="3233">
          <cell r="M3233">
            <v>44561</v>
          </cell>
        </row>
        <row r="3233">
          <cell r="S3233">
            <v>933.33</v>
          </cell>
        </row>
        <row r="3233">
          <cell r="AA3233">
            <v>44440</v>
          </cell>
          <cell r="AB3233">
            <v>2021</v>
          </cell>
        </row>
        <row r="3233">
          <cell r="AF3233" t="str">
            <v>电梯广告（业委会）</v>
          </cell>
        </row>
        <row r="3234">
          <cell r="C3234" t="str">
            <v>中华东波苑</v>
          </cell>
        </row>
        <row r="3234">
          <cell r="K3234" t="str">
            <v>2022年</v>
          </cell>
        </row>
        <row r="3234">
          <cell r="M3234">
            <v>44712</v>
          </cell>
        </row>
        <row r="3234">
          <cell r="S3234">
            <v>666.67</v>
          </cell>
        </row>
        <row r="3234">
          <cell r="AA3234">
            <v>44440</v>
          </cell>
          <cell r="AB3234">
            <v>2021</v>
          </cell>
        </row>
        <row r="3234">
          <cell r="AF3234" t="str">
            <v>电梯广告（业委会）</v>
          </cell>
        </row>
        <row r="3235">
          <cell r="C3235" t="str">
            <v>中华东波苑</v>
          </cell>
        </row>
        <row r="3235">
          <cell r="K3235" t="str">
            <v>2021年</v>
          </cell>
        </row>
        <row r="3235">
          <cell r="M3235">
            <v>44439</v>
          </cell>
        </row>
        <row r="3235">
          <cell r="S3235">
            <v>1225</v>
          </cell>
        </row>
        <row r="3235">
          <cell r="AA3235">
            <v>44440</v>
          </cell>
          <cell r="AB3235">
            <v>2021</v>
          </cell>
        </row>
        <row r="3235">
          <cell r="AF3235" t="str">
            <v>电费及管理费</v>
          </cell>
        </row>
        <row r="3236">
          <cell r="C3236" t="str">
            <v>中华东波苑</v>
          </cell>
        </row>
        <row r="3236">
          <cell r="K3236" t="str">
            <v>2021年</v>
          </cell>
        </row>
        <row r="3236">
          <cell r="M3236">
            <v>44439</v>
          </cell>
        </row>
        <row r="3236">
          <cell r="S3236">
            <v>171</v>
          </cell>
        </row>
        <row r="3236">
          <cell r="AA3236">
            <v>44440</v>
          </cell>
          <cell r="AB3236">
            <v>2021</v>
          </cell>
        </row>
        <row r="3236">
          <cell r="AF3236" t="str">
            <v>代收水费</v>
          </cell>
        </row>
        <row r="3237">
          <cell r="C3237" t="str">
            <v>中华东波苑</v>
          </cell>
        </row>
        <row r="3237">
          <cell r="K3237" t="str">
            <v>2021年</v>
          </cell>
        </row>
        <row r="3237">
          <cell r="M3237">
            <v>44439</v>
          </cell>
        </row>
        <row r="3237">
          <cell r="S3237">
            <v>2807</v>
          </cell>
        </row>
        <row r="3237">
          <cell r="AA3237">
            <v>44440</v>
          </cell>
          <cell r="AB3237">
            <v>2021</v>
          </cell>
        </row>
        <row r="3237">
          <cell r="AF3237" t="str">
            <v>电费及管理费</v>
          </cell>
        </row>
        <row r="3238">
          <cell r="C3238" t="str">
            <v>中华东波苑</v>
          </cell>
        </row>
        <row r="3238">
          <cell r="K3238" t="str">
            <v>2021年</v>
          </cell>
        </row>
        <row r="3238">
          <cell r="M3238">
            <v>44439</v>
          </cell>
        </row>
        <row r="3238">
          <cell r="S3238">
            <v>85.5</v>
          </cell>
        </row>
        <row r="3238">
          <cell r="AA3238">
            <v>44440</v>
          </cell>
          <cell r="AB3238">
            <v>2021</v>
          </cell>
        </row>
        <row r="3238">
          <cell r="AF3238" t="str">
            <v>代收水费</v>
          </cell>
        </row>
        <row r="3239">
          <cell r="C3239" t="str">
            <v>中华东波苑</v>
          </cell>
        </row>
        <row r="3239">
          <cell r="K3239" t="str">
            <v>2021年</v>
          </cell>
        </row>
        <row r="3239">
          <cell r="M3239">
            <v>44439</v>
          </cell>
        </row>
        <row r="3239">
          <cell r="S3239">
            <v>2889.6</v>
          </cell>
        </row>
        <row r="3239">
          <cell r="AA3239">
            <v>44440</v>
          </cell>
          <cell r="AB3239">
            <v>2021</v>
          </cell>
        </row>
        <row r="3239">
          <cell r="AF3239" t="str">
            <v>电费及管理费</v>
          </cell>
        </row>
        <row r="3240">
          <cell r="C3240" t="str">
            <v>中华东波苑</v>
          </cell>
        </row>
        <row r="3240">
          <cell r="K3240" t="str">
            <v>2021年</v>
          </cell>
        </row>
        <row r="3240">
          <cell r="M3240">
            <v>44439</v>
          </cell>
        </row>
        <row r="3240">
          <cell r="S3240">
            <v>520</v>
          </cell>
        </row>
        <row r="3240">
          <cell r="AA3240">
            <v>44440</v>
          </cell>
          <cell r="AB3240">
            <v>2021</v>
          </cell>
        </row>
        <row r="3240">
          <cell r="AF3240" t="str">
            <v>代收水费</v>
          </cell>
        </row>
        <row r="3241">
          <cell r="C3241" t="str">
            <v>中华东波苑</v>
          </cell>
        </row>
        <row r="3241">
          <cell r="K3241" t="str">
            <v>2021年</v>
          </cell>
        </row>
        <row r="3241">
          <cell r="M3241">
            <v>44439</v>
          </cell>
        </row>
        <row r="3241">
          <cell r="S3241">
            <v>2010</v>
          </cell>
        </row>
        <row r="3241">
          <cell r="AA3241">
            <v>44440</v>
          </cell>
          <cell r="AB3241">
            <v>2021</v>
          </cell>
        </row>
        <row r="3241">
          <cell r="AF3241" t="str">
            <v>电费及管理费</v>
          </cell>
        </row>
        <row r="3242">
          <cell r="C3242" t="str">
            <v>中华东波苑</v>
          </cell>
        </row>
        <row r="3242">
          <cell r="K3242" t="str">
            <v>2021年</v>
          </cell>
        </row>
        <row r="3242">
          <cell r="M3242">
            <v>44439</v>
          </cell>
        </row>
        <row r="3242">
          <cell r="S3242">
            <v>169</v>
          </cell>
        </row>
        <row r="3242">
          <cell r="AA3242">
            <v>44440</v>
          </cell>
          <cell r="AB3242">
            <v>2021</v>
          </cell>
        </row>
        <row r="3242">
          <cell r="AF3242" t="str">
            <v>代收水费</v>
          </cell>
        </row>
        <row r="3243">
          <cell r="C3243" t="str">
            <v>中华东波苑</v>
          </cell>
        </row>
        <row r="3243">
          <cell r="K3243" t="str">
            <v>2021年</v>
          </cell>
        </row>
        <row r="3243">
          <cell r="M3243">
            <v>44469</v>
          </cell>
        </row>
        <row r="3243">
          <cell r="S3243">
            <v>3306</v>
          </cell>
        </row>
        <row r="3243">
          <cell r="AA3243">
            <v>44440</v>
          </cell>
          <cell r="AB3243">
            <v>2021</v>
          </cell>
        </row>
        <row r="3243">
          <cell r="AF3243" t="str">
            <v>电费及管理费</v>
          </cell>
        </row>
        <row r="3244">
          <cell r="C3244" t="str">
            <v>中华东波苑</v>
          </cell>
        </row>
        <row r="3244">
          <cell r="K3244" t="str">
            <v>2021年</v>
          </cell>
        </row>
        <row r="3244">
          <cell r="M3244">
            <v>44439</v>
          </cell>
        </row>
        <row r="3244">
          <cell r="S3244">
            <v>621.3</v>
          </cell>
        </row>
        <row r="3244">
          <cell r="AA3244">
            <v>44440</v>
          </cell>
          <cell r="AB3244">
            <v>2021</v>
          </cell>
        </row>
        <row r="3244">
          <cell r="AF3244" t="str">
            <v>代收水费</v>
          </cell>
        </row>
        <row r="3245">
          <cell r="C3245" t="str">
            <v>中华东波苑</v>
          </cell>
        </row>
        <row r="3245">
          <cell r="K3245" t="str">
            <v>2021年</v>
          </cell>
        </row>
        <row r="3245">
          <cell r="M3245">
            <v>44439</v>
          </cell>
        </row>
        <row r="3245">
          <cell r="S3245">
            <v>662</v>
          </cell>
        </row>
        <row r="3245">
          <cell r="AA3245">
            <v>44440</v>
          </cell>
          <cell r="AB3245">
            <v>2021</v>
          </cell>
        </row>
        <row r="3245">
          <cell r="AF3245" t="str">
            <v>电费及管理费</v>
          </cell>
        </row>
        <row r="3246">
          <cell r="C3246" t="str">
            <v>中华东波苑</v>
          </cell>
        </row>
        <row r="3246">
          <cell r="K3246" t="str">
            <v>2021年</v>
          </cell>
        </row>
        <row r="3246">
          <cell r="M3246">
            <v>44439</v>
          </cell>
        </row>
        <row r="3246">
          <cell r="S3246">
            <v>434</v>
          </cell>
        </row>
        <row r="3246">
          <cell r="AA3246">
            <v>44440</v>
          </cell>
          <cell r="AB3246">
            <v>2021</v>
          </cell>
        </row>
        <row r="3246">
          <cell r="AF3246" t="str">
            <v>代收水费</v>
          </cell>
        </row>
        <row r="3247">
          <cell r="C3247" t="str">
            <v>中华东波苑</v>
          </cell>
        </row>
        <row r="3247">
          <cell r="K3247" t="str">
            <v>2021年</v>
          </cell>
        </row>
        <row r="3247">
          <cell r="M3247">
            <v>44439</v>
          </cell>
        </row>
        <row r="3247">
          <cell r="S3247">
            <v>2388</v>
          </cell>
        </row>
        <row r="3247">
          <cell r="AA3247">
            <v>44440</v>
          </cell>
          <cell r="AB3247">
            <v>2021</v>
          </cell>
        </row>
        <row r="3247">
          <cell r="AF3247" t="str">
            <v>电费及管理费</v>
          </cell>
        </row>
        <row r="3248">
          <cell r="C3248" t="str">
            <v>中华东波苑</v>
          </cell>
        </row>
        <row r="3248">
          <cell r="K3248" t="str">
            <v>2021年</v>
          </cell>
        </row>
        <row r="3248">
          <cell r="M3248">
            <v>44439</v>
          </cell>
        </row>
        <row r="3248">
          <cell r="S3248">
            <v>507</v>
          </cell>
        </row>
        <row r="3248">
          <cell r="AA3248">
            <v>44440</v>
          </cell>
          <cell r="AB3248">
            <v>2021</v>
          </cell>
        </row>
        <row r="3248">
          <cell r="AF3248" t="str">
            <v>代收水费</v>
          </cell>
        </row>
        <row r="3249">
          <cell r="C3249" t="str">
            <v>中华东波苑</v>
          </cell>
        </row>
        <row r="3249">
          <cell r="K3249" t="str">
            <v>2021年</v>
          </cell>
        </row>
        <row r="3249">
          <cell r="M3249">
            <v>44439</v>
          </cell>
        </row>
        <row r="3249">
          <cell r="S3249">
            <v>142</v>
          </cell>
        </row>
        <row r="3249">
          <cell r="AA3249">
            <v>44440</v>
          </cell>
          <cell r="AB3249">
            <v>2021</v>
          </cell>
        </row>
        <row r="3249">
          <cell r="AF3249" t="str">
            <v>电费及管理费</v>
          </cell>
        </row>
        <row r="3250">
          <cell r="C3250" t="str">
            <v>中华东波苑</v>
          </cell>
        </row>
        <row r="3250">
          <cell r="K3250" t="str">
            <v>2021年</v>
          </cell>
        </row>
        <row r="3250">
          <cell r="M3250">
            <v>44439</v>
          </cell>
        </row>
        <row r="3250">
          <cell r="S3250">
            <v>65</v>
          </cell>
        </row>
        <row r="3250">
          <cell r="AA3250">
            <v>44440</v>
          </cell>
          <cell r="AB3250">
            <v>2021</v>
          </cell>
        </row>
        <row r="3250">
          <cell r="AF3250" t="str">
            <v>代收水费</v>
          </cell>
        </row>
        <row r="3251">
          <cell r="C3251" t="str">
            <v>中华东波苑</v>
          </cell>
        </row>
        <row r="3251">
          <cell r="K3251" t="str">
            <v>2021年</v>
          </cell>
        </row>
        <row r="3251">
          <cell r="M3251">
            <v>44439</v>
          </cell>
        </row>
        <row r="3251">
          <cell r="S3251">
            <v>9430.2</v>
          </cell>
        </row>
        <row r="3251">
          <cell r="AA3251">
            <v>44440</v>
          </cell>
          <cell r="AB3251">
            <v>2021</v>
          </cell>
        </row>
        <row r="3251">
          <cell r="AF3251" t="str">
            <v>电费及管理费</v>
          </cell>
        </row>
        <row r="3252">
          <cell r="C3252" t="str">
            <v>中华东波苑</v>
          </cell>
        </row>
        <row r="3252">
          <cell r="K3252" t="str">
            <v>2021年</v>
          </cell>
        </row>
        <row r="3252">
          <cell r="M3252">
            <v>44439</v>
          </cell>
        </row>
        <row r="3252">
          <cell r="S3252">
            <v>1721.4</v>
          </cell>
        </row>
        <row r="3252">
          <cell r="AA3252">
            <v>44440</v>
          </cell>
          <cell r="AB3252">
            <v>2021</v>
          </cell>
        </row>
        <row r="3252">
          <cell r="AF3252" t="str">
            <v>代收水费</v>
          </cell>
        </row>
        <row r="3253">
          <cell r="C3253" t="str">
            <v>中华东波苑</v>
          </cell>
        </row>
        <row r="3253">
          <cell r="K3253" t="str">
            <v>2021年</v>
          </cell>
        </row>
        <row r="3253">
          <cell r="M3253">
            <v>44439</v>
          </cell>
        </row>
        <row r="3253">
          <cell r="S3253">
            <v>9697.11</v>
          </cell>
        </row>
        <row r="3253">
          <cell r="AA3253">
            <v>44440</v>
          </cell>
          <cell r="AB3253">
            <v>2021</v>
          </cell>
        </row>
        <row r="3253">
          <cell r="AF3253" t="str">
            <v>电费及管理费</v>
          </cell>
        </row>
        <row r="3254">
          <cell r="C3254" t="str">
            <v>中华东波苑</v>
          </cell>
        </row>
        <row r="3254">
          <cell r="K3254" t="str">
            <v>2021年</v>
          </cell>
        </row>
        <row r="3254">
          <cell r="M3254">
            <v>44439</v>
          </cell>
        </row>
        <row r="3254">
          <cell r="S3254">
            <v>1157.1</v>
          </cell>
        </row>
        <row r="3254">
          <cell r="AA3254">
            <v>44440</v>
          </cell>
          <cell r="AB3254">
            <v>2021</v>
          </cell>
        </row>
        <row r="3254">
          <cell r="AF3254" t="str">
            <v>代收水费</v>
          </cell>
        </row>
        <row r="3255">
          <cell r="C3255" t="str">
            <v>中华东波苑</v>
          </cell>
        </row>
        <row r="3255">
          <cell r="K3255" t="str">
            <v>2021年</v>
          </cell>
        </row>
        <row r="3255">
          <cell r="M3255">
            <v>44561</v>
          </cell>
        </row>
        <row r="3255">
          <cell r="S3255">
            <v>899.58</v>
          </cell>
        </row>
        <row r="3255">
          <cell r="AA3255">
            <v>44440</v>
          </cell>
          <cell r="AB3255">
            <v>2021</v>
          </cell>
        </row>
        <row r="3255">
          <cell r="AF3255" t="str">
            <v>住宅物业费</v>
          </cell>
        </row>
        <row r="3256">
          <cell r="C3256" t="str">
            <v>中华东波苑</v>
          </cell>
        </row>
        <row r="3256">
          <cell r="K3256" t="str">
            <v>2021年</v>
          </cell>
        </row>
        <row r="3256">
          <cell r="M3256">
            <v>44561</v>
          </cell>
        </row>
        <row r="3256">
          <cell r="S3256">
            <v>828</v>
          </cell>
        </row>
        <row r="3256">
          <cell r="AA3256">
            <v>44440</v>
          </cell>
          <cell r="AB3256">
            <v>2021</v>
          </cell>
        </row>
        <row r="3256">
          <cell r="AF3256" t="str">
            <v>住宅物业费</v>
          </cell>
        </row>
        <row r="3257">
          <cell r="C3257" t="str">
            <v>中华东波苑</v>
          </cell>
        </row>
        <row r="3257">
          <cell r="K3257" t="str">
            <v>2021年</v>
          </cell>
        </row>
        <row r="3257">
          <cell r="M3257">
            <v>44469</v>
          </cell>
        </row>
        <row r="3257">
          <cell r="S3257">
            <v>368.4</v>
          </cell>
        </row>
        <row r="3257">
          <cell r="AA3257">
            <v>44440</v>
          </cell>
          <cell r="AB3257">
            <v>2021</v>
          </cell>
        </row>
        <row r="3257">
          <cell r="AF3257" t="str">
            <v>住宅物业费</v>
          </cell>
        </row>
        <row r="3258">
          <cell r="C3258" t="str">
            <v>中华东波苑</v>
          </cell>
        </row>
        <row r="3258">
          <cell r="K3258" t="str">
            <v>2021年</v>
          </cell>
        </row>
        <row r="3258">
          <cell r="M3258">
            <v>44469</v>
          </cell>
        </row>
        <row r="3258">
          <cell r="S3258">
            <v>1050</v>
          </cell>
        </row>
        <row r="3258">
          <cell r="AA3258">
            <v>44440</v>
          </cell>
          <cell r="AB3258">
            <v>2021</v>
          </cell>
        </row>
        <row r="3258">
          <cell r="AF3258" t="str">
            <v>地下停车费</v>
          </cell>
        </row>
        <row r="3259">
          <cell r="C3259" t="str">
            <v>中华东波苑</v>
          </cell>
        </row>
        <row r="3259">
          <cell r="K3259" t="str">
            <v>2021年</v>
          </cell>
        </row>
        <row r="3259">
          <cell r="M3259">
            <v>44469</v>
          </cell>
        </row>
        <row r="3259">
          <cell r="S3259">
            <v>750</v>
          </cell>
        </row>
        <row r="3259">
          <cell r="AA3259">
            <v>44440</v>
          </cell>
          <cell r="AB3259">
            <v>2021</v>
          </cell>
        </row>
        <row r="3259">
          <cell r="AF3259" t="str">
            <v>地面停车费</v>
          </cell>
        </row>
        <row r="3260">
          <cell r="C3260" t="str">
            <v>中华东波苑</v>
          </cell>
        </row>
        <row r="3260">
          <cell r="K3260" t="str">
            <v>2021年</v>
          </cell>
        </row>
        <row r="3260">
          <cell r="M3260">
            <v>44561</v>
          </cell>
        </row>
        <row r="3260">
          <cell r="S3260">
            <v>500</v>
          </cell>
        </row>
        <row r="3260">
          <cell r="AA3260">
            <v>44440</v>
          </cell>
          <cell r="AB3260">
            <v>2021</v>
          </cell>
        </row>
        <row r="3260">
          <cell r="AF3260" t="str">
            <v>电梯广告（业委会）</v>
          </cell>
        </row>
        <row r="3261">
          <cell r="C3261" t="str">
            <v>中华东波苑</v>
          </cell>
        </row>
        <row r="3261">
          <cell r="K3261" t="str">
            <v>2022年</v>
          </cell>
        </row>
        <row r="3261">
          <cell r="M3261">
            <v>44773</v>
          </cell>
        </row>
        <row r="3261">
          <cell r="S3261">
            <v>700</v>
          </cell>
        </row>
        <row r="3261">
          <cell r="AA3261">
            <v>44440</v>
          </cell>
          <cell r="AB3261">
            <v>2021</v>
          </cell>
        </row>
        <row r="3261">
          <cell r="AF3261" t="str">
            <v>电梯广告（业委会）</v>
          </cell>
        </row>
        <row r="3262">
          <cell r="C3262" t="str">
            <v>中华东波苑</v>
          </cell>
        </row>
        <row r="3262">
          <cell r="K3262" t="str">
            <v>2021年</v>
          </cell>
        </row>
        <row r="3262">
          <cell r="M3262">
            <v>44561</v>
          </cell>
        </row>
        <row r="3262">
          <cell r="S3262">
            <v>166.67</v>
          </cell>
        </row>
        <row r="3262">
          <cell r="AA3262">
            <v>44440</v>
          </cell>
          <cell r="AB3262">
            <v>2021</v>
          </cell>
        </row>
        <row r="3262">
          <cell r="AF3262" t="str">
            <v>电梯广告（联讯）</v>
          </cell>
        </row>
        <row r="3263">
          <cell r="C3263" t="str">
            <v>中华东波苑</v>
          </cell>
        </row>
        <row r="3263">
          <cell r="K3263" t="str">
            <v>2022年</v>
          </cell>
        </row>
        <row r="3263">
          <cell r="M3263">
            <v>44773</v>
          </cell>
        </row>
        <row r="3263">
          <cell r="S3263">
            <v>233.33</v>
          </cell>
        </row>
        <row r="3263">
          <cell r="AA3263">
            <v>44440</v>
          </cell>
          <cell r="AB3263">
            <v>2021</v>
          </cell>
        </row>
        <row r="3263">
          <cell r="AF3263" t="str">
            <v>电梯广告（联讯）</v>
          </cell>
        </row>
        <row r="3264">
          <cell r="C3264" t="str">
            <v>中华东波苑</v>
          </cell>
        </row>
        <row r="3264">
          <cell r="K3264" t="str">
            <v>2021年</v>
          </cell>
        </row>
        <row r="3264">
          <cell r="M3264">
            <v>44561</v>
          </cell>
        </row>
        <row r="3264">
          <cell r="S3264">
            <v>8650.98</v>
          </cell>
        </row>
        <row r="3264">
          <cell r="AA3264">
            <v>44440</v>
          </cell>
          <cell r="AB3264">
            <v>2021</v>
          </cell>
        </row>
        <row r="3264">
          <cell r="AF3264" t="str">
            <v>商铺物业费</v>
          </cell>
        </row>
        <row r="3265">
          <cell r="C3265" t="str">
            <v>中华东波苑</v>
          </cell>
        </row>
        <row r="3265">
          <cell r="K3265" t="str">
            <v>2021年</v>
          </cell>
        </row>
        <row r="3265">
          <cell r="M3265">
            <v>44561</v>
          </cell>
        </row>
        <row r="3265">
          <cell r="S3265">
            <v>7085.4</v>
          </cell>
        </row>
        <row r="3265">
          <cell r="AA3265">
            <v>44440</v>
          </cell>
          <cell r="AB3265">
            <v>2021</v>
          </cell>
        </row>
        <row r="3265">
          <cell r="AF3265" t="str">
            <v>商铺物业费</v>
          </cell>
        </row>
        <row r="3266">
          <cell r="C3266" t="str">
            <v>中华东波苑</v>
          </cell>
        </row>
        <row r="3266">
          <cell r="K3266" t="str">
            <v>2021年</v>
          </cell>
        </row>
        <row r="3266">
          <cell r="M3266">
            <v>44561</v>
          </cell>
        </row>
        <row r="3266">
          <cell r="S3266">
            <v>868.9</v>
          </cell>
        </row>
        <row r="3266">
          <cell r="AA3266">
            <v>44440</v>
          </cell>
          <cell r="AB3266">
            <v>2021</v>
          </cell>
        </row>
        <row r="3266">
          <cell r="AF3266" t="str">
            <v>住宅物业费</v>
          </cell>
        </row>
        <row r="3267">
          <cell r="C3267" t="str">
            <v>中华东波苑</v>
          </cell>
        </row>
        <row r="3267">
          <cell r="K3267" t="str">
            <v>2021年</v>
          </cell>
        </row>
        <row r="3267">
          <cell r="M3267">
            <v>44561</v>
          </cell>
        </row>
        <row r="3267">
          <cell r="S3267">
            <v>828</v>
          </cell>
        </row>
        <row r="3267">
          <cell r="AA3267">
            <v>44440</v>
          </cell>
          <cell r="AB3267">
            <v>2021</v>
          </cell>
        </row>
        <row r="3267">
          <cell r="AF3267" t="str">
            <v>住宅物业费</v>
          </cell>
        </row>
        <row r="3268">
          <cell r="C3268" t="str">
            <v>中华东波苑</v>
          </cell>
        </row>
        <row r="3268">
          <cell r="K3268" t="str">
            <v>2021年</v>
          </cell>
        </row>
        <row r="3268">
          <cell r="M3268">
            <v>44561</v>
          </cell>
        </row>
        <row r="3268">
          <cell r="S3268">
            <v>750</v>
          </cell>
        </row>
        <row r="3268">
          <cell r="AA3268">
            <v>44440</v>
          </cell>
          <cell r="AB3268">
            <v>2021</v>
          </cell>
        </row>
        <row r="3268">
          <cell r="AF3268" t="str">
            <v>小业主产权车辆管理费</v>
          </cell>
        </row>
        <row r="3269">
          <cell r="C3269" t="str">
            <v>中华东波苑</v>
          </cell>
        </row>
        <row r="3269">
          <cell r="K3269" t="str">
            <v>2021年</v>
          </cell>
        </row>
        <row r="3269">
          <cell r="M3269">
            <v>44466</v>
          </cell>
        </row>
        <row r="3269">
          <cell r="S3269">
            <v>20</v>
          </cell>
        </row>
        <row r="3269">
          <cell r="AA3269">
            <v>44440</v>
          </cell>
          <cell r="AB3269">
            <v>2021</v>
          </cell>
        </row>
        <row r="3269">
          <cell r="AF3269" t="str">
            <v>维修收入</v>
          </cell>
        </row>
        <row r="3270">
          <cell r="C3270" t="str">
            <v>中华东波苑</v>
          </cell>
        </row>
        <row r="3270">
          <cell r="K3270" t="str">
            <v>2021年</v>
          </cell>
        </row>
        <row r="3270">
          <cell r="M3270">
            <v>44469</v>
          </cell>
        </row>
        <row r="3270">
          <cell r="S3270">
            <v>250</v>
          </cell>
        </row>
        <row r="3270">
          <cell r="AA3270">
            <v>44440</v>
          </cell>
          <cell r="AB3270">
            <v>2021</v>
          </cell>
        </row>
        <row r="3270">
          <cell r="AF3270" t="str">
            <v>临时停车费</v>
          </cell>
        </row>
        <row r="3271">
          <cell r="C3271" t="str">
            <v>中华东波苑</v>
          </cell>
        </row>
        <row r="3271">
          <cell r="K3271" t="str">
            <v>2021年</v>
          </cell>
        </row>
        <row r="3271">
          <cell r="M3271">
            <v>44469</v>
          </cell>
        </row>
        <row r="3271">
          <cell r="S3271">
            <v>250</v>
          </cell>
        </row>
        <row r="3271">
          <cell r="AA3271">
            <v>44440</v>
          </cell>
          <cell r="AB3271">
            <v>2021</v>
          </cell>
        </row>
        <row r="3271">
          <cell r="AF3271" t="str">
            <v>临时停车费</v>
          </cell>
        </row>
        <row r="3272">
          <cell r="C3272" t="str">
            <v>中华东波苑</v>
          </cell>
        </row>
        <row r="3272">
          <cell r="K3272" t="str">
            <v>2021年</v>
          </cell>
        </row>
        <row r="3272">
          <cell r="M3272">
            <v>44469</v>
          </cell>
        </row>
        <row r="3272">
          <cell r="S3272">
            <v>500</v>
          </cell>
        </row>
        <row r="3272">
          <cell r="AA3272">
            <v>44440</v>
          </cell>
          <cell r="AB3272">
            <v>2021</v>
          </cell>
        </row>
        <row r="3272">
          <cell r="AF3272" t="str">
            <v>临时停车费</v>
          </cell>
        </row>
        <row r="3273">
          <cell r="C3273" t="str">
            <v>中华东波苑</v>
          </cell>
        </row>
        <row r="3273">
          <cell r="K3273" t="str">
            <v>2021年</v>
          </cell>
        </row>
        <row r="3273">
          <cell r="M3273">
            <v>44469</v>
          </cell>
        </row>
        <row r="3273">
          <cell r="S3273">
            <v>500</v>
          </cell>
        </row>
        <row r="3273">
          <cell r="AA3273">
            <v>44440</v>
          </cell>
          <cell r="AB3273">
            <v>2021</v>
          </cell>
        </row>
        <row r="3273">
          <cell r="AF3273" t="str">
            <v>临时停车费</v>
          </cell>
        </row>
        <row r="3274">
          <cell r="C3274" t="str">
            <v>中华东波苑</v>
          </cell>
        </row>
        <row r="3274">
          <cell r="K3274" t="str">
            <v>2021年</v>
          </cell>
        </row>
        <row r="3274">
          <cell r="M3274">
            <v>44469</v>
          </cell>
        </row>
        <row r="3274">
          <cell r="S3274">
            <v>500</v>
          </cell>
        </row>
        <row r="3274">
          <cell r="AA3274">
            <v>44440</v>
          </cell>
          <cell r="AB3274">
            <v>2021</v>
          </cell>
        </row>
        <row r="3274">
          <cell r="AF3274" t="str">
            <v>临时停车费</v>
          </cell>
        </row>
        <row r="3275">
          <cell r="C3275" t="str">
            <v>中华东波苑</v>
          </cell>
        </row>
        <row r="3275">
          <cell r="K3275" t="str">
            <v>2021年</v>
          </cell>
        </row>
        <row r="3275">
          <cell r="M3275">
            <v>44408</v>
          </cell>
        </row>
        <row r="3275">
          <cell r="S3275">
            <v>38560</v>
          </cell>
        </row>
        <row r="3275">
          <cell r="AA3275">
            <v>44440</v>
          </cell>
          <cell r="AB3275">
            <v>2021</v>
          </cell>
        </row>
        <row r="3275">
          <cell r="AF3275" t="str">
            <v>电费及管理费</v>
          </cell>
        </row>
        <row r="3276">
          <cell r="C3276" t="str">
            <v>中华东波苑</v>
          </cell>
        </row>
        <row r="3276">
          <cell r="K3276" t="str">
            <v>2021年</v>
          </cell>
        </row>
        <row r="3276">
          <cell r="M3276">
            <v>44408</v>
          </cell>
        </row>
        <row r="3276">
          <cell r="S3276">
            <v>6138.9</v>
          </cell>
        </row>
        <row r="3276">
          <cell r="AA3276">
            <v>44440</v>
          </cell>
          <cell r="AB3276">
            <v>2021</v>
          </cell>
        </row>
        <row r="3276">
          <cell r="AF3276" t="str">
            <v>代收水费</v>
          </cell>
        </row>
        <row r="3277">
          <cell r="C3277" t="str">
            <v>中华东波苑</v>
          </cell>
        </row>
        <row r="3277">
          <cell r="K3277" t="str">
            <v>2021年</v>
          </cell>
        </row>
        <row r="3277">
          <cell r="M3277">
            <v>44439</v>
          </cell>
        </row>
        <row r="3277">
          <cell r="S3277">
            <v>39960</v>
          </cell>
        </row>
        <row r="3277">
          <cell r="AA3277">
            <v>44440</v>
          </cell>
          <cell r="AB3277">
            <v>2021</v>
          </cell>
        </row>
        <row r="3277">
          <cell r="AF3277" t="str">
            <v>电费及管理费</v>
          </cell>
        </row>
        <row r="3278">
          <cell r="C3278" t="str">
            <v>中华东波苑</v>
          </cell>
        </row>
        <row r="3278">
          <cell r="K3278" t="str">
            <v>2021年</v>
          </cell>
        </row>
        <row r="3278">
          <cell r="M3278">
            <v>44439</v>
          </cell>
        </row>
        <row r="3278">
          <cell r="S3278">
            <v>5985</v>
          </cell>
        </row>
        <row r="3278">
          <cell r="AA3278">
            <v>44440</v>
          </cell>
          <cell r="AB3278">
            <v>2021</v>
          </cell>
        </row>
        <row r="3278">
          <cell r="AF3278" t="str">
            <v>代收水费</v>
          </cell>
        </row>
        <row r="3279">
          <cell r="C3279" t="str">
            <v>中华东波苑</v>
          </cell>
        </row>
        <row r="3279">
          <cell r="K3279" t="str">
            <v>2021年</v>
          </cell>
        </row>
        <row r="3279">
          <cell r="M3279">
            <v>44408</v>
          </cell>
        </row>
        <row r="3279">
          <cell r="S3279">
            <v>35007</v>
          </cell>
        </row>
        <row r="3279">
          <cell r="AA3279">
            <v>44440</v>
          </cell>
          <cell r="AB3279">
            <v>2021</v>
          </cell>
        </row>
        <row r="3279">
          <cell r="AF3279" t="str">
            <v>电费及管理费</v>
          </cell>
        </row>
        <row r="3280">
          <cell r="C3280" t="str">
            <v>中华东波苑</v>
          </cell>
        </row>
        <row r="3280">
          <cell r="K3280" t="str">
            <v>2021年</v>
          </cell>
        </row>
        <row r="3280">
          <cell r="M3280">
            <v>44408</v>
          </cell>
        </row>
        <row r="3280">
          <cell r="S3280">
            <v>5563.2</v>
          </cell>
        </row>
        <row r="3280">
          <cell r="AA3280">
            <v>44440</v>
          </cell>
          <cell r="AB3280">
            <v>2021</v>
          </cell>
        </row>
        <row r="3280">
          <cell r="AF3280" t="str">
            <v>代收水费</v>
          </cell>
        </row>
        <row r="3281">
          <cell r="C3281" t="str">
            <v>中华东波苑</v>
          </cell>
        </row>
        <row r="3281">
          <cell r="K3281" t="str">
            <v>2021年</v>
          </cell>
        </row>
        <row r="3281">
          <cell r="M3281">
            <v>44439</v>
          </cell>
        </row>
        <row r="3281">
          <cell r="S3281">
            <v>114</v>
          </cell>
        </row>
        <row r="3281">
          <cell r="AA3281">
            <v>44440</v>
          </cell>
          <cell r="AB3281">
            <v>2021</v>
          </cell>
        </row>
        <row r="3281">
          <cell r="AF3281" t="str">
            <v>代收水费</v>
          </cell>
        </row>
        <row r="3282">
          <cell r="C3282" t="str">
            <v>中华东波苑</v>
          </cell>
        </row>
        <row r="3282">
          <cell r="K3282" t="str">
            <v>2021年</v>
          </cell>
        </row>
        <row r="3282">
          <cell r="M3282">
            <v>44439</v>
          </cell>
        </row>
        <row r="3282">
          <cell r="S3282">
            <v>288</v>
          </cell>
        </row>
        <row r="3282">
          <cell r="AA3282">
            <v>44440</v>
          </cell>
          <cell r="AB3282">
            <v>2021</v>
          </cell>
        </row>
        <row r="3282">
          <cell r="AF3282" t="str">
            <v>电费及管理费</v>
          </cell>
        </row>
        <row r="3283">
          <cell r="C3283" t="str">
            <v>中华东波苑</v>
          </cell>
        </row>
        <row r="3283">
          <cell r="K3283" t="str">
            <v>2021年</v>
          </cell>
        </row>
        <row r="3283">
          <cell r="M3283">
            <v>44439</v>
          </cell>
        </row>
        <row r="3283">
          <cell r="S3283">
            <v>57</v>
          </cell>
        </row>
        <row r="3283">
          <cell r="AA3283">
            <v>44440</v>
          </cell>
          <cell r="AB3283">
            <v>2021</v>
          </cell>
        </row>
        <row r="3283">
          <cell r="AF3283" t="str">
            <v>代收水费</v>
          </cell>
        </row>
        <row r="3284">
          <cell r="C3284" t="str">
            <v>中华东波苑</v>
          </cell>
        </row>
        <row r="3284">
          <cell r="K3284" t="str">
            <v>2021年</v>
          </cell>
        </row>
        <row r="3284">
          <cell r="M3284">
            <v>44439</v>
          </cell>
        </row>
        <row r="3284">
          <cell r="S3284">
            <v>892.8</v>
          </cell>
        </row>
        <row r="3284">
          <cell r="AA3284">
            <v>44440</v>
          </cell>
          <cell r="AB3284">
            <v>2021</v>
          </cell>
        </row>
        <row r="3284">
          <cell r="AF3284" t="str">
            <v>电费及管理费</v>
          </cell>
        </row>
        <row r="3285">
          <cell r="C3285" t="str">
            <v>中华东波苑</v>
          </cell>
        </row>
        <row r="3285">
          <cell r="K3285" t="str">
            <v>2021年</v>
          </cell>
        </row>
        <row r="3285">
          <cell r="M3285">
            <v>44439</v>
          </cell>
        </row>
        <row r="3285">
          <cell r="S3285">
            <v>28.5</v>
          </cell>
        </row>
        <row r="3285">
          <cell r="AA3285">
            <v>44440</v>
          </cell>
          <cell r="AB3285">
            <v>2021</v>
          </cell>
        </row>
        <row r="3285">
          <cell r="AF3285" t="str">
            <v>代收水费</v>
          </cell>
        </row>
        <row r="3286">
          <cell r="C3286" t="str">
            <v>中华东波苑</v>
          </cell>
        </row>
        <row r="3286">
          <cell r="K3286" t="str">
            <v>2021年</v>
          </cell>
        </row>
        <row r="3286">
          <cell r="M3286">
            <v>44439</v>
          </cell>
        </row>
        <row r="3286">
          <cell r="S3286">
            <v>4112</v>
          </cell>
        </row>
        <row r="3286">
          <cell r="AA3286">
            <v>44470</v>
          </cell>
          <cell r="AB3286">
            <v>2021</v>
          </cell>
        </row>
        <row r="3286">
          <cell r="AF3286" t="str">
            <v>电费及管理费</v>
          </cell>
        </row>
        <row r="3287">
          <cell r="C3287" t="str">
            <v>中华东波苑</v>
          </cell>
        </row>
        <row r="3287">
          <cell r="K3287" t="str">
            <v>2021年</v>
          </cell>
        </row>
        <row r="3287">
          <cell r="M3287">
            <v>44439</v>
          </cell>
        </row>
        <row r="3287">
          <cell r="S3287">
            <v>285</v>
          </cell>
        </row>
        <row r="3287">
          <cell r="AA3287">
            <v>44470</v>
          </cell>
          <cell r="AB3287">
            <v>2021</v>
          </cell>
        </row>
        <row r="3287">
          <cell r="AF3287" t="str">
            <v>代收水费</v>
          </cell>
        </row>
        <row r="3288">
          <cell r="C3288" t="str">
            <v>中华东波苑</v>
          </cell>
        </row>
        <row r="3288">
          <cell r="K3288" t="str">
            <v>2021年</v>
          </cell>
        </row>
        <row r="3288">
          <cell r="M3288">
            <v>44479</v>
          </cell>
        </row>
        <row r="3288">
          <cell r="S3288">
            <v>30</v>
          </cell>
        </row>
        <row r="3288">
          <cell r="AA3288">
            <v>44470</v>
          </cell>
          <cell r="AB3288">
            <v>2021</v>
          </cell>
        </row>
        <row r="3288">
          <cell r="AF3288" t="str">
            <v>其他收入</v>
          </cell>
        </row>
        <row r="3289">
          <cell r="C3289" t="str">
            <v>中华东波苑</v>
          </cell>
        </row>
        <row r="3289">
          <cell r="K3289" t="str">
            <v>2021年</v>
          </cell>
        </row>
        <row r="3289">
          <cell r="M3289">
            <v>44561</v>
          </cell>
        </row>
        <row r="3289">
          <cell r="S3289">
            <v>1500</v>
          </cell>
        </row>
        <row r="3289">
          <cell r="AA3289">
            <v>44470</v>
          </cell>
          <cell r="AB3289">
            <v>2021</v>
          </cell>
        </row>
        <row r="3289">
          <cell r="AF3289" t="str">
            <v>地面停车费</v>
          </cell>
        </row>
        <row r="3290">
          <cell r="C3290" t="str">
            <v>中华东波苑</v>
          </cell>
        </row>
        <row r="3290">
          <cell r="K3290" t="str">
            <v>2021年</v>
          </cell>
        </row>
        <row r="3290">
          <cell r="M3290">
            <v>44561</v>
          </cell>
        </row>
        <row r="3290">
          <cell r="S3290">
            <v>1473.6</v>
          </cell>
        </row>
        <row r="3290">
          <cell r="AA3290">
            <v>44470</v>
          </cell>
          <cell r="AB3290">
            <v>2021</v>
          </cell>
        </row>
        <row r="3290">
          <cell r="AF3290" t="str">
            <v>住宅物业费</v>
          </cell>
        </row>
        <row r="3291">
          <cell r="C3291" t="str">
            <v>中华东波苑</v>
          </cell>
        </row>
        <row r="3291">
          <cell r="K3291" t="str">
            <v>2021年</v>
          </cell>
        </row>
        <row r="3291">
          <cell r="M3291">
            <v>44561</v>
          </cell>
        </row>
        <row r="3291">
          <cell r="S3291">
            <v>836.94</v>
          </cell>
        </row>
        <row r="3291">
          <cell r="AA3291">
            <v>44470</v>
          </cell>
          <cell r="AB3291">
            <v>2021</v>
          </cell>
        </row>
        <row r="3291">
          <cell r="AF3291" t="str">
            <v>住宅物业费</v>
          </cell>
        </row>
        <row r="3292">
          <cell r="C3292" t="str">
            <v>中华东波苑</v>
          </cell>
        </row>
        <row r="3292">
          <cell r="K3292" t="str">
            <v>2021年</v>
          </cell>
        </row>
        <row r="3292">
          <cell r="M3292">
            <v>44561</v>
          </cell>
        </row>
        <row r="3292">
          <cell r="S3292">
            <v>899.58</v>
          </cell>
        </row>
        <row r="3292">
          <cell r="AA3292">
            <v>44470</v>
          </cell>
          <cell r="AB3292">
            <v>2021</v>
          </cell>
        </row>
        <row r="3292">
          <cell r="AF3292" t="str">
            <v>住宅物业费</v>
          </cell>
        </row>
        <row r="3293">
          <cell r="C3293" t="str">
            <v>中华东波苑</v>
          </cell>
        </row>
        <row r="3293">
          <cell r="K3293" t="str">
            <v>2021年</v>
          </cell>
        </row>
        <row r="3293">
          <cell r="M3293">
            <v>44561</v>
          </cell>
        </row>
        <row r="3293">
          <cell r="S3293">
            <v>368.4</v>
          </cell>
        </row>
        <row r="3293">
          <cell r="AA3293">
            <v>44470</v>
          </cell>
          <cell r="AB3293">
            <v>2021</v>
          </cell>
        </row>
        <row r="3293">
          <cell r="AF3293" t="str">
            <v>住宅物业费</v>
          </cell>
        </row>
        <row r="3294">
          <cell r="C3294" t="str">
            <v>中华东波苑</v>
          </cell>
        </row>
        <row r="3294">
          <cell r="K3294" t="str">
            <v>2021年</v>
          </cell>
        </row>
        <row r="3294">
          <cell r="M3294">
            <v>44561</v>
          </cell>
        </row>
        <row r="3294">
          <cell r="S3294">
            <v>1955.58</v>
          </cell>
        </row>
        <row r="3294">
          <cell r="AA3294">
            <v>44470</v>
          </cell>
          <cell r="AB3294">
            <v>2021</v>
          </cell>
        </row>
        <row r="3294">
          <cell r="AF3294" t="str">
            <v>住宅物业费</v>
          </cell>
        </row>
        <row r="3295">
          <cell r="C3295" t="str">
            <v>中华东波苑</v>
          </cell>
        </row>
        <row r="3295">
          <cell r="K3295" t="str">
            <v>2021年</v>
          </cell>
        </row>
        <row r="3295">
          <cell r="M3295">
            <v>44561</v>
          </cell>
        </row>
        <row r="3295">
          <cell r="S3295">
            <v>750</v>
          </cell>
        </row>
        <row r="3295">
          <cell r="AA3295">
            <v>44470</v>
          </cell>
          <cell r="AB3295">
            <v>2021</v>
          </cell>
        </row>
        <row r="3295">
          <cell r="AF3295" t="str">
            <v>小业主产权车辆管理费</v>
          </cell>
        </row>
        <row r="3296">
          <cell r="C3296" t="str">
            <v>中华东波苑</v>
          </cell>
        </row>
        <row r="3296">
          <cell r="K3296" t="str">
            <v>2021年</v>
          </cell>
        </row>
        <row r="3296">
          <cell r="M3296">
            <v>44561</v>
          </cell>
        </row>
        <row r="3296">
          <cell r="S3296">
            <v>1473.6</v>
          </cell>
        </row>
        <row r="3296">
          <cell r="AA3296">
            <v>44470</v>
          </cell>
          <cell r="AB3296">
            <v>2021</v>
          </cell>
        </row>
        <row r="3296">
          <cell r="AF3296" t="str">
            <v>住宅物业费</v>
          </cell>
        </row>
        <row r="3297">
          <cell r="C3297" t="str">
            <v>中华东波苑</v>
          </cell>
        </row>
        <row r="3297">
          <cell r="K3297" t="str">
            <v>2021年</v>
          </cell>
        </row>
        <row r="3297">
          <cell r="M3297">
            <v>44561</v>
          </cell>
        </row>
        <row r="3297">
          <cell r="S3297">
            <v>736.8</v>
          </cell>
        </row>
        <row r="3297">
          <cell r="AA3297">
            <v>44470</v>
          </cell>
          <cell r="AB3297">
            <v>2021</v>
          </cell>
        </row>
        <row r="3297">
          <cell r="AF3297" t="str">
            <v>住宅物业费</v>
          </cell>
        </row>
        <row r="3298">
          <cell r="C3298" t="str">
            <v>中华东波苑</v>
          </cell>
        </row>
        <row r="3298">
          <cell r="K3298" t="str">
            <v>2021年</v>
          </cell>
        </row>
        <row r="3298">
          <cell r="M3298">
            <v>44561</v>
          </cell>
        </row>
        <row r="3298">
          <cell r="S3298">
            <v>736.8</v>
          </cell>
        </row>
        <row r="3298">
          <cell r="AA3298">
            <v>44470</v>
          </cell>
          <cell r="AB3298">
            <v>2021</v>
          </cell>
        </row>
        <row r="3298">
          <cell r="AF3298" t="str">
            <v>住宅物业费</v>
          </cell>
        </row>
        <row r="3299">
          <cell r="C3299" t="str">
            <v>中华东波苑</v>
          </cell>
        </row>
        <row r="3299">
          <cell r="K3299" t="str">
            <v>2021年</v>
          </cell>
        </row>
        <row r="3299">
          <cell r="M3299">
            <v>44469</v>
          </cell>
        </row>
        <row r="3299">
          <cell r="S3299">
            <v>587.77</v>
          </cell>
        </row>
        <row r="3299">
          <cell r="AA3299">
            <v>44470</v>
          </cell>
          <cell r="AB3299">
            <v>2021</v>
          </cell>
        </row>
        <row r="3299">
          <cell r="AF3299" t="str">
            <v>商铺物业费</v>
          </cell>
        </row>
        <row r="3300">
          <cell r="C3300" t="str">
            <v>中华东波苑</v>
          </cell>
        </row>
        <row r="3300">
          <cell r="K3300" t="str">
            <v>2021年</v>
          </cell>
        </row>
        <row r="3300">
          <cell r="M3300">
            <v>44469</v>
          </cell>
        </row>
        <row r="3300">
          <cell r="S3300">
            <v>1063.47</v>
          </cell>
        </row>
        <row r="3300">
          <cell r="AA3300">
            <v>44470</v>
          </cell>
          <cell r="AB3300">
            <v>2021</v>
          </cell>
        </row>
        <row r="3300">
          <cell r="AF3300" t="str">
            <v>商铺物业费</v>
          </cell>
        </row>
        <row r="3301">
          <cell r="C3301" t="str">
            <v>中华东波苑</v>
          </cell>
        </row>
        <row r="3301">
          <cell r="K3301" t="str">
            <v>2021年</v>
          </cell>
        </row>
        <row r="3301">
          <cell r="M3301">
            <v>44469</v>
          </cell>
        </row>
        <row r="3301">
          <cell r="S3301">
            <v>3189.09</v>
          </cell>
        </row>
        <row r="3301">
          <cell r="AA3301">
            <v>44470</v>
          </cell>
          <cell r="AB3301">
            <v>2021</v>
          </cell>
        </row>
        <row r="3301">
          <cell r="AF3301" t="str">
            <v>商铺物业费</v>
          </cell>
        </row>
        <row r="3302">
          <cell r="C3302" t="str">
            <v>中华东波苑</v>
          </cell>
        </row>
        <row r="3302">
          <cell r="K3302" t="str">
            <v>2021年</v>
          </cell>
        </row>
        <row r="3302">
          <cell r="M3302">
            <v>44469</v>
          </cell>
        </row>
        <row r="3302">
          <cell r="S3302">
            <v>3195.34</v>
          </cell>
        </row>
        <row r="3302">
          <cell r="AA3302">
            <v>44470</v>
          </cell>
          <cell r="AB3302">
            <v>2021</v>
          </cell>
        </row>
        <row r="3302">
          <cell r="AF3302" t="str">
            <v>商铺物业费</v>
          </cell>
        </row>
        <row r="3303">
          <cell r="C3303" t="str">
            <v>中华东波苑</v>
          </cell>
        </row>
        <row r="3303">
          <cell r="K3303" t="str">
            <v>2021年</v>
          </cell>
        </row>
        <row r="3303">
          <cell r="M3303">
            <v>44469</v>
          </cell>
        </row>
        <row r="3303">
          <cell r="S3303">
            <v>4927.5</v>
          </cell>
        </row>
        <row r="3303">
          <cell r="AA3303">
            <v>44470</v>
          </cell>
          <cell r="AB3303">
            <v>2021</v>
          </cell>
        </row>
        <row r="3303">
          <cell r="AF3303" t="str">
            <v>商铺物业费</v>
          </cell>
        </row>
        <row r="3304">
          <cell r="C3304" t="str">
            <v>中华东波苑</v>
          </cell>
        </row>
        <row r="3304">
          <cell r="K3304" t="str">
            <v>2021年</v>
          </cell>
        </row>
        <row r="3304">
          <cell r="M3304">
            <v>44469</v>
          </cell>
        </row>
        <row r="3304">
          <cell r="S3304">
            <v>575.95</v>
          </cell>
        </row>
        <row r="3304">
          <cell r="AA3304">
            <v>44470</v>
          </cell>
          <cell r="AB3304">
            <v>2021</v>
          </cell>
        </row>
        <row r="3304">
          <cell r="AF3304" t="str">
            <v>商铺物业费</v>
          </cell>
        </row>
        <row r="3305">
          <cell r="C3305" t="str">
            <v>中华东波苑</v>
          </cell>
        </row>
        <row r="3305">
          <cell r="K3305" t="str">
            <v>2021年</v>
          </cell>
        </row>
        <row r="3305">
          <cell r="M3305">
            <v>44469</v>
          </cell>
        </row>
        <row r="3305">
          <cell r="S3305">
            <v>1042.16</v>
          </cell>
        </row>
        <row r="3305">
          <cell r="AA3305">
            <v>44470</v>
          </cell>
          <cell r="AB3305">
            <v>2021</v>
          </cell>
        </row>
        <row r="3305">
          <cell r="AF3305" t="str">
            <v>商铺物业费</v>
          </cell>
        </row>
        <row r="3306">
          <cell r="C3306" t="str">
            <v>中华东波苑</v>
          </cell>
        </row>
        <row r="3306">
          <cell r="K3306" t="str">
            <v>2021年</v>
          </cell>
        </row>
        <row r="3306">
          <cell r="M3306">
            <v>44469</v>
          </cell>
        </row>
        <row r="3306">
          <cell r="S3306">
            <v>1338.87</v>
          </cell>
        </row>
        <row r="3306">
          <cell r="AA3306">
            <v>44470</v>
          </cell>
          <cell r="AB3306">
            <v>2021</v>
          </cell>
        </row>
        <row r="3306">
          <cell r="AF3306" t="str">
            <v>商铺物业费</v>
          </cell>
        </row>
        <row r="3307">
          <cell r="C3307" t="str">
            <v>中华东波苑</v>
          </cell>
        </row>
        <row r="3307">
          <cell r="K3307" t="str">
            <v>2021年</v>
          </cell>
        </row>
        <row r="3307">
          <cell r="M3307">
            <v>44469</v>
          </cell>
        </row>
        <row r="3307">
          <cell r="S3307">
            <v>471.56</v>
          </cell>
        </row>
        <row r="3307">
          <cell r="AA3307">
            <v>44470</v>
          </cell>
          <cell r="AB3307">
            <v>2021</v>
          </cell>
        </row>
        <row r="3307">
          <cell r="AF3307" t="str">
            <v>商铺物业费</v>
          </cell>
        </row>
        <row r="3308">
          <cell r="C3308" t="str">
            <v>中华东波苑</v>
          </cell>
        </row>
        <row r="3308">
          <cell r="K3308" t="str">
            <v>2021年</v>
          </cell>
        </row>
        <row r="3308">
          <cell r="M3308">
            <v>44561</v>
          </cell>
        </row>
        <row r="3308">
          <cell r="S3308">
            <v>1656.12</v>
          </cell>
        </row>
        <row r="3308">
          <cell r="AA3308">
            <v>44470</v>
          </cell>
          <cell r="AB3308">
            <v>2021</v>
          </cell>
        </row>
        <row r="3308">
          <cell r="AF3308" t="str">
            <v>住宅物业费</v>
          </cell>
        </row>
        <row r="3309">
          <cell r="C3309" t="str">
            <v>中华东波苑</v>
          </cell>
        </row>
        <row r="3309">
          <cell r="K3309" t="str">
            <v>2021年</v>
          </cell>
        </row>
        <row r="3309">
          <cell r="M3309">
            <v>44561</v>
          </cell>
        </row>
        <row r="3309">
          <cell r="S3309">
            <v>1473.6</v>
          </cell>
        </row>
        <row r="3309">
          <cell r="AA3309">
            <v>44470</v>
          </cell>
          <cell r="AB3309">
            <v>2021</v>
          </cell>
        </row>
        <row r="3309">
          <cell r="AF3309" t="str">
            <v>住宅物业费</v>
          </cell>
        </row>
        <row r="3310">
          <cell r="C3310" t="str">
            <v>中华东波苑</v>
          </cell>
        </row>
        <row r="3310">
          <cell r="K3310" t="str">
            <v>2021年</v>
          </cell>
        </row>
        <row r="3310">
          <cell r="M3310">
            <v>44469</v>
          </cell>
        </row>
        <row r="3310">
          <cell r="S3310">
            <v>5795.76</v>
          </cell>
        </row>
        <row r="3310">
          <cell r="AA3310">
            <v>44470</v>
          </cell>
          <cell r="AB3310">
            <v>2021</v>
          </cell>
        </row>
        <row r="3310">
          <cell r="AF3310" t="str">
            <v>电费及管理费</v>
          </cell>
        </row>
        <row r="3311">
          <cell r="C3311" t="str">
            <v>中华东波苑</v>
          </cell>
        </row>
        <row r="3311">
          <cell r="K3311" t="str">
            <v>2021年</v>
          </cell>
        </row>
        <row r="3311">
          <cell r="M3311">
            <v>44469</v>
          </cell>
        </row>
        <row r="3311">
          <cell r="S3311">
            <v>96.9</v>
          </cell>
        </row>
        <row r="3311">
          <cell r="AA3311">
            <v>44470</v>
          </cell>
          <cell r="AB3311">
            <v>2021</v>
          </cell>
        </row>
        <row r="3311">
          <cell r="AF3311" t="str">
            <v>代收水费</v>
          </cell>
        </row>
        <row r="3312">
          <cell r="C3312" t="str">
            <v>中华东波苑</v>
          </cell>
        </row>
        <row r="3312">
          <cell r="K3312" t="str">
            <v>2021年</v>
          </cell>
        </row>
        <row r="3312">
          <cell r="M3312">
            <v>44469</v>
          </cell>
        </row>
        <row r="3312">
          <cell r="S3312">
            <v>2408</v>
          </cell>
        </row>
        <row r="3312">
          <cell r="AA3312">
            <v>44470</v>
          </cell>
          <cell r="AB3312">
            <v>2021</v>
          </cell>
        </row>
        <row r="3312">
          <cell r="AF3312" t="str">
            <v>电费及管理费</v>
          </cell>
        </row>
        <row r="3313">
          <cell r="C3313" t="str">
            <v>中华东波苑</v>
          </cell>
        </row>
        <row r="3313">
          <cell r="K3313" t="str">
            <v>2021年</v>
          </cell>
        </row>
        <row r="3313">
          <cell r="M3313">
            <v>44469</v>
          </cell>
        </row>
        <row r="3313">
          <cell r="S3313">
            <v>532</v>
          </cell>
        </row>
        <row r="3313">
          <cell r="AA3313">
            <v>44470</v>
          </cell>
          <cell r="AB3313">
            <v>2021</v>
          </cell>
        </row>
        <row r="3313">
          <cell r="AF3313" t="str">
            <v>代收水费</v>
          </cell>
        </row>
        <row r="3314">
          <cell r="C3314" t="str">
            <v>中华东波苑</v>
          </cell>
        </row>
        <row r="3314">
          <cell r="K3314" t="str">
            <v>2021年</v>
          </cell>
        </row>
        <row r="3314">
          <cell r="M3314">
            <v>44469</v>
          </cell>
        </row>
        <row r="3314">
          <cell r="S3314">
            <v>361.2</v>
          </cell>
        </row>
        <row r="3314">
          <cell r="AA3314">
            <v>44470</v>
          </cell>
          <cell r="AB3314">
            <v>2021</v>
          </cell>
        </row>
        <row r="3314">
          <cell r="AF3314" t="str">
            <v>电费及管理费</v>
          </cell>
        </row>
        <row r="3315">
          <cell r="C3315" t="str">
            <v>中华东波苑</v>
          </cell>
        </row>
        <row r="3315">
          <cell r="K3315" t="str">
            <v>2021年</v>
          </cell>
        </row>
        <row r="3315">
          <cell r="M3315">
            <v>44469</v>
          </cell>
        </row>
        <row r="3315">
          <cell r="S3315">
            <v>196</v>
          </cell>
        </row>
        <row r="3315">
          <cell r="AA3315">
            <v>44470</v>
          </cell>
          <cell r="AB3315">
            <v>2021</v>
          </cell>
        </row>
        <row r="3315">
          <cell r="AF3315" t="str">
            <v>代收水费</v>
          </cell>
        </row>
        <row r="3316">
          <cell r="C3316" t="str">
            <v>中华东波苑</v>
          </cell>
        </row>
        <row r="3316">
          <cell r="K3316" t="str">
            <v>2021年</v>
          </cell>
        </row>
        <row r="3316">
          <cell r="M3316">
            <v>44469</v>
          </cell>
        </row>
        <row r="3316">
          <cell r="S3316">
            <v>210</v>
          </cell>
        </row>
        <row r="3316">
          <cell r="AA3316">
            <v>44470</v>
          </cell>
          <cell r="AB3316">
            <v>2021</v>
          </cell>
        </row>
        <row r="3316">
          <cell r="AF3316" t="str">
            <v>代收水费</v>
          </cell>
        </row>
        <row r="3317">
          <cell r="C3317" t="str">
            <v>中华东波苑</v>
          </cell>
        </row>
        <row r="3317">
          <cell r="K3317" t="str">
            <v>2021年</v>
          </cell>
        </row>
        <row r="3317">
          <cell r="M3317">
            <v>44469</v>
          </cell>
        </row>
        <row r="3317">
          <cell r="S3317">
            <v>308</v>
          </cell>
        </row>
        <row r="3317">
          <cell r="AA3317">
            <v>44470</v>
          </cell>
          <cell r="AB3317">
            <v>2021</v>
          </cell>
        </row>
        <row r="3317">
          <cell r="AF3317" t="str">
            <v>电费及管理费</v>
          </cell>
        </row>
        <row r="3318">
          <cell r="C3318" t="str">
            <v>中华东波苑</v>
          </cell>
        </row>
        <row r="3318">
          <cell r="K3318" t="str">
            <v>2021年</v>
          </cell>
        </row>
        <row r="3318">
          <cell r="M3318">
            <v>44469</v>
          </cell>
        </row>
        <row r="3318">
          <cell r="S3318">
            <v>98</v>
          </cell>
        </row>
        <row r="3318">
          <cell r="AA3318">
            <v>44470</v>
          </cell>
          <cell r="AB3318">
            <v>2021</v>
          </cell>
        </row>
        <row r="3318">
          <cell r="AF3318" t="str">
            <v>代收水费</v>
          </cell>
        </row>
        <row r="3319">
          <cell r="C3319" t="str">
            <v>中华东波苑</v>
          </cell>
        </row>
        <row r="3319">
          <cell r="K3319" t="str">
            <v>2021年</v>
          </cell>
        </row>
        <row r="3319">
          <cell r="M3319">
            <v>44469</v>
          </cell>
        </row>
        <row r="3319">
          <cell r="S3319">
            <v>2513</v>
          </cell>
        </row>
        <row r="3319">
          <cell r="AA3319">
            <v>44470</v>
          </cell>
          <cell r="AB3319">
            <v>2021</v>
          </cell>
        </row>
        <row r="3319">
          <cell r="AF3319" t="str">
            <v>电费及管理费</v>
          </cell>
        </row>
        <row r="3320">
          <cell r="C3320" t="str">
            <v>中华东波苑</v>
          </cell>
        </row>
        <row r="3320">
          <cell r="K3320" t="str">
            <v>2021年</v>
          </cell>
        </row>
        <row r="3320">
          <cell r="M3320">
            <v>44469</v>
          </cell>
        </row>
        <row r="3320">
          <cell r="S3320">
            <v>461.5</v>
          </cell>
        </row>
        <row r="3320">
          <cell r="AA3320">
            <v>44470</v>
          </cell>
          <cell r="AB3320">
            <v>2021</v>
          </cell>
        </row>
        <row r="3320">
          <cell r="AF3320" t="str">
            <v>代收水费</v>
          </cell>
        </row>
        <row r="3321">
          <cell r="C3321" t="str">
            <v>中华东波苑</v>
          </cell>
        </row>
        <row r="3321">
          <cell r="K3321" t="str">
            <v>2021年</v>
          </cell>
        </row>
        <row r="3321">
          <cell r="M3321">
            <v>44469</v>
          </cell>
        </row>
        <row r="3321">
          <cell r="S3321">
            <v>3274</v>
          </cell>
        </row>
        <row r="3321">
          <cell r="AA3321">
            <v>44470</v>
          </cell>
          <cell r="AB3321">
            <v>2021</v>
          </cell>
        </row>
        <row r="3321">
          <cell r="AF3321" t="str">
            <v>电费及管理费</v>
          </cell>
        </row>
        <row r="3322">
          <cell r="C3322" t="str">
            <v>中华东波苑</v>
          </cell>
        </row>
        <row r="3322">
          <cell r="K3322" t="str">
            <v>2021年</v>
          </cell>
        </row>
        <row r="3322">
          <cell r="M3322">
            <v>44469</v>
          </cell>
        </row>
        <row r="3322">
          <cell r="S3322">
            <v>942.2</v>
          </cell>
        </row>
        <row r="3322">
          <cell r="AA3322">
            <v>44470</v>
          </cell>
          <cell r="AB3322">
            <v>2021</v>
          </cell>
        </row>
        <row r="3322">
          <cell r="AF3322" t="str">
            <v>代收水费</v>
          </cell>
        </row>
        <row r="3323">
          <cell r="C3323" t="str">
            <v>中华东波苑</v>
          </cell>
        </row>
        <row r="3323">
          <cell r="K3323" t="str">
            <v>2021年</v>
          </cell>
        </row>
        <row r="3323">
          <cell r="M3323">
            <v>44469</v>
          </cell>
        </row>
        <row r="3323">
          <cell r="S3323">
            <v>973.2</v>
          </cell>
        </row>
        <row r="3323">
          <cell r="AA3323">
            <v>44470</v>
          </cell>
          <cell r="AB3323">
            <v>2021</v>
          </cell>
        </row>
        <row r="3323">
          <cell r="AF3323" t="str">
            <v>电费及管理费</v>
          </cell>
        </row>
        <row r="3324">
          <cell r="C3324" t="str">
            <v>中华东波苑</v>
          </cell>
        </row>
        <row r="3324">
          <cell r="K3324" t="str">
            <v>2021年</v>
          </cell>
        </row>
        <row r="3324">
          <cell r="M3324">
            <v>44469</v>
          </cell>
        </row>
        <row r="3324">
          <cell r="S3324">
            <v>65</v>
          </cell>
        </row>
        <row r="3324">
          <cell r="AA3324">
            <v>44470</v>
          </cell>
          <cell r="AB3324">
            <v>2021</v>
          </cell>
        </row>
        <row r="3324">
          <cell r="AF3324" t="str">
            <v>代收水费</v>
          </cell>
        </row>
        <row r="3325">
          <cell r="C3325" t="str">
            <v>中华东波苑</v>
          </cell>
        </row>
        <row r="3325">
          <cell r="K3325" t="str">
            <v>2021年</v>
          </cell>
        </row>
        <row r="3325">
          <cell r="M3325">
            <v>44469</v>
          </cell>
        </row>
        <row r="3325">
          <cell r="S3325">
            <v>489</v>
          </cell>
        </row>
        <row r="3325">
          <cell r="AA3325">
            <v>44470</v>
          </cell>
          <cell r="AB3325">
            <v>2021</v>
          </cell>
        </row>
        <row r="3325">
          <cell r="AF3325" t="str">
            <v>电费及管理费</v>
          </cell>
        </row>
        <row r="3326">
          <cell r="C3326" t="str">
            <v>中华东波苑</v>
          </cell>
        </row>
        <row r="3326">
          <cell r="K3326" t="str">
            <v>2021年</v>
          </cell>
        </row>
        <row r="3326">
          <cell r="M3326">
            <v>44469</v>
          </cell>
        </row>
        <row r="3326">
          <cell r="S3326">
            <v>413</v>
          </cell>
        </row>
        <row r="3326">
          <cell r="AA3326">
            <v>44470</v>
          </cell>
          <cell r="AB3326">
            <v>2021</v>
          </cell>
        </row>
        <row r="3326">
          <cell r="AF3326" t="str">
            <v>代收水费</v>
          </cell>
        </row>
        <row r="3327">
          <cell r="C3327" t="str">
            <v>中华东波苑</v>
          </cell>
        </row>
        <row r="3327">
          <cell r="K3327" t="str">
            <v>2021年</v>
          </cell>
        </row>
        <row r="3327">
          <cell r="M3327">
            <v>44561</v>
          </cell>
        </row>
        <row r="3327">
          <cell r="S3327">
            <v>10000</v>
          </cell>
        </row>
        <row r="3327">
          <cell r="AA3327">
            <v>44470</v>
          </cell>
          <cell r="AB3327">
            <v>2021</v>
          </cell>
        </row>
        <row r="3327">
          <cell r="AF3327" t="str">
            <v>租金收入</v>
          </cell>
        </row>
        <row r="3328">
          <cell r="C3328" t="str">
            <v>中华东波苑</v>
          </cell>
        </row>
        <row r="3328">
          <cell r="K3328" t="str">
            <v>2022年</v>
          </cell>
        </row>
        <row r="3328">
          <cell r="M3328">
            <v>44865</v>
          </cell>
        </row>
        <row r="3328">
          <cell r="S3328">
            <v>50000</v>
          </cell>
        </row>
        <row r="3328">
          <cell r="AA3328">
            <v>44470</v>
          </cell>
          <cell r="AB3328">
            <v>2021</v>
          </cell>
        </row>
        <row r="3328">
          <cell r="AF3328" t="str">
            <v>租金收入</v>
          </cell>
        </row>
        <row r="3329">
          <cell r="C3329" t="str">
            <v>中华东波苑</v>
          </cell>
        </row>
        <row r="3329">
          <cell r="K3329" t="str">
            <v>2021年</v>
          </cell>
        </row>
        <row r="3329">
          <cell r="M3329">
            <v>44561</v>
          </cell>
        </row>
        <row r="3329">
          <cell r="S3329">
            <v>4800</v>
          </cell>
        </row>
        <row r="3329">
          <cell r="AA3329">
            <v>44470</v>
          </cell>
          <cell r="AB3329">
            <v>2021</v>
          </cell>
        </row>
        <row r="3329">
          <cell r="AF3329" t="str">
            <v>租金收入</v>
          </cell>
        </row>
        <row r="3330">
          <cell r="C3330" t="str">
            <v>中华东波苑</v>
          </cell>
        </row>
        <row r="3330">
          <cell r="K3330" t="str">
            <v>2021年</v>
          </cell>
        </row>
        <row r="3330">
          <cell r="M3330">
            <v>44561</v>
          </cell>
        </row>
        <row r="3330">
          <cell r="S3330">
            <v>12900</v>
          </cell>
        </row>
        <row r="3330">
          <cell r="AA3330">
            <v>44470</v>
          </cell>
          <cell r="AB3330">
            <v>2021</v>
          </cell>
        </row>
        <row r="3330">
          <cell r="AF3330" t="str">
            <v>租金收入</v>
          </cell>
        </row>
        <row r="3331">
          <cell r="C3331" t="str">
            <v>中华东波苑</v>
          </cell>
        </row>
        <row r="3331">
          <cell r="K3331" t="str">
            <v>2021年</v>
          </cell>
        </row>
        <row r="3331">
          <cell r="M3331">
            <v>44469</v>
          </cell>
        </row>
        <row r="3331">
          <cell r="S3331">
            <v>4181.16</v>
          </cell>
        </row>
        <row r="3331">
          <cell r="AA3331">
            <v>44470</v>
          </cell>
          <cell r="AB3331">
            <v>2021</v>
          </cell>
        </row>
        <row r="3331">
          <cell r="AF3331" t="str">
            <v>商铺物业费</v>
          </cell>
        </row>
        <row r="3332">
          <cell r="C3332" t="str">
            <v>中华东波苑</v>
          </cell>
        </row>
        <row r="3332">
          <cell r="K3332" t="str">
            <v>2021年</v>
          </cell>
        </row>
        <row r="3332">
          <cell r="M3332">
            <v>44469</v>
          </cell>
        </row>
        <row r="3332">
          <cell r="S3332">
            <v>957.6</v>
          </cell>
        </row>
        <row r="3332">
          <cell r="AA3332">
            <v>44470</v>
          </cell>
          <cell r="AB3332">
            <v>2021</v>
          </cell>
        </row>
        <row r="3332">
          <cell r="AF3332" t="str">
            <v>商铺物业费</v>
          </cell>
        </row>
        <row r="3333">
          <cell r="C3333" t="str">
            <v>中华东波苑</v>
          </cell>
        </row>
        <row r="3333">
          <cell r="K3333" t="str">
            <v>2021年</v>
          </cell>
        </row>
        <row r="3333">
          <cell r="M3333">
            <v>44469</v>
          </cell>
        </row>
        <row r="3333">
          <cell r="S3333">
            <v>684</v>
          </cell>
        </row>
        <row r="3333">
          <cell r="AA3333">
            <v>44470</v>
          </cell>
          <cell r="AB3333">
            <v>2021</v>
          </cell>
        </row>
        <row r="3333">
          <cell r="AF3333" t="str">
            <v>商铺物业费</v>
          </cell>
        </row>
        <row r="3334">
          <cell r="C3334" t="str">
            <v>中华东波苑</v>
          </cell>
        </row>
        <row r="3334">
          <cell r="K3334" t="str">
            <v>2021年</v>
          </cell>
        </row>
        <row r="3334">
          <cell r="M3334">
            <v>44469</v>
          </cell>
        </row>
        <row r="3334">
          <cell r="S3334">
            <v>2080.5</v>
          </cell>
        </row>
        <row r="3334">
          <cell r="AA3334">
            <v>44470</v>
          </cell>
          <cell r="AB3334">
            <v>2021</v>
          </cell>
        </row>
        <row r="3334">
          <cell r="AF3334" t="str">
            <v>商铺物业费</v>
          </cell>
        </row>
        <row r="3335">
          <cell r="C3335" t="str">
            <v>中华东波苑</v>
          </cell>
        </row>
        <row r="3335">
          <cell r="K3335" t="str">
            <v>2021年</v>
          </cell>
        </row>
        <row r="3335">
          <cell r="M3335">
            <v>44469</v>
          </cell>
        </row>
        <row r="3335">
          <cell r="S3335">
            <v>9327.54</v>
          </cell>
        </row>
        <row r="3335">
          <cell r="AA3335">
            <v>44470</v>
          </cell>
          <cell r="AB3335">
            <v>2021</v>
          </cell>
        </row>
        <row r="3335">
          <cell r="AF3335" t="str">
            <v>商铺物业费</v>
          </cell>
        </row>
        <row r="3336">
          <cell r="C3336" t="str">
            <v>中华东波苑</v>
          </cell>
        </row>
        <row r="3336">
          <cell r="K3336" t="str">
            <v>2021年</v>
          </cell>
        </row>
        <row r="3336">
          <cell r="M3336">
            <v>44500</v>
          </cell>
        </row>
        <row r="3336">
          <cell r="S3336">
            <v>1760</v>
          </cell>
        </row>
        <row r="3336">
          <cell r="AA3336">
            <v>44470</v>
          </cell>
          <cell r="AB3336">
            <v>2021</v>
          </cell>
        </row>
        <row r="3336">
          <cell r="AF3336" t="str">
            <v>其他收入</v>
          </cell>
        </row>
        <row r="3337">
          <cell r="C3337" t="str">
            <v>中华东波苑</v>
          </cell>
        </row>
        <row r="3337">
          <cell r="K3337" t="str">
            <v>2020年</v>
          </cell>
        </row>
        <row r="3337">
          <cell r="M3337">
            <v>44196</v>
          </cell>
        </row>
        <row r="3337">
          <cell r="S3337">
            <v>6323.95</v>
          </cell>
        </row>
        <row r="3337">
          <cell r="AA3337">
            <v>44470</v>
          </cell>
          <cell r="AB3337">
            <v>2021</v>
          </cell>
        </row>
        <row r="3337">
          <cell r="AF3337" t="str">
            <v>商铺物业费</v>
          </cell>
        </row>
        <row r="3338">
          <cell r="C3338" t="str">
            <v>中华东波苑</v>
          </cell>
        </row>
        <row r="3338">
          <cell r="K3338" t="str">
            <v>2020年</v>
          </cell>
        </row>
        <row r="3338">
          <cell r="M3338">
            <v>44196</v>
          </cell>
        </row>
        <row r="3338">
          <cell r="S3338">
            <v>5230.7</v>
          </cell>
        </row>
        <row r="3338">
          <cell r="AA3338">
            <v>44470</v>
          </cell>
          <cell r="AB3338">
            <v>2021</v>
          </cell>
        </row>
        <row r="3338">
          <cell r="AF3338" t="str">
            <v>商铺物业费</v>
          </cell>
        </row>
        <row r="3339">
          <cell r="C3339" t="str">
            <v>中华东波苑</v>
          </cell>
        </row>
        <row r="3339">
          <cell r="K3339" t="str">
            <v>2020年</v>
          </cell>
        </row>
        <row r="3339">
          <cell r="M3339">
            <v>44196</v>
          </cell>
        </row>
        <row r="3339">
          <cell r="S3339">
            <v>14489.79</v>
          </cell>
        </row>
        <row r="3339">
          <cell r="AA3339">
            <v>44470</v>
          </cell>
          <cell r="AB3339">
            <v>2021</v>
          </cell>
        </row>
        <row r="3339">
          <cell r="AF3339" t="str">
            <v>商铺物业费</v>
          </cell>
        </row>
        <row r="3340">
          <cell r="C3340" t="str">
            <v>中华东波苑</v>
          </cell>
        </row>
        <row r="3340">
          <cell r="K3340" t="str">
            <v>2021年</v>
          </cell>
        </row>
        <row r="3340">
          <cell r="M3340">
            <v>44469</v>
          </cell>
        </row>
        <row r="3340">
          <cell r="S3340">
            <v>547.2</v>
          </cell>
        </row>
        <row r="3340">
          <cell r="AA3340">
            <v>44470</v>
          </cell>
          <cell r="AB3340">
            <v>2021</v>
          </cell>
        </row>
        <row r="3340">
          <cell r="AF3340" t="str">
            <v>代收水费</v>
          </cell>
        </row>
        <row r="3341">
          <cell r="C3341" t="str">
            <v>中华东波苑</v>
          </cell>
        </row>
        <row r="3341">
          <cell r="K3341" t="str">
            <v>2021年</v>
          </cell>
        </row>
        <row r="3341">
          <cell r="M3341">
            <v>44469</v>
          </cell>
        </row>
        <row r="3341">
          <cell r="S3341">
            <v>150</v>
          </cell>
        </row>
        <row r="3341">
          <cell r="AA3341">
            <v>44470</v>
          </cell>
          <cell r="AB3341">
            <v>2021</v>
          </cell>
        </row>
        <row r="3341">
          <cell r="AF3341" t="str">
            <v>电费及管理费</v>
          </cell>
        </row>
        <row r="3342">
          <cell r="C3342" t="str">
            <v>中华东波苑</v>
          </cell>
        </row>
        <row r="3342">
          <cell r="K3342" t="str">
            <v>2021年</v>
          </cell>
        </row>
        <row r="3342">
          <cell r="M3342">
            <v>44469</v>
          </cell>
        </row>
        <row r="3342">
          <cell r="S3342">
            <v>65</v>
          </cell>
        </row>
        <row r="3342">
          <cell r="AA3342">
            <v>44470</v>
          </cell>
          <cell r="AB3342">
            <v>2021</v>
          </cell>
        </row>
        <row r="3342">
          <cell r="AF3342" t="str">
            <v>代收水费</v>
          </cell>
        </row>
        <row r="3343">
          <cell r="C3343" t="str">
            <v>中华东波苑</v>
          </cell>
        </row>
        <row r="3343">
          <cell r="K3343" t="str">
            <v>2021年</v>
          </cell>
        </row>
        <row r="3343">
          <cell r="M3343">
            <v>44469</v>
          </cell>
        </row>
        <row r="3343">
          <cell r="S3343">
            <v>8191.44</v>
          </cell>
        </row>
        <row r="3343">
          <cell r="AA3343">
            <v>44470</v>
          </cell>
          <cell r="AB3343">
            <v>2021</v>
          </cell>
        </row>
        <row r="3343">
          <cell r="AF3343" t="str">
            <v>电费及管理费</v>
          </cell>
        </row>
        <row r="3344">
          <cell r="C3344" t="str">
            <v>中华东波苑</v>
          </cell>
        </row>
        <row r="3344">
          <cell r="K3344" t="str">
            <v>2021年</v>
          </cell>
        </row>
        <row r="3344">
          <cell r="M3344">
            <v>44469</v>
          </cell>
        </row>
        <row r="3344">
          <cell r="S3344">
            <v>1071.6</v>
          </cell>
        </row>
        <row r="3344">
          <cell r="AA3344">
            <v>44470</v>
          </cell>
          <cell r="AB3344">
            <v>2021</v>
          </cell>
        </row>
        <row r="3344">
          <cell r="AF3344" t="str">
            <v>代收水费</v>
          </cell>
        </row>
        <row r="3345">
          <cell r="C3345" t="str">
            <v>中华东波苑</v>
          </cell>
        </row>
        <row r="3345">
          <cell r="K3345" t="str">
            <v>2021年</v>
          </cell>
        </row>
        <row r="3345">
          <cell r="M3345">
            <v>44469</v>
          </cell>
        </row>
        <row r="3345">
          <cell r="S3345">
            <v>7812</v>
          </cell>
        </row>
        <row r="3345">
          <cell r="AA3345">
            <v>44470</v>
          </cell>
          <cell r="AB3345">
            <v>2021</v>
          </cell>
        </row>
        <row r="3345">
          <cell r="AF3345" t="str">
            <v>电费及管理费</v>
          </cell>
        </row>
        <row r="3346">
          <cell r="C3346" t="str">
            <v>中华东波苑</v>
          </cell>
        </row>
        <row r="3346">
          <cell r="K3346" t="str">
            <v>2021年</v>
          </cell>
        </row>
        <row r="3346">
          <cell r="M3346">
            <v>44469</v>
          </cell>
        </row>
        <row r="3346">
          <cell r="S3346">
            <v>1584.6</v>
          </cell>
        </row>
        <row r="3346">
          <cell r="AA3346">
            <v>44470</v>
          </cell>
          <cell r="AB3346">
            <v>2021</v>
          </cell>
        </row>
        <row r="3346">
          <cell r="AF3346" t="str">
            <v>代收水费</v>
          </cell>
        </row>
        <row r="3347">
          <cell r="C3347" t="str">
            <v>中华东波苑</v>
          </cell>
        </row>
        <row r="3347">
          <cell r="K3347" t="str">
            <v>2021年</v>
          </cell>
        </row>
        <row r="3347">
          <cell r="M3347">
            <v>44361</v>
          </cell>
        </row>
        <row r="3347">
          <cell r="S3347">
            <v>862.5</v>
          </cell>
        </row>
        <row r="3347">
          <cell r="AA3347">
            <v>44470</v>
          </cell>
          <cell r="AB3347">
            <v>2021</v>
          </cell>
        </row>
        <row r="3347">
          <cell r="AF3347" t="str">
            <v>电梯广告（业委会）</v>
          </cell>
        </row>
        <row r="3348">
          <cell r="C3348" t="str">
            <v>中华东波苑</v>
          </cell>
        </row>
        <row r="3348">
          <cell r="K3348" t="str">
            <v>2021年</v>
          </cell>
        </row>
        <row r="3348">
          <cell r="M3348">
            <v>44361</v>
          </cell>
        </row>
        <row r="3348">
          <cell r="S3348">
            <v>1725</v>
          </cell>
        </row>
        <row r="3348">
          <cell r="AA3348">
            <v>44470</v>
          </cell>
          <cell r="AB3348">
            <v>2021</v>
          </cell>
        </row>
        <row r="3348">
          <cell r="AF3348" t="str">
            <v>电梯广告（联讯）</v>
          </cell>
        </row>
        <row r="3349">
          <cell r="C3349" t="str">
            <v>中华东波苑</v>
          </cell>
        </row>
        <row r="3349">
          <cell r="K3349" t="str">
            <v>2021年</v>
          </cell>
        </row>
        <row r="3349">
          <cell r="M3349">
            <v>44361</v>
          </cell>
        </row>
        <row r="3349">
          <cell r="S3349">
            <v>862.5</v>
          </cell>
        </row>
        <row r="3349">
          <cell r="AA3349">
            <v>44470</v>
          </cell>
          <cell r="AB3349">
            <v>2021</v>
          </cell>
        </row>
        <row r="3349">
          <cell r="AF3349" t="str">
            <v>电梯广告（业委会）</v>
          </cell>
        </row>
        <row r="3350">
          <cell r="C3350" t="str">
            <v>中华东波苑</v>
          </cell>
        </row>
        <row r="3350">
          <cell r="K3350" t="str">
            <v>2021年</v>
          </cell>
        </row>
        <row r="3350">
          <cell r="M3350">
            <v>44361</v>
          </cell>
        </row>
        <row r="3350">
          <cell r="S3350">
            <v>1725</v>
          </cell>
        </row>
        <row r="3350">
          <cell r="AA3350">
            <v>44470</v>
          </cell>
          <cell r="AB3350">
            <v>2021</v>
          </cell>
        </row>
        <row r="3350">
          <cell r="AF3350" t="str">
            <v>电梯广告（联讯）</v>
          </cell>
        </row>
        <row r="3351">
          <cell r="C3351" t="str">
            <v>中华东波苑</v>
          </cell>
        </row>
        <row r="3351">
          <cell r="K3351" t="str">
            <v>2021年</v>
          </cell>
        </row>
        <row r="3351">
          <cell r="M3351">
            <v>44361</v>
          </cell>
        </row>
        <row r="3351">
          <cell r="S3351">
            <v>191.67</v>
          </cell>
        </row>
        <row r="3351">
          <cell r="AA3351">
            <v>44470</v>
          </cell>
          <cell r="AB3351">
            <v>2021</v>
          </cell>
        </row>
        <row r="3351">
          <cell r="AF3351" t="str">
            <v>电梯广告（业委会）</v>
          </cell>
        </row>
        <row r="3352">
          <cell r="C3352" t="str">
            <v>中华东波苑</v>
          </cell>
        </row>
        <row r="3352">
          <cell r="K3352" t="str">
            <v>2021年</v>
          </cell>
        </row>
        <row r="3352">
          <cell r="M3352">
            <v>44361</v>
          </cell>
        </row>
        <row r="3352">
          <cell r="S3352">
            <v>383.33</v>
          </cell>
        </row>
        <row r="3352">
          <cell r="AA3352">
            <v>44470</v>
          </cell>
          <cell r="AB3352">
            <v>2021</v>
          </cell>
        </row>
        <row r="3352">
          <cell r="AF3352" t="str">
            <v>电梯广告（联讯）</v>
          </cell>
        </row>
        <row r="3353">
          <cell r="C3353" t="str">
            <v>中华东波苑</v>
          </cell>
        </row>
        <row r="3353">
          <cell r="K3353" t="str">
            <v>2021年</v>
          </cell>
        </row>
        <row r="3353">
          <cell r="M3353">
            <v>44361</v>
          </cell>
        </row>
        <row r="3353">
          <cell r="S3353">
            <v>191.67</v>
          </cell>
        </row>
        <row r="3353">
          <cell r="AA3353">
            <v>44470</v>
          </cell>
          <cell r="AB3353">
            <v>2021</v>
          </cell>
        </row>
        <row r="3353">
          <cell r="AF3353" t="str">
            <v>电梯广告（业委会）</v>
          </cell>
        </row>
        <row r="3354">
          <cell r="C3354" t="str">
            <v>中华东波苑</v>
          </cell>
        </row>
        <row r="3354">
          <cell r="K3354" t="str">
            <v>2021年</v>
          </cell>
        </row>
        <row r="3354">
          <cell r="M3354">
            <v>44361</v>
          </cell>
        </row>
        <row r="3354">
          <cell r="S3354">
            <v>383.33</v>
          </cell>
        </row>
        <row r="3354">
          <cell r="AA3354">
            <v>44470</v>
          </cell>
          <cell r="AB3354">
            <v>2021</v>
          </cell>
        </row>
        <row r="3354">
          <cell r="AF3354" t="str">
            <v>电梯广告（联讯）</v>
          </cell>
        </row>
        <row r="3355">
          <cell r="C3355" t="str">
            <v>中华东波苑</v>
          </cell>
        </row>
        <row r="3355">
          <cell r="K3355" t="str">
            <v>2021年</v>
          </cell>
        </row>
        <row r="3355">
          <cell r="M3355">
            <v>44544</v>
          </cell>
        </row>
        <row r="3355">
          <cell r="S3355">
            <v>4650</v>
          </cell>
        </row>
        <row r="3355">
          <cell r="AA3355">
            <v>44470</v>
          </cell>
          <cell r="AB3355">
            <v>2021</v>
          </cell>
        </row>
        <row r="3355">
          <cell r="AF3355" t="str">
            <v>电梯广告（业委会）</v>
          </cell>
        </row>
        <row r="3356">
          <cell r="C3356" t="str">
            <v>中华东波苑</v>
          </cell>
        </row>
        <row r="3356">
          <cell r="K3356" t="str">
            <v>2021年</v>
          </cell>
        </row>
        <row r="3356">
          <cell r="M3356">
            <v>44544</v>
          </cell>
        </row>
        <row r="3356">
          <cell r="S3356">
            <v>750</v>
          </cell>
        </row>
        <row r="3356">
          <cell r="AA3356">
            <v>44470</v>
          </cell>
          <cell r="AB3356">
            <v>2021</v>
          </cell>
        </row>
        <row r="3356">
          <cell r="AF3356" t="str">
            <v>电梯广告（联讯）</v>
          </cell>
        </row>
        <row r="3357">
          <cell r="C3357" t="str">
            <v>中华东波苑</v>
          </cell>
        </row>
        <row r="3357">
          <cell r="K3357" t="str">
            <v>2021年</v>
          </cell>
        </row>
        <row r="3357">
          <cell r="M3357">
            <v>44544</v>
          </cell>
        </row>
        <row r="3357">
          <cell r="S3357">
            <v>4650</v>
          </cell>
        </row>
        <row r="3357">
          <cell r="AA3357">
            <v>44470</v>
          </cell>
          <cell r="AB3357">
            <v>2021</v>
          </cell>
        </row>
        <row r="3357">
          <cell r="AF3357" t="str">
            <v>电梯广告（业委会）</v>
          </cell>
        </row>
        <row r="3358">
          <cell r="C3358" t="str">
            <v>中华东波苑</v>
          </cell>
        </row>
        <row r="3358">
          <cell r="K3358" t="str">
            <v>2021年</v>
          </cell>
        </row>
        <row r="3358">
          <cell r="M3358">
            <v>44544</v>
          </cell>
        </row>
        <row r="3358">
          <cell r="S3358">
            <v>750</v>
          </cell>
        </row>
        <row r="3358">
          <cell r="AA3358">
            <v>44470</v>
          </cell>
          <cell r="AB3358">
            <v>2021</v>
          </cell>
        </row>
        <row r="3358">
          <cell r="AF3358" t="str">
            <v>电梯广告（联讯）</v>
          </cell>
        </row>
        <row r="3359">
          <cell r="C3359" t="str">
            <v>中华东波苑</v>
          </cell>
        </row>
        <row r="3359">
          <cell r="K3359" t="str">
            <v>2021年</v>
          </cell>
        </row>
        <row r="3359">
          <cell r="M3359">
            <v>44544</v>
          </cell>
        </row>
        <row r="3359">
          <cell r="S3359">
            <v>5000</v>
          </cell>
        </row>
        <row r="3359">
          <cell r="AA3359">
            <v>44470</v>
          </cell>
          <cell r="AB3359">
            <v>2021</v>
          </cell>
        </row>
        <row r="3359">
          <cell r="AF3359" t="str">
            <v>电梯广告（业委会）</v>
          </cell>
        </row>
        <row r="3360">
          <cell r="C3360" t="str">
            <v>中华东波苑</v>
          </cell>
        </row>
        <row r="3360">
          <cell r="K3360" t="str">
            <v>2021年</v>
          </cell>
        </row>
        <row r="3360">
          <cell r="M3360">
            <v>44544</v>
          </cell>
        </row>
        <row r="3360">
          <cell r="S3360">
            <v>500</v>
          </cell>
        </row>
        <row r="3360">
          <cell r="AA3360">
            <v>44470</v>
          </cell>
          <cell r="AB3360">
            <v>2021</v>
          </cell>
        </row>
        <row r="3360">
          <cell r="AF3360" t="str">
            <v>电梯广告（联讯）</v>
          </cell>
        </row>
        <row r="3361">
          <cell r="C3361" t="str">
            <v>中华东波苑</v>
          </cell>
        </row>
        <row r="3361">
          <cell r="K3361" t="str">
            <v>2021年</v>
          </cell>
        </row>
        <row r="3361">
          <cell r="M3361">
            <v>44561</v>
          </cell>
        </row>
        <row r="3361">
          <cell r="S3361">
            <v>736.8</v>
          </cell>
        </row>
        <row r="3361">
          <cell r="AA3361">
            <v>44470</v>
          </cell>
          <cell r="AB3361">
            <v>2021</v>
          </cell>
        </row>
        <row r="3361">
          <cell r="AF3361" t="str">
            <v>住宅物业费</v>
          </cell>
        </row>
        <row r="3362">
          <cell r="C3362" t="str">
            <v>中华东波苑</v>
          </cell>
        </row>
        <row r="3362">
          <cell r="K3362" t="str">
            <v>2021年</v>
          </cell>
        </row>
        <row r="3362">
          <cell r="M3362">
            <v>44561</v>
          </cell>
        </row>
        <row r="3362">
          <cell r="S3362">
            <v>1500</v>
          </cell>
        </row>
        <row r="3362">
          <cell r="AA3362">
            <v>44470</v>
          </cell>
          <cell r="AB3362">
            <v>2021</v>
          </cell>
        </row>
        <row r="3362">
          <cell r="AF3362" t="str">
            <v>小业主产权车辆管理费</v>
          </cell>
        </row>
        <row r="3363">
          <cell r="C3363" t="str">
            <v>中华东波苑</v>
          </cell>
        </row>
        <row r="3363">
          <cell r="K3363" t="str">
            <v>2021年</v>
          </cell>
        </row>
        <row r="3363">
          <cell r="M3363">
            <v>44561</v>
          </cell>
        </row>
        <row r="3363">
          <cell r="S3363">
            <v>1794.36</v>
          </cell>
        </row>
        <row r="3363">
          <cell r="AA3363">
            <v>44470</v>
          </cell>
          <cell r="AB3363">
            <v>2021</v>
          </cell>
        </row>
        <row r="3363">
          <cell r="AF3363" t="str">
            <v>住宅物业费</v>
          </cell>
        </row>
        <row r="3364">
          <cell r="C3364" t="str">
            <v>中华东波苑</v>
          </cell>
        </row>
        <row r="3364">
          <cell r="K3364" t="str">
            <v>2021年</v>
          </cell>
        </row>
        <row r="3364">
          <cell r="M3364">
            <v>44561</v>
          </cell>
        </row>
        <row r="3364">
          <cell r="S3364">
            <v>368.4</v>
          </cell>
        </row>
        <row r="3364">
          <cell r="AA3364">
            <v>44470</v>
          </cell>
          <cell r="AB3364">
            <v>2021</v>
          </cell>
        </row>
        <row r="3364">
          <cell r="AF3364" t="str">
            <v>住宅物业费</v>
          </cell>
        </row>
        <row r="3365">
          <cell r="C3365" t="str">
            <v>中华东波苑</v>
          </cell>
        </row>
        <row r="3365">
          <cell r="K3365" t="str">
            <v>2021年</v>
          </cell>
        </row>
        <row r="3365">
          <cell r="M3365">
            <v>44561</v>
          </cell>
        </row>
        <row r="3365">
          <cell r="S3365">
            <v>1050</v>
          </cell>
        </row>
        <row r="3365">
          <cell r="AA3365">
            <v>44470</v>
          </cell>
          <cell r="AB3365">
            <v>2021</v>
          </cell>
        </row>
        <row r="3365">
          <cell r="AF3365" t="str">
            <v>地下停车费</v>
          </cell>
        </row>
        <row r="3366">
          <cell r="C3366" t="str">
            <v>中华东波苑</v>
          </cell>
        </row>
        <row r="3366">
          <cell r="K3366" t="str">
            <v>2021年</v>
          </cell>
        </row>
        <row r="3366">
          <cell r="M3366">
            <v>44561</v>
          </cell>
        </row>
        <row r="3366">
          <cell r="S3366">
            <v>750</v>
          </cell>
        </row>
        <row r="3366">
          <cell r="AA3366">
            <v>44470</v>
          </cell>
          <cell r="AB3366">
            <v>2021</v>
          </cell>
        </row>
        <row r="3366">
          <cell r="AF3366" t="str">
            <v>地面停车费</v>
          </cell>
        </row>
        <row r="3367">
          <cell r="C3367" t="str">
            <v>中华东波苑</v>
          </cell>
        </row>
        <row r="3367">
          <cell r="K3367" t="str">
            <v>2021年</v>
          </cell>
        </row>
        <row r="3367">
          <cell r="M3367">
            <v>44561</v>
          </cell>
        </row>
        <row r="3367">
          <cell r="S3367">
            <v>3000</v>
          </cell>
        </row>
        <row r="3367">
          <cell r="AA3367">
            <v>44470</v>
          </cell>
          <cell r="AB3367">
            <v>2021</v>
          </cell>
        </row>
        <row r="3367">
          <cell r="AF3367" t="str">
            <v>地面停车费</v>
          </cell>
        </row>
        <row r="3368">
          <cell r="C3368" t="str">
            <v>中华东波苑</v>
          </cell>
        </row>
        <row r="3368">
          <cell r="K3368" t="str">
            <v>2021年</v>
          </cell>
        </row>
        <row r="3368">
          <cell r="M3368">
            <v>44561</v>
          </cell>
        </row>
        <row r="3368">
          <cell r="S3368">
            <v>1794.36</v>
          </cell>
        </row>
        <row r="3368">
          <cell r="AA3368">
            <v>44470</v>
          </cell>
          <cell r="AB3368">
            <v>2021</v>
          </cell>
        </row>
        <row r="3368">
          <cell r="AF3368" t="str">
            <v>住宅物业费</v>
          </cell>
        </row>
        <row r="3369">
          <cell r="C3369" t="str">
            <v>中华东波苑</v>
          </cell>
        </row>
        <row r="3369">
          <cell r="K3369" t="str">
            <v>2021年</v>
          </cell>
        </row>
        <row r="3369">
          <cell r="M3369">
            <v>44561</v>
          </cell>
        </row>
        <row r="3369">
          <cell r="S3369">
            <v>1047.18</v>
          </cell>
        </row>
        <row r="3369">
          <cell r="AA3369">
            <v>44470</v>
          </cell>
          <cell r="AB3369">
            <v>2021</v>
          </cell>
        </row>
        <row r="3369">
          <cell r="AF3369" t="str">
            <v>住宅物业费</v>
          </cell>
        </row>
        <row r="3370">
          <cell r="C3370" t="str">
            <v>中华东波苑</v>
          </cell>
        </row>
        <row r="3370">
          <cell r="K3370" t="str">
            <v>2021年</v>
          </cell>
        </row>
        <row r="3370">
          <cell r="M3370">
            <v>44561</v>
          </cell>
        </row>
        <row r="3370">
          <cell r="S3370">
            <v>900.4</v>
          </cell>
        </row>
        <row r="3370">
          <cell r="AA3370">
            <v>44470</v>
          </cell>
          <cell r="AB3370">
            <v>2021</v>
          </cell>
        </row>
        <row r="3370">
          <cell r="AF3370" t="str">
            <v>住宅物业费</v>
          </cell>
        </row>
        <row r="3371">
          <cell r="C3371" t="str">
            <v>中华东波苑</v>
          </cell>
        </row>
        <row r="3371">
          <cell r="K3371" t="str">
            <v>2021年</v>
          </cell>
        </row>
        <row r="3371">
          <cell r="M3371">
            <v>44561</v>
          </cell>
        </row>
        <row r="3371">
          <cell r="S3371">
            <v>900.42</v>
          </cell>
        </row>
        <row r="3371">
          <cell r="AA3371">
            <v>44470</v>
          </cell>
          <cell r="AB3371">
            <v>2021</v>
          </cell>
        </row>
        <row r="3371">
          <cell r="AF3371" t="str">
            <v>住宅物业费</v>
          </cell>
        </row>
        <row r="3372">
          <cell r="C3372" t="str">
            <v>中华东波苑</v>
          </cell>
        </row>
        <row r="3372">
          <cell r="K3372" t="str">
            <v>2021年</v>
          </cell>
        </row>
        <row r="3372">
          <cell r="M3372">
            <v>44561</v>
          </cell>
        </row>
        <row r="3372">
          <cell r="S3372">
            <v>1500</v>
          </cell>
        </row>
        <row r="3372">
          <cell r="AA3372">
            <v>44470</v>
          </cell>
          <cell r="AB3372">
            <v>2021</v>
          </cell>
        </row>
        <row r="3372">
          <cell r="AF3372" t="str">
            <v>地面停车费</v>
          </cell>
        </row>
        <row r="3373">
          <cell r="C3373" t="str">
            <v>中华东波苑</v>
          </cell>
        </row>
        <row r="3373">
          <cell r="K3373" t="str">
            <v>2021年</v>
          </cell>
        </row>
        <row r="3373">
          <cell r="M3373">
            <v>44561</v>
          </cell>
        </row>
        <row r="3373">
          <cell r="S3373">
            <v>1808.4</v>
          </cell>
        </row>
        <row r="3373">
          <cell r="AA3373">
            <v>44470</v>
          </cell>
          <cell r="AB3373">
            <v>2021</v>
          </cell>
        </row>
        <row r="3373">
          <cell r="AF3373" t="str">
            <v>住宅物业费</v>
          </cell>
        </row>
        <row r="3374">
          <cell r="C3374" t="str">
            <v>中华东波苑</v>
          </cell>
        </row>
        <row r="3374">
          <cell r="K3374" t="str">
            <v>2021年</v>
          </cell>
        </row>
        <row r="3374">
          <cell r="M3374">
            <v>44561</v>
          </cell>
        </row>
        <row r="3374">
          <cell r="S3374">
            <v>1663.26</v>
          </cell>
        </row>
        <row r="3374">
          <cell r="AA3374">
            <v>44470</v>
          </cell>
          <cell r="AB3374">
            <v>2021</v>
          </cell>
        </row>
        <row r="3374">
          <cell r="AF3374" t="str">
            <v>商铺物业费</v>
          </cell>
        </row>
        <row r="3375">
          <cell r="C3375" t="str">
            <v>中华东波苑</v>
          </cell>
        </row>
        <row r="3375">
          <cell r="K3375" t="str">
            <v>2021年</v>
          </cell>
        </row>
        <row r="3375">
          <cell r="M3375">
            <v>44561</v>
          </cell>
        </row>
        <row r="3375">
          <cell r="S3375">
            <v>1282.94</v>
          </cell>
        </row>
        <row r="3375">
          <cell r="AA3375">
            <v>44470</v>
          </cell>
          <cell r="AB3375">
            <v>2021</v>
          </cell>
        </row>
        <row r="3375">
          <cell r="AF3375" t="str">
            <v>商铺物业费</v>
          </cell>
        </row>
        <row r="3376">
          <cell r="C3376" t="str">
            <v>中华东波苑</v>
          </cell>
        </row>
        <row r="3376">
          <cell r="K3376" t="str">
            <v>2021年</v>
          </cell>
        </row>
        <row r="3376">
          <cell r="M3376">
            <v>44561</v>
          </cell>
        </row>
        <row r="3376">
          <cell r="S3376">
            <v>3553.8</v>
          </cell>
        </row>
        <row r="3376">
          <cell r="AA3376">
            <v>44470</v>
          </cell>
          <cell r="AB3376">
            <v>2021</v>
          </cell>
        </row>
        <row r="3376">
          <cell r="AF3376" t="str">
            <v>商铺物业费</v>
          </cell>
        </row>
        <row r="3377">
          <cell r="C3377" t="str">
            <v>中华东波苑</v>
          </cell>
        </row>
        <row r="3377">
          <cell r="K3377" t="str">
            <v>2021年</v>
          </cell>
        </row>
        <row r="3377">
          <cell r="M3377">
            <v>44469</v>
          </cell>
        </row>
        <row r="3377">
          <cell r="S3377">
            <v>1925</v>
          </cell>
        </row>
        <row r="3377">
          <cell r="AA3377">
            <v>44470</v>
          </cell>
          <cell r="AB3377">
            <v>2021</v>
          </cell>
        </row>
        <row r="3377">
          <cell r="AF3377" t="str">
            <v>电费及管理费</v>
          </cell>
        </row>
        <row r="3378">
          <cell r="C3378" t="str">
            <v>中华东波苑</v>
          </cell>
        </row>
        <row r="3378">
          <cell r="K3378" t="str">
            <v>2021年</v>
          </cell>
        </row>
        <row r="3378">
          <cell r="M3378">
            <v>44469</v>
          </cell>
        </row>
        <row r="3378">
          <cell r="S3378">
            <v>34.2</v>
          </cell>
        </row>
        <row r="3378">
          <cell r="AA3378">
            <v>44470</v>
          </cell>
          <cell r="AB3378">
            <v>2021</v>
          </cell>
        </row>
        <row r="3378">
          <cell r="AF3378" t="str">
            <v>代收水费</v>
          </cell>
        </row>
        <row r="3379">
          <cell r="C3379" t="str">
            <v>中华东波苑</v>
          </cell>
        </row>
        <row r="3379">
          <cell r="K3379" t="str">
            <v>2021年</v>
          </cell>
        </row>
        <row r="3379">
          <cell r="M3379">
            <v>44377</v>
          </cell>
        </row>
        <row r="3379">
          <cell r="S3379">
            <v>2341.32</v>
          </cell>
        </row>
        <row r="3379">
          <cell r="AA3379">
            <v>44470</v>
          </cell>
          <cell r="AB3379">
            <v>2021</v>
          </cell>
        </row>
        <row r="3379">
          <cell r="AF3379" t="str">
            <v>商铺物业费</v>
          </cell>
        </row>
        <row r="3380">
          <cell r="C3380" t="str">
            <v>中华东波苑</v>
          </cell>
        </row>
        <row r="3380">
          <cell r="K3380" t="str">
            <v>2021年</v>
          </cell>
        </row>
        <row r="3380">
          <cell r="M3380">
            <v>44377</v>
          </cell>
        </row>
        <row r="3380">
          <cell r="S3380">
            <v>1812.36</v>
          </cell>
        </row>
        <row r="3380">
          <cell r="AA3380">
            <v>44470</v>
          </cell>
          <cell r="AB3380">
            <v>2021</v>
          </cell>
        </row>
        <row r="3380">
          <cell r="AF3380" t="str">
            <v>商铺物业费</v>
          </cell>
        </row>
        <row r="3381">
          <cell r="C3381" t="str">
            <v>中华东波苑</v>
          </cell>
        </row>
        <row r="3381">
          <cell r="K3381" t="str">
            <v>2021年</v>
          </cell>
        </row>
        <row r="3381">
          <cell r="M3381">
            <v>44439</v>
          </cell>
        </row>
        <row r="3381">
          <cell r="S3381">
            <v>35865</v>
          </cell>
        </row>
        <row r="3381">
          <cell r="AA3381">
            <v>44470</v>
          </cell>
          <cell r="AB3381">
            <v>2021</v>
          </cell>
        </row>
        <row r="3381">
          <cell r="AF3381" t="str">
            <v>电费及管理费</v>
          </cell>
        </row>
        <row r="3382">
          <cell r="C3382" t="str">
            <v>中华东波苑</v>
          </cell>
        </row>
        <row r="3382">
          <cell r="K3382" t="str">
            <v>2021年</v>
          </cell>
        </row>
        <row r="3382">
          <cell r="M3382">
            <v>44439</v>
          </cell>
        </row>
        <row r="3382">
          <cell r="S3382">
            <v>5409.3</v>
          </cell>
        </row>
        <row r="3382">
          <cell r="AA3382">
            <v>44470</v>
          </cell>
          <cell r="AB3382">
            <v>2021</v>
          </cell>
        </row>
        <row r="3382">
          <cell r="AF3382" t="str">
            <v>代收水费</v>
          </cell>
        </row>
        <row r="3383">
          <cell r="C3383" t="str">
            <v>中华东波苑</v>
          </cell>
        </row>
        <row r="3383">
          <cell r="K3383" t="str">
            <v>2021年</v>
          </cell>
        </row>
        <row r="3383">
          <cell r="M3383">
            <v>44439</v>
          </cell>
        </row>
        <row r="3383">
          <cell r="S3383">
            <v>33320</v>
          </cell>
        </row>
        <row r="3383">
          <cell r="AA3383">
            <v>44470</v>
          </cell>
          <cell r="AB3383">
            <v>2021</v>
          </cell>
        </row>
        <row r="3383">
          <cell r="AF3383" t="str">
            <v>电费及管理费</v>
          </cell>
        </row>
        <row r="3384">
          <cell r="C3384" t="str">
            <v>中华东波苑</v>
          </cell>
        </row>
        <row r="3384">
          <cell r="K3384" t="str">
            <v>2021年</v>
          </cell>
        </row>
        <row r="3384">
          <cell r="M3384">
            <v>44439</v>
          </cell>
        </row>
        <row r="3384">
          <cell r="S3384">
            <v>4531.5</v>
          </cell>
        </row>
        <row r="3384">
          <cell r="AA3384">
            <v>44470</v>
          </cell>
          <cell r="AB3384">
            <v>2021</v>
          </cell>
        </row>
        <row r="3384">
          <cell r="AF3384" t="str">
            <v>代收水费</v>
          </cell>
        </row>
        <row r="3385">
          <cell r="C3385" t="str">
            <v>中华东波苑</v>
          </cell>
        </row>
        <row r="3385">
          <cell r="K3385" t="str">
            <v>2021年</v>
          </cell>
        </row>
        <row r="3385">
          <cell r="M3385">
            <v>44469</v>
          </cell>
        </row>
        <row r="3385">
          <cell r="S3385">
            <v>31600</v>
          </cell>
        </row>
        <row r="3385">
          <cell r="AA3385">
            <v>44470</v>
          </cell>
          <cell r="AB3385">
            <v>2021</v>
          </cell>
        </row>
        <row r="3385">
          <cell r="AF3385" t="str">
            <v>电费及管理费</v>
          </cell>
        </row>
        <row r="3386">
          <cell r="C3386" t="str">
            <v>中华东波苑</v>
          </cell>
        </row>
        <row r="3386">
          <cell r="K3386" t="str">
            <v>2021年</v>
          </cell>
        </row>
        <row r="3386">
          <cell r="M3386">
            <v>44469</v>
          </cell>
        </row>
        <row r="3386">
          <cell r="S3386">
            <v>4656.9</v>
          </cell>
        </row>
        <row r="3386">
          <cell r="AA3386">
            <v>44470</v>
          </cell>
          <cell r="AB3386">
            <v>2021</v>
          </cell>
        </row>
        <row r="3386">
          <cell r="AF3386" t="str">
            <v>代收水费</v>
          </cell>
        </row>
        <row r="3387">
          <cell r="C3387" t="str">
            <v>中华东波苑</v>
          </cell>
        </row>
        <row r="3387">
          <cell r="K3387" t="str">
            <v>2021年</v>
          </cell>
        </row>
        <row r="3387">
          <cell r="M3387">
            <v>44469</v>
          </cell>
        </row>
        <row r="3387">
          <cell r="S3387">
            <v>3239.6</v>
          </cell>
        </row>
        <row r="3387">
          <cell r="AA3387">
            <v>44470</v>
          </cell>
          <cell r="AB3387">
            <v>2021</v>
          </cell>
        </row>
        <row r="3387">
          <cell r="AF3387" t="str">
            <v>电费及管理费</v>
          </cell>
        </row>
        <row r="3388">
          <cell r="C3388" t="str">
            <v>中华东波苑</v>
          </cell>
        </row>
        <row r="3388">
          <cell r="K3388" t="str">
            <v>2021年</v>
          </cell>
        </row>
        <row r="3388">
          <cell r="M3388">
            <v>44469</v>
          </cell>
        </row>
        <row r="3388">
          <cell r="S3388">
            <v>545.2</v>
          </cell>
        </row>
        <row r="3388">
          <cell r="AA3388">
            <v>44470</v>
          </cell>
          <cell r="AB3388">
            <v>2021</v>
          </cell>
        </row>
        <row r="3388">
          <cell r="AF3388" t="str">
            <v>代收水费</v>
          </cell>
        </row>
        <row r="3389">
          <cell r="C3389" t="str">
            <v>中华东波苑</v>
          </cell>
        </row>
        <row r="3389">
          <cell r="K3389" t="str">
            <v>2021年</v>
          </cell>
        </row>
        <row r="3389">
          <cell r="M3389">
            <v>44469</v>
          </cell>
        </row>
        <row r="3389">
          <cell r="S3389">
            <v>131.1</v>
          </cell>
        </row>
        <row r="3389">
          <cell r="AA3389">
            <v>44470</v>
          </cell>
          <cell r="AB3389">
            <v>2021</v>
          </cell>
        </row>
        <row r="3389">
          <cell r="AF3389" t="str">
            <v>代收水费</v>
          </cell>
        </row>
        <row r="3390">
          <cell r="C3390" t="str">
            <v>中华东波苑</v>
          </cell>
        </row>
        <row r="3390">
          <cell r="K3390" t="str">
            <v>2021年</v>
          </cell>
        </row>
        <row r="3390">
          <cell r="M3390">
            <v>44469</v>
          </cell>
        </row>
        <row r="3390">
          <cell r="S3390">
            <v>3168</v>
          </cell>
        </row>
        <row r="3390">
          <cell r="AA3390">
            <v>44470</v>
          </cell>
          <cell r="AB3390">
            <v>2021</v>
          </cell>
        </row>
        <row r="3390">
          <cell r="AF3390" t="str">
            <v>电费及管理费</v>
          </cell>
        </row>
        <row r="3391">
          <cell r="C3391" t="str">
            <v>中华东波苑</v>
          </cell>
        </row>
        <row r="3391">
          <cell r="K3391" t="str">
            <v>2021年</v>
          </cell>
        </row>
        <row r="3391">
          <cell r="M3391">
            <v>44469</v>
          </cell>
        </row>
        <row r="3391">
          <cell r="S3391">
            <v>114</v>
          </cell>
        </row>
        <row r="3391">
          <cell r="AA3391">
            <v>44470</v>
          </cell>
          <cell r="AB3391">
            <v>2021</v>
          </cell>
        </row>
        <row r="3391">
          <cell r="AF3391" t="str">
            <v>代收水费</v>
          </cell>
        </row>
        <row r="3392">
          <cell r="C3392" t="str">
            <v>中华东波苑</v>
          </cell>
        </row>
        <row r="3392">
          <cell r="K3392" t="str">
            <v>2021年</v>
          </cell>
        </row>
        <row r="3392">
          <cell r="M3392">
            <v>44469</v>
          </cell>
        </row>
        <row r="3392">
          <cell r="S3392">
            <v>1181</v>
          </cell>
        </row>
        <row r="3392">
          <cell r="AA3392">
            <v>44470</v>
          </cell>
          <cell r="AB3392">
            <v>2021</v>
          </cell>
        </row>
        <row r="3392">
          <cell r="AF3392" t="str">
            <v>电费及管理费</v>
          </cell>
        </row>
        <row r="3393">
          <cell r="C3393" t="str">
            <v>中华东波苑</v>
          </cell>
        </row>
        <row r="3393">
          <cell r="K3393" t="str">
            <v>2021年</v>
          </cell>
        </row>
        <row r="3393">
          <cell r="M3393">
            <v>44469</v>
          </cell>
        </row>
        <row r="3393">
          <cell r="S3393">
            <v>171</v>
          </cell>
        </row>
        <row r="3393">
          <cell r="AA3393">
            <v>44470</v>
          </cell>
          <cell r="AB3393">
            <v>2021</v>
          </cell>
        </row>
        <row r="3393">
          <cell r="AF3393" t="str">
            <v>代收水费</v>
          </cell>
        </row>
        <row r="3394">
          <cell r="C3394" t="str">
            <v>中华东波苑</v>
          </cell>
        </row>
        <row r="3394">
          <cell r="K3394" t="str">
            <v>2021年</v>
          </cell>
        </row>
        <row r="3394">
          <cell r="M3394">
            <v>44469</v>
          </cell>
        </row>
        <row r="3394">
          <cell r="S3394">
            <v>276</v>
          </cell>
        </row>
        <row r="3394">
          <cell r="AA3394">
            <v>44470</v>
          </cell>
          <cell r="AB3394">
            <v>2021</v>
          </cell>
        </row>
        <row r="3394">
          <cell r="AF3394" t="str">
            <v>电费及管理费</v>
          </cell>
        </row>
        <row r="3395">
          <cell r="C3395" t="str">
            <v>中华东波苑</v>
          </cell>
        </row>
        <row r="3395">
          <cell r="K3395" t="str">
            <v>2021年</v>
          </cell>
        </row>
        <row r="3395">
          <cell r="M3395">
            <v>44469</v>
          </cell>
        </row>
        <row r="3395">
          <cell r="S3395">
            <v>57</v>
          </cell>
        </row>
        <row r="3395">
          <cell r="AA3395">
            <v>44470</v>
          </cell>
          <cell r="AB3395">
            <v>2021</v>
          </cell>
        </row>
        <row r="3395">
          <cell r="AF3395" t="str">
            <v>代收水费</v>
          </cell>
        </row>
        <row r="3396">
          <cell r="C3396" t="str">
            <v>中华东波苑</v>
          </cell>
        </row>
        <row r="3396">
          <cell r="K3396" t="str">
            <v>2021年</v>
          </cell>
        </row>
        <row r="3396">
          <cell r="M3396">
            <v>44469</v>
          </cell>
        </row>
        <row r="3396">
          <cell r="S3396">
            <v>2310</v>
          </cell>
        </row>
        <row r="3396">
          <cell r="AA3396">
            <v>44470</v>
          </cell>
          <cell r="AB3396">
            <v>2021</v>
          </cell>
        </row>
        <row r="3396">
          <cell r="AF3396" t="str">
            <v>电费及管理费</v>
          </cell>
        </row>
        <row r="3397">
          <cell r="C3397" t="str">
            <v>中华东波苑</v>
          </cell>
        </row>
        <row r="3397">
          <cell r="K3397" t="str">
            <v>2021年</v>
          </cell>
        </row>
        <row r="3397">
          <cell r="M3397">
            <v>44469</v>
          </cell>
        </row>
        <row r="3397">
          <cell r="S3397">
            <v>175.5</v>
          </cell>
        </row>
        <row r="3397">
          <cell r="AA3397">
            <v>44470</v>
          </cell>
          <cell r="AB3397">
            <v>2021</v>
          </cell>
        </row>
        <row r="3397">
          <cell r="AF3397" t="str">
            <v>代收水费</v>
          </cell>
        </row>
        <row r="3398">
          <cell r="C3398" t="str">
            <v>中华东波苑</v>
          </cell>
        </row>
        <row r="3398">
          <cell r="K3398" t="str">
            <v>2021年</v>
          </cell>
        </row>
        <row r="3398">
          <cell r="M3398">
            <v>44500</v>
          </cell>
        </row>
        <row r="3398">
          <cell r="S3398">
            <v>500</v>
          </cell>
        </row>
        <row r="3398">
          <cell r="AA3398">
            <v>44470</v>
          </cell>
          <cell r="AB3398">
            <v>2021</v>
          </cell>
        </row>
        <row r="3398">
          <cell r="AF3398" t="str">
            <v>临时停车费</v>
          </cell>
        </row>
        <row r="3399">
          <cell r="C3399" t="str">
            <v>中华东波苑</v>
          </cell>
        </row>
        <row r="3399">
          <cell r="K3399" t="str">
            <v>2021年</v>
          </cell>
        </row>
        <row r="3399">
          <cell r="M3399">
            <v>44500</v>
          </cell>
        </row>
        <row r="3399">
          <cell r="S3399">
            <v>500</v>
          </cell>
        </row>
        <row r="3399">
          <cell r="AA3399">
            <v>44470</v>
          </cell>
          <cell r="AB3399">
            <v>2021</v>
          </cell>
        </row>
        <row r="3399">
          <cell r="AF3399" t="str">
            <v>临时停车费</v>
          </cell>
        </row>
        <row r="3400">
          <cell r="C3400" t="str">
            <v>中华东波苑</v>
          </cell>
        </row>
        <row r="3400">
          <cell r="K3400" t="str">
            <v>2021年</v>
          </cell>
        </row>
        <row r="3400">
          <cell r="M3400">
            <v>44500</v>
          </cell>
        </row>
        <row r="3400">
          <cell r="S3400">
            <v>500</v>
          </cell>
        </row>
        <row r="3400">
          <cell r="AA3400">
            <v>44470</v>
          </cell>
          <cell r="AB3400">
            <v>2021</v>
          </cell>
        </row>
        <row r="3400">
          <cell r="AF3400" t="str">
            <v>临时停车费</v>
          </cell>
        </row>
        <row r="3401">
          <cell r="C3401" t="str">
            <v>中华东波苑</v>
          </cell>
        </row>
        <row r="3401">
          <cell r="K3401" t="str">
            <v>2021年</v>
          </cell>
        </row>
        <row r="3401">
          <cell r="M3401">
            <v>44500</v>
          </cell>
        </row>
        <row r="3401">
          <cell r="S3401">
            <v>250</v>
          </cell>
        </row>
        <row r="3401">
          <cell r="AA3401">
            <v>44470</v>
          </cell>
          <cell r="AB3401">
            <v>2021</v>
          </cell>
        </row>
        <row r="3401">
          <cell r="AF3401" t="str">
            <v>临时停车费</v>
          </cell>
        </row>
        <row r="3402">
          <cell r="C3402" t="str">
            <v>中华东波苑</v>
          </cell>
        </row>
        <row r="3402">
          <cell r="K3402" t="str">
            <v>2021年</v>
          </cell>
        </row>
        <row r="3402">
          <cell r="M3402">
            <v>44500</v>
          </cell>
        </row>
        <row r="3402">
          <cell r="S3402">
            <v>250</v>
          </cell>
        </row>
        <row r="3402">
          <cell r="AA3402">
            <v>44470</v>
          </cell>
          <cell r="AB3402">
            <v>2021</v>
          </cell>
        </row>
        <row r="3402">
          <cell r="AF3402" t="str">
            <v>临时停车费</v>
          </cell>
        </row>
        <row r="3403">
          <cell r="C3403" t="str">
            <v>中华东波苑</v>
          </cell>
        </row>
        <row r="3403">
          <cell r="K3403" t="str">
            <v>2022年</v>
          </cell>
        </row>
        <row r="3403">
          <cell r="M3403">
            <v>44926</v>
          </cell>
        </row>
        <row r="3403">
          <cell r="S3403">
            <v>2122.4</v>
          </cell>
        </row>
        <row r="3403">
          <cell r="AA3403">
            <v>44470</v>
          </cell>
          <cell r="AB3403">
            <v>2021</v>
          </cell>
        </row>
        <row r="3403">
          <cell r="AF3403" t="str">
            <v>住宅物业费</v>
          </cell>
        </row>
        <row r="3404">
          <cell r="C3404" t="str">
            <v>中华东波苑</v>
          </cell>
        </row>
        <row r="3404">
          <cell r="K3404" t="str">
            <v>2021年</v>
          </cell>
        </row>
        <row r="3404">
          <cell r="M3404">
            <v>44500</v>
          </cell>
        </row>
        <row r="3404">
          <cell r="S3404">
            <v>20</v>
          </cell>
        </row>
        <row r="3404">
          <cell r="AA3404">
            <v>44470</v>
          </cell>
          <cell r="AB3404">
            <v>2021</v>
          </cell>
        </row>
        <row r="3404">
          <cell r="AF3404" t="str">
            <v>临时停车费</v>
          </cell>
        </row>
        <row r="3405">
          <cell r="C3405" t="str">
            <v>中华东波苑</v>
          </cell>
        </row>
        <row r="3405">
          <cell r="K3405" t="str">
            <v>2021年</v>
          </cell>
        </row>
        <row r="3405">
          <cell r="M3405">
            <v>44530</v>
          </cell>
        </row>
        <row r="3405">
          <cell r="S3405">
            <v>3282</v>
          </cell>
        </row>
        <row r="3405">
          <cell r="AA3405">
            <v>44470</v>
          </cell>
          <cell r="AB3405">
            <v>2021</v>
          </cell>
        </row>
        <row r="3405">
          <cell r="AF3405" t="str">
            <v>电费及管理费</v>
          </cell>
        </row>
        <row r="3406">
          <cell r="C3406" t="str">
            <v>中华东波苑</v>
          </cell>
        </row>
        <row r="3406">
          <cell r="K3406" t="str">
            <v>2021年</v>
          </cell>
        </row>
        <row r="3406">
          <cell r="M3406">
            <v>44561</v>
          </cell>
        </row>
        <row r="3406">
          <cell r="S3406">
            <v>12540</v>
          </cell>
        </row>
        <row r="3406">
          <cell r="AA3406">
            <v>44470</v>
          </cell>
          <cell r="AB3406">
            <v>2021</v>
          </cell>
        </row>
        <row r="3406">
          <cell r="AF3406" t="str">
            <v>商铺物业费</v>
          </cell>
        </row>
        <row r="3407">
          <cell r="C3407" t="str">
            <v>中华东波苑</v>
          </cell>
        </row>
        <row r="3407">
          <cell r="K3407" t="str">
            <v>2021年</v>
          </cell>
        </row>
        <row r="3407">
          <cell r="M3407">
            <v>44502</v>
          </cell>
        </row>
        <row r="3407">
          <cell r="S3407">
            <v>20</v>
          </cell>
        </row>
        <row r="3407">
          <cell r="AA3407">
            <v>44501</v>
          </cell>
          <cell r="AB3407">
            <v>2021</v>
          </cell>
        </row>
        <row r="3407">
          <cell r="AF3407" t="str">
            <v>维修收入</v>
          </cell>
        </row>
        <row r="3408">
          <cell r="C3408" t="str">
            <v>中华东波苑</v>
          </cell>
        </row>
        <row r="3408">
          <cell r="K3408" t="str">
            <v>2021年</v>
          </cell>
        </row>
        <row r="3408">
          <cell r="M3408">
            <v>44469</v>
          </cell>
        </row>
        <row r="3408">
          <cell r="S3408">
            <v>3785</v>
          </cell>
        </row>
        <row r="3408">
          <cell r="AA3408">
            <v>44501</v>
          </cell>
          <cell r="AB3408">
            <v>2021</v>
          </cell>
        </row>
        <row r="3408">
          <cell r="AF3408" t="str">
            <v>电费及管理费</v>
          </cell>
        </row>
        <row r="3409">
          <cell r="C3409" t="str">
            <v>中华东波苑</v>
          </cell>
        </row>
        <row r="3409">
          <cell r="K3409" t="str">
            <v>2021年</v>
          </cell>
        </row>
        <row r="3409">
          <cell r="M3409">
            <v>44469</v>
          </cell>
        </row>
        <row r="3409">
          <cell r="S3409">
            <v>393.3</v>
          </cell>
        </row>
        <row r="3409">
          <cell r="AA3409">
            <v>44501</v>
          </cell>
          <cell r="AB3409">
            <v>2021</v>
          </cell>
        </row>
        <row r="3409">
          <cell r="AF3409" t="str">
            <v>代收水费</v>
          </cell>
        </row>
        <row r="3410">
          <cell r="C3410" t="str">
            <v>中华东波苑</v>
          </cell>
        </row>
        <row r="3410">
          <cell r="K3410" t="str">
            <v>2021年</v>
          </cell>
        </row>
        <row r="3410">
          <cell r="M3410">
            <v>44408</v>
          </cell>
        </row>
        <row r="3410">
          <cell r="S3410">
            <v>366</v>
          </cell>
        </row>
        <row r="3410">
          <cell r="AA3410">
            <v>44501</v>
          </cell>
          <cell r="AB3410">
            <v>2021</v>
          </cell>
        </row>
        <row r="3410">
          <cell r="AF3410" t="str">
            <v>电费及管理费</v>
          </cell>
        </row>
        <row r="3411">
          <cell r="C3411" t="str">
            <v>中华东波苑</v>
          </cell>
        </row>
        <row r="3411">
          <cell r="K3411" t="str">
            <v>2021年</v>
          </cell>
        </row>
        <row r="3411">
          <cell r="M3411">
            <v>44408</v>
          </cell>
        </row>
        <row r="3411">
          <cell r="S3411">
            <v>28.5</v>
          </cell>
        </row>
        <row r="3411">
          <cell r="AA3411">
            <v>44501</v>
          </cell>
          <cell r="AB3411">
            <v>2021</v>
          </cell>
        </row>
        <row r="3411">
          <cell r="AF3411" t="str">
            <v>代收水费</v>
          </cell>
        </row>
        <row r="3412">
          <cell r="C3412" t="str">
            <v>中华东波苑</v>
          </cell>
        </row>
        <row r="3412">
          <cell r="K3412" t="str">
            <v>2021年</v>
          </cell>
        </row>
        <row r="3412">
          <cell r="M3412">
            <v>44439</v>
          </cell>
        </row>
        <row r="3412">
          <cell r="S3412">
            <v>315</v>
          </cell>
        </row>
        <row r="3412">
          <cell r="AA3412">
            <v>44501</v>
          </cell>
          <cell r="AB3412">
            <v>2021</v>
          </cell>
        </row>
        <row r="3412">
          <cell r="AF3412" t="str">
            <v>电费及管理费</v>
          </cell>
        </row>
        <row r="3413">
          <cell r="C3413" t="str">
            <v>中华东波苑</v>
          </cell>
        </row>
        <row r="3413">
          <cell r="K3413" t="str">
            <v>2021年</v>
          </cell>
        </row>
        <row r="3413">
          <cell r="M3413">
            <v>44439</v>
          </cell>
        </row>
        <row r="3413">
          <cell r="S3413">
            <v>28.5</v>
          </cell>
        </row>
        <row r="3413">
          <cell r="AA3413">
            <v>44501</v>
          </cell>
          <cell r="AB3413">
            <v>2021</v>
          </cell>
        </row>
        <row r="3413">
          <cell r="AF3413" t="str">
            <v>代收水费</v>
          </cell>
        </row>
        <row r="3414">
          <cell r="C3414" t="str">
            <v>中华东波苑</v>
          </cell>
        </row>
        <row r="3414">
          <cell r="K3414" t="str">
            <v>2021年</v>
          </cell>
        </row>
        <row r="3414">
          <cell r="M3414">
            <v>44469</v>
          </cell>
        </row>
        <row r="3414">
          <cell r="S3414">
            <v>314</v>
          </cell>
        </row>
        <row r="3414">
          <cell r="AA3414">
            <v>44501</v>
          </cell>
          <cell r="AB3414">
            <v>2021</v>
          </cell>
        </row>
        <row r="3414">
          <cell r="AF3414" t="str">
            <v>电费及管理费</v>
          </cell>
        </row>
        <row r="3415">
          <cell r="C3415" t="str">
            <v>中华东波苑</v>
          </cell>
        </row>
        <row r="3415">
          <cell r="K3415" t="str">
            <v>2021年</v>
          </cell>
        </row>
        <row r="3415">
          <cell r="M3415">
            <v>44469</v>
          </cell>
        </row>
        <row r="3415">
          <cell r="S3415">
            <v>34.2</v>
          </cell>
        </row>
        <row r="3415">
          <cell r="AA3415">
            <v>44501</v>
          </cell>
          <cell r="AB3415">
            <v>2021</v>
          </cell>
        </row>
        <row r="3415">
          <cell r="AF3415" t="str">
            <v>代收水费</v>
          </cell>
        </row>
        <row r="3416">
          <cell r="C3416" t="str">
            <v>中华东波苑</v>
          </cell>
        </row>
        <row r="3416">
          <cell r="K3416" t="str">
            <v>2022年</v>
          </cell>
        </row>
        <row r="3416">
          <cell r="M3416">
            <v>44926</v>
          </cell>
        </row>
        <row r="3416">
          <cell r="S3416">
            <v>2183.4</v>
          </cell>
        </row>
        <row r="3416">
          <cell r="AA3416">
            <v>44501</v>
          </cell>
          <cell r="AB3416">
            <v>2021</v>
          </cell>
        </row>
        <row r="3416">
          <cell r="AF3416" t="str">
            <v>住宅物业费</v>
          </cell>
        </row>
        <row r="3417">
          <cell r="C3417" t="str">
            <v>中华东波苑</v>
          </cell>
        </row>
        <row r="3417">
          <cell r="K3417" t="str">
            <v>2022年</v>
          </cell>
        </row>
        <row r="3417">
          <cell r="M3417">
            <v>44926</v>
          </cell>
        </row>
        <row r="3417">
          <cell r="S3417">
            <v>3000</v>
          </cell>
        </row>
        <row r="3417">
          <cell r="AA3417">
            <v>44501</v>
          </cell>
          <cell r="AB3417">
            <v>2021</v>
          </cell>
        </row>
        <row r="3417">
          <cell r="AF3417" t="str">
            <v>地面停车费</v>
          </cell>
        </row>
        <row r="3418">
          <cell r="C3418" t="str">
            <v>中华东波苑</v>
          </cell>
        </row>
        <row r="3418">
          <cell r="K3418" t="str">
            <v>2021年</v>
          </cell>
        </row>
        <row r="3418">
          <cell r="M3418">
            <v>44561</v>
          </cell>
        </row>
        <row r="3418">
          <cell r="S3418">
            <v>1732.2</v>
          </cell>
        </row>
        <row r="3418">
          <cell r="AA3418">
            <v>44501</v>
          </cell>
          <cell r="AB3418">
            <v>2021</v>
          </cell>
        </row>
        <row r="3418">
          <cell r="AF3418" t="str">
            <v>住宅物业费</v>
          </cell>
        </row>
        <row r="3419">
          <cell r="C3419" t="str">
            <v>中华东波苑</v>
          </cell>
        </row>
        <row r="3419">
          <cell r="K3419" t="str">
            <v>2021年</v>
          </cell>
        </row>
        <row r="3419">
          <cell r="M3419">
            <v>44561</v>
          </cell>
        </row>
        <row r="3419">
          <cell r="S3419">
            <v>449.8</v>
          </cell>
        </row>
        <row r="3419">
          <cell r="AA3419">
            <v>44501</v>
          </cell>
          <cell r="AB3419">
            <v>2021</v>
          </cell>
        </row>
        <row r="3419">
          <cell r="AF3419" t="str">
            <v>住宅物业费</v>
          </cell>
        </row>
        <row r="3420">
          <cell r="C3420" t="str">
            <v>中华东波苑</v>
          </cell>
        </row>
        <row r="3420">
          <cell r="K3420" t="str">
            <v>2021年</v>
          </cell>
        </row>
        <row r="3420">
          <cell r="M3420">
            <v>44561</v>
          </cell>
        </row>
        <row r="3420">
          <cell r="S3420">
            <v>375</v>
          </cell>
        </row>
        <row r="3420">
          <cell r="AA3420">
            <v>44501</v>
          </cell>
          <cell r="AB3420">
            <v>2021</v>
          </cell>
        </row>
        <row r="3420">
          <cell r="AF3420" t="str">
            <v>小业主产权车辆管理费</v>
          </cell>
        </row>
        <row r="3421">
          <cell r="C3421" t="str">
            <v>中华东波苑</v>
          </cell>
        </row>
        <row r="3421">
          <cell r="K3421" t="str">
            <v>2021年</v>
          </cell>
        </row>
        <row r="3421">
          <cell r="M3421">
            <v>44561</v>
          </cell>
        </row>
        <row r="3421">
          <cell r="S3421">
            <v>1656.12</v>
          </cell>
        </row>
        <row r="3421">
          <cell r="AA3421">
            <v>44501</v>
          </cell>
          <cell r="AB3421">
            <v>2021</v>
          </cell>
        </row>
        <row r="3421">
          <cell r="AF3421" t="str">
            <v>住宅物业费</v>
          </cell>
        </row>
        <row r="3422">
          <cell r="C3422" t="str">
            <v>中华东波苑</v>
          </cell>
        </row>
        <row r="3422">
          <cell r="K3422" t="str">
            <v>2021年</v>
          </cell>
        </row>
        <row r="3422">
          <cell r="M3422">
            <v>44510</v>
          </cell>
        </row>
        <row r="3422">
          <cell r="S3422">
            <v>20</v>
          </cell>
        </row>
        <row r="3422">
          <cell r="AA3422">
            <v>44501</v>
          </cell>
          <cell r="AB3422">
            <v>2021</v>
          </cell>
        </row>
        <row r="3422">
          <cell r="AF3422" t="str">
            <v>维修收入</v>
          </cell>
        </row>
        <row r="3423">
          <cell r="C3423" t="str">
            <v>中华东波苑</v>
          </cell>
        </row>
        <row r="3423">
          <cell r="K3423" t="str">
            <v>2021年</v>
          </cell>
        </row>
        <row r="3423">
          <cell r="M3423">
            <v>44561</v>
          </cell>
        </row>
        <row r="3423">
          <cell r="S3423">
            <v>736.8</v>
          </cell>
        </row>
        <row r="3423">
          <cell r="AA3423">
            <v>44501</v>
          </cell>
          <cell r="AB3423">
            <v>2021</v>
          </cell>
        </row>
        <row r="3423">
          <cell r="AF3423" t="str">
            <v>住宅物业费</v>
          </cell>
        </row>
        <row r="3424">
          <cell r="C3424" t="str">
            <v>中华东波苑</v>
          </cell>
        </row>
        <row r="3424">
          <cell r="K3424" t="str">
            <v>2021年</v>
          </cell>
        </row>
        <row r="3424">
          <cell r="M3424">
            <v>44561</v>
          </cell>
        </row>
        <row r="3424">
          <cell r="S3424">
            <v>1673.88</v>
          </cell>
        </row>
        <row r="3424">
          <cell r="AA3424">
            <v>44501</v>
          </cell>
          <cell r="AB3424">
            <v>2021</v>
          </cell>
        </row>
        <row r="3424">
          <cell r="AF3424" t="str">
            <v>住宅物业费</v>
          </cell>
        </row>
        <row r="3425">
          <cell r="C3425" t="str">
            <v>中华东波苑</v>
          </cell>
        </row>
        <row r="3425">
          <cell r="K3425" t="str">
            <v>2021年</v>
          </cell>
        </row>
        <row r="3425">
          <cell r="M3425">
            <v>44561</v>
          </cell>
        </row>
        <row r="3425">
          <cell r="S3425">
            <v>732.2</v>
          </cell>
        </row>
        <row r="3425">
          <cell r="AA3425">
            <v>44501</v>
          </cell>
          <cell r="AB3425">
            <v>2021</v>
          </cell>
        </row>
        <row r="3425">
          <cell r="AF3425" t="str">
            <v>住宅物业费</v>
          </cell>
        </row>
        <row r="3426">
          <cell r="C3426" t="str">
            <v>中华东波苑</v>
          </cell>
        </row>
        <row r="3426">
          <cell r="K3426" t="str">
            <v>2021年</v>
          </cell>
        </row>
        <row r="3426">
          <cell r="M3426">
            <v>44561</v>
          </cell>
        </row>
        <row r="3426">
          <cell r="S3426">
            <v>839.6</v>
          </cell>
        </row>
        <row r="3426">
          <cell r="AA3426">
            <v>44501</v>
          </cell>
          <cell r="AB3426">
            <v>2021</v>
          </cell>
        </row>
        <row r="3426">
          <cell r="AF3426" t="str">
            <v>住宅物业费</v>
          </cell>
        </row>
        <row r="3427">
          <cell r="C3427" t="str">
            <v>中华东波苑</v>
          </cell>
        </row>
        <row r="3427">
          <cell r="K3427" t="str">
            <v>2021年</v>
          </cell>
        </row>
        <row r="3427">
          <cell r="M3427">
            <v>44561</v>
          </cell>
        </row>
        <row r="3427">
          <cell r="S3427">
            <v>2183.4</v>
          </cell>
        </row>
        <row r="3427">
          <cell r="AA3427">
            <v>44501</v>
          </cell>
          <cell r="AB3427">
            <v>2021</v>
          </cell>
        </row>
        <row r="3427">
          <cell r="AF3427" t="str">
            <v>住宅物业费</v>
          </cell>
        </row>
        <row r="3428">
          <cell r="C3428" t="str">
            <v>中华东波苑</v>
          </cell>
        </row>
        <row r="3428">
          <cell r="K3428" t="str">
            <v>2021年</v>
          </cell>
        </row>
        <row r="3428">
          <cell r="M3428">
            <v>44500</v>
          </cell>
        </row>
        <row r="3428">
          <cell r="S3428">
            <v>390.6</v>
          </cell>
        </row>
        <row r="3428">
          <cell r="AA3428">
            <v>44501</v>
          </cell>
          <cell r="AB3428">
            <v>2021</v>
          </cell>
        </row>
        <row r="3428">
          <cell r="AF3428" t="str">
            <v>电费及管理费</v>
          </cell>
        </row>
        <row r="3429">
          <cell r="C3429" t="str">
            <v>中华东波苑</v>
          </cell>
        </row>
        <row r="3429">
          <cell r="K3429" t="str">
            <v>2021年</v>
          </cell>
        </row>
        <row r="3429">
          <cell r="M3429">
            <v>44500</v>
          </cell>
        </row>
        <row r="3429">
          <cell r="S3429">
            <v>232</v>
          </cell>
        </row>
        <row r="3429">
          <cell r="AA3429">
            <v>44501</v>
          </cell>
          <cell r="AB3429">
            <v>2021</v>
          </cell>
        </row>
        <row r="3429">
          <cell r="AF3429" t="str">
            <v>代收水费</v>
          </cell>
        </row>
        <row r="3430">
          <cell r="C3430" t="str">
            <v>中华东波苑</v>
          </cell>
        </row>
        <row r="3430">
          <cell r="K3430" t="str">
            <v>2021年</v>
          </cell>
        </row>
        <row r="3430">
          <cell r="M3430">
            <v>44500</v>
          </cell>
        </row>
        <row r="3430">
          <cell r="S3430">
            <v>256</v>
          </cell>
        </row>
        <row r="3430">
          <cell r="AA3430">
            <v>44501</v>
          </cell>
          <cell r="AB3430">
            <v>2021</v>
          </cell>
        </row>
        <row r="3430">
          <cell r="AF3430" t="str">
            <v>代收水费</v>
          </cell>
        </row>
        <row r="3431">
          <cell r="C3431" t="str">
            <v>中华东波苑</v>
          </cell>
        </row>
        <row r="3431">
          <cell r="K3431" t="str">
            <v>2021年</v>
          </cell>
        </row>
        <row r="3431">
          <cell r="M3431">
            <v>44500</v>
          </cell>
        </row>
        <row r="3431">
          <cell r="S3431">
            <v>2238</v>
          </cell>
        </row>
        <row r="3431">
          <cell r="AA3431">
            <v>44501</v>
          </cell>
          <cell r="AB3431">
            <v>2021</v>
          </cell>
        </row>
        <row r="3431">
          <cell r="AF3431" t="str">
            <v>电费及管理费</v>
          </cell>
        </row>
        <row r="3432">
          <cell r="C3432" t="str">
            <v>中华东波苑</v>
          </cell>
        </row>
        <row r="3432">
          <cell r="K3432" t="str">
            <v>2021年</v>
          </cell>
        </row>
        <row r="3432">
          <cell r="M3432">
            <v>44500</v>
          </cell>
        </row>
        <row r="3432">
          <cell r="S3432">
            <v>680</v>
          </cell>
        </row>
        <row r="3432">
          <cell r="AA3432">
            <v>44501</v>
          </cell>
          <cell r="AB3432">
            <v>2021</v>
          </cell>
        </row>
        <row r="3432">
          <cell r="AF3432" t="str">
            <v>代收水费</v>
          </cell>
        </row>
        <row r="3433">
          <cell r="C3433" t="str">
            <v>中华东波苑</v>
          </cell>
        </row>
        <row r="3433">
          <cell r="K3433" t="str">
            <v>2021年</v>
          </cell>
        </row>
        <row r="3433">
          <cell r="M3433">
            <v>44500</v>
          </cell>
        </row>
        <row r="3433">
          <cell r="S3433">
            <v>4524.45</v>
          </cell>
        </row>
        <row r="3433">
          <cell r="AA3433">
            <v>44501</v>
          </cell>
          <cell r="AB3433">
            <v>2021</v>
          </cell>
        </row>
        <row r="3433">
          <cell r="AF3433" t="str">
            <v>电费及管理费</v>
          </cell>
        </row>
        <row r="3434">
          <cell r="C3434" t="str">
            <v>中华东波苑</v>
          </cell>
        </row>
        <row r="3434">
          <cell r="K3434" t="str">
            <v>2021年</v>
          </cell>
        </row>
        <row r="3434">
          <cell r="M3434">
            <v>44500</v>
          </cell>
        </row>
        <row r="3434">
          <cell r="S3434">
            <v>122.74</v>
          </cell>
        </row>
        <row r="3434">
          <cell r="AA3434">
            <v>44501</v>
          </cell>
          <cell r="AB3434">
            <v>2021</v>
          </cell>
        </row>
        <row r="3434">
          <cell r="AF3434" t="str">
            <v>代收水费</v>
          </cell>
        </row>
        <row r="3435">
          <cell r="C3435" t="str">
            <v>中华东波苑</v>
          </cell>
        </row>
        <row r="3435">
          <cell r="K3435" t="str">
            <v>2021年</v>
          </cell>
        </row>
        <row r="3435">
          <cell r="M3435">
            <v>44500</v>
          </cell>
        </row>
        <row r="3435">
          <cell r="S3435">
            <v>273</v>
          </cell>
        </row>
        <row r="3435">
          <cell r="AA3435">
            <v>44501</v>
          </cell>
          <cell r="AB3435">
            <v>2021</v>
          </cell>
        </row>
        <row r="3435">
          <cell r="AF3435" t="str">
            <v>电费及管理费</v>
          </cell>
        </row>
        <row r="3436">
          <cell r="C3436" t="str">
            <v>中华东波苑</v>
          </cell>
        </row>
        <row r="3436">
          <cell r="K3436" t="str">
            <v>2021年</v>
          </cell>
        </row>
        <row r="3436">
          <cell r="M3436">
            <v>44500</v>
          </cell>
        </row>
        <row r="3436">
          <cell r="S3436">
            <v>80</v>
          </cell>
        </row>
        <row r="3436">
          <cell r="AA3436">
            <v>44501</v>
          </cell>
          <cell r="AB3436">
            <v>2021</v>
          </cell>
        </row>
        <row r="3436">
          <cell r="AF3436" t="str">
            <v>代收水费</v>
          </cell>
        </row>
        <row r="3437">
          <cell r="C3437" t="str">
            <v>中华东波苑</v>
          </cell>
        </row>
        <row r="3437">
          <cell r="K3437" t="str">
            <v>2021年</v>
          </cell>
        </row>
        <row r="3437">
          <cell r="M3437">
            <v>44500</v>
          </cell>
        </row>
        <row r="3437">
          <cell r="S3437">
            <v>1841</v>
          </cell>
        </row>
        <row r="3437">
          <cell r="AA3437">
            <v>44501</v>
          </cell>
          <cell r="AB3437">
            <v>2021</v>
          </cell>
        </row>
        <row r="3437">
          <cell r="AF3437" t="str">
            <v>电费及管理费</v>
          </cell>
        </row>
        <row r="3438">
          <cell r="C3438" t="str">
            <v>中华东波苑</v>
          </cell>
        </row>
        <row r="3438">
          <cell r="K3438" t="str">
            <v>2021年</v>
          </cell>
        </row>
        <row r="3438">
          <cell r="M3438">
            <v>44500</v>
          </cell>
        </row>
        <row r="3438">
          <cell r="S3438">
            <v>517.5</v>
          </cell>
        </row>
        <row r="3438">
          <cell r="AA3438">
            <v>44501</v>
          </cell>
          <cell r="AB3438">
            <v>2021</v>
          </cell>
        </row>
        <row r="3438">
          <cell r="AF3438" t="str">
            <v>代收水费</v>
          </cell>
        </row>
        <row r="3439">
          <cell r="C3439" t="str">
            <v>中华东波苑</v>
          </cell>
        </row>
        <row r="3439">
          <cell r="K3439" t="str">
            <v>2021年</v>
          </cell>
        </row>
        <row r="3439">
          <cell r="M3439">
            <v>44500</v>
          </cell>
        </row>
        <row r="3439">
          <cell r="S3439">
            <v>2442</v>
          </cell>
        </row>
        <row r="3439">
          <cell r="AA3439">
            <v>44501</v>
          </cell>
          <cell r="AB3439">
            <v>2021</v>
          </cell>
        </row>
        <row r="3439">
          <cell r="AF3439" t="str">
            <v>电费及管理费</v>
          </cell>
        </row>
        <row r="3440">
          <cell r="C3440" t="str">
            <v>中华东波苑</v>
          </cell>
        </row>
        <row r="3440">
          <cell r="K3440" t="str">
            <v>2021年</v>
          </cell>
        </row>
        <row r="3440">
          <cell r="M3440">
            <v>44500</v>
          </cell>
        </row>
        <row r="3440">
          <cell r="S3440">
            <v>1042.5</v>
          </cell>
        </row>
        <row r="3440">
          <cell r="AA3440">
            <v>44501</v>
          </cell>
          <cell r="AB3440">
            <v>2021</v>
          </cell>
        </row>
        <row r="3440">
          <cell r="AF3440" t="str">
            <v>代收水费</v>
          </cell>
        </row>
        <row r="3441">
          <cell r="C3441" t="str">
            <v>中华东波苑</v>
          </cell>
        </row>
        <row r="3441">
          <cell r="K3441" t="str">
            <v>2021年</v>
          </cell>
        </row>
        <row r="3441">
          <cell r="M3441">
            <v>44500</v>
          </cell>
        </row>
        <row r="3441">
          <cell r="S3441">
            <v>601.2</v>
          </cell>
        </row>
        <row r="3441">
          <cell r="AA3441">
            <v>44501</v>
          </cell>
          <cell r="AB3441">
            <v>2021</v>
          </cell>
        </row>
        <row r="3441">
          <cell r="AF3441" t="str">
            <v>电费及管理费</v>
          </cell>
        </row>
        <row r="3442">
          <cell r="C3442" t="str">
            <v>中华东波苑</v>
          </cell>
        </row>
        <row r="3442">
          <cell r="K3442" t="str">
            <v>2021年</v>
          </cell>
        </row>
        <row r="3442">
          <cell r="M3442">
            <v>44500</v>
          </cell>
        </row>
        <row r="3442">
          <cell r="S3442">
            <v>75</v>
          </cell>
        </row>
        <row r="3442">
          <cell r="AA3442">
            <v>44501</v>
          </cell>
          <cell r="AB3442">
            <v>2021</v>
          </cell>
        </row>
        <row r="3442">
          <cell r="AF3442" t="str">
            <v>代收水费</v>
          </cell>
        </row>
        <row r="3443">
          <cell r="C3443" t="str">
            <v>中华东波苑</v>
          </cell>
        </row>
        <row r="3443">
          <cell r="K3443" t="str">
            <v>2021年</v>
          </cell>
        </row>
        <row r="3443">
          <cell r="M3443">
            <v>44500</v>
          </cell>
        </row>
        <row r="3443">
          <cell r="S3443">
            <v>607.5</v>
          </cell>
        </row>
        <row r="3443">
          <cell r="AA3443">
            <v>44501</v>
          </cell>
          <cell r="AB3443">
            <v>2021</v>
          </cell>
        </row>
        <row r="3443">
          <cell r="AF3443" t="str">
            <v>电费及管理费</v>
          </cell>
        </row>
        <row r="3444">
          <cell r="C3444" t="str">
            <v>中华东波苑</v>
          </cell>
        </row>
        <row r="3444">
          <cell r="K3444" t="str">
            <v>2021年</v>
          </cell>
        </row>
        <row r="3444">
          <cell r="M3444">
            <v>44500</v>
          </cell>
        </row>
        <row r="3444">
          <cell r="S3444">
            <v>139</v>
          </cell>
        </row>
        <row r="3444">
          <cell r="AA3444">
            <v>44501</v>
          </cell>
          <cell r="AB3444">
            <v>2021</v>
          </cell>
        </row>
        <row r="3444">
          <cell r="AF3444" t="str">
            <v>代收水费</v>
          </cell>
        </row>
        <row r="3445">
          <cell r="C3445" t="str">
            <v>中华东波苑</v>
          </cell>
        </row>
        <row r="3445">
          <cell r="K3445" t="str">
            <v>2021年</v>
          </cell>
        </row>
        <row r="3445">
          <cell r="M3445">
            <v>44500</v>
          </cell>
        </row>
        <row r="3445">
          <cell r="S3445">
            <v>72.2</v>
          </cell>
        </row>
        <row r="3445">
          <cell r="AA3445">
            <v>44501</v>
          </cell>
          <cell r="AB3445">
            <v>2021</v>
          </cell>
        </row>
        <row r="3445">
          <cell r="AF3445" t="str">
            <v>电费及管理费</v>
          </cell>
        </row>
        <row r="3446">
          <cell r="C3446" t="str">
            <v>中华东波苑</v>
          </cell>
        </row>
        <row r="3446">
          <cell r="K3446" t="str">
            <v>2021年</v>
          </cell>
        </row>
        <row r="3446">
          <cell r="M3446">
            <v>44377</v>
          </cell>
        </row>
        <row r="3446">
          <cell r="S3446">
            <v>1091.7</v>
          </cell>
        </row>
        <row r="3446">
          <cell r="AA3446">
            <v>44501</v>
          </cell>
          <cell r="AB3446">
            <v>2021</v>
          </cell>
        </row>
        <row r="3446">
          <cell r="AF3446" t="str">
            <v>住宅物业费</v>
          </cell>
        </row>
        <row r="3447">
          <cell r="C3447" t="str">
            <v>中华东波苑</v>
          </cell>
        </row>
        <row r="3447">
          <cell r="K3447" t="str">
            <v>2021年</v>
          </cell>
        </row>
        <row r="3447">
          <cell r="M3447">
            <v>44561</v>
          </cell>
        </row>
        <row r="3447">
          <cell r="S3447">
            <v>2183.4</v>
          </cell>
        </row>
        <row r="3447">
          <cell r="AA3447">
            <v>44501</v>
          </cell>
          <cell r="AB3447">
            <v>2021</v>
          </cell>
        </row>
        <row r="3447">
          <cell r="AF3447" t="str">
            <v>住宅物业费</v>
          </cell>
        </row>
        <row r="3448">
          <cell r="C3448" t="str">
            <v>中华东波苑</v>
          </cell>
        </row>
        <row r="3448">
          <cell r="K3448" t="str">
            <v>2021年</v>
          </cell>
        </row>
        <row r="3448">
          <cell r="M3448">
            <v>44561</v>
          </cell>
        </row>
        <row r="3448">
          <cell r="S3448">
            <v>736.8</v>
          </cell>
        </row>
        <row r="3448">
          <cell r="AA3448">
            <v>44501</v>
          </cell>
          <cell r="AB3448">
            <v>2021</v>
          </cell>
        </row>
        <row r="3448">
          <cell r="AF3448" t="str">
            <v>住宅物业费</v>
          </cell>
        </row>
        <row r="3449">
          <cell r="C3449" t="str">
            <v>中华东波苑</v>
          </cell>
        </row>
        <row r="3449">
          <cell r="K3449" t="str">
            <v>2021年</v>
          </cell>
        </row>
        <row r="3449">
          <cell r="M3449">
            <v>44506</v>
          </cell>
        </row>
        <row r="3449">
          <cell r="S3449">
            <v>10</v>
          </cell>
        </row>
        <row r="3449">
          <cell r="AA3449">
            <v>44501</v>
          </cell>
          <cell r="AB3449">
            <v>2021</v>
          </cell>
        </row>
        <row r="3449">
          <cell r="AF3449" t="str">
            <v>维修收入</v>
          </cell>
        </row>
        <row r="3450">
          <cell r="C3450" t="str">
            <v>中华东波苑</v>
          </cell>
        </row>
        <row r="3450">
          <cell r="K3450" t="str">
            <v>2021年</v>
          </cell>
        </row>
        <row r="3450">
          <cell r="M3450">
            <v>44530</v>
          </cell>
        </row>
        <row r="3450">
          <cell r="S3450">
            <v>250</v>
          </cell>
        </row>
        <row r="3450">
          <cell r="AA3450">
            <v>44501</v>
          </cell>
          <cell r="AB3450">
            <v>2021</v>
          </cell>
        </row>
        <row r="3450">
          <cell r="AF3450" t="str">
            <v>临时停车费</v>
          </cell>
        </row>
        <row r="3451">
          <cell r="C3451" t="str">
            <v>中华东波苑</v>
          </cell>
        </row>
        <row r="3451">
          <cell r="K3451" t="str">
            <v>2021年</v>
          </cell>
        </row>
        <row r="3451">
          <cell r="M3451">
            <v>44530</v>
          </cell>
        </row>
        <row r="3451">
          <cell r="S3451">
            <v>250</v>
          </cell>
        </row>
        <row r="3451">
          <cell r="AA3451">
            <v>44501</v>
          </cell>
          <cell r="AB3451">
            <v>2021</v>
          </cell>
        </row>
        <row r="3451">
          <cell r="AF3451" t="str">
            <v>临时停车费</v>
          </cell>
        </row>
        <row r="3452">
          <cell r="C3452" t="str">
            <v>中华东波苑</v>
          </cell>
        </row>
        <row r="3452">
          <cell r="K3452" t="str">
            <v>2021年</v>
          </cell>
        </row>
        <row r="3452">
          <cell r="M3452">
            <v>44530</v>
          </cell>
        </row>
        <row r="3452">
          <cell r="S3452">
            <v>500</v>
          </cell>
        </row>
        <row r="3452">
          <cell r="AA3452">
            <v>44501</v>
          </cell>
          <cell r="AB3452">
            <v>2021</v>
          </cell>
        </row>
        <row r="3452">
          <cell r="AF3452" t="str">
            <v>临时停车费</v>
          </cell>
        </row>
        <row r="3453">
          <cell r="C3453" t="str">
            <v>中华东波苑</v>
          </cell>
        </row>
        <row r="3453">
          <cell r="K3453" t="str">
            <v>2021年</v>
          </cell>
        </row>
        <row r="3453">
          <cell r="M3453">
            <v>44530</v>
          </cell>
        </row>
        <row r="3453">
          <cell r="S3453">
            <v>500</v>
          </cell>
        </row>
        <row r="3453">
          <cell r="AA3453">
            <v>44501</v>
          </cell>
          <cell r="AB3453">
            <v>2021</v>
          </cell>
        </row>
        <row r="3453">
          <cell r="AF3453" t="str">
            <v>临时停车费</v>
          </cell>
        </row>
        <row r="3454">
          <cell r="C3454" t="str">
            <v>中华东波苑</v>
          </cell>
        </row>
        <row r="3454">
          <cell r="K3454" t="str">
            <v>2021年</v>
          </cell>
        </row>
        <row r="3454">
          <cell r="M3454">
            <v>44530</v>
          </cell>
        </row>
        <row r="3454">
          <cell r="S3454">
            <v>500</v>
          </cell>
        </row>
        <row r="3454">
          <cell r="AA3454">
            <v>44501</v>
          </cell>
          <cell r="AB3454">
            <v>2021</v>
          </cell>
        </row>
        <row r="3454">
          <cell r="AF3454" t="str">
            <v>临时停车费</v>
          </cell>
        </row>
        <row r="3455">
          <cell r="C3455" t="str">
            <v>中华东波苑</v>
          </cell>
        </row>
        <row r="3455">
          <cell r="K3455" t="str">
            <v>2021年</v>
          </cell>
        </row>
        <row r="3455">
          <cell r="M3455">
            <v>44530</v>
          </cell>
        </row>
        <row r="3455">
          <cell r="S3455">
            <v>10</v>
          </cell>
        </row>
        <row r="3455">
          <cell r="AA3455">
            <v>44501</v>
          </cell>
          <cell r="AB3455">
            <v>2021</v>
          </cell>
        </row>
        <row r="3455">
          <cell r="AF3455" t="str">
            <v>临时停车费</v>
          </cell>
        </row>
        <row r="3456">
          <cell r="C3456" t="str">
            <v>中华东波苑</v>
          </cell>
        </row>
        <row r="3456">
          <cell r="K3456" t="str">
            <v>2021年</v>
          </cell>
        </row>
        <row r="3456">
          <cell r="M3456">
            <v>44500</v>
          </cell>
        </row>
        <row r="3456">
          <cell r="S3456">
            <v>158.84</v>
          </cell>
        </row>
        <row r="3456">
          <cell r="AA3456">
            <v>44501</v>
          </cell>
          <cell r="AB3456">
            <v>2021</v>
          </cell>
        </row>
        <row r="3456">
          <cell r="AF3456" t="str">
            <v>代收水费</v>
          </cell>
        </row>
        <row r="3457">
          <cell r="C3457" t="str">
            <v>中华东波苑</v>
          </cell>
        </row>
        <row r="3457">
          <cell r="K3457" t="str">
            <v>2021年</v>
          </cell>
        </row>
        <row r="3457">
          <cell r="M3457">
            <v>44500</v>
          </cell>
        </row>
        <row r="3457">
          <cell r="S3457">
            <v>1516</v>
          </cell>
        </row>
        <row r="3457">
          <cell r="AA3457">
            <v>44501</v>
          </cell>
          <cell r="AB3457">
            <v>2021</v>
          </cell>
        </row>
        <row r="3457">
          <cell r="AF3457" t="str">
            <v>电费及管理费</v>
          </cell>
        </row>
        <row r="3458">
          <cell r="C3458" t="str">
            <v>中华东波苑</v>
          </cell>
        </row>
        <row r="3458">
          <cell r="K3458" t="str">
            <v>2021年</v>
          </cell>
        </row>
        <row r="3458">
          <cell r="M3458">
            <v>44500</v>
          </cell>
        </row>
        <row r="3458">
          <cell r="S3458">
            <v>86.64</v>
          </cell>
        </row>
        <row r="3458">
          <cell r="AA3458">
            <v>44501</v>
          </cell>
          <cell r="AB3458">
            <v>2021</v>
          </cell>
        </row>
        <row r="3458">
          <cell r="AF3458" t="str">
            <v>代收水费</v>
          </cell>
        </row>
        <row r="3459">
          <cell r="C3459" t="str">
            <v>中华东波苑</v>
          </cell>
        </row>
        <row r="3459">
          <cell r="K3459" t="str">
            <v>2021年</v>
          </cell>
        </row>
        <row r="3459">
          <cell r="M3459">
            <v>44500</v>
          </cell>
        </row>
        <row r="3459">
          <cell r="S3459">
            <v>661</v>
          </cell>
        </row>
        <row r="3459">
          <cell r="AA3459">
            <v>44501</v>
          </cell>
          <cell r="AB3459">
            <v>2021</v>
          </cell>
        </row>
        <row r="3459">
          <cell r="AF3459" t="str">
            <v>电费及管理费</v>
          </cell>
        </row>
        <row r="3460">
          <cell r="C3460" t="str">
            <v>中华东波苑</v>
          </cell>
        </row>
        <row r="3460">
          <cell r="K3460" t="str">
            <v>2021年</v>
          </cell>
        </row>
        <row r="3460">
          <cell r="M3460">
            <v>44500</v>
          </cell>
        </row>
        <row r="3460">
          <cell r="S3460">
            <v>225</v>
          </cell>
        </row>
        <row r="3460">
          <cell r="AA3460">
            <v>44501</v>
          </cell>
          <cell r="AB3460">
            <v>2021</v>
          </cell>
        </row>
        <row r="3460">
          <cell r="AF3460" t="str">
            <v>代收水费</v>
          </cell>
        </row>
        <row r="3461">
          <cell r="C3461" t="str">
            <v>中华东波苑</v>
          </cell>
        </row>
        <row r="3461">
          <cell r="K3461" t="str">
            <v>2021年</v>
          </cell>
        </row>
        <row r="3461">
          <cell r="M3461">
            <v>44500</v>
          </cell>
        </row>
        <row r="3461">
          <cell r="S3461">
            <v>2440.2</v>
          </cell>
        </row>
        <row r="3461">
          <cell r="AA3461">
            <v>44501</v>
          </cell>
          <cell r="AB3461">
            <v>2021</v>
          </cell>
        </row>
        <row r="3461">
          <cell r="AF3461" t="str">
            <v>电费及管理费</v>
          </cell>
        </row>
        <row r="3462">
          <cell r="C3462" t="str">
            <v>中华东波苑</v>
          </cell>
        </row>
        <row r="3462">
          <cell r="K3462" t="str">
            <v>2021年</v>
          </cell>
        </row>
        <row r="3462">
          <cell r="M3462">
            <v>44500</v>
          </cell>
        </row>
        <row r="3462">
          <cell r="S3462">
            <v>600</v>
          </cell>
        </row>
        <row r="3462">
          <cell r="AA3462">
            <v>44501</v>
          </cell>
          <cell r="AB3462">
            <v>2021</v>
          </cell>
        </row>
        <row r="3462">
          <cell r="AF3462" t="str">
            <v>代收水费</v>
          </cell>
        </row>
        <row r="3463">
          <cell r="C3463" t="str">
            <v>中华东波苑</v>
          </cell>
        </row>
        <row r="3463">
          <cell r="K3463" t="str">
            <v>2021年</v>
          </cell>
        </row>
        <row r="3463">
          <cell r="M3463">
            <v>44500</v>
          </cell>
        </row>
        <row r="3463">
          <cell r="S3463">
            <v>2550</v>
          </cell>
        </row>
        <row r="3463">
          <cell r="AA3463">
            <v>44501</v>
          </cell>
          <cell r="AB3463">
            <v>2021</v>
          </cell>
        </row>
        <row r="3463">
          <cell r="AF3463" t="str">
            <v>电费及管理费</v>
          </cell>
        </row>
        <row r="3464">
          <cell r="C3464" t="str">
            <v>中华东波苑</v>
          </cell>
        </row>
        <row r="3464">
          <cell r="K3464" t="str">
            <v>2021年</v>
          </cell>
        </row>
        <row r="3464">
          <cell r="M3464">
            <v>44500</v>
          </cell>
        </row>
        <row r="3464">
          <cell r="S3464">
            <v>232.5</v>
          </cell>
        </row>
        <row r="3464">
          <cell r="AA3464">
            <v>44501</v>
          </cell>
          <cell r="AB3464">
            <v>2021</v>
          </cell>
        </row>
        <row r="3464">
          <cell r="AF3464" t="str">
            <v>代收水费</v>
          </cell>
        </row>
        <row r="3465">
          <cell r="C3465" t="str">
            <v>中华东波苑</v>
          </cell>
        </row>
        <row r="3465">
          <cell r="K3465" t="str">
            <v>2021年</v>
          </cell>
        </row>
        <row r="3465">
          <cell r="M3465">
            <v>44500</v>
          </cell>
        </row>
        <row r="3465">
          <cell r="S3465">
            <v>864.9</v>
          </cell>
        </row>
        <row r="3465">
          <cell r="AA3465">
            <v>44501</v>
          </cell>
          <cell r="AB3465">
            <v>2021</v>
          </cell>
        </row>
        <row r="3465">
          <cell r="AF3465" t="str">
            <v>电费及管理费</v>
          </cell>
        </row>
        <row r="3466">
          <cell r="C3466" t="str">
            <v>中华东波苑</v>
          </cell>
        </row>
        <row r="3466">
          <cell r="K3466" t="str">
            <v>2021年</v>
          </cell>
        </row>
        <row r="3466">
          <cell r="M3466">
            <v>44500</v>
          </cell>
        </row>
        <row r="3466">
          <cell r="S3466">
            <v>43.32</v>
          </cell>
        </row>
        <row r="3466">
          <cell r="AA3466">
            <v>44501</v>
          </cell>
          <cell r="AB3466">
            <v>2021</v>
          </cell>
        </row>
        <row r="3466">
          <cell r="AF3466" t="str">
            <v>代收水费</v>
          </cell>
        </row>
        <row r="3467">
          <cell r="C3467" t="str">
            <v>中华东波苑</v>
          </cell>
        </row>
        <row r="3467">
          <cell r="K3467" t="str">
            <v>2021年</v>
          </cell>
        </row>
        <row r="3467">
          <cell r="M3467">
            <v>44500</v>
          </cell>
        </row>
        <row r="3467">
          <cell r="S3467">
            <v>151</v>
          </cell>
        </row>
        <row r="3467">
          <cell r="AA3467">
            <v>44501</v>
          </cell>
          <cell r="AB3467">
            <v>2021</v>
          </cell>
        </row>
        <row r="3467">
          <cell r="AF3467" t="str">
            <v>电费及管理费</v>
          </cell>
        </row>
        <row r="3468">
          <cell r="C3468" t="str">
            <v>中华东波苑</v>
          </cell>
        </row>
        <row r="3468">
          <cell r="K3468" t="str">
            <v>2021年</v>
          </cell>
        </row>
        <row r="3468">
          <cell r="M3468">
            <v>44500</v>
          </cell>
        </row>
        <row r="3468">
          <cell r="S3468">
            <v>75</v>
          </cell>
        </row>
        <row r="3468">
          <cell r="AA3468">
            <v>44501</v>
          </cell>
          <cell r="AB3468">
            <v>2021</v>
          </cell>
        </row>
        <row r="3468">
          <cell r="AF3468" t="str">
            <v>代收水费</v>
          </cell>
        </row>
        <row r="3469">
          <cell r="C3469" t="str">
            <v>中华东波苑</v>
          </cell>
        </row>
        <row r="3469">
          <cell r="K3469" t="str">
            <v>2022年</v>
          </cell>
        </row>
        <row r="3469">
          <cell r="M3469">
            <v>44742</v>
          </cell>
        </row>
        <row r="3469">
          <cell r="S3469">
            <v>2100</v>
          </cell>
        </row>
        <row r="3469">
          <cell r="AA3469">
            <v>44501</v>
          </cell>
          <cell r="AB3469">
            <v>2021</v>
          </cell>
        </row>
        <row r="3469">
          <cell r="AF3469" t="str">
            <v>地下停车费</v>
          </cell>
        </row>
        <row r="3470">
          <cell r="C3470" t="str">
            <v>中华东波苑</v>
          </cell>
        </row>
        <row r="3470">
          <cell r="K3470" t="str">
            <v>2022年</v>
          </cell>
        </row>
        <row r="3470">
          <cell r="M3470">
            <v>44926</v>
          </cell>
        </row>
        <row r="3470">
          <cell r="S3470">
            <v>1673.88</v>
          </cell>
        </row>
        <row r="3470">
          <cell r="AA3470">
            <v>44501</v>
          </cell>
          <cell r="AB3470">
            <v>2021</v>
          </cell>
        </row>
        <row r="3470">
          <cell r="AF3470" t="str">
            <v>住宅物业费</v>
          </cell>
        </row>
        <row r="3471">
          <cell r="C3471" t="str">
            <v>中华东波苑</v>
          </cell>
        </row>
        <row r="3471">
          <cell r="K3471" t="str">
            <v>2022年</v>
          </cell>
        </row>
        <row r="3471">
          <cell r="M3471">
            <v>44926</v>
          </cell>
        </row>
        <row r="3471">
          <cell r="S3471">
            <v>3000</v>
          </cell>
        </row>
        <row r="3471">
          <cell r="AA3471">
            <v>44501</v>
          </cell>
          <cell r="AB3471">
            <v>2021</v>
          </cell>
        </row>
        <row r="3471">
          <cell r="AF3471" t="str">
            <v>地面停车费</v>
          </cell>
        </row>
        <row r="3472">
          <cell r="C3472" t="str">
            <v>中华东波苑</v>
          </cell>
        </row>
        <row r="3472">
          <cell r="K3472" t="str">
            <v>2021年</v>
          </cell>
        </row>
        <row r="3472">
          <cell r="M3472">
            <v>44561</v>
          </cell>
        </row>
        <row r="3472">
          <cell r="S3472">
            <v>2365</v>
          </cell>
        </row>
        <row r="3472">
          <cell r="AA3472">
            <v>44501</v>
          </cell>
          <cell r="AB3472">
            <v>2021</v>
          </cell>
        </row>
        <row r="3472">
          <cell r="AF3472" t="str">
            <v>商铺物业费</v>
          </cell>
        </row>
        <row r="3473">
          <cell r="C3473" t="str">
            <v>中华东波苑</v>
          </cell>
        </row>
        <row r="3473">
          <cell r="K3473" t="str">
            <v>2021年</v>
          </cell>
        </row>
        <row r="3473">
          <cell r="M3473">
            <v>44561</v>
          </cell>
        </row>
        <row r="3473">
          <cell r="S3473">
            <v>2364.62</v>
          </cell>
        </row>
        <row r="3473">
          <cell r="AA3473">
            <v>44501</v>
          </cell>
          <cell r="AB3473">
            <v>2021</v>
          </cell>
        </row>
        <row r="3473">
          <cell r="AF3473" t="str">
            <v>商铺物业费</v>
          </cell>
        </row>
        <row r="3474">
          <cell r="C3474" t="str">
            <v>中华东波苑</v>
          </cell>
        </row>
        <row r="3474">
          <cell r="K3474" t="str">
            <v>2021年</v>
          </cell>
        </row>
        <row r="3474">
          <cell r="M3474">
            <v>44561</v>
          </cell>
        </row>
        <row r="3474">
          <cell r="S3474">
            <v>3146.5</v>
          </cell>
        </row>
        <row r="3474">
          <cell r="AA3474">
            <v>44501</v>
          </cell>
          <cell r="AB3474">
            <v>2021</v>
          </cell>
        </row>
        <row r="3474">
          <cell r="AF3474" t="str">
            <v>商铺物业费</v>
          </cell>
        </row>
        <row r="3475">
          <cell r="C3475" t="str">
            <v>中华东波苑</v>
          </cell>
        </row>
        <row r="3475">
          <cell r="K3475" t="str">
            <v>2021年</v>
          </cell>
        </row>
        <row r="3475">
          <cell r="M3475">
            <v>44561</v>
          </cell>
        </row>
        <row r="3475">
          <cell r="S3475">
            <v>4403.88</v>
          </cell>
        </row>
        <row r="3475">
          <cell r="AA3475">
            <v>44501</v>
          </cell>
          <cell r="AB3475">
            <v>2021</v>
          </cell>
        </row>
        <row r="3475">
          <cell r="AF3475" t="str">
            <v>商铺物业费</v>
          </cell>
        </row>
        <row r="3476">
          <cell r="C3476" t="str">
            <v>中华东波苑</v>
          </cell>
        </row>
        <row r="3476">
          <cell r="K3476" t="str">
            <v>2021年</v>
          </cell>
        </row>
        <row r="3476">
          <cell r="M3476">
            <v>44561</v>
          </cell>
        </row>
        <row r="3476">
          <cell r="S3476">
            <v>38868</v>
          </cell>
        </row>
        <row r="3476">
          <cell r="AA3476">
            <v>44501</v>
          </cell>
          <cell r="AB3476">
            <v>2021</v>
          </cell>
        </row>
        <row r="3476">
          <cell r="AF3476" t="str">
            <v>商铺物业费</v>
          </cell>
        </row>
        <row r="3477">
          <cell r="C3477" t="str">
            <v>中华东波苑</v>
          </cell>
        </row>
        <row r="3477">
          <cell r="K3477" t="str">
            <v>2021年</v>
          </cell>
        </row>
        <row r="3477">
          <cell r="M3477">
            <v>44469</v>
          </cell>
        </row>
        <row r="3477">
          <cell r="S3477">
            <v>37320</v>
          </cell>
        </row>
        <row r="3477">
          <cell r="AA3477">
            <v>44501</v>
          </cell>
          <cell r="AB3477">
            <v>2021</v>
          </cell>
        </row>
        <row r="3477">
          <cell r="AF3477" t="str">
            <v>电费及管理费</v>
          </cell>
        </row>
        <row r="3478">
          <cell r="C3478" t="str">
            <v>中华东波苑</v>
          </cell>
        </row>
        <row r="3478">
          <cell r="K3478" t="str">
            <v>2021年</v>
          </cell>
        </row>
        <row r="3478">
          <cell r="M3478">
            <v>44469</v>
          </cell>
        </row>
        <row r="3478">
          <cell r="S3478">
            <v>5517.6</v>
          </cell>
        </row>
        <row r="3478">
          <cell r="AA3478">
            <v>44501</v>
          </cell>
          <cell r="AB3478">
            <v>2021</v>
          </cell>
        </row>
        <row r="3478">
          <cell r="AF3478" t="str">
            <v>代收水费</v>
          </cell>
        </row>
        <row r="3479">
          <cell r="C3479" t="str">
            <v>中华东波苑</v>
          </cell>
        </row>
        <row r="3479">
          <cell r="K3479" t="str">
            <v>2021年</v>
          </cell>
        </row>
        <row r="3479">
          <cell r="M3479">
            <v>44561</v>
          </cell>
        </row>
        <row r="3479">
          <cell r="S3479">
            <v>1673.88</v>
          </cell>
        </row>
        <row r="3479">
          <cell r="AA3479">
            <v>44501</v>
          </cell>
          <cell r="AB3479">
            <v>2021</v>
          </cell>
        </row>
        <row r="3479">
          <cell r="AF3479" t="str">
            <v>住宅物业费</v>
          </cell>
        </row>
        <row r="3480">
          <cell r="C3480" t="str">
            <v>中华东波苑</v>
          </cell>
        </row>
        <row r="3480">
          <cell r="K3480" t="str">
            <v>2021年</v>
          </cell>
        </row>
        <row r="3480">
          <cell r="M3480">
            <v>44561</v>
          </cell>
        </row>
        <row r="3480">
          <cell r="S3480">
            <v>1473.6</v>
          </cell>
        </row>
        <row r="3480">
          <cell r="AA3480">
            <v>44501</v>
          </cell>
          <cell r="AB3480">
            <v>2021</v>
          </cell>
        </row>
        <row r="3480">
          <cell r="AF3480" t="str">
            <v>住宅物业费</v>
          </cell>
        </row>
        <row r="3481">
          <cell r="C3481" t="str">
            <v>中华东波苑</v>
          </cell>
        </row>
        <row r="3481">
          <cell r="K3481" t="str">
            <v>2021年</v>
          </cell>
        </row>
        <row r="3481">
          <cell r="M3481">
            <v>44561</v>
          </cell>
        </row>
        <row r="3481">
          <cell r="S3481">
            <v>3000</v>
          </cell>
        </row>
        <row r="3481">
          <cell r="AA3481">
            <v>44501</v>
          </cell>
          <cell r="AB3481">
            <v>2021</v>
          </cell>
        </row>
        <row r="3481">
          <cell r="AF3481" t="str">
            <v>地面停车费</v>
          </cell>
        </row>
        <row r="3482">
          <cell r="C3482" t="str">
            <v>中华东波苑</v>
          </cell>
        </row>
        <row r="3482">
          <cell r="K3482" t="str">
            <v>2021年</v>
          </cell>
        </row>
        <row r="3482">
          <cell r="M3482">
            <v>44500</v>
          </cell>
        </row>
        <row r="3482">
          <cell r="S3482">
            <v>6292.38</v>
          </cell>
        </row>
        <row r="3482">
          <cell r="AA3482">
            <v>44501</v>
          </cell>
          <cell r="AB3482">
            <v>2021</v>
          </cell>
        </row>
        <row r="3482">
          <cell r="AF3482" t="str">
            <v>电费及管理费</v>
          </cell>
        </row>
        <row r="3483">
          <cell r="C3483" t="str">
            <v>中华东波苑</v>
          </cell>
        </row>
        <row r="3483">
          <cell r="K3483" t="str">
            <v>2021年</v>
          </cell>
        </row>
        <row r="3483">
          <cell r="M3483">
            <v>44500</v>
          </cell>
        </row>
        <row r="3483">
          <cell r="S3483">
            <v>1783.34</v>
          </cell>
        </row>
        <row r="3483">
          <cell r="AA3483">
            <v>44501</v>
          </cell>
          <cell r="AB3483">
            <v>2021</v>
          </cell>
        </row>
        <row r="3483">
          <cell r="AF3483" t="str">
            <v>代收水费</v>
          </cell>
        </row>
        <row r="3484">
          <cell r="C3484" t="str">
            <v>中华东波苑</v>
          </cell>
        </row>
        <row r="3484">
          <cell r="K3484" t="str">
            <v>2021年</v>
          </cell>
        </row>
        <row r="3484">
          <cell r="M3484">
            <v>44500</v>
          </cell>
        </row>
        <row r="3484">
          <cell r="S3484">
            <v>5580</v>
          </cell>
        </row>
        <row r="3484">
          <cell r="AA3484">
            <v>44501</v>
          </cell>
          <cell r="AB3484">
            <v>2021</v>
          </cell>
        </row>
        <row r="3484">
          <cell r="AF3484" t="str">
            <v>电费及管理费</v>
          </cell>
        </row>
        <row r="3485">
          <cell r="C3485" t="str">
            <v>中华东波苑</v>
          </cell>
        </row>
        <row r="3485">
          <cell r="K3485" t="str">
            <v>2021年</v>
          </cell>
        </row>
        <row r="3485">
          <cell r="M3485">
            <v>44500</v>
          </cell>
        </row>
        <row r="3485">
          <cell r="S3485">
            <v>1812.22</v>
          </cell>
        </row>
        <row r="3485">
          <cell r="AA3485">
            <v>44501</v>
          </cell>
          <cell r="AB3485">
            <v>2021</v>
          </cell>
        </row>
        <row r="3485">
          <cell r="AF3485" t="str">
            <v>代收水费</v>
          </cell>
        </row>
        <row r="3486">
          <cell r="C3486" t="str">
            <v>中华东波苑</v>
          </cell>
        </row>
        <row r="3486">
          <cell r="K3486" t="str">
            <v>2021年</v>
          </cell>
        </row>
        <row r="3486">
          <cell r="M3486">
            <v>44500</v>
          </cell>
        </row>
        <row r="3486">
          <cell r="S3486">
            <v>297</v>
          </cell>
        </row>
        <row r="3486">
          <cell r="AA3486">
            <v>44501</v>
          </cell>
          <cell r="AB3486">
            <v>2021</v>
          </cell>
        </row>
        <row r="3486">
          <cell r="AF3486" t="str">
            <v>电费及管理费</v>
          </cell>
        </row>
        <row r="3487">
          <cell r="C3487" t="str">
            <v>中华东波苑</v>
          </cell>
        </row>
        <row r="3487">
          <cell r="K3487" t="str">
            <v>2021年</v>
          </cell>
        </row>
        <row r="3487">
          <cell r="M3487">
            <v>44500</v>
          </cell>
        </row>
        <row r="3487">
          <cell r="S3487">
            <v>397.1</v>
          </cell>
        </row>
        <row r="3487">
          <cell r="AA3487">
            <v>44501</v>
          </cell>
          <cell r="AB3487">
            <v>2021</v>
          </cell>
        </row>
        <row r="3487">
          <cell r="AF3487" t="str">
            <v>代收水费</v>
          </cell>
        </row>
        <row r="3488">
          <cell r="C3488" t="str">
            <v>中华东波苑</v>
          </cell>
        </row>
        <row r="3488">
          <cell r="K3488" t="str">
            <v>2021年</v>
          </cell>
        </row>
        <row r="3488">
          <cell r="M3488">
            <v>44530</v>
          </cell>
        </row>
        <row r="3488">
          <cell r="S3488">
            <v>5.4</v>
          </cell>
        </row>
        <row r="3488">
          <cell r="AA3488">
            <v>44501</v>
          </cell>
          <cell r="AB3488">
            <v>2021</v>
          </cell>
        </row>
        <row r="3488">
          <cell r="AF3488" t="str">
            <v>租金收入</v>
          </cell>
        </row>
        <row r="3489">
          <cell r="C3489" t="str">
            <v>中华东波苑</v>
          </cell>
        </row>
        <row r="3489">
          <cell r="K3489" t="str">
            <v>2021年</v>
          </cell>
        </row>
        <row r="3489">
          <cell r="M3489">
            <v>44561</v>
          </cell>
        </row>
        <row r="3489">
          <cell r="S3489">
            <v>393.79</v>
          </cell>
        </row>
        <row r="3489">
          <cell r="AA3489">
            <v>44531</v>
          </cell>
          <cell r="AB3489">
            <v>2021</v>
          </cell>
        </row>
        <row r="3489">
          <cell r="AF3489" t="str">
            <v>商铺物业费</v>
          </cell>
        </row>
        <row r="3490">
          <cell r="C3490" t="str">
            <v>中华东波苑</v>
          </cell>
        </row>
        <row r="3490">
          <cell r="K3490" t="str">
            <v>2021年</v>
          </cell>
        </row>
        <row r="3490">
          <cell r="M3490">
            <v>44561</v>
          </cell>
        </row>
        <row r="3490">
          <cell r="S3490">
            <v>265.56</v>
          </cell>
        </row>
        <row r="3490">
          <cell r="AA3490">
            <v>44531</v>
          </cell>
          <cell r="AB3490">
            <v>2021</v>
          </cell>
        </row>
        <row r="3490">
          <cell r="AF3490" t="str">
            <v>商铺物业费</v>
          </cell>
        </row>
        <row r="3491">
          <cell r="C3491" t="str">
            <v>中华东波苑</v>
          </cell>
        </row>
        <row r="3491">
          <cell r="K3491" t="str">
            <v>2021年</v>
          </cell>
        </row>
        <row r="3491">
          <cell r="M3491">
            <v>44561</v>
          </cell>
        </row>
        <row r="3491">
          <cell r="S3491">
            <v>1699.1</v>
          </cell>
        </row>
        <row r="3491">
          <cell r="AA3491">
            <v>44531</v>
          </cell>
          <cell r="AB3491">
            <v>2021</v>
          </cell>
        </row>
        <row r="3491">
          <cell r="AF3491" t="str">
            <v>商铺物业费</v>
          </cell>
        </row>
        <row r="3492">
          <cell r="C3492" t="str">
            <v>中华东波苑</v>
          </cell>
        </row>
        <row r="3492">
          <cell r="K3492" t="str">
            <v>2021年</v>
          </cell>
        </row>
        <row r="3492">
          <cell r="M3492">
            <v>44561</v>
          </cell>
        </row>
        <row r="3492">
          <cell r="S3492">
            <v>4200</v>
          </cell>
        </row>
        <row r="3492">
          <cell r="AA3492">
            <v>44531</v>
          </cell>
          <cell r="AB3492">
            <v>2021</v>
          </cell>
        </row>
        <row r="3492">
          <cell r="AF3492" t="str">
            <v>地下停车费</v>
          </cell>
        </row>
        <row r="3493">
          <cell r="C3493" t="str">
            <v>中华东波苑</v>
          </cell>
        </row>
        <row r="3493">
          <cell r="K3493" t="str">
            <v>2021年</v>
          </cell>
        </row>
        <row r="3493">
          <cell r="M3493">
            <v>44561</v>
          </cell>
        </row>
        <row r="3493">
          <cell r="S3493">
            <v>1953.3</v>
          </cell>
        </row>
        <row r="3493">
          <cell r="AA3493">
            <v>44531</v>
          </cell>
          <cell r="AB3493">
            <v>2021</v>
          </cell>
        </row>
        <row r="3493">
          <cell r="AF3493" t="str">
            <v>住宅物业费</v>
          </cell>
        </row>
        <row r="3494">
          <cell r="C3494" t="str">
            <v>中华东波苑</v>
          </cell>
        </row>
        <row r="3494">
          <cell r="K3494" t="str">
            <v>2021年</v>
          </cell>
        </row>
        <row r="3494">
          <cell r="M3494">
            <v>44561</v>
          </cell>
        </row>
        <row r="3494">
          <cell r="S3494">
            <v>1473.6</v>
          </cell>
        </row>
        <row r="3494">
          <cell r="AA3494">
            <v>44531</v>
          </cell>
          <cell r="AB3494">
            <v>2021</v>
          </cell>
        </row>
        <row r="3494">
          <cell r="AF3494" t="str">
            <v>住宅物业费</v>
          </cell>
        </row>
        <row r="3495">
          <cell r="C3495" t="str">
            <v>中华东波苑</v>
          </cell>
        </row>
        <row r="3495">
          <cell r="K3495" t="str">
            <v>2021年</v>
          </cell>
        </row>
        <row r="3495">
          <cell r="M3495">
            <v>44561</v>
          </cell>
        </row>
        <row r="3495">
          <cell r="S3495">
            <v>1794.36</v>
          </cell>
        </row>
        <row r="3495">
          <cell r="AA3495">
            <v>44531</v>
          </cell>
          <cell r="AB3495">
            <v>2021</v>
          </cell>
        </row>
        <row r="3495">
          <cell r="AF3495" t="str">
            <v>住宅物业费</v>
          </cell>
        </row>
        <row r="3496">
          <cell r="C3496" t="str">
            <v>中华东波苑</v>
          </cell>
        </row>
        <row r="3496">
          <cell r="K3496" t="str">
            <v>2021年</v>
          </cell>
        </row>
        <row r="3496">
          <cell r="M3496">
            <v>44561</v>
          </cell>
        </row>
        <row r="3496">
          <cell r="S3496">
            <v>1732.2</v>
          </cell>
        </row>
        <row r="3496">
          <cell r="AA3496">
            <v>44531</v>
          </cell>
          <cell r="AB3496">
            <v>2021</v>
          </cell>
        </row>
        <row r="3496">
          <cell r="AF3496" t="str">
            <v>住宅物业费</v>
          </cell>
        </row>
        <row r="3497">
          <cell r="C3497" t="str">
            <v>中华东波苑</v>
          </cell>
        </row>
        <row r="3497">
          <cell r="K3497" t="str">
            <v>2021年</v>
          </cell>
        </row>
        <row r="3497">
          <cell r="M3497">
            <v>44561</v>
          </cell>
        </row>
        <row r="3497">
          <cell r="S3497">
            <v>1500</v>
          </cell>
        </row>
        <row r="3497">
          <cell r="AA3497">
            <v>44531</v>
          </cell>
          <cell r="AB3497">
            <v>2021</v>
          </cell>
        </row>
        <row r="3497">
          <cell r="AF3497" t="str">
            <v>小业主产权车辆管理费</v>
          </cell>
        </row>
        <row r="3498">
          <cell r="C3498" t="str">
            <v>中华东波苑</v>
          </cell>
        </row>
        <row r="3498">
          <cell r="K3498" t="str">
            <v>2021年</v>
          </cell>
        </row>
        <row r="3498">
          <cell r="M3498">
            <v>44561</v>
          </cell>
        </row>
        <row r="3498">
          <cell r="S3498">
            <v>1473.6</v>
          </cell>
        </row>
        <row r="3498">
          <cell r="AA3498">
            <v>44531</v>
          </cell>
          <cell r="AB3498">
            <v>2021</v>
          </cell>
        </row>
        <row r="3498">
          <cell r="AF3498" t="str">
            <v>住宅物业费</v>
          </cell>
        </row>
        <row r="3499">
          <cell r="C3499" t="str">
            <v>中华东波苑</v>
          </cell>
        </row>
        <row r="3499">
          <cell r="K3499" t="str">
            <v>2021年</v>
          </cell>
        </row>
        <row r="3499">
          <cell r="M3499">
            <v>44561</v>
          </cell>
        </row>
        <row r="3499">
          <cell r="S3499">
            <v>1473.6</v>
          </cell>
        </row>
        <row r="3499">
          <cell r="AA3499">
            <v>44531</v>
          </cell>
          <cell r="AB3499">
            <v>2021</v>
          </cell>
        </row>
        <row r="3499">
          <cell r="AF3499" t="str">
            <v>住宅物业费</v>
          </cell>
        </row>
        <row r="3500">
          <cell r="C3500" t="str">
            <v>中华东波苑</v>
          </cell>
        </row>
        <row r="3500">
          <cell r="K3500" t="str">
            <v>2021年</v>
          </cell>
        </row>
        <row r="3500">
          <cell r="M3500">
            <v>44561</v>
          </cell>
        </row>
        <row r="3500">
          <cell r="S3500">
            <v>899.58</v>
          </cell>
        </row>
        <row r="3500">
          <cell r="AA3500">
            <v>44531</v>
          </cell>
          <cell r="AB3500">
            <v>2021</v>
          </cell>
        </row>
        <row r="3500">
          <cell r="AF3500" t="str">
            <v>住宅物业费</v>
          </cell>
        </row>
        <row r="3501">
          <cell r="C3501" t="str">
            <v>中华东波苑</v>
          </cell>
        </row>
        <row r="3501">
          <cell r="K3501" t="str">
            <v>2021年</v>
          </cell>
        </row>
        <row r="3501">
          <cell r="M3501">
            <v>44561</v>
          </cell>
        </row>
        <row r="3501">
          <cell r="S3501">
            <v>1500</v>
          </cell>
        </row>
        <row r="3501">
          <cell r="AA3501">
            <v>44531</v>
          </cell>
          <cell r="AB3501">
            <v>2021</v>
          </cell>
        </row>
        <row r="3501">
          <cell r="AF3501" t="str">
            <v>地面停车费</v>
          </cell>
        </row>
        <row r="3502">
          <cell r="C3502" t="str">
            <v>中华东波苑</v>
          </cell>
        </row>
        <row r="3502">
          <cell r="K3502" t="str">
            <v>2021年</v>
          </cell>
        </row>
        <row r="3502">
          <cell r="M3502">
            <v>44561</v>
          </cell>
        </row>
        <row r="3502">
          <cell r="S3502">
            <v>2122.44</v>
          </cell>
        </row>
        <row r="3502">
          <cell r="AA3502">
            <v>44531</v>
          </cell>
          <cell r="AB3502">
            <v>2021</v>
          </cell>
        </row>
        <row r="3502">
          <cell r="AF3502" t="str">
            <v>住宅物业费</v>
          </cell>
        </row>
        <row r="3503">
          <cell r="C3503" t="str">
            <v>中华东波苑</v>
          </cell>
        </row>
        <row r="3503">
          <cell r="K3503" t="str">
            <v>2021年</v>
          </cell>
        </row>
        <row r="3503">
          <cell r="M3503">
            <v>44561</v>
          </cell>
        </row>
        <row r="3503">
          <cell r="S3503">
            <v>427.47</v>
          </cell>
        </row>
        <row r="3503">
          <cell r="AA3503">
            <v>44531</v>
          </cell>
          <cell r="AB3503">
            <v>2021</v>
          </cell>
        </row>
        <row r="3503">
          <cell r="AF3503" t="str">
            <v>住宅物业费</v>
          </cell>
        </row>
        <row r="3504">
          <cell r="C3504" t="str">
            <v>中华东波苑</v>
          </cell>
        </row>
        <row r="3504">
          <cell r="K3504" t="str">
            <v>2021年</v>
          </cell>
        </row>
        <row r="3504">
          <cell r="M3504">
            <v>44561</v>
          </cell>
        </row>
        <row r="3504">
          <cell r="S3504">
            <v>1050</v>
          </cell>
        </row>
        <row r="3504">
          <cell r="AA3504">
            <v>44531</v>
          </cell>
          <cell r="AB3504">
            <v>2021</v>
          </cell>
        </row>
        <row r="3504">
          <cell r="AF3504" t="str">
            <v>地下停车费</v>
          </cell>
        </row>
        <row r="3505">
          <cell r="C3505" t="str">
            <v>中华东波苑</v>
          </cell>
        </row>
        <row r="3505">
          <cell r="K3505" t="str">
            <v>2021年</v>
          </cell>
        </row>
        <row r="3505">
          <cell r="M3505">
            <v>44561</v>
          </cell>
        </row>
        <row r="3505">
          <cell r="S3505">
            <v>1673.88</v>
          </cell>
        </row>
        <row r="3505">
          <cell r="AA3505">
            <v>44531</v>
          </cell>
          <cell r="AB3505">
            <v>2021</v>
          </cell>
        </row>
        <row r="3505">
          <cell r="AF3505" t="str">
            <v>住宅物业费</v>
          </cell>
        </row>
        <row r="3506">
          <cell r="C3506" t="str">
            <v>中华东波苑</v>
          </cell>
        </row>
        <row r="3506">
          <cell r="K3506" t="str">
            <v>2021年</v>
          </cell>
        </row>
        <row r="3506">
          <cell r="M3506">
            <v>44561</v>
          </cell>
        </row>
        <row r="3506">
          <cell r="S3506">
            <v>1089.36</v>
          </cell>
        </row>
        <row r="3506">
          <cell r="AA3506">
            <v>44531</v>
          </cell>
          <cell r="AB3506">
            <v>2021</v>
          </cell>
        </row>
        <row r="3506">
          <cell r="AF3506" t="str">
            <v>住宅物业费</v>
          </cell>
        </row>
        <row r="3507">
          <cell r="C3507" t="str">
            <v>中华东波苑</v>
          </cell>
        </row>
        <row r="3507">
          <cell r="K3507" t="str">
            <v>2021年</v>
          </cell>
        </row>
        <row r="3507">
          <cell r="M3507">
            <v>44561</v>
          </cell>
        </row>
        <row r="3507">
          <cell r="S3507">
            <v>736.8</v>
          </cell>
        </row>
        <row r="3507">
          <cell r="AA3507">
            <v>44531</v>
          </cell>
          <cell r="AB3507">
            <v>2021</v>
          </cell>
        </row>
        <row r="3507">
          <cell r="AF3507" t="str">
            <v>住宅物业费</v>
          </cell>
        </row>
        <row r="3508">
          <cell r="C3508" t="str">
            <v>中华东波苑</v>
          </cell>
        </row>
        <row r="3508">
          <cell r="K3508" t="str">
            <v>2021年</v>
          </cell>
        </row>
        <row r="3508">
          <cell r="M3508">
            <v>44561</v>
          </cell>
        </row>
        <row r="3508">
          <cell r="S3508">
            <v>899.58</v>
          </cell>
        </row>
        <row r="3508">
          <cell r="AA3508">
            <v>44531</v>
          </cell>
          <cell r="AB3508">
            <v>2021</v>
          </cell>
        </row>
        <row r="3508">
          <cell r="AF3508" t="str">
            <v>住宅物业费</v>
          </cell>
        </row>
        <row r="3509">
          <cell r="C3509" t="str">
            <v>中华东波苑</v>
          </cell>
        </row>
        <row r="3509">
          <cell r="K3509" t="str">
            <v>2021年</v>
          </cell>
        </row>
        <row r="3509">
          <cell r="M3509">
            <v>44561</v>
          </cell>
        </row>
        <row r="3509">
          <cell r="S3509">
            <v>1500</v>
          </cell>
        </row>
        <row r="3509">
          <cell r="AA3509">
            <v>44531</v>
          </cell>
          <cell r="AB3509">
            <v>2021</v>
          </cell>
        </row>
        <row r="3509">
          <cell r="AF3509" t="str">
            <v>地面停车费</v>
          </cell>
        </row>
        <row r="3510">
          <cell r="C3510" t="str">
            <v>中华东波苑</v>
          </cell>
        </row>
        <row r="3510">
          <cell r="K3510" t="str">
            <v>2021年</v>
          </cell>
        </row>
        <row r="3510">
          <cell r="M3510">
            <v>44561</v>
          </cell>
        </row>
        <row r="3510">
          <cell r="S3510">
            <v>1656.12</v>
          </cell>
        </row>
        <row r="3510">
          <cell r="AA3510">
            <v>44531</v>
          </cell>
          <cell r="AB3510">
            <v>2021</v>
          </cell>
        </row>
        <row r="3510">
          <cell r="AF3510" t="str">
            <v>住宅物业费</v>
          </cell>
        </row>
        <row r="3511">
          <cell r="C3511" t="str">
            <v>中华东波苑</v>
          </cell>
        </row>
        <row r="3511">
          <cell r="K3511" t="str">
            <v>2021年</v>
          </cell>
        </row>
        <row r="3511">
          <cell r="M3511">
            <v>44561</v>
          </cell>
        </row>
        <row r="3511">
          <cell r="S3511">
            <v>1473.88</v>
          </cell>
        </row>
        <row r="3511">
          <cell r="AA3511">
            <v>44531</v>
          </cell>
          <cell r="AB3511">
            <v>2021</v>
          </cell>
        </row>
        <row r="3511">
          <cell r="AF3511" t="str">
            <v>住宅物业费</v>
          </cell>
        </row>
        <row r="3512">
          <cell r="C3512" t="str">
            <v>中华东波苑</v>
          </cell>
        </row>
        <row r="3512">
          <cell r="K3512" t="str">
            <v>2021年</v>
          </cell>
        </row>
        <row r="3512">
          <cell r="M3512">
            <v>44561</v>
          </cell>
        </row>
        <row r="3512">
          <cell r="S3512">
            <v>736.8</v>
          </cell>
        </row>
        <row r="3512">
          <cell r="AA3512">
            <v>44531</v>
          </cell>
          <cell r="AB3512">
            <v>2021</v>
          </cell>
        </row>
        <row r="3512">
          <cell r="AF3512" t="str">
            <v>住宅物业费</v>
          </cell>
        </row>
        <row r="3513">
          <cell r="C3513" t="str">
            <v>中华东波苑</v>
          </cell>
        </row>
        <row r="3513">
          <cell r="K3513" t="str">
            <v>2021年</v>
          </cell>
        </row>
        <row r="3513">
          <cell r="M3513">
            <v>44561</v>
          </cell>
        </row>
        <row r="3513">
          <cell r="S3513">
            <v>1500</v>
          </cell>
        </row>
        <row r="3513">
          <cell r="AA3513">
            <v>44531</v>
          </cell>
          <cell r="AB3513">
            <v>2021</v>
          </cell>
        </row>
        <row r="3513">
          <cell r="AF3513" t="str">
            <v>地面停车费</v>
          </cell>
        </row>
        <row r="3514">
          <cell r="C3514" t="str">
            <v>中华东波苑</v>
          </cell>
        </row>
        <row r="3514">
          <cell r="K3514" t="str">
            <v>2021年</v>
          </cell>
        </row>
        <row r="3514">
          <cell r="M3514">
            <v>44286</v>
          </cell>
        </row>
        <row r="3514">
          <cell r="S3514">
            <v>418.47</v>
          </cell>
        </row>
        <row r="3514">
          <cell r="AA3514">
            <v>44531</v>
          </cell>
          <cell r="AB3514">
            <v>2021</v>
          </cell>
        </row>
        <row r="3514">
          <cell r="AF3514" t="str">
            <v>住宅物业费</v>
          </cell>
        </row>
        <row r="3515">
          <cell r="C3515" t="str">
            <v>中华东波苑</v>
          </cell>
        </row>
        <row r="3515">
          <cell r="K3515" t="str">
            <v>2021年</v>
          </cell>
        </row>
        <row r="3515">
          <cell r="M3515">
            <v>44377</v>
          </cell>
        </row>
        <row r="3515">
          <cell r="S3515">
            <v>418.47</v>
          </cell>
        </row>
        <row r="3515">
          <cell r="AA3515">
            <v>44531</v>
          </cell>
          <cell r="AB3515">
            <v>2021</v>
          </cell>
        </row>
        <row r="3515">
          <cell r="AF3515" t="str">
            <v>住宅物业费</v>
          </cell>
        </row>
        <row r="3516">
          <cell r="C3516" t="str">
            <v>中华东波苑</v>
          </cell>
        </row>
        <row r="3516">
          <cell r="K3516" t="str">
            <v>2021年</v>
          </cell>
        </row>
        <row r="3516">
          <cell r="M3516">
            <v>44469</v>
          </cell>
        </row>
        <row r="3516">
          <cell r="S3516">
            <v>418.47</v>
          </cell>
        </row>
        <row r="3516">
          <cell r="AA3516">
            <v>44531</v>
          </cell>
          <cell r="AB3516">
            <v>2021</v>
          </cell>
        </row>
        <row r="3516">
          <cell r="AF3516" t="str">
            <v>住宅物业费</v>
          </cell>
        </row>
        <row r="3517">
          <cell r="C3517" t="str">
            <v>中华东波苑</v>
          </cell>
        </row>
        <row r="3517">
          <cell r="K3517" t="str">
            <v>2021年</v>
          </cell>
        </row>
        <row r="3517">
          <cell r="M3517">
            <v>44561</v>
          </cell>
        </row>
        <row r="3517">
          <cell r="S3517">
            <v>418.47</v>
          </cell>
        </row>
        <row r="3517">
          <cell r="AA3517">
            <v>44531</v>
          </cell>
          <cell r="AB3517">
            <v>2021</v>
          </cell>
        </row>
        <row r="3517">
          <cell r="AF3517" t="str">
            <v>住宅物业费</v>
          </cell>
        </row>
        <row r="3518">
          <cell r="C3518" t="str">
            <v>中华东波苑</v>
          </cell>
        </row>
        <row r="3518">
          <cell r="K3518" t="str">
            <v>2021年</v>
          </cell>
        </row>
        <row r="3518">
          <cell r="M3518">
            <v>44561</v>
          </cell>
        </row>
        <row r="3518">
          <cell r="S3518">
            <v>899.58</v>
          </cell>
        </row>
        <row r="3518">
          <cell r="AA3518">
            <v>44531</v>
          </cell>
          <cell r="AB3518">
            <v>2021</v>
          </cell>
        </row>
        <row r="3518">
          <cell r="AF3518" t="str">
            <v>住宅物业费</v>
          </cell>
        </row>
        <row r="3519">
          <cell r="C3519" t="str">
            <v>中华东波苑</v>
          </cell>
        </row>
        <row r="3519">
          <cell r="K3519" t="str">
            <v>2021年</v>
          </cell>
        </row>
        <row r="3519">
          <cell r="M3519">
            <v>44530</v>
          </cell>
        </row>
        <row r="3519">
          <cell r="S3519">
            <v>332.4</v>
          </cell>
        </row>
        <row r="3519">
          <cell r="AA3519">
            <v>44531</v>
          </cell>
          <cell r="AB3519">
            <v>2021</v>
          </cell>
        </row>
        <row r="3519">
          <cell r="AF3519" t="str">
            <v>电费及管理费</v>
          </cell>
        </row>
        <row r="3520">
          <cell r="C3520" t="str">
            <v>中华东波苑</v>
          </cell>
        </row>
        <row r="3520">
          <cell r="K3520" t="str">
            <v>2021年</v>
          </cell>
        </row>
        <row r="3520">
          <cell r="M3520">
            <v>44530</v>
          </cell>
        </row>
        <row r="3520">
          <cell r="S3520">
            <v>75</v>
          </cell>
        </row>
        <row r="3520">
          <cell r="AA3520">
            <v>44531</v>
          </cell>
          <cell r="AB3520">
            <v>2021</v>
          </cell>
        </row>
        <row r="3520">
          <cell r="AF3520" t="str">
            <v>代收水费</v>
          </cell>
        </row>
        <row r="3521">
          <cell r="C3521" t="str">
            <v>中华东波苑</v>
          </cell>
        </row>
        <row r="3521">
          <cell r="K3521" t="str">
            <v>2021年</v>
          </cell>
        </row>
        <row r="3521">
          <cell r="M3521">
            <v>44530</v>
          </cell>
        </row>
        <row r="3521">
          <cell r="S3521">
            <v>449.4</v>
          </cell>
        </row>
        <row r="3521">
          <cell r="AA3521">
            <v>44531</v>
          </cell>
          <cell r="AB3521">
            <v>2021</v>
          </cell>
        </row>
        <row r="3521">
          <cell r="AF3521" t="str">
            <v>电费及管理费</v>
          </cell>
        </row>
        <row r="3522">
          <cell r="C3522" t="str">
            <v>中华东波苑</v>
          </cell>
        </row>
        <row r="3522">
          <cell r="K3522" t="str">
            <v>2021年</v>
          </cell>
        </row>
        <row r="3522">
          <cell r="M3522">
            <v>44530</v>
          </cell>
        </row>
        <row r="3522">
          <cell r="S3522">
            <v>288</v>
          </cell>
        </row>
        <row r="3522">
          <cell r="AA3522">
            <v>44531</v>
          </cell>
          <cell r="AB3522">
            <v>2021</v>
          </cell>
        </row>
        <row r="3522">
          <cell r="AF3522" t="str">
            <v>代收水费</v>
          </cell>
        </row>
        <row r="3523">
          <cell r="C3523" t="str">
            <v>中华东波苑</v>
          </cell>
        </row>
        <row r="3523">
          <cell r="K3523" t="str">
            <v>2021年</v>
          </cell>
        </row>
        <row r="3523">
          <cell r="M3523">
            <v>44530</v>
          </cell>
        </row>
        <row r="3523">
          <cell r="S3523">
            <v>424</v>
          </cell>
        </row>
        <row r="3523">
          <cell r="AA3523">
            <v>44531</v>
          </cell>
          <cell r="AB3523">
            <v>2021</v>
          </cell>
        </row>
        <row r="3523">
          <cell r="AF3523" t="str">
            <v>代收水费</v>
          </cell>
        </row>
        <row r="3524">
          <cell r="C3524" t="str">
            <v>中华东波苑</v>
          </cell>
        </row>
        <row r="3524">
          <cell r="K3524" t="str">
            <v>2021年</v>
          </cell>
        </row>
        <row r="3524">
          <cell r="M3524">
            <v>44530</v>
          </cell>
        </row>
        <row r="3524">
          <cell r="S3524">
            <v>3087</v>
          </cell>
        </row>
        <row r="3524">
          <cell r="AA3524">
            <v>44531</v>
          </cell>
          <cell r="AB3524">
            <v>2021</v>
          </cell>
        </row>
        <row r="3524">
          <cell r="AF3524" t="str">
            <v>代收水费</v>
          </cell>
        </row>
        <row r="3525">
          <cell r="C3525" t="str">
            <v>中华东波苑</v>
          </cell>
        </row>
        <row r="3525">
          <cell r="K3525" t="str">
            <v>2021年</v>
          </cell>
        </row>
        <row r="3525">
          <cell r="M3525">
            <v>44530</v>
          </cell>
        </row>
        <row r="3525">
          <cell r="S3525">
            <v>744</v>
          </cell>
        </row>
        <row r="3525">
          <cell r="AA3525">
            <v>44531</v>
          </cell>
          <cell r="AB3525">
            <v>2021</v>
          </cell>
        </row>
        <row r="3525">
          <cell r="AF3525" t="str">
            <v>电费及管理费</v>
          </cell>
        </row>
        <row r="3526">
          <cell r="C3526" t="str">
            <v>中华东波苑</v>
          </cell>
        </row>
        <row r="3526">
          <cell r="K3526" t="str">
            <v>2021年</v>
          </cell>
        </row>
        <row r="3526">
          <cell r="M3526">
            <v>44530</v>
          </cell>
        </row>
        <row r="3526">
          <cell r="S3526">
            <v>4214.76</v>
          </cell>
        </row>
        <row r="3526">
          <cell r="AA3526">
            <v>44531</v>
          </cell>
          <cell r="AB3526">
            <v>2021</v>
          </cell>
        </row>
        <row r="3526">
          <cell r="AF3526" t="str">
            <v>代收水费</v>
          </cell>
        </row>
        <row r="3527">
          <cell r="C3527" t="str">
            <v>中华东波苑</v>
          </cell>
        </row>
        <row r="3527">
          <cell r="K3527" t="str">
            <v>2021年</v>
          </cell>
        </row>
        <row r="3527">
          <cell r="M3527">
            <v>44530</v>
          </cell>
        </row>
        <row r="3527">
          <cell r="S3527">
            <v>108.3</v>
          </cell>
        </row>
        <row r="3527">
          <cell r="AA3527">
            <v>44531</v>
          </cell>
          <cell r="AB3527">
            <v>2021</v>
          </cell>
        </row>
        <row r="3527">
          <cell r="AF3527" t="str">
            <v>电费及管理费</v>
          </cell>
        </row>
        <row r="3528">
          <cell r="C3528" t="str">
            <v>中华东波苑</v>
          </cell>
        </row>
        <row r="3528">
          <cell r="K3528" t="str">
            <v>2021年</v>
          </cell>
        </row>
        <row r="3528">
          <cell r="M3528">
            <v>44500</v>
          </cell>
        </row>
        <row r="3528">
          <cell r="S3528">
            <v>3655</v>
          </cell>
        </row>
        <row r="3528">
          <cell r="AA3528">
            <v>44531</v>
          </cell>
          <cell r="AB3528">
            <v>2021</v>
          </cell>
        </row>
        <row r="3528">
          <cell r="AF3528" t="str">
            <v>代收水费</v>
          </cell>
        </row>
        <row r="3529">
          <cell r="C3529" t="str">
            <v>中华东波苑</v>
          </cell>
        </row>
        <row r="3529">
          <cell r="K3529" t="str">
            <v>2021年</v>
          </cell>
        </row>
        <row r="3529">
          <cell r="M3529">
            <v>44500</v>
          </cell>
        </row>
        <row r="3529">
          <cell r="S3529">
            <v>277.5</v>
          </cell>
        </row>
        <row r="3529">
          <cell r="AA3529">
            <v>44531</v>
          </cell>
          <cell r="AB3529">
            <v>2021</v>
          </cell>
        </row>
        <row r="3529">
          <cell r="AF3529" t="str">
            <v>电费及管理费</v>
          </cell>
        </row>
        <row r="3530">
          <cell r="C3530" t="str">
            <v>中华东波苑</v>
          </cell>
        </row>
        <row r="3530">
          <cell r="K3530" t="str">
            <v>2021年</v>
          </cell>
        </row>
        <row r="3530">
          <cell r="M3530">
            <v>44530</v>
          </cell>
        </row>
        <row r="3530">
          <cell r="S3530">
            <v>303.8</v>
          </cell>
        </row>
        <row r="3530">
          <cell r="AA3530">
            <v>44531</v>
          </cell>
          <cell r="AB3530">
            <v>2021</v>
          </cell>
        </row>
        <row r="3530">
          <cell r="AF3530" t="str">
            <v>代收水费</v>
          </cell>
        </row>
        <row r="3531">
          <cell r="C3531" t="str">
            <v>中华东波苑</v>
          </cell>
        </row>
        <row r="3531">
          <cell r="K3531" t="str">
            <v>2021年</v>
          </cell>
        </row>
        <row r="3531">
          <cell r="M3531">
            <v>44530</v>
          </cell>
        </row>
        <row r="3531">
          <cell r="S3531">
            <v>48</v>
          </cell>
        </row>
        <row r="3531">
          <cell r="AA3531">
            <v>44531</v>
          </cell>
          <cell r="AB3531">
            <v>2021</v>
          </cell>
        </row>
        <row r="3531">
          <cell r="AF3531" t="str">
            <v>电费及管理费</v>
          </cell>
        </row>
        <row r="3532">
          <cell r="C3532" t="str">
            <v>中华东波苑</v>
          </cell>
        </row>
        <row r="3532">
          <cell r="K3532" t="str">
            <v>2021年</v>
          </cell>
        </row>
        <row r="3532">
          <cell r="M3532">
            <v>44530</v>
          </cell>
        </row>
        <row r="3532">
          <cell r="S3532">
            <v>321</v>
          </cell>
        </row>
        <row r="3532">
          <cell r="AA3532">
            <v>44531</v>
          </cell>
          <cell r="AB3532">
            <v>2021</v>
          </cell>
        </row>
        <row r="3532">
          <cell r="AF3532" t="str">
            <v>代收水费</v>
          </cell>
        </row>
        <row r="3533">
          <cell r="C3533" t="str">
            <v>中华东波苑</v>
          </cell>
        </row>
        <row r="3533">
          <cell r="K3533" t="str">
            <v>2021年</v>
          </cell>
        </row>
        <row r="3533">
          <cell r="M3533">
            <v>44530</v>
          </cell>
        </row>
        <row r="3533">
          <cell r="S3533">
            <v>490.96</v>
          </cell>
        </row>
        <row r="3533">
          <cell r="AA3533">
            <v>44531</v>
          </cell>
          <cell r="AB3533">
            <v>2021</v>
          </cell>
        </row>
        <row r="3533">
          <cell r="AF3533" t="str">
            <v>电费及管理费</v>
          </cell>
        </row>
        <row r="3534">
          <cell r="C3534" t="str">
            <v>中华东波苑</v>
          </cell>
        </row>
        <row r="3534">
          <cell r="K3534" t="str">
            <v>2021年</v>
          </cell>
        </row>
        <row r="3534">
          <cell r="M3534">
            <v>44561</v>
          </cell>
        </row>
        <row r="3534">
          <cell r="S3534">
            <v>1473.6</v>
          </cell>
        </row>
        <row r="3534">
          <cell r="AA3534">
            <v>44531</v>
          </cell>
          <cell r="AB3534">
            <v>2021</v>
          </cell>
        </row>
        <row r="3534">
          <cell r="AF3534" t="str">
            <v>住宅物业费</v>
          </cell>
        </row>
        <row r="3535">
          <cell r="C3535" t="str">
            <v>中华东波苑</v>
          </cell>
        </row>
        <row r="3535">
          <cell r="K3535" t="str">
            <v>2021年</v>
          </cell>
        </row>
        <row r="3535">
          <cell r="M3535">
            <v>44561</v>
          </cell>
        </row>
        <row r="3535">
          <cell r="S3535">
            <v>1047.18</v>
          </cell>
        </row>
        <row r="3535">
          <cell r="AA3535">
            <v>44531</v>
          </cell>
          <cell r="AB3535">
            <v>2021</v>
          </cell>
        </row>
        <row r="3535">
          <cell r="AF3535" t="str">
            <v>住宅物业费</v>
          </cell>
        </row>
        <row r="3536">
          <cell r="C3536" t="str">
            <v>中华东波苑</v>
          </cell>
        </row>
        <row r="3536">
          <cell r="K3536" t="str">
            <v>2021年</v>
          </cell>
        </row>
        <row r="3536">
          <cell r="M3536">
            <v>44561</v>
          </cell>
        </row>
        <row r="3536">
          <cell r="S3536">
            <v>750</v>
          </cell>
        </row>
        <row r="3536">
          <cell r="AA3536">
            <v>44531</v>
          </cell>
          <cell r="AB3536">
            <v>2021</v>
          </cell>
        </row>
        <row r="3536">
          <cell r="AF3536" t="str">
            <v>小业主产权车辆管理费</v>
          </cell>
        </row>
        <row r="3537">
          <cell r="C3537" t="str">
            <v>中华东波苑</v>
          </cell>
        </row>
        <row r="3537">
          <cell r="K3537" t="str">
            <v>2021年</v>
          </cell>
        </row>
        <row r="3537">
          <cell r="M3537">
            <v>44561</v>
          </cell>
        </row>
        <row r="3537">
          <cell r="S3537">
            <v>736.8</v>
          </cell>
        </row>
        <row r="3537">
          <cell r="AA3537">
            <v>44531</v>
          </cell>
          <cell r="AB3537">
            <v>2021</v>
          </cell>
        </row>
        <row r="3537">
          <cell r="AF3537" t="str">
            <v>住宅物业费</v>
          </cell>
        </row>
        <row r="3538">
          <cell r="C3538" t="str">
            <v>中华东波苑</v>
          </cell>
        </row>
        <row r="3538">
          <cell r="K3538" t="str">
            <v>2022年</v>
          </cell>
        </row>
        <row r="3538">
          <cell r="M3538">
            <v>44926</v>
          </cell>
        </row>
        <row r="3538">
          <cell r="S3538">
            <v>4200</v>
          </cell>
        </row>
        <row r="3538">
          <cell r="AA3538">
            <v>44531</v>
          </cell>
          <cell r="AB3538">
            <v>2021</v>
          </cell>
        </row>
        <row r="3538">
          <cell r="AF3538" t="str">
            <v>地下停车费</v>
          </cell>
        </row>
        <row r="3539">
          <cell r="C3539" t="str">
            <v>中华东波苑</v>
          </cell>
        </row>
        <row r="3539">
          <cell r="K3539" t="str">
            <v>2022年</v>
          </cell>
        </row>
        <row r="3539">
          <cell r="M3539">
            <v>44926</v>
          </cell>
        </row>
        <row r="3539">
          <cell r="S3539">
            <v>1673.88</v>
          </cell>
        </row>
        <row r="3539">
          <cell r="AA3539">
            <v>44531</v>
          </cell>
          <cell r="AB3539">
            <v>2021</v>
          </cell>
        </row>
        <row r="3539">
          <cell r="AF3539" t="str">
            <v>住宅物业费</v>
          </cell>
        </row>
        <row r="3540">
          <cell r="C3540" t="str">
            <v>中华东波苑</v>
          </cell>
        </row>
        <row r="3540">
          <cell r="K3540" t="str">
            <v>2021年</v>
          </cell>
        </row>
        <row r="3540">
          <cell r="M3540">
            <v>44530</v>
          </cell>
        </row>
        <row r="3540">
          <cell r="S3540">
            <v>570</v>
          </cell>
        </row>
        <row r="3540">
          <cell r="AA3540">
            <v>44531</v>
          </cell>
          <cell r="AB3540">
            <v>2021</v>
          </cell>
        </row>
        <row r="3540">
          <cell r="AF3540" t="str">
            <v>代收水费</v>
          </cell>
        </row>
        <row r="3541">
          <cell r="C3541" t="str">
            <v>中华东波苑</v>
          </cell>
        </row>
        <row r="3541">
          <cell r="K3541" t="str">
            <v>2021年</v>
          </cell>
        </row>
        <row r="3541">
          <cell r="M3541">
            <v>44530</v>
          </cell>
        </row>
        <row r="3541">
          <cell r="S3541">
            <v>201</v>
          </cell>
        </row>
        <row r="3541">
          <cell r="AA3541">
            <v>44531</v>
          </cell>
          <cell r="AB3541">
            <v>2021</v>
          </cell>
        </row>
        <row r="3541">
          <cell r="AF3541" t="str">
            <v>电费及管理费</v>
          </cell>
        </row>
        <row r="3542">
          <cell r="C3542" t="str">
            <v>中华东波苑</v>
          </cell>
        </row>
        <row r="3542">
          <cell r="K3542" t="str">
            <v>2021年</v>
          </cell>
        </row>
        <row r="3542">
          <cell r="M3542">
            <v>44530</v>
          </cell>
        </row>
        <row r="3542">
          <cell r="S3542">
            <v>72.2</v>
          </cell>
        </row>
        <row r="3542">
          <cell r="AA3542">
            <v>44531</v>
          </cell>
          <cell r="AB3542">
            <v>2021</v>
          </cell>
        </row>
        <row r="3542">
          <cell r="AF3542" t="str">
            <v>代收水费</v>
          </cell>
        </row>
        <row r="3543">
          <cell r="C3543" t="str">
            <v>中华东波苑</v>
          </cell>
        </row>
        <row r="3543">
          <cell r="K3543" t="str">
            <v>2021年</v>
          </cell>
        </row>
        <row r="3543">
          <cell r="M3543">
            <v>44530</v>
          </cell>
        </row>
        <row r="3543">
          <cell r="S3543">
            <v>2069</v>
          </cell>
        </row>
        <row r="3543">
          <cell r="AA3543">
            <v>44531</v>
          </cell>
          <cell r="AB3543">
            <v>2021</v>
          </cell>
        </row>
        <row r="3543">
          <cell r="AF3543" t="str">
            <v>电费及管理费</v>
          </cell>
        </row>
        <row r="3544">
          <cell r="C3544" t="str">
            <v>中华东波苑</v>
          </cell>
        </row>
        <row r="3544">
          <cell r="K3544" t="str">
            <v>2021年</v>
          </cell>
        </row>
        <row r="3544">
          <cell r="M3544">
            <v>44530</v>
          </cell>
        </row>
        <row r="3544">
          <cell r="S3544">
            <v>682.5</v>
          </cell>
        </row>
        <row r="3544">
          <cell r="AA3544">
            <v>44531</v>
          </cell>
          <cell r="AB3544">
            <v>2021</v>
          </cell>
        </row>
        <row r="3544">
          <cell r="AF3544" t="str">
            <v>代收水费</v>
          </cell>
        </row>
        <row r="3545">
          <cell r="C3545" t="str">
            <v>中华东波苑</v>
          </cell>
        </row>
        <row r="3545">
          <cell r="K3545" t="str">
            <v>2021年</v>
          </cell>
        </row>
        <row r="3545">
          <cell r="M3545">
            <v>44530</v>
          </cell>
        </row>
        <row r="3545">
          <cell r="S3545">
            <v>2446</v>
          </cell>
        </row>
        <row r="3545">
          <cell r="AA3545">
            <v>44531</v>
          </cell>
          <cell r="AB3545">
            <v>2021</v>
          </cell>
        </row>
        <row r="3545">
          <cell r="AF3545" t="str">
            <v>电费及管理费</v>
          </cell>
        </row>
        <row r="3546">
          <cell r="C3546" t="str">
            <v>中华东波苑</v>
          </cell>
        </row>
        <row r="3546">
          <cell r="K3546" t="str">
            <v>2021年</v>
          </cell>
        </row>
        <row r="3546">
          <cell r="M3546">
            <v>44530</v>
          </cell>
        </row>
        <row r="3546">
          <cell r="S3546">
            <v>1005</v>
          </cell>
        </row>
        <row r="3546">
          <cell r="AA3546">
            <v>44531</v>
          </cell>
          <cell r="AB3546">
            <v>2021</v>
          </cell>
        </row>
        <row r="3546">
          <cell r="AF3546" t="str">
            <v>代收水费</v>
          </cell>
        </row>
        <row r="3547">
          <cell r="C3547" t="str">
            <v>中华东波苑</v>
          </cell>
        </row>
        <row r="3547">
          <cell r="K3547" t="str">
            <v>2021年</v>
          </cell>
        </row>
        <row r="3547">
          <cell r="M3547">
            <v>44561</v>
          </cell>
        </row>
        <row r="3547">
          <cell r="S3547">
            <v>2341.32</v>
          </cell>
        </row>
        <row r="3547">
          <cell r="AA3547">
            <v>44531</v>
          </cell>
          <cell r="AB3547">
            <v>2021</v>
          </cell>
        </row>
        <row r="3547">
          <cell r="AF3547" t="str">
            <v>商铺物业费</v>
          </cell>
        </row>
        <row r="3548">
          <cell r="C3548" t="str">
            <v>中华东波苑</v>
          </cell>
        </row>
        <row r="3548">
          <cell r="K3548" t="str">
            <v>2021年</v>
          </cell>
        </row>
        <row r="3548">
          <cell r="M3548">
            <v>44561</v>
          </cell>
        </row>
        <row r="3548">
          <cell r="S3548">
            <v>1812.36</v>
          </cell>
        </row>
        <row r="3548">
          <cell r="AA3548">
            <v>44531</v>
          </cell>
          <cell r="AB3548">
            <v>2021</v>
          </cell>
        </row>
        <row r="3548">
          <cell r="AF3548" t="str">
            <v>商铺物业费</v>
          </cell>
        </row>
        <row r="3549">
          <cell r="C3549" t="str">
            <v>中华东波苑</v>
          </cell>
        </row>
        <row r="3549">
          <cell r="K3549" t="str">
            <v>2021年</v>
          </cell>
        </row>
        <row r="3549">
          <cell r="M3549">
            <v>44561</v>
          </cell>
        </row>
        <row r="3549">
          <cell r="S3549">
            <v>12287.28</v>
          </cell>
        </row>
        <row r="3549">
          <cell r="AA3549">
            <v>44531</v>
          </cell>
          <cell r="AB3549">
            <v>2021</v>
          </cell>
        </row>
        <row r="3549">
          <cell r="AF3549" t="str">
            <v>商铺物业费</v>
          </cell>
        </row>
        <row r="3550">
          <cell r="C3550" t="str">
            <v>中华东波苑</v>
          </cell>
        </row>
        <row r="3550">
          <cell r="K3550" t="str">
            <v>2021年</v>
          </cell>
        </row>
        <row r="3550">
          <cell r="M3550">
            <v>44561</v>
          </cell>
        </row>
        <row r="3550">
          <cell r="S3550">
            <v>10800</v>
          </cell>
        </row>
        <row r="3550">
          <cell r="AA3550">
            <v>44531</v>
          </cell>
          <cell r="AB3550">
            <v>2021</v>
          </cell>
        </row>
        <row r="3550">
          <cell r="AF3550" t="str">
            <v>租金收入</v>
          </cell>
        </row>
        <row r="3551">
          <cell r="C3551" t="str">
            <v>中华东波苑</v>
          </cell>
        </row>
        <row r="3551">
          <cell r="K3551" t="str">
            <v>2021年</v>
          </cell>
        </row>
        <row r="3551">
          <cell r="M3551">
            <v>44561</v>
          </cell>
        </row>
        <row r="3551">
          <cell r="S3551">
            <v>6323.95</v>
          </cell>
        </row>
        <row r="3551">
          <cell r="AA3551">
            <v>44531</v>
          </cell>
          <cell r="AB3551">
            <v>2021</v>
          </cell>
        </row>
        <row r="3551">
          <cell r="AF3551" t="str">
            <v>商铺物业费</v>
          </cell>
        </row>
        <row r="3552">
          <cell r="C3552" t="str">
            <v>中华东波苑</v>
          </cell>
        </row>
        <row r="3552">
          <cell r="K3552" t="str">
            <v>2021年</v>
          </cell>
        </row>
        <row r="3552">
          <cell r="M3552">
            <v>44561</v>
          </cell>
        </row>
        <row r="3552">
          <cell r="S3552">
            <v>5230.7</v>
          </cell>
        </row>
        <row r="3552">
          <cell r="AA3552">
            <v>44531</v>
          </cell>
          <cell r="AB3552">
            <v>2021</v>
          </cell>
        </row>
        <row r="3552">
          <cell r="AF3552" t="str">
            <v>商铺物业费</v>
          </cell>
        </row>
        <row r="3553">
          <cell r="C3553" t="str">
            <v>中华东波苑</v>
          </cell>
        </row>
        <row r="3553">
          <cell r="K3553" t="str">
            <v>2021年</v>
          </cell>
        </row>
        <row r="3553">
          <cell r="M3553">
            <v>44561</v>
          </cell>
        </row>
        <row r="3553">
          <cell r="S3553">
            <v>14489.79</v>
          </cell>
        </row>
        <row r="3553">
          <cell r="AA3553">
            <v>44531</v>
          </cell>
          <cell r="AB3553">
            <v>2021</v>
          </cell>
        </row>
        <row r="3553">
          <cell r="AF3553" t="str">
            <v>商铺物业费</v>
          </cell>
        </row>
        <row r="3554">
          <cell r="C3554" t="str">
            <v>中华东波苑</v>
          </cell>
        </row>
        <row r="3554">
          <cell r="K3554" t="str">
            <v>2021年</v>
          </cell>
        </row>
        <row r="3554">
          <cell r="M3554">
            <v>44546</v>
          </cell>
        </row>
        <row r="3554">
          <cell r="S3554">
            <v>742.5</v>
          </cell>
        </row>
        <row r="3554">
          <cell r="AA3554">
            <v>44531</v>
          </cell>
          <cell r="AB3554">
            <v>2021</v>
          </cell>
        </row>
        <row r="3554">
          <cell r="AF3554" t="str">
            <v>租金收入</v>
          </cell>
        </row>
        <row r="3555">
          <cell r="C3555" t="str">
            <v>中华东波苑</v>
          </cell>
        </row>
        <row r="3555">
          <cell r="K3555" t="str">
            <v>2022年</v>
          </cell>
        </row>
        <row r="3555">
          <cell r="M3555">
            <v>44697</v>
          </cell>
        </row>
        <row r="3555">
          <cell r="S3555">
            <v>3712.5</v>
          </cell>
        </row>
        <row r="3555">
          <cell r="AA3555">
            <v>44531</v>
          </cell>
          <cell r="AB3555">
            <v>2021</v>
          </cell>
        </row>
        <row r="3555">
          <cell r="AF3555" t="str">
            <v>租金收入</v>
          </cell>
        </row>
        <row r="3556">
          <cell r="C3556" t="str">
            <v>中华东波苑</v>
          </cell>
        </row>
        <row r="3556">
          <cell r="K3556" t="str">
            <v>2021年</v>
          </cell>
        </row>
        <row r="3556">
          <cell r="M3556">
            <v>44561</v>
          </cell>
        </row>
        <row r="3556">
          <cell r="S3556">
            <v>4181.16</v>
          </cell>
        </row>
        <row r="3556">
          <cell r="AA3556">
            <v>44531</v>
          </cell>
          <cell r="AB3556">
            <v>2021</v>
          </cell>
        </row>
        <row r="3556">
          <cell r="AF3556" t="str">
            <v>商铺物业费</v>
          </cell>
        </row>
        <row r="3557">
          <cell r="C3557" t="str">
            <v>中华东波苑</v>
          </cell>
        </row>
        <row r="3557">
          <cell r="K3557" t="str">
            <v>2021年</v>
          </cell>
        </row>
        <row r="3557">
          <cell r="M3557">
            <v>44561</v>
          </cell>
        </row>
        <row r="3557">
          <cell r="S3557">
            <v>957.6</v>
          </cell>
        </row>
        <row r="3557">
          <cell r="AA3557">
            <v>44531</v>
          </cell>
          <cell r="AB3557">
            <v>2021</v>
          </cell>
        </row>
        <row r="3557">
          <cell r="AF3557" t="str">
            <v>商铺物业费</v>
          </cell>
        </row>
        <row r="3558">
          <cell r="C3558" t="str">
            <v>中华东波苑</v>
          </cell>
        </row>
        <row r="3558">
          <cell r="K3558" t="str">
            <v>2021年</v>
          </cell>
        </row>
        <row r="3558">
          <cell r="M3558">
            <v>44561</v>
          </cell>
        </row>
        <row r="3558">
          <cell r="S3558">
            <v>684</v>
          </cell>
        </row>
        <row r="3558">
          <cell r="AA3558">
            <v>44531</v>
          </cell>
          <cell r="AB3558">
            <v>2021</v>
          </cell>
        </row>
        <row r="3558">
          <cell r="AF3558" t="str">
            <v>商铺物业费</v>
          </cell>
        </row>
        <row r="3559">
          <cell r="C3559" t="str">
            <v>中华东波苑</v>
          </cell>
        </row>
        <row r="3559">
          <cell r="K3559" t="str">
            <v>2021年</v>
          </cell>
        </row>
        <row r="3559">
          <cell r="M3559">
            <v>44561</v>
          </cell>
        </row>
        <row r="3559">
          <cell r="S3559">
            <v>2080.5</v>
          </cell>
        </row>
        <row r="3559">
          <cell r="AA3559">
            <v>44531</v>
          </cell>
          <cell r="AB3559">
            <v>2021</v>
          </cell>
        </row>
        <row r="3559">
          <cell r="AF3559" t="str">
            <v>商铺物业费</v>
          </cell>
        </row>
        <row r="3560">
          <cell r="C3560" t="str">
            <v>中华东波苑</v>
          </cell>
        </row>
        <row r="3560">
          <cell r="K3560" t="str">
            <v>2021年</v>
          </cell>
        </row>
        <row r="3560">
          <cell r="M3560">
            <v>44561</v>
          </cell>
        </row>
        <row r="3560">
          <cell r="S3560">
            <v>9327.54</v>
          </cell>
        </row>
        <row r="3560">
          <cell r="AA3560">
            <v>44531</v>
          </cell>
          <cell r="AB3560">
            <v>2021</v>
          </cell>
        </row>
        <row r="3560">
          <cell r="AF3560" t="str">
            <v>商铺物业费</v>
          </cell>
        </row>
        <row r="3561">
          <cell r="C3561" t="str">
            <v>中华东波苑</v>
          </cell>
        </row>
        <row r="3561">
          <cell r="K3561" t="str">
            <v>2021年</v>
          </cell>
        </row>
        <row r="3561">
          <cell r="M3561">
            <v>44561</v>
          </cell>
        </row>
        <row r="3561">
          <cell r="S3561">
            <v>897.18</v>
          </cell>
        </row>
        <row r="3561">
          <cell r="AA3561">
            <v>44531</v>
          </cell>
          <cell r="AB3561">
            <v>2021</v>
          </cell>
        </row>
        <row r="3561">
          <cell r="AF3561" t="str">
            <v>住宅物业费</v>
          </cell>
        </row>
        <row r="3562">
          <cell r="C3562" t="str">
            <v>中华东波苑</v>
          </cell>
        </row>
        <row r="3562">
          <cell r="K3562" t="str">
            <v>2021年</v>
          </cell>
        </row>
        <row r="3562">
          <cell r="M3562">
            <v>44561</v>
          </cell>
        </row>
        <row r="3562">
          <cell r="S3562">
            <v>1474.44</v>
          </cell>
        </row>
        <row r="3562">
          <cell r="AA3562">
            <v>44531</v>
          </cell>
          <cell r="AB3562">
            <v>2021</v>
          </cell>
        </row>
        <row r="3562">
          <cell r="AF3562" t="str">
            <v>住宅物业费</v>
          </cell>
        </row>
        <row r="3563">
          <cell r="C3563" t="str">
            <v>中华东波苑</v>
          </cell>
        </row>
        <row r="3563">
          <cell r="K3563" t="str">
            <v>2021年</v>
          </cell>
        </row>
        <row r="3563">
          <cell r="M3563">
            <v>44561</v>
          </cell>
        </row>
        <row r="3563">
          <cell r="S3563">
            <v>1474.44</v>
          </cell>
        </row>
        <row r="3563">
          <cell r="AA3563">
            <v>44531</v>
          </cell>
          <cell r="AB3563">
            <v>2021</v>
          </cell>
        </row>
        <row r="3563">
          <cell r="AF3563" t="str">
            <v>住宅物业费</v>
          </cell>
        </row>
        <row r="3564">
          <cell r="C3564" t="str">
            <v>中华东波苑</v>
          </cell>
        </row>
        <row r="3564">
          <cell r="K3564" t="str">
            <v>2021年</v>
          </cell>
        </row>
        <row r="3564">
          <cell r="M3564">
            <v>44561</v>
          </cell>
        </row>
        <row r="3564">
          <cell r="S3564">
            <v>1799.16</v>
          </cell>
        </row>
        <row r="3564">
          <cell r="AA3564">
            <v>44531</v>
          </cell>
          <cell r="AB3564">
            <v>2021</v>
          </cell>
        </row>
        <row r="3564">
          <cell r="AF3564" t="str">
            <v>住宅物业费</v>
          </cell>
        </row>
        <row r="3565">
          <cell r="C3565" t="str">
            <v>中华东波苑</v>
          </cell>
        </row>
        <row r="3565">
          <cell r="K3565" t="str">
            <v>2021年</v>
          </cell>
        </row>
        <row r="3565">
          <cell r="M3565">
            <v>44561</v>
          </cell>
        </row>
        <row r="3565">
          <cell r="S3565">
            <v>1500</v>
          </cell>
        </row>
        <row r="3565">
          <cell r="AA3565">
            <v>44531</v>
          </cell>
          <cell r="AB3565">
            <v>2021</v>
          </cell>
        </row>
        <row r="3565">
          <cell r="AF3565" t="str">
            <v>小业主产权车辆管理费</v>
          </cell>
        </row>
        <row r="3566">
          <cell r="C3566" t="str">
            <v>中华东波苑</v>
          </cell>
        </row>
        <row r="3566">
          <cell r="K3566" t="str">
            <v>2021年</v>
          </cell>
        </row>
        <row r="3566">
          <cell r="M3566">
            <v>44561</v>
          </cell>
        </row>
        <row r="3566">
          <cell r="S3566">
            <v>1709.88</v>
          </cell>
        </row>
        <row r="3566">
          <cell r="AA3566">
            <v>44531</v>
          </cell>
          <cell r="AB3566">
            <v>2021</v>
          </cell>
        </row>
        <row r="3566">
          <cell r="AF3566" t="str">
            <v>住宅物业费</v>
          </cell>
        </row>
        <row r="3567">
          <cell r="C3567" t="str">
            <v>中华东波苑</v>
          </cell>
        </row>
        <row r="3567">
          <cell r="K3567" t="str">
            <v>2021年</v>
          </cell>
        </row>
        <row r="3567">
          <cell r="M3567">
            <v>44561</v>
          </cell>
        </row>
        <row r="3567">
          <cell r="S3567">
            <v>4200</v>
          </cell>
        </row>
        <row r="3567">
          <cell r="AA3567">
            <v>44531</v>
          </cell>
          <cell r="AB3567">
            <v>2021</v>
          </cell>
        </row>
        <row r="3567">
          <cell r="AF3567" t="str">
            <v>地下停车费</v>
          </cell>
        </row>
        <row r="3568">
          <cell r="C3568" t="str">
            <v>中华东波苑</v>
          </cell>
        </row>
        <row r="3568">
          <cell r="K3568" t="str">
            <v>2021年</v>
          </cell>
        </row>
        <row r="3568">
          <cell r="M3568">
            <v>44561</v>
          </cell>
        </row>
        <row r="3568">
          <cell r="S3568">
            <v>1673.88</v>
          </cell>
        </row>
        <row r="3568">
          <cell r="AA3568">
            <v>44531</v>
          </cell>
          <cell r="AB3568">
            <v>2021</v>
          </cell>
        </row>
        <row r="3568">
          <cell r="AF3568" t="str">
            <v>住宅物业费</v>
          </cell>
        </row>
        <row r="3569">
          <cell r="C3569" t="str">
            <v>中华东波苑</v>
          </cell>
        </row>
        <row r="3569">
          <cell r="K3569" t="str">
            <v>2021年</v>
          </cell>
        </row>
        <row r="3569">
          <cell r="M3569">
            <v>44561</v>
          </cell>
        </row>
        <row r="3569">
          <cell r="S3569">
            <v>3000</v>
          </cell>
        </row>
        <row r="3569">
          <cell r="AA3569">
            <v>44531</v>
          </cell>
          <cell r="AB3569">
            <v>2021</v>
          </cell>
        </row>
        <row r="3569">
          <cell r="AF3569" t="str">
            <v>地面停车费</v>
          </cell>
        </row>
        <row r="3570">
          <cell r="C3570" t="str">
            <v>中华东波苑</v>
          </cell>
        </row>
        <row r="3570">
          <cell r="K3570" t="str">
            <v>2021年</v>
          </cell>
        </row>
        <row r="3570">
          <cell r="M3570">
            <v>44561</v>
          </cell>
        </row>
        <row r="3570">
          <cell r="S3570">
            <v>750</v>
          </cell>
        </row>
        <row r="3570">
          <cell r="AA3570">
            <v>44531</v>
          </cell>
          <cell r="AB3570">
            <v>2021</v>
          </cell>
        </row>
        <row r="3570">
          <cell r="AF3570" t="str">
            <v>地面停车费</v>
          </cell>
        </row>
        <row r="3571">
          <cell r="C3571" t="str">
            <v>中华东波苑</v>
          </cell>
        </row>
        <row r="3571">
          <cell r="K3571" t="str">
            <v>2021年</v>
          </cell>
        </row>
        <row r="3571">
          <cell r="M3571">
            <v>44561</v>
          </cell>
        </row>
        <row r="3571">
          <cell r="S3571">
            <v>900.42</v>
          </cell>
        </row>
        <row r="3571">
          <cell r="AA3571">
            <v>44531</v>
          </cell>
          <cell r="AB3571">
            <v>2021</v>
          </cell>
        </row>
        <row r="3571">
          <cell r="AF3571" t="str">
            <v>住宅物业费</v>
          </cell>
        </row>
        <row r="3572">
          <cell r="C3572" t="str">
            <v>中华东波苑</v>
          </cell>
        </row>
        <row r="3572">
          <cell r="K3572" t="str">
            <v>2021年</v>
          </cell>
        </row>
        <row r="3572">
          <cell r="M3572">
            <v>44530</v>
          </cell>
        </row>
        <row r="3572">
          <cell r="S3572">
            <v>19.14</v>
          </cell>
        </row>
        <row r="3572">
          <cell r="AA3572">
            <v>44531</v>
          </cell>
          <cell r="AB3572">
            <v>2021</v>
          </cell>
        </row>
        <row r="3572">
          <cell r="AF3572" t="str">
            <v>电费及管理费</v>
          </cell>
        </row>
        <row r="3573">
          <cell r="C3573" t="str">
            <v>中华东波苑</v>
          </cell>
        </row>
        <row r="3573">
          <cell r="K3573" t="str">
            <v>2021年</v>
          </cell>
        </row>
        <row r="3573">
          <cell r="M3573">
            <v>44530</v>
          </cell>
        </row>
        <row r="3573">
          <cell r="S3573">
            <v>304</v>
          </cell>
        </row>
        <row r="3573">
          <cell r="AA3573">
            <v>44531</v>
          </cell>
          <cell r="AB3573">
            <v>2021</v>
          </cell>
        </row>
        <row r="3573">
          <cell r="AF3573" t="str">
            <v>电费及管理费</v>
          </cell>
        </row>
        <row r="3574">
          <cell r="C3574" t="str">
            <v>中华东波苑</v>
          </cell>
        </row>
        <row r="3574">
          <cell r="K3574" t="str">
            <v>2021年</v>
          </cell>
        </row>
        <row r="3574">
          <cell r="M3574">
            <v>44530</v>
          </cell>
        </row>
        <row r="3574">
          <cell r="S3574">
            <v>75</v>
          </cell>
        </row>
        <row r="3574">
          <cell r="AA3574">
            <v>44531</v>
          </cell>
          <cell r="AB3574">
            <v>2021</v>
          </cell>
        </row>
        <row r="3574">
          <cell r="AF3574" t="str">
            <v>代收水费</v>
          </cell>
        </row>
        <row r="3575">
          <cell r="C3575" t="str">
            <v>中华东波苑</v>
          </cell>
        </row>
        <row r="3575">
          <cell r="K3575" t="str">
            <v>2021年</v>
          </cell>
        </row>
        <row r="3575">
          <cell r="M3575">
            <v>44530</v>
          </cell>
        </row>
        <row r="3575">
          <cell r="S3575">
            <v>194</v>
          </cell>
        </row>
        <row r="3575">
          <cell r="AA3575">
            <v>44531</v>
          </cell>
          <cell r="AB3575">
            <v>2021</v>
          </cell>
        </row>
        <row r="3575">
          <cell r="AF3575" t="str">
            <v>代收水费</v>
          </cell>
        </row>
        <row r="3576">
          <cell r="C3576" t="str">
            <v>中华东波苑</v>
          </cell>
        </row>
        <row r="3576">
          <cell r="K3576" t="str">
            <v>2021年</v>
          </cell>
        </row>
        <row r="3576">
          <cell r="M3576">
            <v>44530</v>
          </cell>
        </row>
        <row r="3576">
          <cell r="S3576">
            <v>1771</v>
          </cell>
        </row>
        <row r="3576">
          <cell r="AA3576">
            <v>44531</v>
          </cell>
          <cell r="AB3576">
            <v>2021</v>
          </cell>
        </row>
        <row r="3576">
          <cell r="AF3576" t="str">
            <v>电费及管理费</v>
          </cell>
        </row>
        <row r="3577">
          <cell r="C3577" t="str">
            <v>中华东波苑</v>
          </cell>
        </row>
        <row r="3577">
          <cell r="K3577" t="str">
            <v>2021年</v>
          </cell>
        </row>
        <row r="3577">
          <cell r="M3577">
            <v>44530</v>
          </cell>
        </row>
        <row r="3577">
          <cell r="S3577">
            <v>600</v>
          </cell>
        </row>
        <row r="3577">
          <cell r="AA3577">
            <v>44531</v>
          </cell>
          <cell r="AB3577">
            <v>2021</v>
          </cell>
        </row>
        <row r="3577">
          <cell r="AF3577" t="str">
            <v>代收水费</v>
          </cell>
        </row>
        <row r="3578">
          <cell r="C3578" t="str">
            <v>中华东波苑</v>
          </cell>
        </row>
        <row r="3578">
          <cell r="K3578" t="str">
            <v>2021年</v>
          </cell>
        </row>
        <row r="3578">
          <cell r="M3578">
            <v>44530</v>
          </cell>
        </row>
        <row r="3578">
          <cell r="S3578">
            <v>3270</v>
          </cell>
        </row>
        <row r="3578">
          <cell r="AA3578">
            <v>44531</v>
          </cell>
          <cell r="AB3578">
            <v>2021</v>
          </cell>
        </row>
        <row r="3578">
          <cell r="AF3578" t="str">
            <v>电费及管理费</v>
          </cell>
        </row>
        <row r="3579">
          <cell r="C3579" t="str">
            <v>中华东波苑</v>
          </cell>
        </row>
        <row r="3579">
          <cell r="K3579" t="str">
            <v>2021年</v>
          </cell>
        </row>
        <row r="3579">
          <cell r="M3579">
            <v>44530</v>
          </cell>
        </row>
        <row r="3579">
          <cell r="S3579">
            <v>210</v>
          </cell>
        </row>
        <row r="3579">
          <cell r="AA3579">
            <v>44531</v>
          </cell>
          <cell r="AB3579">
            <v>2021</v>
          </cell>
        </row>
        <row r="3579">
          <cell r="AF3579" t="str">
            <v>代收水费</v>
          </cell>
        </row>
        <row r="3580">
          <cell r="C3580" t="str">
            <v>中华东波苑</v>
          </cell>
        </row>
        <row r="3580">
          <cell r="K3580" t="str">
            <v>2021年</v>
          </cell>
        </row>
        <row r="3580">
          <cell r="M3580">
            <v>44530</v>
          </cell>
        </row>
        <row r="3580">
          <cell r="S3580">
            <v>623</v>
          </cell>
        </row>
        <row r="3580">
          <cell r="AA3580">
            <v>44531</v>
          </cell>
          <cell r="AB3580">
            <v>2021</v>
          </cell>
        </row>
        <row r="3580">
          <cell r="AF3580" t="str">
            <v>电费及管理费</v>
          </cell>
        </row>
        <row r="3581">
          <cell r="C3581" t="str">
            <v>中华东波苑</v>
          </cell>
        </row>
        <row r="3581">
          <cell r="K3581" t="str">
            <v>2021年</v>
          </cell>
        </row>
        <row r="3581">
          <cell r="M3581">
            <v>44530</v>
          </cell>
        </row>
        <row r="3581">
          <cell r="S3581">
            <v>225</v>
          </cell>
        </row>
        <row r="3581">
          <cell r="AA3581">
            <v>44531</v>
          </cell>
          <cell r="AB3581">
            <v>2021</v>
          </cell>
        </row>
        <row r="3581">
          <cell r="AF3581" t="str">
            <v>代收水费</v>
          </cell>
        </row>
        <row r="3582">
          <cell r="C3582" t="str">
            <v>中华东波苑</v>
          </cell>
        </row>
        <row r="3582">
          <cell r="K3582" t="str">
            <v>2021年</v>
          </cell>
        </row>
        <row r="3582">
          <cell r="M3582">
            <v>44530</v>
          </cell>
        </row>
        <row r="3582">
          <cell r="S3582">
            <v>390.6</v>
          </cell>
        </row>
        <row r="3582">
          <cell r="AA3582">
            <v>44531</v>
          </cell>
          <cell r="AB3582">
            <v>2021</v>
          </cell>
        </row>
        <row r="3582">
          <cell r="AF3582" t="str">
            <v>电费及管理费</v>
          </cell>
        </row>
        <row r="3583">
          <cell r="C3583" t="str">
            <v>中华东波苑</v>
          </cell>
        </row>
        <row r="3583">
          <cell r="K3583" t="str">
            <v>2021年</v>
          </cell>
        </row>
        <row r="3583">
          <cell r="M3583">
            <v>44530</v>
          </cell>
        </row>
        <row r="3583">
          <cell r="S3583">
            <v>21.66</v>
          </cell>
        </row>
        <row r="3583">
          <cell r="AA3583">
            <v>44531</v>
          </cell>
          <cell r="AB3583">
            <v>2021</v>
          </cell>
        </row>
        <row r="3583">
          <cell r="AF3583" t="str">
            <v>代收水费</v>
          </cell>
        </row>
        <row r="3584">
          <cell r="C3584" t="str">
            <v>中华东波苑</v>
          </cell>
        </row>
        <row r="3584">
          <cell r="K3584" t="str">
            <v>2021年</v>
          </cell>
        </row>
        <row r="3584">
          <cell r="M3584">
            <v>44561</v>
          </cell>
        </row>
        <row r="3584">
          <cell r="S3584">
            <v>10</v>
          </cell>
        </row>
        <row r="3584">
          <cell r="AA3584">
            <v>44531</v>
          </cell>
          <cell r="AB3584">
            <v>2021</v>
          </cell>
        </row>
        <row r="3584">
          <cell r="AF3584" t="str">
            <v>维修收入</v>
          </cell>
        </row>
        <row r="3585">
          <cell r="C3585" t="str">
            <v>中华东波苑</v>
          </cell>
        </row>
        <row r="3585">
          <cell r="K3585" t="str">
            <v>2021年</v>
          </cell>
        </row>
        <row r="3585">
          <cell r="M3585">
            <v>44530</v>
          </cell>
        </row>
        <row r="3585">
          <cell r="S3585">
            <v>1860</v>
          </cell>
        </row>
        <row r="3585">
          <cell r="AA3585">
            <v>44531</v>
          </cell>
          <cell r="AB3585">
            <v>2021</v>
          </cell>
        </row>
        <row r="3585">
          <cell r="AF3585" t="str">
            <v>电费及管理费</v>
          </cell>
        </row>
        <row r="3586">
          <cell r="C3586" t="str">
            <v>中华东波苑</v>
          </cell>
        </row>
        <row r="3586">
          <cell r="K3586" t="str">
            <v>2021年</v>
          </cell>
        </row>
        <row r="3586">
          <cell r="M3586">
            <v>44561</v>
          </cell>
        </row>
        <row r="3586">
          <cell r="S3586">
            <v>100</v>
          </cell>
        </row>
        <row r="3586">
          <cell r="AA3586">
            <v>44531</v>
          </cell>
          <cell r="AB3586">
            <v>2021</v>
          </cell>
        </row>
        <row r="3586">
          <cell r="AF3586" t="str">
            <v>住宅物业费</v>
          </cell>
        </row>
        <row r="3587">
          <cell r="C3587" t="str">
            <v>中华东波苑</v>
          </cell>
        </row>
        <row r="3587">
          <cell r="K3587" t="str">
            <v>2021年</v>
          </cell>
        </row>
        <row r="3587">
          <cell r="M3587">
            <v>44561</v>
          </cell>
        </row>
        <row r="3587">
          <cell r="S3587">
            <v>100</v>
          </cell>
        </row>
        <row r="3587">
          <cell r="AA3587">
            <v>44531</v>
          </cell>
          <cell r="AB3587">
            <v>2021</v>
          </cell>
        </row>
        <row r="3587">
          <cell r="AF3587" t="str">
            <v>住宅物业费</v>
          </cell>
        </row>
        <row r="3588">
          <cell r="C3588" t="str">
            <v>中华东波苑</v>
          </cell>
        </row>
        <row r="3588">
          <cell r="K3588" t="str">
            <v>2021年</v>
          </cell>
        </row>
        <row r="3588">
          <cell r="M3588">
            <v>44561</v>
          </cell>
        </row>
        <row r="3588">
          <cell r="S3588">
            <v>100</v>
          </cell>
        </row>
        <row r="3588">
          <cell r="AA3588">
            <v>44531</v>
          </cell>
          <cell r="AB3588">
            <v>2021</v>
          </cell>
        </row>
        <row r="3588">
          <cell r="AF3588" t="str">
            <v>住宅物业费</v>
          </cell>
        </row>
        <row r="3589">
          <cell r="C3589" t="str">
            <v>中华东波苑</v>
          </cell>
        </row>
        <row r="3589">
          <cell r="K3589" t="str">
            <v>2021年</v>
          </cell>
        </row>
        <row r="3589">
          <cell r="M3589">
            <v>44561</v>
          </cell>
        </row>
        <row r="3589">
          <cell r="S3589">
            <v>100</v>
          </cell>
        </row>
        <row r="3589">
          <cell r="AA3589">
            <v>44531</v>
          </cell>
          <cell r="AB3589">
            <v>2021</v>
          </cell>
        </row>
        <row r="3589">
          <cell r="AF3589" t="str">
            <v>住宅物业费</v>
          </cell>
        </row>
        <row r="3590">
          <cell r="C3590" t="str">
            <v>中华东波苑</v>
          </cell>
        </row>
        <row r="3590">
          <cell r="K3590" t="str">
            <v>2021年</v>
          </cell>
        </row>
        <row r="3590">
          <cell r="M3590">
            <v>44561</v>
          </cell>
        </row>
        <row r="3590">
          <cell r="S3590">
            <v>100</v>
          </cell>
        </row>
        <row r="3590">
          <cell r="AA3590">
            <v>44531</v>
          </cell>
          <cell r="AB3590">
            <v>2021</v>
          </cell>
        </row>
        <row r="3590">
          <cell r="AF3590" t="str">
            <v>住宅物业费</v>
          </cell>
        </row>
        <row r="3591">
          <cell r="C3591" t="str">
            <v>中华东波苑</v>
          </cell>
        </row>
        <row r="3591">
          <cell r="K3591" t="str">
            <v>2021年</v>
          </cell>
        </row>
        <row r="3591">
          <cell r="M3591">
            <v>44561</v>
          </cell>
        </row>
        <row r="3591">
          <cell r="S3591">
            <v>100</v>
          </cell>
        </row>
        <row r="3591">
          <cell r="AA3591">
            <v>44531</v>
          </cell>
          <cell r="AB3591">
            <v>2021</v>
          </cell>
        </row>
        <row r="3591">
          <cell r="AF3591" t="str">
            <v>住宅物业费</v>
          </cell>
        </row>
        <row r="3592">
          <cell r="C3592" t="str">
            <v>中华东波苑</v>
          </cell>
        </row>
        <row r="3592">
          <cell r="K3592" t="str">
            <v>2021年</v>
          </cell>
        </row>
        <row r="3592">
          <cell r="M3592">
            <v>44561</v>
          </cell>
        </row>
        <row r="3592">
          <cell r="S3592">
            <v>100</v>
          </cell>
        </row>
        <row r="3592">
          <cell r="AA3592">
            <v>44531</v>
          </cell>
          <cell r="AB3592">
            <v>2021</v>
          </cell>
        </row>
        <row r="3592">
          <cell r="AF3592" t="str">
            <v>住宅物业费</v>
          </cell>
        </row>
        <row r="3593">
          <cell r="C3593" t="str">
            <v>中华东波苑</v>
          </cell>
        </row>
        <row r="3593">
          <cell r="K3593" t="str">
            <v>2021年</v>
          </cell>
        </row>
        <row r="3593">
          <cell r="M3593">
            <v>44561</v>
          </cell>
        </row>
        <row r="3593">
          <cell r="S3593">
            <v>100</v>
          </cell>
        </row>
        <row r="3593">
          <cell r="AA3593">
            <v>44531</v>
          </cell>
          <cell r="AB3593">
            <v>2021</v>
          </cell>
        </row>
        <row r="3593">
          <cell r="AF3593" t="str">
            <v>住宅物业费</v>
          </cell>
        </row>
        <row r="3594">
          <cell r="C3594" t="str">
            <v>中华东波苑</v>
          </cell>
        </row>
        <row r="3594">
          <cell r="K3594" t="str">
            <v>2021年</v>
          </cell>
        </row>
        <row r="3594">
          <cell r="M3594">
            <v>44561</v>
          </cell>
        </row>
        <row r="3594">
          <cell r="S3594">
            <v>100</v>
          </cell>
        </row>
        <row r="3594">
          <cell r="AA3594">
            <v>44531</v>
          </cell>
          <cell r="AB3594">
            <v>2021</v>
          </cell>
        </row>
        <row r="3594">
          <cell r="AF3594" t="str">
            <v>住宅物业费</v>
          </cell>
        </row>
        <row r="3595">
          <cell r="C3595" t="str">
            <v>中华东波苑</v>
          </cell>
        </row>
        <row r="3595">
          <cell r="K3595" t="str">
            <v>2021年</v>
          </cell>
        </row>
        <row r="3595">
          <cell r="M3595">
            <v>44561</v>
          </cell>
        </row>
        <row r="3595">
          <cell r="S3595">
            <v>100</v>
          </cell>
        </row>
        <row r="3595">
          <cell r="AA3595">
            <v>44531</v>
          </cell>
          <cell r="AB3595">
            <v>2021</v>
          </cell>
        </row>
        <row r="3595">
          <cell r="AF3595" t="str">
            <v>住宅物业费</v>
          </cell>
        </row>
        <row r="3596">
          <cell r="C3596" t="str">
            <v>中华东波苑</v>
          </cell>
        </row>
        <row r="3596">
          <cell r="K3596" t="str">
            <v>2021年</v>
          </cell>
        </row>
        <row r="3596">
          <cell r="M3596">
            <v>44561</v>
          </cell>
        </row>
        <row r="3596">
          <cell r="S3596">
            <v>100</v>
          </cell>
        </row>
        <row r="3596">
          <cell r="AA3596">
            <v>44531</v>
          </cell>
          <cell r="AB3596">
            <v>2021</v>
          </cell>
        </row>
        <row r="3596">
          <cell r="AF3596" t="str">
            <v>住宅物业费</v>
          </cell>
        </row>
        <row r="3597">
          <cell r="C3597" t="str">
            <v>中华东波苑</v>
          </cell>
        </row>
        <row r="3597">
          <cell r="K3597" t="str">
            <v>2021年</v>
          </cell>
        </row>
        <row r="3597">
          <cell r="M3597">
            <v>44561</v>
          </cell>
        </row>
        <row r="3597">
          <cell r="S3597">
            <v>100</v>
          </cell>
        </row>
        <row r="3597">
          <cell r="AA3597">
            <v>44531</v>
          </cell>
          <cell r="AB3597">
            <v>2021</v>
          </cell>
        </row>
        <row r="3597">
          <cell r="AF3597" t="str">
            <v>住宅物业费</v>
          </cell>
        </row>
        <row r="3598">
          <cell r="C3598" t="str">
            <v>中华东波苑</v>
          </cell>
        </row>
        <row r="3598">
          <cell r="K3598" t="str">
            <v>2021年</v>
          </cell>
        </row>
        <row r="3598">
          <cell r="M3598">
            <v>44561</v>
          </cell>
        </row>
        <row r="3598">
          <cell r="S3598">
            <v>100</v>
          </cell>
        </row>
        <row r="3598">
          <cell r="AA3598">
            <v>44531</v>
          </cell>
          <cell r="AB3598">
            <v>2021</v>
          </cell>
        </row>
        <row r="3598">
          <cell r="AF3598" t="str">
            <v>住宅物业费</v>
          </cell>
        </row>
        <row r="3599">
          <cell r="C3599" t="str">
            <v>中华东波苑</v>
          </cell>
        </row>
        <row r="3599">
          <cell r="K3599" t="str">
            <v>2021年</v>
          </cell>
        </row>
        <row r="3599">
          <cell r="M3599">
            <v>44561</v>
          </cell>
        </row>
        <row r="3599">
          <cell r="S3599">
            <v>100</v>
          </cell>
        </row>
        <row r="3599">
          <cell r="AA3599">
            <v>44531</v>
          </cell>
          <cell r="AB3599">
            <v>2021</v>
          </cell>
        </row>
        <row r="3599">
          <cell r="AF3599" t="str">
            <v>住宅物业费</v>
          </cell>
        </row>
        <row r="3600">
          <cell r="C3600" t="str">
            <v>中华东波苑</v>
          </cell>
        </row>
        <row r="3600">
          <cell r="K3600" t="str">
            <v>2021年</v>
          </cell>
        </row>
        <row r="3600">
          <cell r="M3600">
            <v>44561</v>
          </cell>
        </row>
        <row r="3600">
          <cell r="S3600">
            <v>100</v>
          </cell>
        </row>
        <row r="3600">
          <cell r="AA3600">
            <v>44531</v>
          </cell>
          <cell r="AB3600">
            <v>2021</v>
          </cell>
        </row>
        <row r="3600">
          <cell r="AF3600" t="str">
            <v>住宅物业费</v>
          </cell>
        </row>
        <row r="3601">
          <cell r="C3601" t="str">
            <v>中华东波苑</v>
          </cell>
        </row>
        <row r="3601">
          <cell r="K3601" t="str">
            <v>2021年</v>
          </cell>
        </row>
        <row r="3601">
          <cell r="M3601">
            <v>44561</v>
          </cell>
        </row>
        <row r="3601">
          <cell r="S3601">
            <v>100</v>
          </cell>
        </row>
        <row r="3601">
          <cell r="AA3601">
            <v>44531</v>
          </cell>
          <cell r="AB3601">
            <v>2021</v>
          </cell>
        </row>
        <row r="3601">
          <cell r="AF3601" t="str">
            <v>住宅物业费</v>
          </cell>
        </row>
        <row r="3602">
          <cell r="C3602" t="str">
            <v>中华东波苑</v>
          </cell>
        </row>
        <row r="3602">
          <cell r="K3602" t="str">
            <v>2021年</v>
          </cell>
        </row>
        <row r="3602">
          <cell r="M3602">
            <v>44561</v>
          </cell>
        </row>
        <row r="3602">
          <cell r="S3602">
            <v>100</v>
          </cell>
        </row>
        <row r="3602">
          <cell r="AA3602">
            <v>44531</v>
          </cell>
          <cell r="AB3602">
            <v>2021</v>
          </cell>
        </row>
        <row r="3602">
          <cell r="AF3602" t="str">
            <v>住宅物业费</v>
          </cell>
        </row>
        <row r="3603">
          <cell r="C3603" t="str">
            <v>中华东波苑</v>
          </cell>
        </row>
        <row r="3603">
          <cell r="K3603" t="str">
            <v>2021年</v>
          </cell>
        </row>
        <row r="3603">
          <cell r="M3603">
            <v>44561</v>
          </cell>
        </row>
        <row r="3603">
          <cell r="S3603">
            <v>99.16</v>
          </cell>
        </row>
        <row r="3603">
          <cell r="AA3603">
            <v>44531</v>
          </cell>
          <cell r="AB3603">
            <v>2021</v>
          </cell>
        </row>
        <row r="3603">
          <cell r="AF3603" t="str">
            <v>住宅物业费</v>
          </cell>
        </row>
        <row r="3604">
          <cell r="C3604" t="str">
            <v>中华东波苑</v>
          </cell>
        </row>
        <row r="3604">
          <cell r="K3604" t="str">
            <v>2021年</v>
          </cell>
        </row>
        <row r="3604">
          <cell r="M3604">
            <v>44561</v>
          </cell>
        </row>
        <row r="3604">
          <cell r="S3604">
            <v>1799.16</v>
          </cell>
        </row>
        <row r="3604">
          <cell r="AA3604">
            <v>44531</v>
          </cell>
          <cell r="AB3604">
            <v>2021</v>
          </cell>
        </row>
        <row r="3604">
          <cell r="AF3604" t="str">
            <v>住宅物业费</v>
          </cell>
        </row>
        <row r="3605">
          <cell r="C3605" t="str">
            <v>中华东波苑</v>
          </cell>
        </row>
        <row r="3605">
          <cell r="K3605" t="str">
            <v>2021年</v>
          </cell>
        </row>
        <row r="3605">
          <cell r="M3605">
            <v>44561</v>
          </cell>
        </row>
        <row r="3605">
          <cell r="S3605">
            <v>1799.16</v>
          </cell>
        </row>
        <row r="3605">
          <cell r="AA3605">
            <v>44531</v>
          </cell>
          <cell r="AB3605">
            <v>2021</v>
          </cell>
        </row>
        <row r="3605">
          <cell r="AF3605" t="str">
            <v>住宅物业费</v>
          </cell>
        </row>
        <row r="3606">
          <cell r="C3606" t="str">
            <v>中华东波苑</v>
          </cell>
        </row>
        <row r="3606">
          <cell r="K3606" t="str">
            <v>2021年</v>
          </cell>
        </row>
        <row r="3606">
          <cell r="M3606">
            <v>44561</v>
          </cell>
        </row>
        <row r="3606">
          <cell r="S3606">
            <v>1500</v>
          </cell>
        </row>
        <row r="3606">
          <cell r="AA3606">
            <v>44531</v>
          </cell>
          <cell r="AB3606">
            <v>2021</v>
          </cell>
        </row>
        <row r="3606">
          <cell r="AF3606" t="str">
            <v>小业主产权车辆管理费</v>
          </cell>
        </row>
        <row r="3607">
          <cell r="C3607" t="str">
            <v>中华东波苑</v>
          </cell>
        </row>
        <row r="3607">
          <cell r="K3607" t="str">
            <v>2022年</v>
          </cell>
        </row>
        <row r="3607">
          <cell r="M3607">
            <v>44926</v>
          </cell>
        </row>
        <row r="3607">
          <cell r="S3607">
            <v>1799.16</v>
          </cell>
        </row>
        <row r="3607">
          <cell r="AA3607">
            <v>44531</v>
          </cell>
          <cell r="AB3607">
            <v>2021</v>
          </cell>
        </row>
        <row r="3607">
          <cell r="AF3607" t="str">
            <v>住宅物业费</v>
          </cell>
        </row>
        <row r="3608">
          <cell r="C3608" t="str">
            <v>中华东波苑</v>
          </cell>
        </row>
        <row r="3608">
          <cell r="K3608" t="str">
            <v>2022年</v>
          </cell>
        </row>
        <row r="3608">
          <cell r="M3608">
            <v>44926</v>
          </cell>
        </row>
        <row r="3608">
          <cell r="S3608">
            <v>3000</v>
          </cell>
        </row>
        <row r="3608">
          <cell r="AA3608">
            <v>44531</v>
          </cell>
          <cell r="AB3608">
            <v>2021</v>
          </cell>
        </row>
        <row r="3608">
          <cell r="AF3608" t="str">
            <v>地面停车费</v>
          </cell>
        </row>
        <row r="3609">
          <cell r="C3609" t="str">
            <v>中华东波苑</v>
          </cell>
        </row>
        <row r="3609">
          <cell r="K3609" t="str">
            <v>2021年</v>
          </cell>
        </row>
        <row r="3609">
          <cell r="M3609">
            <v>44530</v>
          </cell>
        </row>
        <row r="3609">
          <cell r="S3609">
            <v>4195</v>
          </cell>
        </row>
        <row r="3609">
          <cell r="AA3609">
            <v>44531</v>
          </cell>
          <cell r="AB3609">
            <v>2021</v>
          </cell>
        </row>
        <row r="3609">
          <cell r="AF3609" t="str">
            <v>电费及管理费</v>
          </cell>
        </row>
        <row r="3610">
          <cell r="C3610" t="str">
            <v>中华东波苑</v>
          </cell>
        </row>
        <row r="3610">
          <cell r="K3610" t="str">
            <v>2021年</v>
          </cell>
        </row>
        <row r="3610">
          <cell r="M3610">
            <v>44530</v>
          </cell>
        </row>
        <row r="3610">
          <cell r="S3610">
            <v>352.5</v>
          </cell>
        </row>
        <row r="3610">
          <cell r="AA3610">
            <v>44531</v>
          </cell>
          <cell r="AB3610">
            <v>2021</v>
          </cell>
        </row>
        <row r="3610">
          <cell r="AF3610" t="str">
            <v>代收水费</v>
          </cell>
        </row>
        <row r="3611">
          <cell r="C3611" t="str">
            <v>中华东波苑</v>
          </cell>
        </row>
        <row r="3611">
          <cell r="K3611" t="str">
            <v>2021年</v>
          </cell>
        </row>
        <row r="3611">
          <cell r="M3611">
            <v>44561</v>
          </cell>
        </row>
        <row r="3611">
          <cell r="S3611">
            <v>4411</v>
          </cell>
        </row>
        <row r="3611">
          <cell r="AA3611">
            <v>44531</v>
          </cell>
          <cell r="AB3611">
            <v>2021</v>
          </cell>
        </row>
        <row r="3611">
          <cell r="AF3611" t="str">
            <v>电费及管理费</v>
          </cell>
        </row>
        <row r="3612">
          <cell r="C3612" t="str">
            <v>中华东波苑</v>
          </cell>
        </row>
        <row r="3612">
          <cell r="K3612" t="str">
            <v>2021年</v>
          </cell>
        </row>
        <row r="3612">
          <cell r="M3612">
            <v>44500</v>
          </cell>
        </row>
        <row r="3612">
          <cell r="S3612">
            <v>27520</v>
          </cell>
        </row>
        <row r="3612">
          <cell r="AA3612">
            <v>44531</v>
          </cell>
          <cell r="AB3612">
            <v>2021</v>
          </cell>
        </row>
        <row r="3612">
          <cell r="AF3612" t="str">
            <v>电费及管理费</v>
          </cell>
        </row>
        <row r="3613">
          <cell r="C3613" t="str">
            <v>中华东波苑</v>
          </cell>
        </row>
        <row r="3613">
          <cell r="K3613" t="str">
            <v>2021年</v>
          </cell>
        </row>
        <row r="3613">
          <cell r="M3613">
            <v>44500</v>
          </cell>
        </row>
        <row r="3613">
          <cell r="S3613">
            <v>6216.42</v>
          </cell>
        </row>
        <row r="3613">
          <cell r="AA3613">
            <v>44531</v>
          </cell>
          <cell r="AB3613">
            <v>2021</v>
          </cell>
        </row>
        <row r="3613">
          <cell r="AF3613" t="str">
            <v>代收水费</v>
          </cell>
        </row>
        <row r="3614">
          <cell r="C3614" t="str">
            <v>中华东波苑</v>
          </cell>
        </row>
        <row r="3614">
          <cell r="K3614" t="str">
            <v>2021年</v>
          </cell>
        </row>
        <row r="3614">
          <cell r="M3614">
            <v>44500</v>
          </cell>
        </row>
        <row r="3614">
          <cell r="S3614">
            <v>24520</v>
          </cell>
        </row>
        <row r="3614">
          <cell r="AA3614">
            <v>44531</v>
          </cell>
          <cell r="AB3614">
            <v>2021</v>
          </cell>
        </row>
        <row r="3614">
          <cell r="AF3614" t="str">
            <v>电费及管理费</v>
          </cell>
        </row>
        <row r="3615">
          <cell r="C3615" t="str">
            <v>中华东波苑</v>
          </cell>
        </row>
        <row r="3615">
          <cell r="K3615" t="str">
            <v>2021年</v>
          </cell>
        </row>
        <row r="3615">
          <cell r="M3615">
            <v>44500</v>
          </cell>
        </row>
        <row r="3615">
          <cell r="S3615">
            <v>5999.82</v>
          </cell>
        </row>
        <row r="3615">
          <cell r="AA3615">
            <v>44531</v>
          </cell>
          <cell r="AB3615">
            <v>2021</v>
          </cell>
        </row>
        <row r="3615">
          <cell r="AF3615" t="str">
            <v>代收水费</v>
          </cell>
        </row>
        <row r="3616">
          <cell r="C3616" t="str">
            <v>中华东波苑</v>
          </cell>
        </row>
        <row r="3616">
          <cell r="K3616" t="str">
            <v>2021年</v>
          </cell>
        </row>
        <row r="3616">
          <cell r="M3616">
            <v>44561</v>
          </cell>
        </row>
        <row r="3616">
          <cell r="S3616">
            <v>1500</v>
          </cell>
        </row>
        <row r="3616">
          <cell r="AA3616">
            <v>44531</v>
          </cell>
          <cell r="AB3616">
            <v>2021</v>
          </cell>
        </row>
        <row r="3616">
          <cell r="AF3616" t="str">
            <v>临时停车费</v>
          </cell>
        </row>
        <row r="3617">
          <cell r="C3617" t="str">
            <v>中华东波苑</v>
          </cell>
        </row>
        <row r="3617">
          <cell r="K3617" t="str">
            <v>2021年</v>
          </cell>
        </row>
        <row r="3617">
          <cell r="M3617">
            <v>44561</v>
          </cell>
        </row>
        <row r="3617">
          <cell r="S3617">
            <v>250</v>
          </cell>
        </row>
        <row r="3617">
          <cell r="AA3617">
            <v>44531</v>
          </cell>
          <cell r="AB3617">
            <v>2021</v>
          </cell>
        </row>
        <row r="3617">
          <cell r="AF3617" t="str">
            <v>临时停车费</v>
          </cell>
        </row>
        <row r="3618">
          <cell r="C3618" t="str">
            <v>中华东波苑</v>
          </cell>
        </row>
        <row r="3618">
          <cell r="K3618" t="str">
            <v>2021年</v>
          </cell>
        </row>
        <row r="3618">
          <cell r="M3618">
            <v>44561</v>
          </cell>
        </row>
        <row r="3618">
          <cell r="S3618">
            <v>500</v>
          </cell>
        </row>
        <row r="3618">
          <cell r="AA3618">
            <v>44531</v>
          </cell>
          <cell r="AB3618">
            <v>2021</v>
          </cell>
        </row>
        <row r="3618">
          <cell r="AF3618" t="str">
            <v>临时停车费</v>
          </cell>
        </row>
        <row r="3619">
          <cell r="C3619" t="str">
            <v>中华东波苑</v>
          </cell>
        </row>
        <row r="3619">
          <cell r="K3619" t="str">
            <v>2021年</v>
          </cell>
        </row>
        <row r="3619">
          <cell r="M3619">
            <v>44561</v>
          </cell>
        </row>
        <row r="3619">
          <cell r="S3619">
            <v>500</v>
          </cell>
        </row>
        <row r="3619">
          <cell r="AA3619">
            <v>44531</v>
          </cell>
          <cell r="AB3619">
            <v>2021</v>
          </cell>
        </row>
        <row r="3619">
          <cell r="AF3619" t="str">
            <v>临时停车费</v>
          </cell>
        </row>
        <row r="3620">
          <cell r="C3620" t="str">
            <v>中华东波苑</v>
          </cell>
        </row>
        <row r="3620">
          <cell r="K3620" t="str">
            <v>2021年</v>
          </cell>
        </row>
        <row r="3620">
          <cell r="M3620">
            <v>44561</v>
          </cell>
        </row>
        <row r="3620">
          <cell r="S3620">
            <v>587.77</v>
          </cell>
        </row>
        <row r="3620">
          <cell r="AA3620">
            <v>44531</v>
          </cell>
          <cell r="AB3620">
            <v>2021</v>
          </cell>
        </row>
        <row r="3620">
          <cell r="AF3620" t="str">
            <v>商铺物业费</v>
          </cell>
        </row>
        <row r="3621">
          <cell r="C3621" t="str">
            <v>中华东波苑</v>
          </cell>
        </row>
        <row r="3621">
          <cell r="K3621" t="str">
            <v>2021年</v>
          </cell>
        </row>
        <row r="3621">
          <cell r="M3621">
            <v>44561</v>
          </cell>
        </row>
        <row r="3621">
          <cell r="S3621">
            <v>1063.47</v>
          </cell>
        </row>
        <row r="3621">
          <cell r="AA3621">
            <v>44531</v>
          </cell>
          <cell r="AB3621">
            <v>2021</v>
          </cell>
        </row>
        <row r="3621">
          <cell r="AF3621" t="str">
            <v>商铺物业费</v>
          </cell>
        </row>
        <row r="3622">
          <cell r="C3622" t="str">
            <v>中华东波苑</v>
          </cell>
        </row>
        <row r="3622">
          <cell r="K3622" t="str">
            <v>2021年</v>
          </cell>
        </row>
        <row r="3622">
          <cell r="M3622">
            <v>44561</v>
          </cell>
        </row>
        <row r="3622">
          <cell r="S3622">
            <v>3189.09</v>
          </cell>
        </row>
        <row r="3622">
          <cell r="AA3622">
            <v>44531</v>
          </cell>
          <cell r="AB3622">
            <v>2021</v>
          </cell>
        </row>
        <row r="3622">
          <cell r="AF3622" t="str">
            <v>商铺物业费</v>
          </cell>
        </row>
        <row r="3623">
          <cell r="C3623" t="str">
            <v>中华东波苑</v>
          </cell>
        </row>
        <row r="3623">
          <cell r="K3623" t="str">
            <v>2021年</v>
          </cell>
        </row>
        <row r="3623">
          <cell r="M3623">
            <v>44561</v>
          </cell>
        </row>
        <row r="3623">
          <cell r="S3623">
            <v>3195.34</v>
          </cell>
        </row>
        <row r="3623">
          <cell r="AA3623">
            <v>44531</v>
          </cell>
          <cell r="AB3623">
            <v>2021</v>
          </cell>
        </row>
        <row r="3623">
          <cell r="AF3623" t="str">
            <v>商铺物业费</v>
          </cell>
        </row>
        <row r="3624">
          <cell r="C3624" t="str">
            <v>中华东波苑</v>
          </cell>
        </row>
        <row r="3624">
          <cell r="K3624" t="str">
            <v>2021年</v>
          </cell>
        </row>
        <row r="3624">
          <cell r="M3624">
            <v>44561</v>
          </cell>
        </row>
        <row r="3624">
          <cell r="S3624">
            <v>4927.5</v>
          </cell>
        </row>
        <row r="3624">
          <cell r="AA3624">
            <v>44531</v>
          </cell>
          <cell r="AB3624">
            <v>2021</v>
          </cell>
        </row>
        <row r="3624">
          <cell r="AF3624" t="str">
            <v>商铺物业费</v>
          </cell>
        </row>
        <row r="3625">
          <cell r="C3625" t="str">
            <v>中华东波苑</v>
          </cell>
        </row>
        <row r="3625">
          <cell r="K3625" t="str">
            <v>2021年</v>
          </cell>
        </row>
        <row r="3625">
          <cell r="M3625">
            <v>44561</v>
          </cell>
        </row>
        <row r="3625">
          <cell r="S3625">
            <v>575.95</v>
          </cell>
        </row>
        <row r="3625">
          <cell r="AA3625">
            <v>44531</v>
          </cell>
          <cell r="AB3625">
            <v>2021</v>
          </cell>
        </row>
        <row r="3625">
          <cell r="AF3625" t="str">
            <v>商铺物业费</v>
          </cell>
        </row>
        <row r="3626">
          <cell r="C3626" t="str">
            <v>中华东波苑</v>
          </cell>
        </row>
        <row r="3626">
          <cell r="K3626" t="str">
            <v>2021年</v>
          </cell>
        </row>
        <row r="3626">
          <cell r="M3626">
            <v>44561</v>
          </cell>
        </row>
        <row r="3626">
          <cell r="S3626">
            <v>1042.16</v>
          </cell>
        </row>
        <row r="3626">
          <cell r="AA3626">
            <v>44531</v>
          </cell>
          <cell r="AB3626">
            <v>2021</v>
          </cell>
        </row>
        <row r="3626">
          <cell r="AF3626" t="str">
            <v>商铺物业费</v>
          </cell>
        </row>
        <row r="3627">
          <cell r="C3627" t="str">
            <v>中华东波苑</v>
          </cell>
        </row>
        <row r="3627">
          <cell r="K3627" t="str">
            <v>2021年</v>
          </cell>
        </row>
        <row r="3627">
          <cell r="M3627">
            <v>44561</v>
          </cell>
        </row>
        <row r="3627">
          <cell r="S3627">
            <v>1338.87</v>
          </cell>
        </row>
        <row r="3627">
          <cell r="AA3627">
            <v>44531</v>
          </cell>
          <cell r="AB3627">
            <v>2021</v>
          </cell>
        </row>
        <row r="3627">
          <cell r="AF3627" t="str">
            <v>商铺物业费</v>
          </cell>
        </row>
        <row r="3628">
          <cell r="C3628" t="str">
            <v>中华东波苑</v>
          </cell>
        </row>
        <row r="3628">
          <cell r="K3628" t="str">
            <v>2021年</v>
          </cell>
        </row>
        <row r="3628">
          <cell r="M3628">
            <v>44561</v>
          </cell>
        </row>
        <row r="3628">
          <cell r="S3628">
            <v>471.56</v>
          </cell>
        </row>
        <row r="3628">
          <cell r="AA3628">
            <v>44531</v>
          </cell>
          <cell r="AB3628">
            <v>2021</v>
          </cell>
        </row>
        <row r="3628">
          <cell r="AF3628" t="str">
            <v>商铺物业费</v>
          </cell>
        </row>
        <row r="3629">
          <cell r="C3629" t="str">
            <v>中华东波苑</v>
          </cell>
        </row>
        <row r="3629">
          <cell r="K3629" t="str">
            <v>2021年</v>
          </cell>
        </row>
        <row r="3629">
          <cell r="M3629">
            <v>44561</v>
          </cell>
        </row>
        <row r="3629">
          <cell r="S3629">
            <v>1800</v>
          </cell>
        </row>
        <row r="3629">
          <cell r="AA3629">
            <v>44531</v>
          </cell>
          <cell r="AB3629">
            <v>2021</v>
          </cell>
        </row>
        <row r="3629">
          <cell r="AF3629" t="str">
            <v>租金收入</v>
          </cell>
        </row>
        <row r="3630">
          <cell r="C3630" t="str">
            <v>中华东波苑</v>
          </cell>
        </row>
        <row r="3630">
          <cell r="K3630" t="str">
            <v>2022年</v>
          </cell>
        </row>
        <row r="3630">
          <cell r="M3630">
            <v>44834</v>
          </cell>
        </row>
        <row r="3630">
          <cell r="S3630">
            <v>5400</v>
          </cell>
        </row>
        <row r="3630">
          <cell r="AA3630">
            <v>44531</v>
          </cell>
          <cell r="AB3630">
            <v>2021</v>
          </cell>
        </row>
        <row r="3630">
          <cell r="AF3630" t="str">
            <v>租金收入</v>
          </cell>
        </row>
        <row r="3631">
          <cell r="C3631" t="str">
            <v>中华东波苑</v>
          </cell>
        </row>
        <row r="3631">
          <cell r="K3631" t="str">
            <v>2022年</v>
          </cell>
        </row>
        <row r="3631">
          <cell r="M3631">
            <v>44834</v>
          </cell>
        </row>
        <row r="3631">
          <cell r="S3631">
            <v>1800</v>
          </cell>
        </row>
        <row r="3631">
          <cell r="AA3631">
            <v>44562</v>
          </cell>
          <cell r="AB3631">
            <v>2022</v>
          </cell>
        </row>
        <row r="3631">
          <cell r="AF3631" t="str">
            <v>租金收入</v>
          </cell>
        </row>
        <row r="3632">
          <cell r="C3632" t="str">
            <v>中华东波苑</v>
          </cell>
        </row>
        <row r="3632">
          <cell r="K3632" t="str">
            <v>2022年</v>
          </cell>
        </row>
        <row r="3632">
          <cell r="M3632">
            <v>44926</v>
          </cell>
        </row>
        <row r="3632">
          <cell r="S3632">
            <v>2094.36</v>
          </cell>
        </row>
        <row r="3632">
          <cell r="AA3632">
            <v>44562</v>
          </cell>
          <cell r="AB3632">
            <v>2022</v>
          </cell>
        </row>
        <row r="3632">
          <cell r="AF3632" t="str">
            <v>住宅物业费</v>
          </cell>
        </row>
        <row r="3633">
          <cell r="C3633" t="str">
            <v>中华东波苑</v>
          </cell>
        </row>
        <row r="3633">
          <cell r="K3633" t="str">
            <v>2022年</v>
          </cell>
        </row>
        <row r="3633">
          <cell r="M3633">
            <v>44926</v>
          </cell>
        </row>
        <row r="3633">
          <cell r="S3633">
            <v>1500</v>
          </cell>
        </row>
        <row r="3633">
          <cell r="AA3633">
            <v>44562</v>
          </cell>
          <cell r="AB3633">
            <v>2022</v>
          </cell>
        </row>
        <row r="3633">
          <cell r="AF3633" t="str">
            <v>小业主产权车辆管理费</v>
          </cell>
        </row>
        <row r="3634">
          <cell r="C3634" t="str">
            <v>中华东波苑</v>
          </cell>
        </row>
        <row r="3634">
          <cell r="K3634" t="str">
            <v>2022年</v>
          </cell>
        </row>
        <row r="3634">
          <cell r="M3634">
            <v>44926</v>
          </cell>
        </row>
        <row r="3634">
          <cell r="S3634">
            <v>1500</v>
          </cell>
        </row>
        <row r="3634">
          <cell r="AA3634">
            <v>44562</v>
          </cell>
          <cell r="AB3634">
            <v>2022</v>
          </cell>
        </row>
        <row r="3634">
          <cell r="AF3634" t="str">
            <v>小业主产权车辆管理费</v>
          </cell>
        </row>
        <row r="3635">
          <cell r="C3635" t="str">
            <v>中华东波苑</v>
          </cell>
        </row>
        <row r="3635">
          <cell r="K3635" t="str">
            <v>2022年</v>
          </cell>
        </row>
        <row r="3635">
          <cell r="M3635">
            <v>44926</v>
          </cell>
        </row>
        <row r="3635">
          <cell r="S3635">
            <v>3000</v>
          </cell>
        </row>
        <row r="3635">
          <cell r="AA3635">
            <v>44562</v>
          </cell>
          <cell r="AB3635">
            <v>2022</v>
          </cell>
        </row>
        <row r="3635">
          <cell r="AF3635" t="str">
            <v>地面停车费</v>
          </cell>
        </row>
        <row r="3636">
          <cell r="C3636" t="str">
            <v>中华东波苑</v>
          </cell>
        </row>
        <row r="3636">
          <cell r="K3636" t="str">
            <v>2022年</v>
          </cell>
        </row>
        <row r="3636">
          <cell r="M3636">
            <v>44926</v>
          </cell>
        </row>
        <row r="3636">
          <cell r="S3636">
            <v>2183.52</v>
          </cell>
        </row>
        <row r="3636">
          <cell r="AA3636">
            <v>44562</v>
          </cell>
          <cell r="AB3636">
            <v>2022</v>
          </cell>
        </row>
        <row r="3636">
          <cell r="AF3636" t="str">
            <v>住宅物业费</v>
          </cell>
        </row>
        <row r="3637">
          <cell r="C3637" t="str">
            <v>中华东波苑</v>
          </cell>
        </row>
        <row r="3637">
          <cell r="K3637" t="str">
            <v>2022年</v>
          </cell>
        </row>
        <row r="3637">
          <cell r="M3637">
            <v>44926</v>
          </cell>
        </row>
        <row r="3637">
          <cell r="S3637">
            <v>1500</v>
          </cell>
        </row>
        <row r="3637">
          <cell r="AA3637">
            <v>44562</v>
          </cell>
          <cell r="AB3637">
            <v>2022</v>
          </cell>
        </row>
        <row r="3637">
          <cell r="AF3637" t="str">
            <v>小业主产权车辆管理费</v>
          </cell>
        </row>
        <row r="3638">
          <cell r="C3638" t="str">
            <v>中华东波苑</v>
          </cell>
        </row>
        <row r="3638">
          <cell r="K3638" t="str">
            <v>2022年</v>
          </cell>
        </row>
        <row r="3638">
          <cell r="M3638">
            <v>44926</v>
          </cell>
        </row>
        <row r="3638">
          <cell r="S3638">
            <v>3906.6</v>
          </cell>
        </row>
        <row r="3638">
          <cell r="AA3638">
            <v>44562</v>
          </cell>
          <cell r="AB3638">
            <v>2022</v>
          </cell>
        </row>
        <row r="3638">
          <cell r="AF3638" t="str">
            <v>住宅物业费</v>
          </cell>
        </row>
        <row r="3639">
          <cell r="C3639" t="str">
            <v>中华东波苑</v>
          </cell>
        </row>
        <row r="3639">
          <cell r="K3639" t="str">
            <v>2022年</v>
          </cell>
        </row>
        <row r="3639">
          <cell r="M3639">
            <v>44926</v>
          </cell>
        </row>
        <row r="3639">
          <cell r="S3639">
            <v>2183.52</v>
          </cell>
        </row>
        <row r="3639">
          <cell r="AA3639">
            <v>44562</v>
          </cell>
          <cell r="AB3639">
            <v>2022</v>
          </cell>
        </row>
        <row r="3639">
          <cell r="AF3639" t="str">
            <v>住宅物业费</v>
          </cell>
        </row>
        <row r="3640">
          <cell r="C3640" t="str">
            <v>中华东波苑</v>
          </cell>
        </row>
        <row r="3640">
          <cell r="K3640" t="str">
            <v>2022年</v>
          </cell>
        </row>
        <row r="3640">
          <cell r="M3640">
            <v>44926</v>
          </cell>
        </row>
        <row r="3640">
          <cell r="S3640">
            <v>3000</v>
          </cell>
        </row>
        <row r="3640">
          <cell r="AA3640">
            <v>44562</v>
          </cell>
          <cell r="AB3640">
            <v>2022</v>
          </cell>
        </row>
        <row r="3640">
          <cell r="AF3640" t="str">
            <v>地面停车费</v>
          </cell>
        </row>
        <row r="3641">
          <cell r="C3641" t="str">
            <v>中华东波苑</v>
          </cell>
        </row>
        <row r="3641">
          <cell r="K3641" t="str">
            <v>2022年</v>
          </cell>
        </row>
        <row r="3641">
          <cell r="M3641">
            <v>44926</v>
          </cell>
        </row>
        <row r="3641">
          <cell r="S3641">
            <v>2094.36</v>
          </cell>
        </row>
        <row r="3641">
          <cell r="AA3641">
            <v>44562</v>
          </cell>
          <cell r="AB3641">
            <v>2022</v>
          </cell>
        </row>
        <row r="3641">
          <cell r="AF3641" t="str">
            <v>住宅物业费</v>
          </cell>
        </row>
        <row r="3642">
          <cell r="C3642" t="str">
            <v>中华东波苑</v>
          </cell>
        </row>
        <row r="3642">
          <cell r="K3642" t="str">
            <v>2022年</v>
          </cell>
        </row>
        <row r="3642">
          <cell r="M3642">
            <v>44926</v>
          </cell>
        </row>
        <row r="3642">
          <cell r="S3642">
            <v>3000</v>
          </cell>
        </row>
        <row r="3642">
          <cell r="AA3642">
            <v>44562</v>
          </cell>
          <cell r="AB3642">
            <v>2022</v>
          </cell>
        </row>
        <row r="3642">
          <cell r="AF3642" t="str">
            <v>地面停车费</v>
          </cell>
        </row>
        <row r="3643">
          <cell r="C3643" t="str">
            <v>中华东波苑</v>
          </cell>
        </row>
        <row r="3643">
          <cell r="K3643" t="str">
            <v>2022年</v>
          </cell>
        </row>
        <row r="3643">
          <cell r="M3643">
            <v>44926</v>
          </cell>
        </row>
        <row r="3643">
          <cell r="S3643">
            <v>1709.88</v>
          </cell>
        </row>
        <row r="3643">
          <cell r="AA3643">
            <v>44562</v>
          </cell>
          <cell r="AB3643">
            <v>2022</v>
          </cell>
        </row>
        <row r="3643">
          <cell r="AF3643" t="str">
            <v>住宅物业费</v>
          </cell>
        </row>
        <row r="3644">
          <cell r="C3644" t="str">
            <v>中华东波苑</v>
          </cell>
        </row>
        <row r="3644">
          <cell r="K3644" t="str">
            <v>2022年</v>
          </cell>
        </row>
        <row r="3644">
          <cell r="M3644">
            <v>44926</v>
          </cell>
        </row>
        <row r="3644">
          <cell r="S3644">
            <v>1567.39</v>
          </cell>
        </row>
        <row r="3644">
          <cell r="AA3644">
            <v>44562</v>
          </cell>
          <cell r="AB3644">
            <v>2022</v>
          </cell>
        </row>
        <row r="3644">
          <cell r="AF3644" t="str">
            <v>住宅物业费</v>
          </cell>
        </row>
        <row r="3645">
          <cell r="C3645" t="str">
            <v>中华东波苑</v>
          </cell>
        </row>
        <row r="3645">
          <cell r="K3645" t="str">
            <v>2022年</v>
          </cell>
        </row>
        <row r="3645">
          <cell r="M3645">
            <v>44651</v>
          </cell>
        </row>
        <row r="3645">
          <cell r="S3645">
            <v>545.88</v>
          </cell>
        </row>
        <row r="3645">
          <cell r="AA3645">
            <v>44562</v>
          </cell>
          <cell r="AB3645">
            <v>2022</v>
          </cell>
        </row>
        <row r="3645">
          <cell r="AF3645" t="str">
            <v>住宅物业费</v>
          </cell>
        </row>
        <row r="3646">
          <cell r="C3646" t="str">
            <v>中华东波苑</v>
          </cell>
        </row>
        <row r="3646">
          <cell r="K3646" t="str">
            <v>2022年</v>
          </cell>
        </row>
        <row r="3646">
          <cell r="M3646">
            <v>44926</v>
          </cell>
        </row>
        <row r="3646">
          <cell r="S3646">
            <v>1799.16</v>
          </cell>
        </row>
        <row r="3646">
          <cell r="AA3646">
            <v>44562</v>
          </cell>
          <cell r="AB3646">
            <v>2022</v>
          </cell>
        </row>
        <row r="3646">
          <cell r="AF3646" t="str">
            <v>住宅物业费</v>
          </cell>
        </row>
        <row r="3647">
          <cell r="C3647" t="str">
            <v>中华东波苑</v>
          </cell>
        </row>
        <row r="3647">
          <cell r="K3647" t="str">
            <v>2022年</v>
          </cell>
        </row>
        <row r="3647">
          <cell r="M3647">
            <v>44926</v>
          </cell>
        </row>
        <row r="3647">
          <cell r="S3647">
            <v>1799.16</v>
          </cell>
        </row>
        <row r="3647">
          <cell r="AA3647">
            <v>44562</v>
          </cell>
          <cell r="AB3647">
            <v>2022</v>
          </cell>
        </row>
        <row r="3647">
          <cell r="AF3647" t="str">
            <v>住宅物业费</v>
          </cell>
        </row>
        <row r="3648">
          <cell r="C3648" t="str">
            <v>中华东波苑</v>
          </cell>
        </row>
        <row r="3648">
          <cell r="K3648" t="str">
            <v>2022年</v>
          </cell>
        </row>
        <row r="3648">
          <cell r="M3648">
            <v>44592</v>
          </cell>
        </row>
        <row r="3648">
          <cell r="S3648">
            <v>150.07</v>
          </cell>
        </row>
        <row r="3648">
          <cell r="AA3648">
            <v>44562</v>
          </cell>
          <cell r="AB3648">
            <v>2022</v>
          </cell>
        </row>
        <row r="3648">
          <cell r="AF3648" t="str">
            <v>住宅物业费</v>
          </cell>
        </row>
        <row r="3649">
          <cell r="C3649" t="str">
            <v>中华东波苑</v>
          </cell>
        </row>
        <row r="3649">
          <cell r="K3649" t="str">
            <v>2022年</v>
          </cell>
        </row>
        <row r="3649">
          <cell r="M3649">
            <v>44592</v>
          </cell>
        </row>
        <row r="3649">
          <cell r="S3649">
            <v>250</v>
          </cell>
        </row>
        <row r="3649">
          <cell r="AA3649">
            <v>44562</v>
          </cell>
          <cell r="AB3649">
            <v>2022</v>
          </cell>
        </row>
        <row r="3649">
          <cell r="AF3649" t="str">
            <v>地面停车费</v>
          </cell>
        </row>
        <row r="3650">
          <cell r="C3650" t="str">
            <v>中华东波苑</v>
          </cell>
        </row>
        <row r="3650">
          <cell r="K3650" t="str">
            <v>2022年</v>
          </cell>
        </row>
        <row r="3650">
          <cell r="M3650">
            <v>44926</v>
          </cell>
        </row>
        <row r="3650">
          <cell r="S3650">
            <v>1709.88</v>
          </cell>
        </row>
        <row r="3650">
          <cell r="AA3650">
            <v>44562</v>
          </cell>
          <cell r="AB3650">
            <v>2022</v>
          </cell>
        </row>
        <row r="3650">
          <cell r="AF3650" t="str">
            <v>住宅物业费</v>
          </cell>
        </row>
        <row r="3651">
          <cell r="C3651" t="str">
            <v>中华东波苑</v>
          </cell>
        </row>
        <row r="3651">
          <cell r="K3651" t="str">
            <v>2022年</v>
          </cell>
        </row>
        <row r="3651">
          <cell r="M3651">
            <v>44742</v>
          </cell>
        </row>
        <row r="3651">
          <cell r="S3651">
            <v>4509</v>
          </cell>
        </row>
        <row r="3651">
          <cell r="AA3651">
            <v>44562</v>
          </cell>
          <cell r="AB3651">
            <v>2022</v>
          </cell>
        </row>
        <row r="3651">
          <cell r="AF3651" t="str">
            <v>租金收入</v>
          </cell>
        </row>
        <row r="3652">
          <cell r="C3652" t="str">
            <v>中华东波苑</v>
          </cell>
        </row>
        <row r="3652">
          <cell r="K3652" t="str">
            <v>2022年</v>
          </cell>
        </row>
        <row r="3652">
          <cell r="M3652">
            <v>44926</v>
          </cell>
        </row>
        <row r="3652">
          <cell r="S3652">
            <v>1799.16</v>
          </cell>
        </row>
        <row r="3652">
          <cell r="AA3652">
            <v>44562</v>
          </cell>
          <cell r="AB3652">
            <v>2022</v>
          </cell>
        </row>
        <row r="3652">
          <cell r="AF3652" t="str">
            <v>住宅物业费</v>
          </cell>
        </row>
        <row r="3653">
          <cell r="C3653" t="str">
            <v>中华东波苑</v>
          </cell>
        </row>
        <row r="3653">
          <cell r="K3653" t="str">
            <v>2022年</v>
          </cell>
        </row>
        <row r="3653">
          <cell r="M3653">
            <v>44926</v>
          </cell>
        </row>
        <row r="3653">
          <cell r="S3653">
            <v>1500</v>
          </cell>
        </row>
        <row r="3653">
          <cell r="AA3653">
            <v>44562</v>
          </cell>
          <cell r="AB3653">
            <v>2022</v>
          </cell>
        </row>
        <row r="3653">
          <cell r="AF3653" t="str">
            <v>小业主产权车辆管理费</v>
          </cell>
        </row>
        <row r="3654">
          <cell r="C3654" t="str">
            <v>中华东波苑</v>
          </cell>
        </row>
        <row r="3654">
          <cell r="K3654" t="str">
            <v>2022年</v>
          </cell>
        </row>
        <row r="3654">
          <cell r="M3654">
            <v>44926</v>
          </cell>
        </row>
        <row r="3654">
          <cell r="S3654">
            <v>1799.16</v>
          </cell>
        </row>
        <row r="3654">
          <cell r="AA3654">
            <v>44562</v>
          </cell>
          <cell r="AB3654">
            <v>2022</v>
          </cell>
        </row>
        <row r="3654">
          <cell r="AF3654" t="str">
            <v>住宅物业费</v>
          </cell>
        </row>
        <row r="3655">
          <cell r="C3655" t="str">
            <v>中华东波苑</v>
          </cell>
        </row>
        <row r="3655">
          <cell r="K3655" t="str">
            <v>2022年</v>
          </cell>
        </row>
        <row r="3655">
          <cell r="M3655">
            <v>44926</v>
          </cell>
        </row>
        <row r="3655">
          <cell r="S3655">
            <v>3000</v>
          </cell>
        </row>
        <row r="3655">
          <cell r="AA3655">
            <v>44562</v>
          </cell>
          <cell r="AB3655">
            <v>2022</v>
          </cell>
        </row>
        <row r="3655">
          <cell r="AF3655" t="str">
            <v>地面停车费</v>
          </cell>
        </row>
        <row r="3656">
          <cell r="C3656" t="str">
            <v>中华东波苑</v>
          </cell>
        </row>
        <row r="3656">
          <cell r="K3656" t="str">
            <v>2022年</v>
          </cell>
        </row>
        <row r="3656">
          <cell r="M3656">
            <v>44926</v>
          </cell>
        </row>
        <row r="3656">
          <cell r="S3656">
            <v>1500</v>
          </cell>
        </row>
        <row r="3656">
          <cell r="AA3656">
            <v>44562</v>
          </cell>
          <cell r="AB3656">
            <v>2022</v>
          </cell>
        </row>
        <row r="3656">
          <cell r="AF3656" t="str">
            <v>小业主产权车辆管理费</v>
          </cell>
        </row>
        <row r="3657">
          <cell r="C3657" t="str">
            <v>中华东波苑</v>
          </cell>
        </row>
        <row r="3657">
          <cell r="K3657" t="str">
            <v>2022年</v>
          </cell>
        </row>
        <row r="3657">
          <cell r="M3657">
            <v>44926</v>
          </cell>
        </row>
        <row r="3657">
          <cell r="S3657">
            <v>1473.6</v>
          </cell>
        </row>
        <row r="3657">
          <cell r="AA3657">
            <v>44562</v>
          </cell>
          <cell r="AB3657">
            <v>2022</v>
          </cell>
        </row>
        <row r="3657">
          <cell r="AF3657" t="str">
            <v>住宅物业费</v>
          </cell>
        </row>
        <row r="3658">
          <cell r="C3658" t="str">
            <v>中华东波苑</v>
          </cell>
        </row>
        <row r="3658">
          <cell r="K3658" t="str">
            <v>2022年</v>
          </cell>
        </row>
        <row r="3658">
          <cell r="M3658">
            <v>44926</v>
          </cell>
        </row>
        <row r="3658">
          <cell r="S3658">
            <v>1799.16</v>
          </cell>
        </row>
        <row r="3658">
          <cell r="AA3658">
            <v>44562</v>
          </cell>
          <cell r="AB3658">
            <v>2022</v>
          </cell>
        </row>
        <row r="3658">
          <cell r="AF3658" t="str">
            <v>住宅物业费</v>
          </cell>
        </row>
        <row r="3659">
          <cell r="C3659" t="str">
            <v>中华东波苑</v>
          </cell>
        </row>
        <row r="3659">
          <cell r="K3659" t="str">
            <v>2022年</v>
          </cell>
        </row>
        <row r="3659">
          <cell r="M3659">
            <v>44926</v>
          </cell>
        </row>
        <row r="3659">
          <cell r="S3659">
            <v>2750</v>
          </cell>
        </row>
        <row r="3659">
          <cell r="AA3659">
            <v>44562</v>
          </cell>
          <cell r="AB3659">
            <v>2022</v>
          </cell>
        </row>
        <row r="3659">
          <cell r="AF3659" t="str">
            <v>地面停车费</v>
          </cell>
        </row>
        <row r="3660">
          <cell r="C3660" t="str">
            <v>中华东波苑</v>
          </cell>
        </row>
        <row r="3660">
          <cell r="K3660" t="str">
            <v>2022年</v>
          </cell>
        </row>
        <row r="3660">
          <cell r="M3660">
            <v>44926</v>
          </cell>
        </row>
        <row r="3660">
          <cell r="S3660">
            <v>4200</v>
          </cell>
        </row>
        <row r="3660">
          <cell r="AA3660">
            <v>44562</v>
          </cell>
          <cell r="AB3660">
            <v>2022</v>
          </cell>
        </row>
        <row r="3660">
          <cell r="AF3660" t="str">
            <v>地下停车费</v>
          </cell>
        </row>
        <row r="3661">
          <cell r="C3661" t="str">
            <v>中华东波苑</v>
          </cell>
        </row>
        <row r="3661">
          <cell r="K3661" t="str">
            <v>2022年</v>
          </cell>
        </row>
        <row r="3661">
          <cell r="M3661">
            <v>44651</v>
          </cell>
        </row>
        <row r="3661">
          <cell r="S3661">
            <v>414</v>
          </cell>
        </row>
        <row r="3661">
          <cell r="AA3661">
            <v>44562</v>
          </cell>
          <cell r="AB3661">
            <v>2022</v>
          </cell>
        </row>
        <row r="3661">
          <cell r="AF3661" t="str">
            <v>住宅物业费</v>
          </cell>
        </row>
        <row r="3662">
          <cell r="C3662" t="str">
            <v>中华东波苑</v>
          </cell>
        </row>
        <row r="3662">
          <cell r="K3662" t="str">
            <v>2022年</v>
          </cell>
        </row>
        <row r="3662">
          <cell r="M3662">
            <v>44926</v>
          </cell>
        </row>
        <row r="3662">
          <cell r="S3662">
            <v>3000</v>
          </cell>
        </row>
        <row r="3662">
          <cell r="AA3662">
            <v>44562</v>
          </cell>
          <cell r="AB3662">
            <v>2022</v>
          </cell>
        </row>
        <row r="3662">
          <cell r="AF3662" t="str">
            <v>地面停车费</v>
          </cell>
        </row>
        <row r="3663">
          <cell r="C3663" t="str">
            <v>中华东波苑</v>
          </cell>
        </row>
        <row r="3663">
          <cell r="K3663" t="str">
            <v>2022年</v>
          </cell>
        </row>
        <row r="3663">
          <cell r="M3663">
            <v>44926</v>
          </cell>
        </row>
        <row r="3663">
          <cell r="S3663">
            <v>1473.6</v>
          </cell>
        </row>
        <row r="3663">
          <cell r="AA3663">
            <v>44562</v>
          </cell>
          <cell r="AB3663">
            <v>2022</v>
          </cell>
        </row>
        <row r="3663">
          <cell r="AF3663" t="str">
            <v>住宅物业费</v>
          </cell>
        </row>
        <row r="3664">
          <cell r="C3664" t="str">
            <v>中华东波苑</v>
          </cell>
        </row>
        <row r="3664">
          <cell r="K3664" t="str">
            <v>2021年</v>
          </cell>
        </row>
        <row r="3664">
          <cell r="M3664">
            <v>44530</v>
          </cell>
        </row>
        <row r="3664">
          <cell r="S3664">
            <v>7577.64</v>
          </cell>
        </row>
        <row r="3664">
          <cell r="AA3664">
            <v>44562</v>
          </cell>
          <cell r="AB3664">
            <v>2022</v>
          </cell>
        </row>
        <row r="3664">
          <cell r="AF3664" t="str">
            <v>电费及管理费</v>
          </cell>
        </row>
        <row r="3665">
          <cell r="C3665" t="str">
            <v>中华东波苑</v>
          </cell>
        </row>
        <row r="3665">
          <cell r="K3665" t="str">
            <v>2021年</v>
          </cell>
        </row>
        <row r="3665">
          <cell r="M3665">
            <v>44530</v>
          </cell>
        </row>
        <row r="3665">
          <cell r="S3665">
            <v>909.72</v>
          </cell>
        </row>
        <row r="3665">
          <cell r="AA3665">
            <v>44562</v>
          </cell>
          <cell r="AB3665">
            <v>2022</v>
          </cell>
        </row>
        <row r="3665">
          <cell r="AF3665" t="str">
            <v>代收水费</v>
          </cell>
        </row>
        <row r="3666">
          <cell r="C3666" t="str">
            <v>中华东波苑</v>
          </cell>
        </row>
        <row r="3666">
          <cell r="K3666" t="str">
            <v>2021年</v>
          </cell>
        </row>
        <row r="3666">
          <cell r="M3666">
            <v>44530</v>
          </cell>
        </row>
        <row r="3666">
          <cell r="S3666">
            <v>6528.06</v>
          </cell>
        </row>
        <row r="3666">
          <cell r="AA3666">
            <v>44562</v>
          </cell>
          <cell r="AB3666">
            <v>2022</v>
          </cell>
        </row>
        <row r="3666">
          <cell r="AF3666" t="str">
            <v>电费及管理费</v>
          </cell>
        </row>
        <row r="3667">
          <cell r="C3667" t="str">
            <v>中华东波苑</v>
          </cell>
        </row>
        <row r="3667">
          <cell r="K3667" t="str">
            <v>2021年</v>
          </cell>
        </row>
        <row r="3667">
          <cell r="M3667">
            <v>44530</v>
          </cell>
        </row>
        <row r="3667">
          <cell r="S3667">
            <v>2332</v>
          </cell>
        </row>
        <row r="3667">
          <cell r="AA3667">
            <v>44562</v>
          </cell>
          <cell r="AB3667">
            <v>2022</v>
          </cell>
        </row>
        <row r="3667">
          <cell r="AF3667" t="str">
            <v>代收水费</v>
          </cell>
        </row>
        <row r="3668">
          <cell r="C3668" t="str">
            <v>中华东波苑</v>
          </cell>
        </row>
        <row r="3668">
          <cell r="K3668" t="str">
            <v>2021年</v>
          </cell>
        </row>
        <row r="3668">
          <cell r="M3668">
            <v>44561</v>
          </cell>
        </row>
        <row r="3668">
          <cell r="S3668">
            <v>7380.48</v>
          </cell>
        </row>
        <row r="3668">
          <cell r="AA3668">
            <v>44562</v>
          </cell>
          <cell r="AB3668">
            <v>2022</v>
          </cell>
        </row>
        <row r="3668">
          <cell r="AF3668" t="str">
            <v>电费及管理费</v>
          </cell>
        </row>
        <row r="3669">
          <cell r="C3669" t="str">
            <v>中华东波苑</v>
          </cell>
        </row>
        <row r="3669">
          <cell r="K3669" t="str">
            <v>2021年</v>
          </cell>
        </row>
        <row r="3669">
          <cell r="M3669">
            <v>44561</v>
          </cell>
        </row>
        <row r="3669">
          <cell r="S3669">
            <v>756.4</v>
          </cell>
        </row>
        <row r="3669">
          <cell r="AA3669">
            <v>44562</v>
          </cell>
          <cell r="AB3669">
            <v>2022</v>
          </cell>
        </row>
        <row r="3669">
          <cell r="AF3669" t="str">
            <v>代收水费</v>
          </cell>
        </row>
        <row r="3670">
          <cell r="C3670" t="str">
            <v>中华东波苑</v>
          </cell>
        </row>
        <row r="3670">
          <cell r="K3670" t="str">
            <v>2021年</v>
          </cell>
        </row>
        <row r="3670">
          <cell r="M3670">
            <v>44561</v>
          </cell>
        </row>
        <row r="3670">
          <cell r="S3670">
            <v>6696</v>
          </cell>
        </row>
        <row r="3670">
          <cell r="AA3670">
            <v>44562</v>
          </cell>
          <cell r="AB3670">
            <v>2022</v>
          </cell>
        </row>
        <row r="3670">
          <cell r="AF3670" t="str">
            <v>电费及管理费</v>
          </cell>
        </row>
        <row r="3671">
          <cell r="C3671" t="str">
            <v>中华东波苑</v>
          </cell>
        </row>
        <row r="3671">
          <cell r="K3671" t="str">
            <v>2021年</v>
          </cell>
        </row>
        <row r="3671">
          <cell r="M3671">
            <v>44561</v>
          </cell>
        </row>
        <row r="3671">
          <cell r="S3671">
            <v>1457.9</v>
          </cell>
        </row>
        <row r="3671">
          <cell r="AA3671">
            <v>44562</v>
          </cell>
          <cell r="AB3671">
            <v>2022</v>
          </cell>
        </row>
        <row r="3671">
          <cell r="AF3671" t="str">
            <v>代收水费</v>
          </cell>
        </row>
        <row r="3672">
          <cell r="C3672" t="str">
            <v>中华东波苑</v>
          </cell>
        </row>
        <row r="3672">
          <cell r="K3672" t="str">
            <v>2021年</v>
          </cell>
        </row>
        <row r="3672">
          <cell r="M3672">
            <v>44561</v>
          </cell>
        </row>
        <row r="3672">
          <cell r="S3672">
            <v>341.6</v>
          </cell>
        </row>
        <row r="3672">
          <cell r="AA3672">
            <v>44562</v>
          </cell>
          <cell r="AB3672">
            <v>2022</v>
          </cell>
        </row>
        <row r="3672">
          <cell r="AF3672" t="str">
            <v>电费及管理费</v>
          </cell>
        </row>
        <row r="3673">
          <cell r="C3673" t="str">
            <v>中华东波苑</v>
          </cell>
        </row>
        <row r="3673">
          <cell r="K3673" t="str">
            <v>2021年</v>
          </cell>
        </row>
        <row r="3673">
          <cell r="M3673">
            <v>44561</v>
          </cell>
        </row>
        <row r="3673">
          <cell r="S3673">
            <v>112</v>
          </cell>
        </row>
        <row r="3673">
          <cell r="AA3673">
            <v>44562</v>
          </cell>
          <cell r="AB3673">
            <v>2022</v>
          </cell>
        </row>
        <row r="3673">
          <cell r="AF3673" t="str">
            <v>代收水费</v>
          </cell>
        </row>
        <row r="3674">
          <cell r="C3674" t="str">
            <v>中华东波苑</v>
          </cell>
        </row>
        <row r="3674">
          <cell r="K3674" t="str">
            <v>2021年</v>
          </cell>
        </row>
        <row r="3674">
          <cell r="M3674">
            <v>44561</v>
          </cell>
        </row>
        <row r="3674">
          <cell r="S3674">
            <v>104</v>
          </cell>
        </row>
        <row r="3674">
          <cell r="AA3674">
            <v>44562</v>
          </cell>
          <cell r="AB3674">
            <v>2022</v>
          </cell>
        </row>
        <row r="3674">
          <cell r="AF3674" t="str">
            <v>代收水费</v>
          </cell>
        </row>
        <row r="3675">
          <cell r="C3675" t="str">
            <v>中华东波苑</v>
          </cell>
        </row>
        <row r="3675">
          <cell r="K3675" t="str">
            <v>2021年</v>
          </cell>
        </row>
        <row r="3675">
          <cell r="M3675">
            <v>44561</v>
          </cell>
        </row>
        <row r="3675">
          <cell r="S3675">
            <v>3823.23</v>
          </cell>
        </row>
        <row r="3675">
          <cell r="AA3675">
            <v>44562</v>
          </cell>
          <cell r="AB3675">
            <v>2022</v>
          </cell>
        </row>
        <row r="3675">
          <cell r="AF3675" t="str">
            <v>电费及管理费</v>
          </cell>
        </row>
        <row r="3676">
          <cell r="C3676" t="str">
            <v>中华东波苑</v>
          </cell>
        </row>
        <row r="3676">
          <cell r="K3676" t="str">
            <v>2021年</v>
          </cell>
        </row>
        <row r="3676">
          <cell r="M3676">
            <v>44561</v>
          </cell>
        </row>
        <row r="3676">
          <cell r="S3676">
            <v>108.3</v>
          </cell>
        </row>
        <row r="3676">
          <cell r="AA3676">
            <v>44562</v>
          </cell>
          <cell r="AB3676">
            <v>2022</v>
          </cell>
        </row>
        <row r="3676">
          <cell r="AF3676" t="str">
            <v>代收水费</v>
          </cell>
        </row>
        <row r="3677">
          <cell r="C3677" t="str">
            <v>中华东波苑</v>
          </cell>
        </row>
        <row r="3677">
          <cell r="K3677" t="str">
            <v>2021年</v>
          </cell>
        </row>
        <row r="3677">
          <cell r="M3677">
            <v>44561</v>
          </cell>
        </row>
        <row r="3677">
          <cell r="S3677">
            <v>516</v>
          </cell>
        </row>
        <row r="3677">
          <cell r="AA3677">
            <v>44562</v>
          </cell>
          <cell r="AB3677">
            <v>2022</v>
          </cell>
        </row>
        <row r="3677">
          <cell r="AF3677" t="str">
            <v>电费及管理费</v>
          </cell>
        </row>
        <row r="3678">
          <cell r="C3678" t="str">
            <v>中华东波苑</v>
          </cell>
        </row>
        <row r="3678">
          <cell r="K3678" t="str">
            <v>2021年</v>
          </cell>
        </row>
        <row r="3678">
          <cell r="M3678">
            <v>44561</v>
          </cell>
        </row>
        <row r="3678">
          <cell r="S3678">
            <v>75</v>
          </cell>
        </row>
        <row r="3678">
          <cell r="AA3678">
            <v>44562</v>
          </cell>
          <cell r="AB3678">
            <v>2022</v>
          </cell>
        </row>
        <row r="3678">
          <cell r="AF3678" t="str">
            <v>代收水费</v>
          </cell>
        </row>
        <row r="3679">
          <cell r="C3679" t="str">
            <v>中华东波苑</v>
          </cell>
        </row>
        <row r="3679">
          <cell r="K3679" t="str">
            <v>2021年</v>
          </cell>
        </row>
        <row r="3679">
          <cell r="M3679">
            <v>44561</v>
          </cell>
        </row>
        <row r="3679">
          <cell r="S3679">
            <v>240.8</v>
          </cell>
        </row>
        <row r="3679">
          <cell r="AA3679">
            <v>44562</v>
          </cell>
          <cell r="AB3679">
            <v>2022</v>
          </cell>
        </row>
        <row r="3679">
          <cell r="AF3679" t="str">
            <v>电费及管理费</v>
          </cell>
        </row>
        <row r="3680">
          <cell r="C3680" t="str">
            <v>中华东波苑</v>
          </cell>
        </row>
        <row r="3680">
          <cell r="K3680" t="str">
            <v>2021年</v>
          </cell>
        </row>
        <row r="3680">
          <cell r="M3680">
            <v>44561</v>
          </cell>
        </row>
        <row r="3680">
          <cell r="S3680">
            <v>40</v>
          </cell>
        </row>
        <row r="3680">
          <cell r="AA3680">
            <v>44562</v>
          </cell>
          <cell r="AB3680">
            <v>2022</v>
          </cell>
        </row>
        <row r="3680">
          <cell r="AF3680" t="str">
            <v>代收水费</v>
          </cell>
        </row>
        <row r="3681">
          <cell r="C3681" t="str">
            <v>中华东波苑</v>
          </cell>
        </row>
        <row r="3681">
          <cell r="K3681" t="str">
            <v>2022年</v>
          </cell>
        </row>
        <row r="3681">
          <cell r="M3681">
            <v>44926</v>
          </cell>
        </row>
        <row r="3681">
          <cell r="S3681">
            <v>1673.88</v>
          </cell>
        </row>
        <row r="3681">
          <cell r="AA3681">
            <v>44562</v>
          </cell>
          <cell r="AB3681">
            <v>2022</v>
          </cell>
        </row>
        <row r="3681">
          <cell r="AF3681" t="str">
            <v>住宅物业费</v>
          </cell>
        </row>
        <row r="3682">
          <cell r="C3682" t="str">
            <v>中华东波苑</v>
          </cell>
        </row>
        <row r="3682">
          <cell r="K3682" t="str">
            <v>2022年</v>
          </cell>
        </row>
        <row r="3682">
          <cell r="M3682">
            <v>44742</v>
          </cell>
        </row>
        <row r="3682">
          <cell r="S3682">
            <v>836.94</v>
          </cell>
        </row>
        <row r="3682">
          <cell r="AA3682">
            <v>44562</v>
          </cell>
          <cell r="AB3682">
            <v>2022</v>
          </cell>
        </row>
        <row r="3682">
          <cell r="AF3682" t="str">
            <v>住宅物业费</v>
          </cell>
        </row>
        <row r="3683">
          <cell r="C3683" t="str">
            <v>中华东波苑</v>
          </cell>
        </row>
        <row r="3683">
          <cell r="K3683" t="str">
            <v>2022年</v>
          </cell>
        </row>
        <row r="3683">
          <cell r="M3683">
            <v>44742</v>
          </cell>
        </row>
        <row r="3683">
          <cell r="S3683">
            <v>2100</v>
          </cell>
        </row>
        <row r="3683">
          <cell r="AA3683">
            <v>44562</v>
          </cell>
          <cell r="AB3683">
            <v>2022</v>
          </cell>
        </row>
        <row r="3683">
          <cell r="AF3683" t="str">
            <v>地下停车费</v>
          </cell>
        </row>
        <row r="3684">
          <cell r="C3684" t="str">
            <v>中华东波苑</v>
          </cell>
        </row>
        <row r="3684">
          <cell r="K3684" t="str">
            <v>2022年</v>
          </cell>
        </row>
        <row r="3684">
          <cell r="M3684">
            <v>44926</v>
          </cell>
        </row>
        <row r="3684">
          <cell r="S3684">
            <v>1473.6</v>
          </cell>
        </row>
        <row r="3684">
          <cell r="AA3684">
            <v>44562</v>
          </cell>
          <cell r="AB3684">
            <v>2022</v>
          </cell>
        </row>
        <row r="3684">
          <cell r="AF3684" t="str">
            <v>住宅物业费</v>
          </cell>
        </row>
        <row r="3685">
          <cell r="C3685" t="str">
            <v>中华东波苑</v>
          </cell>
        </row>
        <row r="3685">
          <cell r="K3685" t="str">
            <v>2022年</v>
          </cell>
        </row>
        <row r="3685">
          <cell r="M3685">
            <v>44742</v>
          </cell>
        </row>
        <row r="3685">
          <cell r="S3685">
            <v>736.8</v>
          </cell>
        </row>
        <row r="3685">
          <cell r="AA3685">
            <v>44562</v>
          </cell>
          <cell r="AB3685">
            <v>2022</v>
          </cell>
        </row>
        <row r="3685">
          <cell r="AF3685" t="str">
            <v>住宅物业费</v>
          </cell>
        </row>
        <row r="3686">
          <cell r="C3686" t="str">
            <v>中华东波苑</v>
          </cell>
        </row>
        <row r="3686">
          <cell r="K3686" t="str">
            <v>2022年</v>
          </cell>
        </row>
        <row r="3686">
          <cell r="M3686">
            <v>44742</v>
          </cell>
        </row>
        <row r="3686">
          <cell r="S3686">
            <v>1500</v>
          </cell>
        </row>
        <row r="3686">
          <cell r="AA3686">
            <v>44562</v>
          </cell>
          <cell r="AB3686">
            <v>2022</v>
          </cell>
        </row>
        <row r="3686">
          <cell r="AF3686" t="str">
            <v>地面停车费</v>
          </cell>
        </row>
        <row r="3687">
          <cell r="C3687" t="str">
            <v>中华东波苑</v>
          </cell>
        </row>
        <row r="3687">
          <cell r="K3687" t="str">
            <v>2022年</v>
          </cell>
        </row>
        <row r="3687">
          <cell r="M3687">
            <v>44926</v>
          </cell>
        </row>
        <row r="3687">
          <cell r="S3687">
            <v>1799.16</v>
          </cell>
        </row>
        <row r="3687">
          <cell r="AA3687">
            <v>44562</v>
          </cell>
          <cell r="AB3687">
            <v>2022</v>
          </cell>
        </row>
        <row r="3687">
          <cell r="AF3687" t="str">
            <v>住宅物业费</v>
          </cell>
        </row>
        <row r="3688">
          <cell r="C3688" t="str">
            <v>中华东波苑</v>
          </cell>
        </row>
        <row r="3688">
          <cell r="K3688" t="str">
            <v>2022年</v>
          </cell>
        </row>
        <row r="3688">
          <cell r="M3688">
            <v>44926</v>
          </cell>
        </row>
        <row r="3688">
          <cell r="S3688">
            <v>3000</v>
          </cell>
        </row>
        <row r="3688">
          <cell r="AA3688">
            <v>44562</v>
          </cell>
          <cell r="AB3688">
            <v>2022</v>
          </cell>
        </row>
        <row r="3688">
          <cell r="AF3688" t="str">
            <v>地面停车费</v>
          </cell>
        </row>
        <row r="3689">
          <cell r="C3689" t="str">
            <v>中华东波苑</v>
          </cell>
        </row>
        <row r="3689">
          <cell r="K3689" t="str">
            <v>2021年</v>
          </cell>
        </row>
        <row r="3689">
          <cell r="M3689">
            <v>44561</v>
          </cell>
        </row>
        <row r="3689">
          <cell r="S3689">
            <v>187.72</v>
          </cell>
        </row>
        <row r="3689">
          <cell r="AA3689">
            <v>44562</v>
          </cell>
          <cell r="AB3689">
            <v>2022</v>
          </cell>
        </row>
        <row r="3689">
          <cell r="AF3689" t="str">
            <v>代收水费</v>
          </cell>
        </row>
        <row r="3690">
          <cell r="C3690" t="str">
            <v>中华东波苑</v>
          </cell>
        </row>
        <row r="3690">
          <cell r="K3690" t="str">
            <v>2021年</v>
          </cell>
        </row>
        <row r="3690">
          <cell r="M3690">
            <v>44561</v>
          </cell>
        </row>
        <row r="3690">
          <cell r="S3690">
            <v>2426.47</v>
          </cell>
        </row>
        <row r="3690">
          <cell r="AA3690">
            <v>44562</v>
          </cell>
          <cell r="AB3690">
            <v>2022</v>
          </cell>
        </row>
        <row r="3690">
          <cell r="AF3690" t="str">
            <v>电费及管理费</v>
          </cell>
        </row>
        <row r="3691">
          <cell r="C3691" t="str">
            <v>中华东波苑</v>
          </cell>
        </row>
        <row r="3691">
          <cell r="K3691" t="str">
            <v>2021年</v>
          </cell>
        </row>
        <row r="3691">
          <cell r="M3691">
            <v>44561</v>
          </cell>
        </row>
        <row r="3691">
          <cell r="S3691">
            <v>158.85</v>
          </cell>
        </row>
        <row r="3691">
          <cell r="AA3691">
            <v>44562</v>
          </cell>
          <cell r="AB3691">
            <v>2022</v>
          </cell>
        </row>
        <row r="3691">
          <cell r="AF3691" t="str">
            <v>代收水费</v>
          </cell>
        </row>
        <row r="3692">
          <cell r="C3692" t="str">
            <v>中华东波苑</v>
          </cell>
        </row>
        <row r="3692">
          <cell r="K3692" t="str">
            <v>2021年</v>
          </cell>
        </row>
        <row r="3692">
          <cell r="M3692">
            <v>44561</v>
          </cell>
        </row>
        <row r="3692">
          <cell r="S3692">
            <v>1215.6</v>
          </cell>
        </row>
        <row r="3692">
          <cell r="AA3692">
            <v>44562</v>
          </cell>
          <cell r="AB3692">
            <v>2022</v>
          </cell>
        </row>
        <row r="3692">
          <cell r="AF3692" t="str">
            <v>电费及管理费</v>
          </cell>
        </row>
        <row r="3693">
          <cell r="C3693" t="str">
            <v>中华东波苑</v>
          </cell>
        </row>
        <row r="3693">
          <cell r="K3693" t="str">
            <v>2021年</v>
          </cell>
        </row>
        <row r="3693">
          <cell r="M3693">
            <v>44561</v>
          </cell>
        </row>
        <row r="3693">
          <cell r="S3693">
            <v>600</v>
          </cell>
        </row>
        <row r="3693">
          <cell r="AA3693">
            <v>44562</v>
          </cell>
          <cell r="AB3693">
            <v>2022</v>
          </cell>
        </row>
        <row r="3693">
          <cell r="AF3693" t="str">
            <v>代收水费</v>
          </cell>
        </row>
        <row r="3694">
          <cell r="C3694" t="str">
            <v>中华东波苑</v>
          </cell>
        </row>
        <row r="3694">
          <cell r="K3694" t="str">
            <v>2021年</v>
          </cell>
        </row>
        <row r="3694">
          <cell r="M3694">
            <v>44561</v>
          </cell>
        </row>
        <row r="3694">
          <cell r="S3694">
            <v>889</v>
          </cell>
        </row>
        <row r="3694">
          <cell r="AA3694">
            <v>44562</v>
          </cell>
          <cell r="AB3694">
            <v>2022</v>
          </cell>
        </row>
        <row r="3694">
          <cell r="AF3694" t="str">
            <v>电费及管理费</v>
          </cell>
        </row>
        <row r="3695">
          <cell r="C3695" t="str">
            <v>中华东波苑</v>
          </cell>
        </row>
        <row r="3695">
          <cell r="K3695" t="str">
            <v>2021年</v>
          </cell>
        </row>
        <row r="3695">
          <cell r="M3695">
            <v>44561</v>
          </cell>
        </row>
        <row r="3695">
          <cell r="S3695">
            <v>225</v>
          </cell>
        </row>
        <row r="3695">
          <cell r="AA3695">
            <v>44562</v>
          </cell>
          <cell r="AB3695">
            <v>2022</v>
          </cell>
        </row>
        <row r="3695">
          <cell r="AF3695" t="str">
            <v>代收水费</v>
          </cell>
        </row>
        <row r="3696">
          <cell r="C3696" t="str">
            <v>中华东波苑</v>
          </cell>
        </row>
        <row r="3696">
          <cell r="K3696" t="str">
            <v>2021年</v>
          </cell>
        </row>
        <row r="3696">
          <cell r="M3696">
            <v>44561</v>
          </cell>
        </row>
        <row r="3696">
          <cell r="S3696">
            <v>1534.5</v>
          </cell>
        </row>
        <row r="3696">
          <cell r="AA3696">
            <v>44562</v>
          </cell>
          <cell r="AB3696">
            <v>2022</v>
          </cell>
        </row>
        <row r="3696">
          <cell r="AF3696" t="str">
            <v>电费及管理费</v>
          </cell>
        </row>
        <row r="3697">
          <cell r="C3697" t="str">
            <v>中华东波苑</v>
          </cell>
        </row>
        <row r="3697">
          <cell r="K3697" t="str">
            <v>2021年</v>
          </cell>
        </row>
        <row r="3697">
          <cell r="M3697">
            <v>44561</v>
          </cell>
        </row>
        <row r="3697">
          <cell r="S3697">
            <v>86.64</v>
          </cell>
        </row>
        <row r="3697">
          <cell r="AA3697">
            <v>44562</v>
          </cell>
          <cell r="AB3697">
            <v>2022</v>
          </cell>
        </row>
        <row r="3697">
          <cell r="AF3697" t="str">
            <v>代收水费</v>
          </cell>
        </row>
        <row r="3698">
          <cell r="C3698" t="str">
            <v>中华东波苑</v>
          </cell>
        </row>
        <row r="3698">
          <cell r="K3698" t="str">
            <v>2021年</v>
          </cell>
        </row>
        <row r="3698">
          <cell r="M3698">
            <v>44561</v>
          </cell>
        </row>
        <row r="3698">
          <cell r="S3698">
            <v>3851.4</v>
          </cell>
        </row>
        <row r="3698">
          <cell r="AA3698">
            <v>44562</v>
          </cell>
          <cell r="AB3698">
            <v>2022</v>
          </cell>
        </row>
        <row r="3698">
          <cell r="AF3698" t="str">
            <v>电费及管理费</v>
          </cell>
        </row>
        <row r="3699">
          <cell r="C3699" t="str">
            <v>中华东波苑</v>
          </cell>
        </row>
        <row r="3699">
          <cell r="K3699" t="str">
            <v>2021年</v>
          </cell>
        </row>
        <row r="3699">
          <cell r="M3699">
            <v>44561</v>
          </cell>
        </row>
        <row r="3699">
          <cell r="S3699">
            <v>270</v>
          </cell>
        </row>
        <row r="3699">
          <cell r="AA3699">
            <v>44562</v>
          </cell>
          <cell r="AB3699">
            <v>2022</v>
          </cell>
        </row>
        <row r="3699">
          <cell r="AF3699" t="str">
            <v>代收水费</v>
          </cell>
        </row>
        <row r="3700">
          <cell r="C3700" t="str">
            <v>中华东波苑</v>
          </cell>
        </row>
        <row r="3700">
          <cell r="K3700" t="str">
            <v>2021年</v>
          </cell>
        </row>
        <row r="3700">
          <cell r="M3700">
            <v>44561</v>
          </cell>
        </row>
        <row r="3700">
          <cell r="S3700">
            <v>326</v>
          </cell>
        </row>
        <row r="3700">
          <cell r="AA3700">
            <v>44562</v>
          </cell>
          <cell r="AB3700">
            <v>2022</v>
          </cell>
        </row>
        <row r="3700">
          <cell r="AF3700" t="str">
            <v>电费及管理费</v>
          </cell>
        </row>
        <row r="3701">
          <cell r="C3701" t="str">
            <v>中华东波苑</v>
          </cell>
        </row>
        <row r="3701">
          <cell r="K3701" t="str">
            <v>2021年</v>
          </cell>
        </row>
        <row r="3701">
          <cell r="M3701">
            <v>44561</v>
          </cell>
        </row>
        <row r="3701">
          <cell r="S3701">
            <v>75</v>
          </cell>
        </row>
        <row r="3701">
          <cell r="AA3701">
            <v>44562</v>
          </cell>
          <cell r="AB3701">
            <v>2022</v>
          </cell>
        </row>
        <row r="3701">
          <cell r="AF3701" t="str">
            <v>代收水费</v>
          </cell>
        </row>
        <row r="3702">
          <cell r="C3702" t="str">
            <v>中华东波苑</v>
          </cell>
        </row>
        <row r="3702">
          <cell r="K3702" t="str">
            <v>2021年</v>
          </cell>
        </row>
        <row r="3702">
          <cell r="M3702">
            <v>44561</v>
          </cell>
        </row>
        <row r="3702">
          <cell r="S3702">
            <v>2193</v>
          </cell>
        </row>
        <row r="3702">
          <cell r="AA3702">
            <v>44562</v>
          </cell>
          <cell r="AB3702">
            <v>2022</v>
          </cell>
        </row>
        <row r="3702">
          <cell r="AF3702" t="str">
            <v>电费及管理费</v>
          </cell>
        </row>
        <row r="3703">
          <cell r="C3703" t="str">
            <v>中华东波苑</v>
          </cell>
        </row>
        <row r="3703">
          <cell r="K3703" t="str">
            <v>2021年</v>
          </cell>
        </row>
        <row r="3703">
          <cell r="M3703">
            <v>44561</v>
          </cell>
        </row>
        <row r="3703">
          <cell r="S3703">
            <v>532.5</v>
          </cell>
        </row>
        <row r="3703">
          <cell r="AA3703">
            <v>44562</v>
          </cell>
          <cell r="AB3703">
            <v>2022</v>
          </cell>
        </row>
        <row r="3703">
          <cell r="AF3703" t="str">
            <v>代收水费</v>
          </cell>
        </row>
        <row r="3704">
          <cell r="C3704" t="str">
            <v>中华东波苑</v>
          </cell>
        </row>
        <row r="3704">
          <cell r="K3704" t="str">
            <v>2021年</v>
          </cell>
        </row>
        <row r="3704">
          <cell r="M3704">
            <v>44561</v>
          </cell>
        </row>
        <row r="3704">
          <cell r="S3704">
            <v>360</v>
          </cell>
        </row>
        <row r="3704">
          <cell r="AA3704">
            <v>44562</v>
          </cell>
          <cell r="AB3704">
            <v>2022</v>
          </cell>
        </row>
        <row r="3704">
          <cell r="AF3704" t="str">
            <v>代收水费</v>
          </cell>
        </row>
        <row r="3705">
          <cell r="C3705" t="str">
            <v>中华东波苑</v>
          </cell>
        </row>
        <row r="3705">
          <cell r="K3705" t="str">
            <v>2021年</v>
          </cell>
        </row>
        <row r="3705">
          <cell r="M3705">
            <v>44561</v>
          </cell>
        </row>
        <row r="3705">
          <cell r="S3705">
            <v>405.72</v>
          </cell>
        </row>
        <row r="3705">
          <cell r="AA3705">
            <v>44562</v>
          </cell>
          <cell r="AB3705">
            <v>2022</v>
          </cell>
        </row>
        <row r="3705">
          <cell r="AF3705" t="str">
            <v>电费及管理费</v>
          </cell>
        </row>
        <row r="3706">
          <cell r="C3706" t="str">
            <v>中华东波苑</v>
          </cell>
        </row>
        <row r="3706">
          <cell r="K3706" t="str">
            <v>2021年</v>
          </cell>
        </row>
        <row r="3706">
          <cell r="M3706">
            <v>44561</v>
          </cell>
        </row>
        <row r="3706">
          <cell r="S3706">
            <v>310.46</v>
          </cell>
        </row>
        <row r="3706">
          <cell r="AA3706">
            <v>44562</v>
          </cell>
          <cell r="AB3706">
            <v>2022</v>
          </cell>
        </row>
        <row r="3706">
          <cell r="AF3706" t="str">
            <v>代收水费</v>
          </cell>
        </row>
        <row r="3707">
          <cell r="C3707" t="str">
            <v>中华东波苑</v>
          </cell>
        </row>
        <row r="3707">
          <cell r="K3707" t="str">
            <v>2021年</v>
          </cell>
        </row>
        <row r="3707">
          <cell r="M3707">
            <v>44561</v>
          </cell>
        </row>
        <row r="3707">
          <cell r="S3707">
            <v>3002</v>
          </cell>
        </row>
        <row r="3707">
          <cell r="AA3707">
            <v>44562</v>
          </cell>
          <cell r="AB3707">
            <v>2022</v>
          </cell>
        </row>
        <row r="3707">
          <cell r="AF3707" t="str">
            <v>电费及管理费</v>
          </cell>
        </row>
        <row r="3708">
          <cell r="C3708" t="str">
            <v>中华东波苑</v>
          </cell>
        </row>
        <row r="3708">
          <cell r="K3708" t="str">
            <v>2021年</v>
          </cell>
        </row>
        <row r="3708">
          <cell r="M3708">
            <v>44561</v>
          </cell>
        </row>
        <row r="3708">
          <cell r="S3708">
            <v>648</v>
          </cell>
        </row>
        <row r="3708">
          <cell r="AA3708">
            <v>44562</v>
          </cell>
          <cell r="AB3708">
            <v>2022</v>
          </cell>
        </row>
        <row r="3708">
          <cell r="AF3708" t="str">
            <v>代收水费</v>
          </cell>
        </row>
        <row r="3709">
          <cell r="C3709" t="str">
            <v>中华东波苑</v>
          </cell>
        </row>
        <row r="3709">
          <cell r="K3709" t="str">
            <v>2021年</v>
          </cell>
        </row>
        <row r="3709">
          <cell r="M3709">
            <v>44561</v>
          </cell>
        </row>
        <row r="3709">
          <cell r="S3709">
            <v>427.5</v>
          </cell>
        </row>
        <row r="3709">
          <cell r="AA3709">
            <v>44562</v>
          </cell>
          <cell r="AB3709">
            <v>2022</v>
          </cell>
        </row>
        <row r="3709">
          <cell r="AF3709" t="str">
            <v>代收水费</v>
          </cell>
        </row>
        <row r="3710">
          <cell r="C3710" t="str">
            <v>中华东波苑</v>
          </cell>
        </row>
        <row r="3710">
          <cell r="K3710" t="str">
            <v>2021年</v>
          </cell>
        </row>
        <row r="3710">
          <cell r="M3710">
            <v>44561</v>
          </cell>
        </row>
        <row r="3710">
          <cell r="S3710">
            <v>1842</v>
          </cell>
        </row>
        <row r="3710">
          <cell r="AA3710">
            <v>44562</v>
          </cell>
          <cell r="AB3710">
            <v>2022</v>
          </cell>
        </row>
        <row r="3710">
          <cell r="AF3710" t="str">
            <v>电费及管理费</v>
          </cell>
        </row>
        <row r="3711">
          <cell r="C3711" t="str">
            <v>中华东波苑</v>
          </cell>
        </row>
        <row r="3711">
          <cell r="K3711" t="str">
            <v>2021年</v>
          </cell>
        </row>
        <row r="3711">
          <cell r="M3711">
            <v>44561</v>
          </cell>
        </row>
        <row r="3711">
          <cell r="S3711">
            <v>172.48</v>
          </cell>
        </row>
        <row r="3711">
          <cell r="AA3711">
            <v>44562</v>
          </cell>
          <cell r="AB3711">
            <v>2022</v>
          </cell>
        </row>
        <row r="3711">
          <cell r="AF3711" t="str">
            <v>电费及管理费</v>
          </cell>
        </row>
        <row r="3712">
          <cell r="C3712" t="str">
            <v>中华东波苑</v>
          </cell>
        </row>
        <row r="3712">
          <cell r="K3712" t="str">
            <v>2021年</v>
          </cell>
        </row>
        <row r="3712">
          <cell r="M3712">
            <v>44561</v>
          </cell>
        </row>
        <row r="3712">
          <cell r="S3712">
            <v>72.2</v>
          </cell>
        </row>
        <row r="3712">
          <cell r="AA3712">
            <v>44562</v>
          </cell>
          <cell r="AB3712">
            <v>2022</v>
          </cell>
        </row>
        <row r="3712">
          <cell r="AF3712" t="str">
            <v>代收水费</v>
          </cell>
        </row>
        <row r="3713">
          <cell r="C3713" t="str">
            <v>中华东波苑</v>
          </cell>
        </row>
        <row r="3713">
          <cell r="K3713" t="str">
            <v>2021年</v>
          </cell>
        </row>
        <row r="3713">
          <cell r="M3713">
            <v>44530</v>
          </cell>
        </row>
        <row r="3713">
          <cell r="S3713">
            <v>23480</v>
          </cell>
        </row>
        <row r="3713">
          <cell r="AA3713">
            <v>44562</v>
          </cell>
          <cell r="AB3713">
            <v>2022</v>
          </cell>
        </row>
        <row r="3713">
          <cell r="AF3713" t="str">
            <v>电费及管理费</v>
          </cell>
        </row>
        <row r="3714">
          <cell r="C3714" t="str">
            <v>中华东波苑</v>
          </cell>
        </row>
        <row r="3714">
          <cell r="K3714" t="str">
            <v>2021年</v>
          </cell>
        </row>
        <row r="3714">
          <cell r="M3714">
            <v>44530</v>
          </cell>
        </row>
        <row r="3714">
          <cell r="S3714">
            <v>6151.44</v>
          </cell>
        </row>
        <row r="3714">
          <cell r="AA3714">
            <v>44562</v>
          </cell>
          <cell r="AB3714">
            <v>2022</v>
          </cell>
        </row>
        <row r="3714">
          <cell r="AF3714" t="str">
            <v>代收水费</v>
          </cell>
        </row>
        <row r="3715">
          <cell r="C3715" t="str">
            <v>中华东波苑</v>
          </cell>
        </row>
        <row r="3715">
          <cell r="K3715" t="str">
            <v>2021年</v>
          </cell>
        </row>
        <row r="3715">
          <cell r="M3715">
            <v>44530</v>
          </cell>
        </row>
        <row r="3715">
          <cell r="S3715">
            <v>27200</v>
          </cell>
        </row>
        <row r="3715">
          <cell r="AA3715">
            <v>44562</v>
          </cell>
          <cell r="AB3715">
            <v>2022</v>
          </cell>
        </row>
        <row r="3715">
          <cell r="AF3715" t="str">
            <v>电费及管理费</v>
          </cell>
        </row>
        <row r="3716">
          <cell r="C3716" t="str">
            <v>中华东波苑</v>
          </cell>
        </row>
        <row r="3716">
          <cell r="K3716" t="str">
            <v>2021年</v>
          </cell>
        </row>
        <row r="3716">
          <cell r="M3716">
            <v>44530</v>
          </cell>
        </row>
        <row r="3716">
          <cell r="S3716">
            <v>6137</v>
          </cell>
        </row>
        <row r="3716">
          <cell r="AA3716">
            <v>44562</v>
          </cell>
          <cell r="AB3716">
            <v>2022</v>
          </cell>
        </row>
        <row r="3716">
          <cell r="AF3716" t="str">
            <v>代收水费</v>
          </cell>
        </row>
        <row r="3717">
          <cell r="C3717" t="str">
            <v>中华东波苑</v>
          </cell>
        </row>
        <row r="3717">
          <cell r="K3717" t="str">
            <v>2021年</v>
          </cell>
        </row>
        <row r="3717">
          <cell r="M3717">
            <v>44561</v>
          </cell>
        </row>
        <row r="3717">
          <cell r="S3717">
            <v>4203.22</v>
          </cell>
        </row>
        <row r="3717">
          <cell r="AA3717">
            <v>44562</v>
          </cell>
          <cell r="AB3717">
            <v>2022</v>
          </cell>
        </row>
        <row r="3717">
          <cell r="AF3717" t="str">
            <v>电费及管理费</v>
          </cell>
        </row>
        <row r="3718">
          <cell r="C3718" t="str">
            <v>中华东波苑</v>
          </cell>
        </row>
        <row r="3718">
          <cell r="K3718" t="str">
            <v>2021年</v>
          </cell>
        </row>
        <row r="3718">
          <cell r="M3718">
            <v>44561</v>
          </cell>
        </row>
        <row r="3718">
          <cell r="S3718">
            <v>477</v>
          </cell>
        </row>
        <row r="3718">
          <cell r="AA3718">
            <v>44562</v>
          </cell>
          <cell r="AB3718">
            <v>2022</v>
          </cell>
        </row>
        <row r="3718">
          <cell r="AF3718" t="str">
            <v>代收水费</v>
          </cell>
        </row>
        <row r="3719">
          <cell r="C3719" t="str">
            <v>中华东波苑</v>
          </cell>
        </row>
        <row r="3719">
          <cell r="K3719" t="str">
            <v>2022年</v>
          </cell>
        </row>
        <row r="3719">
          <cell r="M3719">
            <v>44592</v>
          </cell>
        </row>
        <row r="3719">
          <cell r="S3719">
            <v>20</v>
          </cell>
        </row>
        <row r="3719">
          <cell r="AA3719">
            <v>44562</v>
          </cell>
          <cell r="AB3719">
            <v>2022</v>
          </cell>
        </row>
        <row r="3719">
          <cell r="AF3719" t="str">
            <v>维修收入</v>
          </cell>
        </row>
        <row r="3720">
          <cell r="C3720" t="str">
            <v>中华东波苑</v>
          </cell>
        </row>
        <row r="3720">
          <cell r="K3720" t="str">
            <v>2021年</v>
          </cell>
        </row>
        <row r="3720">
          <cell r="M3720">
            <v>44561</v>
          </cell>
        </row>
        <row r="3720">
          <cell r="S3720">
            <v>2183.4</v>
          </cell>
        </row>
        <row r="3720">
          <cell r="AA3720">
            <v>44562</v>
          </cell>
          <cell r="AB3720">
            <v>2022</v>
          </cell>
        </row>
        <row r="3720">
          <cell r="AF3720" t="str">
            <v>住宅物业费</v>
          </cell>
        </row>
        <row r="3721">
          <cell r="C3721" t="str">
            <v>中华东波苑</v>
          </cell>
        </row>
        <row r="3721">
          <cell r="K3721" t="str">
            <v>2022年</v>
          </cell>
        </row>
        <row r="3721">
          <cell r="M3721">
            <v>44592</v>
          </cell>
        </row>
        <row r="3721">
          <cell r="S3721">
            <v>500</v>
          </cell>
        </row>
        <row r="3721">
          <cell r="AA3721">
            <v>44562</v>
          </cell>
          <cell r="AB3721">
            <v>2022</v>
          </cell>
        </row>
        <row r="3721">
          <cell r="AF3721" t="str">
            <v>临时停车费</v>
          </cell>
        </row>
        <row r="3722">
          <cell r="C3722" t="str">
            <v>中华东波苑</v>
          </cell>
        </row>
        <row r="3722">
          <cell r="K3722" t="str">
            <v>2022年</v>
          </cell>
        </row>
        <row r="3722">
          <cell r="M3722">
            <v>44592</v>
          </cell>
        </row>
        <row r="3722">
          <cell r="S3722">
            <v>500</v>
          </cell>
        </row>
        <row r="3722">
          <cell r="AA3722">
            <v>44562</v>
          </cell>
          <cell r="AB3722">
            <v>2022</v>
          </cell>
        </row>
        <row r="3722">
          <cell r="AF3722" t="str">
            <v>临时停车费</v>
          </cell>
        </row>
        <row r="3723">
          <cell r="C3723" t="str">
            <v>中华东波苑</v>
          </cell>
        </row>
        <row r="3723">
          <cell r="K3723" t="str">
            <v>2022年</v>
          </cell>
        </row>
        <row r="3723">
          <cell r="M3723">
            <v>44592</v>
          </cell>
        </row>
        <row r="3723">
          <cell r="S3723">
            <v>250</v>
          </cell>
        </row>
        <row r="3723">
          <cell r="AA3723">
            <v>44562</v>
          </cell>
          <cell r="AB3723">
            <v>2022</v>
          </cell>
        </row>
        <row r="3723">
          <cell r="AF3723" t="str">
            <v>临时停车费</v>
          </cell>
        </row>
        <row r="3724">
          <cell r="C3724" t="str">
            <v>中华东波苑</v>
          </cell>
        </row>
        <row r="3724">
          <cell r="K3724" t="str">
            <v>2022年</v>
          </cell>
        </row>
        <row r="3724">
          <cell r="M3724">
            <v>44592</v>
          </cell>
        </row>
        <row r="3724">
          <cell r="S3724">
            <v>250</v>
          </cell>
        </row>
        <row r="3724">
          <cell r="AA3724">
            <v>44562</v>
          </cell>
          <cell r="AB3724">
            <v>2022</v>
          </cell>
        </row>
        <row r="3724">
          <cell r="AF3724" t="str">
            <v>临时停车费</v>
          </cell>
        </row>
        <row r="3725">
          <cell r="C3725" t="str">
            <v>中华东波苑</v>
          </cell>
        </row>
        <row r="3725">
          <cell r="K3725" t="str">
            <v>2022年</v>
          </cell>
        </row>
        <row r="3725">
          <cell r="M3725">
            <v>44742</v>
          </cell>
        </row>
        <row r="3725">
          <cell r="S3725">
            <v>9000</v>
          </cell>
        </row>
        <row r="3725">
          <cell r="AA3725">
            <v>44562</v>
          </cell>
          <cell r="AB3725">
            <v>2022</v>
          </cell>
        </row>
        <row r="3725">
          <cell r="AF3725" t="str">
            <v>电梯广告（业委会）</v>
          </cell>
        </row>
        <row r="3726">
          <cell r="C3726" t="str">
            <v>中华东波苑</v>
          </cell>
        </row>
        <row r="3726">
          <cell r="K3726" t="str">
            <v>2021年</v>
          </cell>
        </row>
        <row r="3726">
          <cell r="M3726">
            <v>44469</v>
          </cell>
        </row>
        <row r="3726">
          <cell r="S3726">
            <v>2800</v>
          </cell>
        </row>
        <row r="3726">
          <cell r="AA3726">
            <v>44562</v>
          </cell>
          <cell r="AB3726">
            <v>2022</v>
          </cell>
        </row>
        <row r="3726">
          <cell r="AF3726" t="str">
            <v>电梯广告（业委会）</v>
          </cell>
        </row>
        <row r="3727">
          <cell r="C3727" t="str">
            <v>中华东波苑</v>
          </cell>
        </row>
        <row r="3727">
          <cell r="K3727" t="str">
            <v>2021年</v>
          </cell>
        </row>
        <row r="3727">
          <cell r="M3727">
            <v>44561</v>
          </cell>
        </row>
        <row r="3727">
          <cell r="S3727">
            <v>2800</v>
          </cell>
        </row>
        <row r="3727">
          <cell r="AA3727">
            <v>44562</v>
          </cell>
          <cell r="AB3727">
            <v>2022</v>
          </cell>
        </row>
        <row r="3727">
          <cell r="AF3727" t="str">
            <v>电梯广告（业委会）</v>
          </cell>
        </row>
        <row r="3728">
          <cell r="C3728" t="str">
            <v>中华东波苑</v>
          </cell>
        </row>
        <row r="3728">
          <cell r="K3728" t="str">
            <v>2021年</v>
          </cell>
        </row>
        <row r="3728">
          <cell r="M3728">
            <v>44575</v>
          </cell>
        </row>
        <row r="3728">
          <cell r="S3728">
            <v>775</v>
          </cell>
        </row>
        <row r="3728">
          <cell r="AA3728">
            <v>44562</v>
          </cell>
          <cell r="AB3728">
            <v>2022</v>
          </cell>
        </row>
        <row r="3728">
          <cell r="AF3728" t="str">
            <v>电梯广告（业委会）</v>
          </cell>
        </row>
        <row r="3729">
          <cell r="C3729" t="str">
            <v>中华东波苑</v>
          </cell>
        </row>
        <row r="3729">
          <cell r="K3729" t="str">
            <v>2022年</v>
          </cell>
        </row>
        <row r="3729">
          <cell r="M3729">
            <v>44726</v>
          </cell>
        </row>
        <row r="3729">
          <cell r="S3729">
            <v>3875</v>
          </cell>
        </row>
        <row r="3729">
          <cell r="AA3729">
            <v>44562</v>
          </cell>
          <cell r="AB3729">
            <v>2022</v>
          </cell>
        </row>
        <row r="3729">
          <cell r="AF3729" t="str">
            <v>电梯广告（业委会）</v>
          </cell>
        </row>
        <row r="3730">
          <cell r="C3730" t="str">
            <v>中华东波苑</v>
          </cell>
        </row>
        <row r="3730">
          <cell r="K3730" t="str">
            <v>2021年</v>
          </cell>
        </row>
        <row r="3730">
          <cell r="M3730">
            <v>44575</v>
          </cell>
        </row>
        <row r="3730">
          <cell r="S3730">
            <v>125</v>
          </cell>
        </row>
        <row r="3730">
          <cell r="AA3730">
            <v>44562</v>
          </cell>
          <cell r="AB3730">
            <v>2022</v>
          </cell>
        </row>
        <row r="3730">
          <cell r="AF3730" t="str">
            <v>电梯广告（联讯）</v>
          </cell>
        </row>
        <row r="3731">
          <cell r="C3731" t="str">
            <v>中华东波苑</v>
          </cell>
        </row>
        <row r="3731">
          <cell r="K3731" t="str">
            <v>2022年</v>
          </cell>
        </row>
        <row r="3731">
          <cell r="M3731">
            <v>44726</v>
          </cell>
        </row>
        <row r="3731">
          <cell r="S3731">
            <v>625</v>
          </cell>
        </row>
        <row r="3731">
          <cell r="AA3731">
            <v>44562</v>
          </cell>
          <cell r="AB3731">
            <v>2022</v>
          </cell>
        </row>
        <row r="3731">
          <cell r="AF3731" t="str">
            <v>电梯广告（联讯）</v>
          </cell>
        </row>
        <row r="3732">
          <cell r="C3732" t="str">
            <v>中华东波苑</v>
          </cell>
        </row>
        <row r="3732">
          <cell r="K3732" t="str">
            <v>2021年</v>
          </cell>
        </row>
        <row r="3732">
          <cell r="M3732">
            <v>44575</v>
          </cell>
        </row>
        <row r="3732">
          <cell r="S3732">
            <v>775</v>
          </cell>
        </row>
        <row r="3732">
          <cell r="AA3732">
            <v>44562</v>
          </cell>
          <cell r="AB3732">
            <v>2022</v>
          </cell>
        </row>
        <row r="3732">
          <cell r="AF3732" t="str">
            <v>电梯广告（业委会）</v>
          </cell>
        </row>
        <row r="3733">
          <cell r="C3733" t="str">
            <v>中华东波苑</v>
          </cell>
        </row>
        <row r="3733">
          <cell r="K3733" t="str">
            <v>2022年</v>
          </cell>
        </row>
        <row r="3733">
          <cell r="M3733">
            <v>44726</v>
          </cell>
        </row>
        <row r="3733">
          <cell r="S3733">
            <v>3875</v>
          </cell>
        </row>
        <row r="3733">
          <cell r="AA3733">
            <v>44562</v>
          </cell>
          <cell r="AB3733">
            <v>2022</v>
          </cell>
        </row>
        <row r="3733">
          <cell r="AF3733" t="str">
            <v>电梯广告（业委会）</v>
          </cell>
        </row>
        <row r="3734">
          <cell r="C3734" t="str">
            <v>中华东波苑</v>
          </cell>
        </row>
        <row r="3734">
          <cell r="K3734" t="str">
            <v>2021年</v>
          </cell>
        </row>
        <row r="3734">
          <cell r="M3734">
            <v>44575</v>
          </cell>
        </row>
        <row r="3734">
          <cell r="S3734">
            <v>125</v>
          </cell>
        </row>
        <row r="3734">
          <cell r="AA3734">
            <v>44562</v>
          </cell>
          <cell r="AB3734">
            <v>2022</v>
          </cell>
        </row>
        <row r="3734">
          <cell r="AF3734" t="str">
            <v>电梯广告（联讯）</v>
          </cell>
        </row>
        <row r="3735">
          <cell r="C3735" t="str">
            <v>中华东波苑</v>
          </cell>
        </row>
        <row r="3735">
          <cell r="K3735" t="str">
            <v>2022年</v>
          </cell>
        </row>
        <row r="3735">
          <cell r="M3735">
            <v>44726</v>
          </cell>
        </row>
        <row r="3735">
          <cell r="S3735">
            <v>625</v>
          </cell>
        </row>
        <row r="3735">
          <cell r="AA3735">
            <v>44562</v>
          </cell>
          <cell r="AB3735">
            <v>2022</v>
          </cell>
        </row>
        <row r="3735">
          <cell r="AF3735" t="str">
            <v>电梯广告（联讯）</v>
          </cell>
        </row>
        <row r="3736">
          <cell r="C3736" t="str">
            <v>中华东波苑</v>
          </cell>
        </row>
        <row r="3736">
          <cell r="K3736" t="str">
            <v>2021年</v>
          </cell>
        </row>
        <row r="3736">
          <cell r="M3736">
            <v>44575</v>
          </cell>
        </row>
        <row r="3736">
          <cell r="S3736">
            <v>833.33</v>
          </cell>
        </row>
        <row r="3736">
          <cell r="AA3736">
            <v>44562</v>
          </cell>
          <cell r="AB3736">
            <v>2022</v>
          </cell>
        </row>
        <row r="3736">
          <cell r="AF3736" t="str">
            <v>电梯广告（业委会）</v>
          </cell>
        </row>
        <row r="3737">
          <cell r="C3737" t="str">
            <v>中华东波苑</v>
          </cell>
        </row>
        <row r="3737">
          <cell r="K3737" t="str">
            <v>2022年</v>
          </cell>
        </row>
        <row r="3737">
          <cell r="M3737">
            <v>44726</v>
          </cell>
        </row>
        <row r="3737">
          <cell r="S3737">
            <v>4166.67</v>
          </cell>
        </row>
        <row r="3737">
          <cell r="AA3737">
            <v>44562</v>
          </cell>
          <cell r="AB3737">
            <v>2022</v>
          </cell>
        </row>
        <row r="3737">
          <cell r="AF3737" t="str">
            <v>电梯广告（业委会）</v>
          </cell>
        </row>
        <row r="3738">
          <cell r="C3738" t="str">
            <v>中华东波苑</v>
          </cell>
        </row>
        <row r="3738">
          <cell r="K3738" t="str">
            <v>2021年</v>
          </cell>
        </row>
        <row r="3738">
          <cell r="M3738">
            <v>44575</v>
          </cell>
        </row>
        <row r="3738">
          <cell r="S3738">
            <v>83.33</v>
          </cell>
        </row>
        <row r="3738">
          <cell r="AA3738">
            <v>44562</v>
          </cell>
          <cell r="AB3738">
            <v>2022</v>
          </cell>
        </row>
        <row r="3738">
          <cell r="AF3738" t="str">
            <v>电梯广告（联讯）</v>
          </cell>
        </row>
        <row r="3739">
          <cell r="C3739" t="str">
            <v>中华东波苑</v>
          </cell>
        </row>
        <row r="3739">
          <cell r="K3739" t="str">
            <v>2022年</v>
          </cell>
        </row>
        <row r="3739">
          <cell r="M3739">
            <v>44726</v>
          </cell>
        </row>
        <row r="3739">
          <cell r="S3739">
            <v>416.67</v>
          </cell>
        </row>
        <row r="3739">
          <cell r="AA3739">
            <v>44562</v>
          </cell>
          <cell r="AB3739">
            <v>2022</v>
          </cell>
        </row>
        <row r="3739">
          <cell r="AF3739" t="str">
            <v>电梯广告（联讯）</v>
          </cell>
        </row>
        <row r="3740">
          <cell r="C3740" t="str">
            <v>中华东波苑</v>
          </cell>
        </row>
        <row r="3740">
          <cell r="K3740" t="str">
            <v>2022年</v>
          </cell>
        </row>
        <row r="3740">
          <cell r="M3740">
            <v>44926</v>
          </cell>
        </row>
        <row r="3740">
          <cell r="S3740">
            <v>2183.52</v>
          </cell>
        </row>
        <row r="3740">
          <cell r="AA3740">
            <v>44593</v>
          </cell>
          <cell r="AB3740">
            <v>2022</v>
          </cell>
        </row>
        <row r="3740">
          <cell r="AF3740" t="str">
            <v>住宅物业费</v>
          </cell>
        </row>
        <row r="3741">
          <cell r="C3741" t="str">
            <v>中华东波苑</v>
          </cell>
        </row>
        <row r="3741">
          <cell r="K3741" t="str">
            <v>2022年</v>
          </cell>
        </row>
        <row r="3741">
          <cell r="M3741">
            <v>44926</v>
          </cell>
        </row>
        <row r="3741">
          <cell r="S3741">
            <v>1656.12</v>
          </cell>
        </row>
        <row r="3741">
          <cell r="AA3741">
            <v>44593</v>
          </cell>
          <cell r="AB3741">
            <v>2022</v>
          </cell>
        </row>
        <row r="3741">
          <cell r="AF3741" t="str">
            <v>住宅物业费</v>
          </cell>
        </row>
        <row r="3742">
          <cell r="C3742" t="str">
            <v>中华东波苑</v>
          </cell>
        </row>
        <row r="3742">
          <cell r="K3742" t="str">
            <v>2022年</v>
          </cell>
        </row>
        <row r="3742">
          <cell r="M3742">
            <v>44926</v>
          </cell>
        </row>
        <row r="3742">
          <cell r="S3742">
            <v>1473.6</v>
          </cell>
        </row>
        <row r="3742">
          <cell r="AA3742">
            <v>44593</v>
          </cell>
          <cell r="AB3742">
            <v>2022</v>
          </cell>
        </row>
        <row r="3742">
          <cell r="AF3742" t="str">
            <v>住宅物业费</v>
          </cell>
        </row>
        <row r="3743">
          <cell r="C3743" t="str">
            <v>中华东波苑</v>
          </cell>
        </row>
        <row r="3743">
          <cell r="K3743" t="str">
            <v>2022年</v>
          </cell>
        </row>
        <row r="3743">
          <cell r="M3743">
            <v>44926</v>
          </cell>
        </row>
        <row r="3743">
          <cell r="S3743">
            <v>1650.77</v>
          </cell>
        </row>
        <row r="3743">
          <cell r="AA3743">
            <v>44593</v>
          </cell>
          <cell r="AB3743">
            <v>2022</v>
          </cell>
        </row>
        <row r="3743">
          <cell r="AF3743" t="str">
            <v>住宅物业费</v>
          </cell>
        </row>
        <row r="3744">
          <cell r="C3744" t="str">
            <v>中华东波苑</v>
          </cell>
        </row>
        <row r="3744">
          <cell r="K3744" t="str">
            <v>2021年</v>
          </cell>
        </row>
        <row r="3744">
          <cell r="M3744">
            <v>44561</v>
          </cell>
        </row>
        <row r="3744">
          <cell r="S3744">
            <v>1091.7</v>
          </cell>
        </row>
        <row r="3744">
          <cell r="AA3744">
            <v>44593</v>
          </cell>
          <cell r="AB3744">
            <v>2022</v>
          </cell>
        </row>
        <row r="3744">
          <cell r="AF3744" t="str">
            <v>住宅物业费</v>
          </cell>
        </row>
        <row r="3745">
          <cell r="C3745" t="str">
            <v>中华东波苑</v>
          </cell>
        </row>
        <row r="3745">
          <cell r="K3745" t="str">
            <v>2021年</v>
          </cell>
        </row>
        <row r="3745">
          <cell r="M3745">
            <v>44561</v>
          </cell>
        </row>
        <row r="3745">
          <cell r="S3745">
            <v>3.99</v>
          </cell>
        </row>
        <row r="3745">
          <cell r="AA3745">
            <v>44593</v>
          </cell>
          <cell r="AB3745">
            <v>2022</v>
          </cell>
        </row>
        <row r="3745">
          <cell r="AF3745" t="str">
            <v>商铺物业费</v>
          </cell>
        </row>
        <row r="3746">
          <cell r="C3746" t="str">
            <v>中华东波苑</v>
          </cell>
        </row>
        <row r="3746">
          <cell r="K3746" t="str">
            <v>2021年</v>
          </cell>
        </row>
        <row r="3746">
          <cell r="M3746">
            <v>44561</v>
          </cell>
        </row>
        <row r="3746">
          <cell r="S3746">
            <v>5.85</v>
          </cell>
        </row>
        <row r="3746">
          <cell r="AA3746">
            <v>44593</v>
          </cell>
          <cell r="AB3746">
            <v>2022</v>
          </cell>
        </row>
        <row r="3746">
          <cell r="AF3746" t="str">
            <v>商铺物业费</v>
          </cell>
        </row>
        <row r="3747">
          <cell r="C3747" t="str">
            <v>中华东波苑</v>
          </cell>
        </row>
        <row r="3747">
          <cell r="K3747" t="str">
            <v>2021年</v>
          </cell>
        </row>
        <row r="3747">
          <cell r="M3747">
            <v>44561</v>
          </cell>
        </row>
        <row r="3747">
          <cell r="S3747">
            <v>34.48</v>
          </cell>
        </row>
        <row r="3747">
          <cell r="AA3747">
            <v>44593</v>
          </cell>
          <cell r="AB3747">
            <v>2022</v>
          </cell>
        </row>
        <row r="3747">
          <cell r="AF3747" t="str">
            <v>商铺物业费</v>
          </cell>
        </row>
        <row r="3748">
          <cell r="C3748" t="str">
            <v>中华东波苑</v>
          </cell>
        </row>
        <row r="3748">
          <cell r="K3748" t="str">
            <v>2021年</v>
          </cell>
        </row>
        <row r="3748">
          <cell r="M3748">
            <v>44561</v>
          </cell>
        </row>
        <row r="3748">
          <cell r="S3748">
            <v>54.2</v>
          </cell>
        </row>
        <row r="3748">
          <cell r="AA3748">
            <v>44593</v>
          </cell>
          <cell r="AB3748">
            <v>2022</v>
          </cell>
        </row>
        <row r="3748">
          <cell r="AF3748" t="str">
            <v>住宅物业费</v>
          </cell>
        </row>
        <row r="3749">
          <cell r="C3749" t="str">
            <v>中华东波苑</v>
          </cell>
        </row>
        <row r="3749">
          <cell r="K3749" t="str">
            <v>2021年</v>
          </cell>
        </row>
        <row r="3749">
          <cell r="M3749">
            <v>44561</v>
          </cell>
        </row>
        <row r="3749">
          <cell r="S3749">
            <v>42.28</v>
          </cell>
        </row>
        <row r="3749">
          <cell r="AA3749">
            <v>44593</v>
          </cell>
          <cell r="AB3749">
            <v>2022</v>
          </cell>
        </row>
        <row r="3749">
          <cell r="AF3749" t="str">
            <v>商铺物业费</v>
          </cell>
        </row>
        <row r="3750">
          <cell r="C3750" t="str">
            <v>中华东波苑</v>
          </cell>
        </row>
        <row r="3750">
          <cell r="K3750" t="str">
            <v>2021年</v>
          </cell>
        </row>
        <row r="3750">
          <cell r="M3750">
            <v>44561</v>
          </cell>
        </row>
        <row r="3750">
          <cell r="S3750">
            <v>199.98</v>
          </cell>
        </row>
        <row r="3750">
          <cell r="AA3750">
            <v>44593</v>
          </cell>
          <cell r="AB3750">
            <v>2022</v>
          </cell>
        </row>
        <row r="3750">
          <cell r="AF3750" t="str">
            <v>住宅物业费</v>
          </cell>
        </row>
        <row r="3751">
          <cell r="C3751" t="str">
            <v>中华东波苑</v>
          </cell>
        </row>
        <row r="3751">
          <cell r="K3751" t="str">
            <v>2022年</v>
          </cell>
        </row>
        <row r="3751">
          <cell r="M3751">
            <v>44926</v>
          </cell>
        </row>
        <row r="3751">
          <cell r="S3751">
            <v>1473.6</v>
          </cell>
        </row>
        <row r="3751">
          <cell r="AA3751">
            <v>44593</v>
          </cell>
          <cell r="AB3751">
            <v>2022</v>
          </cell>
        </row>
        <row r="3751">
          <cell r="AF3751" t="str">
            <v>住宅物业费</v>
          </cell>
        </row>
        <row r="3752">
          <cell r="C3752" t="str">
            <v>中华东波苑</v>
          </cell>
        </row>
        <row r="3752">
          <cell r="K3752" t="str">
            <v>2022年</v>
          </cell>
        </row>
        <row r="3752">
          <cell r="M3752">
            <v>44926</v>
          </cell>
        </row>
        <row r="3752">
          <cell r="S3752">
            <v>1673.88</v>
          </cell>
        </row>
        <row r="3752">
          <cell r="AA3752">
            <v>44593</v>
          </cell>
          <cell r="AB3752">
            <v>2022</v>
          </cell>
        </row>
        <row r="3752">
          <cell r="AF3752" t="str">
            <v>住宅物业费</v>
          </cell>
        </row>
        <row r="3753">
          <cell r="C3753" t="str">
            <v>中华东波苑</v>
          </cell>
        </row>
        <row r="3753">
          <cell r="K3753" t="str">
            <v>2022年</v>
          </cell>
        </row>
        <row r="3753">
          <cell r="M3753">
            <v>44926</v>
          </cell>
        </row>
        <row r="3753">
          <cell r="S3753">
            <v>3000</v>
          </cell>
        </row>
        <row r="3753">
          <cell r="AA3753">
            <v>44593</v>
          </cell>
          <cell r="AB3753">
            <v>2022</v>
          </cell>
        </row>
        <row r="3753">
          <cell r="AF3753" t="str">
            <v>地面停车费</v>
          </cell>
        </row>
        <row r="3754">
          <cell r="C3754" t="str">
            <v>中华东波苑</v>
          </cell>
        </row>
        <row r="3754">
          <cell r="K3754" t="str">
            <v>2022年</v>
          </cell>
        </row>
        <row r="3754">
          <cell r="M3754">
            <v>44651</v>
          </cell>
        </row>
        <row r="3754">
          <cell r="S3754">
            <v>449.8</v>
          </cell>
        </row>
        <row r="3754">
          <cell r="AA3754">
            <v>44593</v>
          </cell>
          <cell r="AB3754">
            <v>2022</v>
          </cell>
        </row>
        <row r="3754">
          <cell r="AF3754" t="str">
            <v>住宅物业费</v>
          </cell>
        </row>
        <row r="3755">
          <cell r="C3755" t="str">
            <v>中华东波苑</v>
          </cell>
        </row>
        <row r="3755">
          <cell r="K3755" t="str">
            <v>2022年</v>
          </cell>
        </row>
        <row r="3755">
          <cell r="M3755">
            <v>44651</v>
          </cell>
        </row>
        <row r="3755">
          <cell r="S3755">
            <v>375</v>
          </cell>
        </row>
        <row r="3755">
          <cell r="AA3755">
            <v>44593</v>
          </cell>
          <cell r="AB3755">
            <v>2022</v>
          </cell>
        </row>
        <row r="3755">
          <cell r="AF3755" t="str">
            <v>小业主产权车辆管理费</v>
          </cell>
        </row>
        <row r="3756">
          <cell r="C3756" t="str">
            <v>中华东波苑</v>
          </cell>
        </row>
        <row r="3756">
          <cell r="K3756" t="str">
            <v>2022年</v>
          </cell>
        </row>
        <row r="3756">
          <cell r="M3756">
            <v>44620</v>
          </cell>
        </row>
        <row r="3756">
          <cell r="S3756">
            <v>20</v>
          </cell>
        </row>
        <row r="3756">
          <cell r="AA3756">
            <v>44593</v>
          </cell>
          <cell r="AB3756">
            <v>2022</v>
          </cell>
        </row>
        <row r="3756">
          <cell r="AF3756" t="str">
            <v>维修收入</v>
          </cell>
        </row>
        <row r="3757">
          <cell r="C3757" t="str">
            <v>中华东波苑</v>
          </cell>
        </row>
        <row r="3757">
          <cell r="K3757" t="str">
            <v>2022年</v>
          </cell>
        </row>
        <row r="3757">
          <cell r="M3757">
            <v>44592</v>
          </cell>
        </row>
        <row r="3757">
          <cell r="S3757">
            <v>300</v>
          </cell>
        </row>
        <row r="3757">
          <cell r="AA3757">
            <v>44593</v>
          </cell>
          <cell r="AB3757">
            <v>2022</v>
          </cell>
        </row>
        <row r="3757">
          <cell r="AF3757" t="str">
            <v>电费及管理费</v>
          </cell>
        </row>
        <row r="3758">
          <cell r="C3758" t="str">
            <v>中华东波苑</v>
          </cell>
        </row>
        <row r="3758">
          <cell r="K3758" t="str">
            <v>2022年</v>
          </cell>
        </row>
        <row r="3758">
          <cell r="M3758">
            <v>44592</v>
          </cell>
        </row>
        <row r="3758">
          <cell r="S3758">
            <v>120</v>
          </cell>
        </row>
        <row r="3758">
          <cell r="AA3758">
            <v>44593</v>
          </cell>
          <cell r="AB3758">
            <v>2022</v>
          </cell>
        </row>
        <row r="3758">
          <cell r="AF3758" t="str">
            <v>代收水费</v>
          </cell>
        </row>
        <row r="3759">
          <cell r="C3759" t="str">
            <v>中华东波苑</v>
          </cell>
        </row>
        <row r="3759">
          <cell r="K3759" t="str">
            <v>2022年</v>
          </cell>
        </row>
        <row r="3759">
          <cell r="M3759">
            <v>44592</v>
          </cell>
        </row>
        <row r="3759">
          <cell r="S3759">
            <v>240</v>
          </cell>
        </row>
        <row r="3759">
          <cell r="AA3759">
            <v>44593</v>
          </cell>
          <cell r="AB3759">
            <v>2022</v>
          </cell>
        </row>
        <row r="3759">
          <cell r="AF3759" t="str">
            <v>代收水费</v>
          </cell>
        </row>
        <row r="3760">
          <cell r="C3760" t="str">
            <v>中华东波苑</v>
          </cell>
        </row>
        <row r="3760">
          <cell r="K3760" t="str">
            <v>2022年</v>
          </cell>
        </row>
        <row r="3760">
          <cell r="M3760">
            <v>44592</v>
          </cell>
        </row>
        <row r="3760">
          <cell r="S3760">
            <v>3261.44</v>
          </cell>
        </row>
        <row r="3760">
          <cell r="AA3760">
            <v>44593</v>
          </cell>
          <cell r="AB3760">
            <v>2022</v>
          </cell>
        </row>
        <row r="3760">
          <cell r="AF3760" t="str">
            <v>电费及管理费</v>
          </cell>
        </row>
        <row r="3761">
          <cell r="C3761" t="str">
            <v>中华东波苑</v>
          </cell>
        </row>
        <row r="3761">
          <cell r="K3761" t="str">
            <v>2022年</v>
          </cell>
        </row>
        <row r="3761">
          <cell r="M3761">
            <v>44592</v>
          </cell>
        </row>
        <row r="3761">
          <cell r="S3761">
            <v>736</v>
          </cell>
        </row>
        <row r="3761">
          <cell r="AA3761">
            <v>44593</v>
          </cell>
          <cell r="AB3761">
            <v>2022</v>
          </cell>
        </row>
        <row r="3761">
          <cell r="AF3761" t="str">
            <v>代收水费</v>
          </cell>
        </row>
        <row r="3762">
          <cell r="C3762" t="str">
            <v>中华东波苑</v>
          </cell>
        </row>
        <row r="3762">
          <cell r="K3762" t="str">
            <v>2022年</v>
          </cell>
        </row>
        <row r="3762">
          <cell r="M3762">
            <v>44592</v>
          </cell>
        </row>
        <row r="3762">
          <cell r="S3762">
            <v>3649.32</v>
          </cell>
        </row>
        <row r="3762">
          <cell r="AA3762">
            <v>44593</v>
          </cell>
          <cell r="AB3762">
            <v>2022</v>
          </cell>
        </row>
        <row r="3762">
          <cell r="AF3762" t="str">
            <v>电费及管理费</v>
          </cell>
        </row>
        <row r="3763">
          <cell r="C3763" t="str">
            <v>中华东波苑</v>
          </cell>
        </row>
        <row r="3763">
          <cell r="K3763" t="str">
            <v>2022年</v>
          </cell>
        </row>
        <row r="3763">
          <cell r="M3763">
            <v>44592</v>
          </cell>
        </row>
        <row r="3763">
          <cell r="S3763">
            <v>93.86</v>
          </cell>
        </row>
        <row r="3763">
          <cell r="AA3763">
            <v>44593</v>
          </cell>
          <cell r="AB3763">
            <v>2022</v>
          </cell>
        </row>
        <row r="3763">
          <cell r="AF3763" t="str">
            <v>代收水费</v>
          </cell>
        </row>
        <row r="3764">
          <cell r="C3764" t="str">
            <v>中华东波苑</v>
          </cell>
        </row>
        <row r="3764">
          <cell r="K3764" t="str">
            <v>2022年</v>
          </cell>
        </row>
        <row r="3764">
          <cell r="M3764">
            <v>44592</v>
          </cell>
        </row>
        <row r="3764">
          <cell r="S3764">
            <v>224</v>
          </cell>
        </row>
        <row r="3764">
          <cell r="AA3764">
            <v>44593</v>
          </cell>
          <cell r="AB3764">
            <v>2022</v>
          </cell>
        </row>
        <row r="3764">
          <cell r="AF3764" t="str">
            <v>电费及管理费</v>
          </cell>
        </row>
        <row r="3765">
          <cell r="C3765" t="str">
            <v>中华东波苑</v>
          </cell>
        </row>
        <row r="3765">
          <cell r="K3765" t="str">
            <v>2022年</v>
          </cell>
        </row>
        <row r="3765">
          <cell r="M3765">
            <v>44592</v>
          </cell>
        </row>
        <row r="3765">
          <cell r="S3765">
            <v>40</v>
          </cell>
        </row>
        <row r="3765">
          <cell r="AA3765">
            <v>44593</v>
          </cell>
          <cell r="AB3765">
            <v>2022</v>
          </cell>
        </row>
        <row r="3765">
          <cell r="AF3765" t="str">
            <v>代收水费</v>
          </cell>
        </row>
        <row r="3766">
          <cell r="C3766" t="str">
            <v>中华东波苑</v>
          </cell>
        </row>
        <row r="3766">
          <cell r="K3766" t="str">
            <v>2022年</v>
          </cell>
        </row>
        <row r="3766">
          <cell r="M3766">
            <v>44592</v>
          </cell>
        </row>
        <row r="3766">
          <cell r="S3766">
            <v>75</v>
          </cell>
        </row>
        <row r="3766">
          <cell r="AA3766">
            <v>44593</v>
          </cell>
          <cell r="AB3766">
            <v>2022</v>
          </cell>
        </row>
        <row r="3766">
          <cell r="AF3766" t="str">
            <v>电费及管理费</v>
          </cell>
        </row>
        <row r="3767">
          <cell r="C3767" t="str">
            <v>中华东波苑</v>
          </cell>
        </row>
        <row r="3767">
          <cell r="K3767" t="str">
            <v>2022年</v>
          </cell>
        </row>
        <row r="3767">
          <cell r="M3767">
            <v>44592</v>
          </cell>
        </row>
        <row r="3767">
          <cell r="S3767">
            <v>631.2</v>
          </cell>
        </row>
        <row r="3767">
          <cell r="AA3767">
            <v>44593</v>
          </cell>
          <cell r="AB3767">
            <v>2022</v>
          </cell>
        </row>
        <row r="3767">
          <cell r="AF3767" t="str">
            <v>代收水费</v>
          </cell>
        </row>
        <row r="3768">
          <cell r="C3768" t="str">
            <v>中华东波苑</v>
          </cell>
        </row>
        <row r="3768">
          <cell r="K3768" t="str">
            <v>2022年</v>
          </cell>
        </row>
        <row r="3768">
          <cell r="M3768">
            <v>44620</v>
          </cell>
        </row>
        <row r="3768">
          <cell r="S3768">
            <v>20</v>
          </cell>
        </row>
        <row r="3768">
          <cell r="AA3768">
            <v>44593</v>
          </cell>
          <cell r="AB3768">
            <v>2022</v>
          </cell>
        </row>
        <row r="3768">
          <cell r="AF3768" t="str">
            <v>临时停车费</v>
          </cell>
        </row>
        <row r="3769">
          <cell r="C3769" t="str">
            <v>中华东波苑</v>
          </cell>
        </row>
        <row r="3769">
          <cell r="K3769" t="str">
            <v>2022年</v>
          </cell>
        </row>
        <row r="3769">
          <cell r="M3769">
            <v>44620</v>
          </cell>
        </row>
        <row r="3769">
          <cell r="S3769">
            <v>500</v>
          </cell>
        </row>
        <row r="3769">
          <cell r="AA3769">
            <v>44593</v>
          </cell>
          <cell r="AB3769">
            <v>2022</v>
          </cell>
        </row>
        <row r="3769">
          <cell r="AF3769" t="str">
            <v>临时停车费</v>
          </cell>
        </row>
        <row r="3770">
          <cell r="C3770" t="str">
            <v>中华东波苑</v>
          </cell>
        </row>
        <row r="3770">
          <cell r="K3770" t="str">
            <v>2022年</v>
          </cell>
        </row>
        <row r="3770">
          <cell r="M3770">
            <v>44620</v>
          </cell>
        </row>
        <row r="3770">
          <cell r="S3770">
            <v>500</v>
          </cell>
        </row>
        <row r="3770">
          <cell r="AA3770">
            <v>44593</v>
          </cell>
          <cell r="AB3770">
            <v>2022</v>
          </cell>
        </row>
        <row r="3770">
          <cell r="AF3770" t="str">
            <v>临时停车费</v>
          </cell>
        </row>
        <row r="3771">
          <cell r="C3771" t="str">
            <v>中华东波苑</v>
          </cell>
        </row>
        <row r="3771">
          <cell r="K3771" t="str">
            <v>2022年</v>
          </cell>
        </row>
        <row r="3771">
          <cell r="M3771">
            <v>44620</v>
          </cell>
        </row>
        <row r="3771">
          <cell r="S3771">
            <v>500</v>
          </cell>
        </row>
        <row r="3771">
          <cell r="AA3771">
            <v>44593</v>
          </cell>
          <cell r="AB3771">
            <v>2022</v>
          </cell>
        </row>
        <row r="3771">
          <cell r="AF3771" t="str">
            <v>临时停车费</v>
          </cell>
        </row>
        <row r="3772">
          <cell r="C3772" t="str">
            <v>中华东波苑</v>
          </cell>
        </row>
        <row r="3772">
          <cell r="K3772" t="str">
            <v>2022年</v>
          </cell>
        </row>
        <row r="3772">
          <cell r="M3772">
            <v>44620</v>
          </cell>
        </row>
        <row r="3772">
          <cell r="S3772">
            <v>250</v>
          </cell>
        </row>
        <row r="3772">
          <cell r="AA3772">
            <v>44593</v>
          </cell>
          <cell r="AB3772">
            <v>2022</v>
          </cell>
        </row>
        <row r="3772">
          <cell r="AF3772" t="str">
            <v>临时停车费</v>
          </cell>
        </row>
        <row r="3773">
          <cell r="C3773" t="str">
            <v>中华东波苑</v>
          </cell>
        </row>
        <row r="3773">
          <cell r="K3773" t="str">
            <v>2022年</v>
          </cell>
        </row>
        <row r="3773">
          <cell r="M3773">
            <v>44742</v>
          </cell>
        </row>
        <row r="3773">
          <cell r="S3773">
            <v>737.22</v>
          </cell>
        </row>
        <row r="3773">
          <cell r="AA3773">
            <v>44593</v>
          </cell>
          <cell r="AB3773">
            <v>2022</v>
          </cell>
        </row>
        <row r="3773">
          <cell r="AF3773" t="str">
            <v>住宅物业费</v>
          </cell>
        </row>
        <row r="3774">
          <cell r="C3774" t="str">
            <v>中华东波苑</v>
          </cell>
        </row>
        <row r="3774">
          <cell r="K3774" t="str">
            <v>2022年</v>
          </cell>
        </row>
        <row r="3774">
          <cell r="M3774">
            <v>44742</v>
          </cell>
        </row>
        <row r="3774">
          <cell r="S3774">
            <v>750</v>
          </cell>
        </row>
        <row r="3774">
          <cell r="AA3774">
            <v>44593</v>
          </cell>
          <cell r="AB3774">
            <v>2022</v>
          </cell>
        </row>
        <row r="3774">
          <cell r="AF3774" t="str">
            <v>小业主产权车辆管理费</v>
          </cell>
        </row>
        <row r="3775">
          <cell r="C3775" t="str">
            <v>中华东波苑</v>
          </cell>
        </row>
        <row r="3775">
          <cell r="K3775" t="str">
            <v>2022年</v>
          </cell>
        </row>
        <row r="3775">
          <cell r="M3775">
            <v>44926</v>
          </cell>
        </row>
        <row r="3775">
          <cell r="S3775">
            <v>2094.36</v>
          </cell>
        </row>
        <row r="3775">
          <cell r="AA3775">
            <v>44593</v>
          </cell>
          <cell r="AB3775">
            <v>2022</v>
          </cell>
        </row>
        <row r="3775">
          <cell r="AF3775" t="str">
            <v>住宅物业费</v>
          </cell>
        </row>
        <row r="3776">
          <cell r="C3776" t="str">
            <v>中华东波苑</v>
          </cell>
        </row>
        <row r="3776">
          <cell r="K3776" t="str">
            <v>2022年</v>
          </cell>
        </row>
        <row r="3776">
          <cell r="M3776">
            <v>44592</v>
          </cell>
        </row>
        <row r="3776">
          <cell r="S3776">
            <v>2111.9</v>
          </cell>
        </row>
        <row r="3776">
          <cell r="AA3776">
            <v>44593</v>
          </cell>
          <cell r="AB3776">
            <v>2022</v>
          </cell>
        </row>
        <row r="3776">
          <cell r="AF3776" t="str">
            <v>电费及管理费</v>
          </cell>
        </row>
        <row r="3777">
          <cell r="C3777" t="str">
            <v>中华东波苑</v>
          </cell>
        </row>
        <row r="3777">
          <cell r="K3777" t="str">
            <v>2022年</v>
          </cell>
        </row>
        <row r="3777">
          <cell r="M3777">
            <v>44592</v>
          </cell>
        </row>
        <row r="3777">
          <cell r="S3777">
            <v>637.5</v>
          </cell>
        </row>
        <row r="3777">
          <cell r="AA3777">
            <v>44593</v>
          </cell>
          <cell r="AB3777">
            <v>2022</v>
          </cell>
        </row>
        <row r="3777">
          <cell r="AF3777" t="str">
            <v>代收水费</v>
          </cell>
        </row>
        <row r="3778">
          <cell r="C3778" t="str">
            <v>中华东波苑</v>
          </cell>
        </row>
        <row r="3778">
          <cell r="K3778" t="str">
            <v>2022年</v>
          </cell>
        </row>
        <row r="3778">
          <cell r="M3778">
            <v>44592</v>
          </cell>
        </row>
        <row r="3778">
          <cell r="S3778">
            <v>287.14</v>
          </cell>
        </row>
        <row r="3778">
          <cell r="AA3778">
            <v>44593</v>
          </cell>
          <cell r="AB3778">
            <v>2022</v>
          </cell>
        </row>
        <row r="3778">
          <cell r="AF3778" t="str">
            <v>电费及管理费</v>
          </cell>
        </row>
        <row r="3779">
          <cell r="C3779" t="str">
            <v>中华东波苑</v>
          </cell>
        </row>
        <row r="3779">
          <cell r="K3779" t="str">
            <v>2022年</v>
          </cell>
        </row>
        <row r="3779">
          <cell r="M3779">
            <v>44592</v>
          </cell>
        </row>
        <row r="3779">
          <cell r="S3779">
            <v>353.78</v>
          </cell>
        </row>
        <row r="3779">
          <cell r="AA3779">
            <v>44593</v>
          </cell>
          <cell r="AB3779">
            <v>2022</v>
          </cell>
        </row>
        <row r="3779">
          <cell r="AF3779" t="str">
            <v>代收水费</v>
          </cell>
        </row>
        <row r="3780">
          <cell r="C3780" t="str">
            <v>中华东波苑</v>
          </cell>
        </row>
        <row r="3780">
          <cell r="K3780" t="str">
            <v>2021年</v>
          </cell>
        </row>
        <row r="3780">
          <cell r="M3780">
            <v>44469</v>
          </cell>
        </row>
        <row r="3780">
          <cell r="S3780">
            <v>5454.9</v>
          </cell>
        </row>
        <row r="3780">
          <cell r="AA3780">
            <v>44593</v>
          </cell>
          <cell r="AB3780">
            <v>2022</v>
          </cell>
        </row>
        <row r="3780">
          <cell r="AF3780" t="str">
            <v>代收水费</v>
          </cell>
        </row>
        <row r="3781">
          <cell r="C3781" t="str">
            <v>中华东波苑</v>
          </cell>
        </row>
        <row r="3781">
          <cell r="K3781" t="str">
            <v>2022年</v>
          </cell>
        </row>
        <row r="3781">
          <cell r="M3781">
            <v>44592</v>
          </cell>
        </row>
        <row r="3781">
          <cell r="S3781">
            <v>285</v>
          </cell>
        </row>
        <row r="3781">
          <cell r="AA3781">
            <v>44593</v>
          </cell>
          <cell r="AB3781">
            <v>2022</v>
          </cell>
        </row>
        <row r="3781">
          <cell r="AF3781" t="str">
            <v>代收水费</v>
          </cell>
        </row>
        <row r="3782">
          <cell r="C3782" t="str">
            <v>中华东波苑</v>
          </cell>
        </row>
        <row r="3782">
          <cell r="K3782" t="str">
            <v>2022年</v>
          </cell>
        </row>
        <row r="3782">
          <cell r="M3782">
            <v>44592</v>
          </cell>
        </row>
        <row r="3782">
          <cell r="S3782">
            <v>218.54</v>
          </cell>
        </row>
        <row r="3782">
          <cell r="AA3782">
            <v>44593</v>
          </cell>
          <cell r="AB3782">
            <v>2022</v>
          </cell>
        </row>
        <row r="3782">
          <cell r="AF3782" t="str">
            <v>电费及管理费</v>
          </cell>
        </row>
        <row r="3783">
          <cell r="C3783" t="str">
            <v>中华东波苑</v>
          </cell>
        </row>
        <row r="3783">
          <cell r="K3783" t="str">
            <v>2022年</v>
          </cell>
        </row>
        <row r="3783">
          <cell r="M3783">
            <v>44592</v>
          </cell>
        </row>
        <row r="3783">
          <cell r="S3783">
            <v>72.2</v>
          </cell>
        </row>
        <row r="3783">
          <cell r="AA3783">
            <v>44593</v>
          </cell>
          <cell r="AB3783">
            <v>2022</v>
          </cell>
        </row>
        <row r="3783">
          <cell r="AF3783" t="str">
            <v>代收水费</v>
          </cell>
        </row>
        <row r="3784">
          <cell r="C3784" t="str">
            <v>中华东波苑</v>
          </cell>
        </row>
        <row r="3784">
          <cell r="K3784" t="str">
            <v>2022年</v>
          </cell>
        </row>
        <row r="3784">
          <cell r="M3784">
            <v>44592</v>
          </cell>
        </row>
        <row r="3784">
          <cell r="S3784">
            <v>7322.82</v>
          </cell>
        </row>
        <row r="3784">
          <cell r="AA3784">
            <v>44593</v>
          </cell>
          <cell r="AB3784">
            <v>2022</v>
          </cell>
        </row>
        <row r="3784">
          <cell r="AF3784" t="str">
            <v>电费及管理费</v>
          </cell>
        </row>
        <row r="3785">
          <cell r="C3785" t="str">
            <v>中华东波苑</v>
          </cell>
        </row>
        <row r="3785">
          <cell r="K3785" t="str">
            <v>2022年</v>
          </cell>
        </row>
        <row r="3785">
          <cell r="M3785">
            <v>44592</v>
          </cell>
        </row>
        <row r="3785">
          <cell r="S3785">
            <v>768.6</v>
          </cell>
        </row>
        <row r="3785">
          <cell r="AA3785">
            <v>44593</v>
          </cell>
          <cell r="AB3785">
            <v>2022</v>
          </cell>
        </row>
        <row r="3785">
          <cell r="AF3785" t="str">
            <v>代收水费</v>
          </cell>
        </row>
        <row r="3786">
          <cell r="C3786" t="str">
            <v>中华东波苑</v>
          </cell>
        </row>
        <row r="3786">
          <cell r="K3786" t="str">
            <v>2022年</v>
          </cell>
        </row>
        <row r="3786">
          <cell r="M3786">
            <v>44592</v>
          </cell>
        </row>
        <row r="3786">
          <cell r="S3786">
            <v>6500.7</v>
          </cell>
        </row>
        <row r="3786">
          <cell r="AA3786">
            <v>44593</v>
          </cell>
          <cell r="AB3786">
            <v>2022</v>
          </cell>
        </row>
        <row r="3786">
          <cell r="AF3786" t="str">
            <v>电费及管理费</v>
          </cell>
        </row>
        <row r="3787">
          <cell r="C3787" t="str">
            <v>中华东波苑</v>
          </cell>
        </row>
        <row r="3787">
          <cell r="K3787" t="str">
            <v>2022年</v>
          </cell>
        </row>
        <row r="3787">
          <cell r="M3787">
            <v>44592</v>
          </cell>
        </row>
        <row r="3787">
          <cell r="S3787">
            <v>1311.5</v>
          </cell>
        </row>
        <row r="3787">
          <cell r="AA3787">
            <v>44593</v>
          </cell>
          <cell r="AB3787">
            <v>2022</v>
          </cell>
        </row>
        <row r="3787">
          <cell r="AF3787" t="str">
            <v>代收水费</v>
          </cell>
        </row>
        <row r="3788">
          <cell r="C3788" t="str">
            <v>中华东波苑</v>
          </cell>
        </row>
        <row r="3788">
          <cell r="K3788" t="str">
            <v>2022年</v>
          </cell>
        </row>
        <row r="3788">
          <cell r="M3788">
            <v>44592</v>
          </cell>
        </row>
        <row r="3788">
          <cell r="S3788">
            <v>4821.6</v>
          </cell>
        </row>
        <row r="3788">
          <cell r="AA3788">
            <v>44593</v>
          </cell>
          <cell r="AB3788">
            <v>2022</v>
          </cell>
        </row>
        <row r="3788">
          <cell r="AF3788" t="str">
            <v>电费及管理费</v>
          </cell>
        </row>
        <row r="3789">
          <cell r="C3789" t="str">
            <v>中华东波苑</v>
          </cell>
        </row>
        <row r="3789">
          <cell r="K3789" t="str">
            <v>2022年</v>
          </cell>
        </row>
        <row r="3789">
          <cell r="M3789">
            <v>44592</v>
          </cell>
        </row>
        <row r="3789">
          <cell r="S3789">
            <v>345</v>
          </cell>
        </row>
        <row r="3789">
          <cell r="AA3789">
            <v>44593</v>
          </cell>
          <cell r="AB3789">
            <v>2022</v>
          </cell>
        </row>
        <row r="3789">
          <cell r="AF3789" t="str">
            <v>代收水费</v>
          </cell>
        </row>
        <row r="3790">
          <cell r="C3790" t="str">
            <v>中华东波苑</v>
          </cell>
        </row>
        <row r="3790">
          <cell r="K3790" t="str">
            <v>2022年</v>
          </cell>
        </row>
        <row r="3790">
          <cell r="M3790">
            <v>44592</v>
          </cell>
        </row>
        <row r="3790">
          <cell r="S3790">
            <v>418.5</v>
          </cell>
        </row>
        <row r="3790">
          <cell r="AA3790">
            <v>44593</v>
          </cell>
          <cell r="AB3790">
            <v>2022</v>
          </cell>
        </row>
        <row r="3790">
          <cell r="AF3790" t="str">
            <v>电费及管理费</v>
          </cell>
        </row>
        <row r="3791">
          <cell r="C3791" t="str">
            <v>中华东波苑</v>
          </cell>
        </row>
        <row r="3791">
          <cell r="K3791" t="str">
            <v>2022年</v>
          </cell>
        </row>
        <row r="3791">
          <cell r="M3791">
            <v>44592</v>
          </cell>
        </row>
        <row r="3791">
          <cell r="S3791">
            <v>837</v>
          </cell>
        </row>
        <row r="3791">
          <cell r="AA3791">
            <v>44593</v>
          </cell>
          <cell r="AB3791">
            <v>2022</v>
          </cell>
        </row>
        <row r="3791">
          <cell r="AF3791" t="str">
            <v>电费及管理费</v>
          </cell>
        </row>
        <row r="3792">
          <cell r="C3792" t="str">
            <v>中华东波苑</v>
          </cell>
        </row>
        <row r="3792">
          <cell r="K3792" t="str">
            <v>2022年</v>
          </cell>
        </row>
        <row r="3792">
          <cell r="M3792">
            <v>44592</v>
          </cell>
        </row>
        <row r="3792">
          <cell r="S3792">
            <v>21.66</v>
          </cell>
        </row>
        <row r="3792">
          <cell r="AA3792">
            <v>44593</v>
          </cell>
          <cell r="AB3792">
            <v>2022</v>
          </cell>
        </row>
        <row r="3792">
          <cell r="AF3792" t="str">
            <v>代收水费</v>
          </cell>
        </row>
        <row r="3793">
          <cell r="C3793" t="str">
            <v>中华东波苑</v>
          </cell>
        </row>
        <row r="3793">
          <cell r="K3793" t="str">
            <v>2022年</v>
          </cell>
        </row>
        <row r="3793">
          <cell r="M3793">
            <v>44592</v>
          </cell>
        </row>
        <row r="3793">
          <cell r="S3793">
            <v>3659.32</v>
          </cell>
        </row>
        <row r="3793">
          <cell r="AA3793">
            <v>44593</v>
          </cell>
          <cell r="AB3793">
            <v>2022</v>
          </cell>
        </row>
        <row r="3793">
          <cell r="AF3793" t="str">
            <v>电费及管理费</v>
          </cell>
        </row>
        <row r="3794">
          <cell r="C3794" t="str">
            <v>中华东波苑</v>
          </cell>
        </row>
        <row r="3794">
          <cell r="K3794" t="str">
            <v>2022年</v>
          </cell>
        </row>
        <row r="3794">
          <cell r="M3794">
            <v>44592</v>
          </cell>
        </row>
        <row r="3794">
          <cell r="S3794">
            <v>144.4</v>
          </cell>
        </row>
        <row r="3794">
          <cell r="AA3794">
            <v>44593</v>
          </cell>
          <cell r="AB3794">
            <v>2022</v>
          </cell>
        </row>
        <row r="3794">
          <cell r="AF3794" t="str">
            <v>代收水费</v>
          </cell>
        </row>
        <row r="3795">
          <cell r="C3795" t="str">
            <v>中华东波苑</v>
          </cell>
        </row>
        <row r="3795">
          <cell r="K3795" t="str">
            <v>2022年</v>
          </cell>
        </row>
        <row r="3795">
          <cell r="M3795">
            <v>44592</v>
          </cell>
        </row>
        <row r="3795">
          <cell r="S3795">
            <v>166.06</v>
          </cell>
        </row>
        <row r="3795">
          <cell r="AA3795">
            <v>44593</v>
          </cell>
          <cell r="AB3795">
            <v>2022</v>
          </cell>
        </row>
        <row r="3795">
          <cell r="AF3795" t="str">
            <v>代收水费</v>
          </cell>
        </row>
        <row r="3796">
          <cell r="C3796" t="str">
            <v>中华东波苑</v>
          </cell>
        </row>
        <row r="3796">
          <cell r="K3796" t="str">
            <v>2022年</v>
          </cell>
        </row>
        <row r="3796">
          <cell r="M3796">
            <v>44926</v>
          </cell>
        </row>
        <row r="3796">
          <cell r="S3796">
            <v>1673.88</v>
          </cell>
        </row>
        <row r="3796">
          <cell r="AA3796">
            <v>44593</v>
          </cell>
          <cell r="AB3796">
            <v>2022</v>
          </cell>
        </row>
        <row r="3796">
          <cell r="AF3796" t="str">
            <v>住宅物业费</v>
          </cell>
        </row>
        <row r="3797">
          <cell r="C3797" t="str">
            <v>中华东波苑</v>
          </cell>
        </row>
        <row r="3797">
          <cell r="K3797" t="str">
            <v>2022年</v>
          </cell>
        </row>
        <row r="3797">
          <cell r="M3797">
            <v>44592</v>
          </cell>
        </row>
        <row r="3797">
          <cell r="S3797">
            <v>1753.22</v>
          </cell>
        </row>
        <row r="3797">
          <cell r="AA3797">
            <v>44593</v>
          </cell>
          <cell r="AB3797">
            <v>2022</v>
          </cell>
        </row>
        <row r="3797">
          <cell r="AF3797" t="str">
            <v>电费及管理费</v>
          </cell>
        </row>
        <row r="3798">
          <cell r="C3798" t="str">
            <v>中华东波苑</v>
          </cell>
        </row>
        <row r="3798">
          <cell r="K3798" t="str">
            <v>2022年</v>
          </cell>
        </row>
        <row r="3798">
          <cell r="M3798">
            <v>44592</v>
          </cell>
        </row>
        <row r="3798">
          <cell r="S3798">
            <v>457.5</v>
          </cell>
        </row>
        <row r="3798">
          <cell r="AA3798">
            <v>44593</v>
          </cell>
          <cell r="AB3798">
            <v>2022</v>
          </cell>
        </row>
        <row r="3798">
          <cell r="AF3798" t="str">
            <v>代收水费</v>
          </cell>
        </row>
        <row r="3799">
          <cell r="C3799" t="str">
            <v>中华东波苑</v>
          </cell>
        </row>
        <row r="3799">
          <cell r="K3799" t="str">
            <v>2021年</v>
          </cell>
        </row>
        <row r="3799">
          <cell r="M3799">
            <v>44561</v>
          </cell>
        </row>
        <row r="3799">
          <cell r="S3799">
            <v>23520</v>
          </cell>
        </row>
        <row r="3799">
          <cell r="AA3799">
            <v>44593</v>
          </cell>
          <cell r="AB3799">
            <v>2022</v>
          </cell>
        </row>
        <row r="3799">
          <cell r="AF3799" t="str">
            <v>电费及管理费</v>
          </cell>
        </row>
        <row r="3800">
          <cell r="C3800" t="str">
            <v>中华东波苑</v>
          </cell>
        </row>
        <row r="3800">
          <cell r="K3800" t="str">
            <v>2021年</v>
          </cell>
        </row>
        <row r="3800">
          <cell r="M3800">
            <v>44561</v>
          </cell>
        </row>
        <row r="3800">
          <cell r="S3800">
            <v>5487.2</v>
          </cell>
        </row>
        <row r="3800">
          <cell r="AA3800">
            <v>44593</v>
          </cell>
          <cell r="AB3800">
            <v>2022</v>
          </cell>
        </row>
        <row r="3800">
          <cell r="AF3800" t="str">
            <v>代收水费</v>
          </cell>
        </row>
        <row r="3801">
          <cell r="C3801" t="str">
            <v>中华东波苑</v>
          </cell>
        </row>
        <row r="3801">
          <cell r="K3801" t="str">
            <v>2021年</v>
          </cell>
        </row>
        <row r="3801">
          <cell r="M3801">
            <v>44561</v>
          </cell>
        </row>
        <row r="3801">
          <cell r="S3801">
            <v>5869.86</v>
          </cell>
        </row>
        <row r="3801">
          <cell r="AA3801">
            <v>44593</v>
          </cell>
          <cell r="AB3801">
            <v>2022</v>
          </cell>
        </row>
        <row r="3801">
          <cell r="AF3801" t="str">
            <v>代收水费</v>
          </cell>
        </row>
        <row r="3802">
          <cell r="C3802" t="str">
            <v>中华东波苑</v>
          </cell>
        </row>
        <row r="3802">
          <cell r="K3802" t="str">
            <v>2021年</v>
          </cell>
        </row>
        <row r="3802">
          <cell r="M3802">
            <v>44561</v>
          </cell>
        </row>
        <row r="3802">
          <cell r="S3802">
            <v>26224.8</v>
          </cell>
        </row>
        <row r="3802">
          <cell r="AA3802">
            <v>44593</v>
          </cell>
          <cell r="AB3802">
            <v>2022</v>
          </cell>
        </row>
        <row r="3802">
          <cell r="AF3802" t="str">
            <v>电费及管理费</v>
          </cell>
        </row>
        <row r="3803">
          <cell r="C3803" t="str">
            <v>中华东波苑</v>
          </cell>
        </row>
        <row r="3803">
          <cell r="K3803" t="str">
            <v>2022年</v>
          </cell>
        </row>
        <row r="3803">
          <cell r="M3803">
            <v>44592</v>
          </cell>
        </row>
        <row r="3803">
          <cell r="S3803">
            <v>1355.1</v>
          </cell>
        </row>
        <row r="3803">
          <cell r="AA3803">
            <v>44593</v>
          </cell>
          <cell r="AB3803">
            <v>2022</v>
          </cell>
        </row>
        <row r="3803">
          <cell r="AF3803" t="str">
            <v>电费及管理费</v>
          </cell>
        </row>
        <row r="3804">
          <cell r="C3804" t="str">
            <v>中华东波苑</v>
          </cell>
        </row>
        <row r="3804">
          <cell r="K3804" t="str">
            <v>2022年</v>
          </cell>
        </row>
        <row r="3804">
          <cell r="M3804">
            <v>44592</v>
          </cell>
        </row>
        <row r="3804">
          <cell r="S3804">
            <v>82.5</v>
          </cell>
        </row>
        <row r="3804">
          <cell r="AA3804">
            <v>44593</v>
          </cell>
          <cell r="AB3804">
            <v>2022</v>
          </cell>
        </row>
        <row r="3804">
          <cell r="AF3804" t="str">
            <v>代收水费</v>
          </cell>
        </row>
        <row r="3805">
          <cell r="C3805" t="str">
            <v>中华东波苑</v>
          </cell>
        </row>
        <row r="3805">
          <cell r="K3805" t="str">
            <v>2022年</v>
          </cell>
        </row>
        <row r="3805">
          <cell r="M3805">
            <v>44926</v>
          </cell>
        </row>
        <row r="3805">
          <cell r="S3805">
            <v>12000</v>
          </cell>
        </row>
        <row r="3805">
          <cell r="AA3805">
            <v>44621</v>
          </cell>
          <cell r="AB3805">
            <v>2022</v>
          </cell>
        </row>
        <row r="3805">
          <cell r="AF3805" t="str">
            <v>租金收入</v>
          </cell>
        </row>
        <row r="3806">
          <cell r="C3806" t="str">
            <v>中华东波苑</v>
          </cell>
        </row>
        <row r="3806">
          <cell r="K3806" t="str">
            <v>2023年</v>
          </cell>
        </row>
        <row r="3806">
          <cell r="M3806">
            <v>44985</v>
          </cell>
        </row>
        <row r="3806">
          <cell r="S3806">
            <v>2400</v>
          </cell>
        </row>
        <row r="3806">
          <cell r="AA3806">
            <v>44621</v>
          </cell>
          <cell r="AB3806">
            <v>2022</v>
          </cell>
        </row>
        <row r="3806">
          <cell r="AF3806" t="str">
            <v>租金收入</v>
          </cell>
        </row>
        <row r="3807">
          <cell r="C3807" t="str">
            <v>中华东波苑</v>
          </cell>
        </row>
        <row r="3807">
          <cell r="K3807" t="str">
            <v>2022年</v>
          </cell>
        </row>
        <row r="3807">
          <cell r="M3807">
            <v>44651</v>
          </cell>
        </row>
        <row r="3807">
          <cell r="S3807">
            <v>12900</v>
          </cell>
        </row>
        <row r="3807">
          <cell r="AA3807">
            <v>44621</v>
          </cell>
          <cell r="AB3807">
            <v>2022</v>
          </cell>
        </row>
        <row r="3807">
          <cell r="AF3807" t="str">
            <v>租金收入</v>
          </cell>
        </row>
        <row r="3808">
          <cell r="C3808" t="str">
            <v>中华东波苑</v>
          </cell>
        </row>
        <row r="3808">
          <cell r="K3808" t="str">
            <v>2022年</v>
          </cell>
        </row>
        <row r="3808">
          <cell r="M3808">
            <v>44651</v>
          </cell>
        </row>
        <row r="3808">
          <cell r="S3808">
            <v>3600</v>
          </cell>
        </row>
        <row r="3808">
          <cell r="AA3808">
            <v>44621</v>
          </cell>
          <cell r="AB3808">
            <v>2022</v>
          </cell>
        </row>
        <row r="3808">
          <cell r="AF3808" t="str">
            <v>租金收入</v>
          </cell>
        </row>
        <row r="3809">
          <cell r="C3809" t="str">
            <v>中华东波苑</v>
          </cell>
        </row>
        <row r="3809">
          <cell r="K3809" t="str">
            <v>2022年</v>
          </cell>
        </row>
        <row r="3809">
          <cell r="M3809">
            <v>44926</v>
          </cell>
        </row>
        <row r="3809">
          <cell r="S3809">
            <v>3000</v>
          </cell>
        </row>
        <row r="3809">
          <cell r="AA3809">
            <v>44621</v>
          </cell>
          <cell r="AB3809">
            <v>2022</v>
          </cell>
        </row>
        <row r="3809">
          <cell r="AF3809" t="str">
            <v>地面停车费</v>
          </cell>
        </row>
        <row r="3810">
          <cell r="C3810" t="str">
            <v>中华东波苑</v>
          </cell>
        </row>
        <row r="3810">
          <cell r="K3810" t="str">
            <v>2022年</v>
          </cell>
        </row>
        <row r="3810">
          <cell r="M3810">
            <v>44926</v>
          </cell>
        </row>
        <row r="3810">
          <cell r="S3810">
            <v>1473.6</v>
          </cell>
        </row>
        <row r="3810">
          <cell r="AA3810">
            <v>44621</v>
          </cell>
          <cell r="AB3810">
            <v>2022</v>
          </cell>
        </row>
        <row r="3810">
          <cell r="AF3810" t="str">
            <v>住宅物业费</v>
          </cell>
        </row>
        <row r="3811">
          <cell r="C3811" t="str">
            <v>中华东波苑</v>
          </cell>
        </row>
        <row r="3811">
          <cell r="K3811" t="str">
            <v>2022年</v>
          </cell>
        </row>
        <row r="3811">
          <cell r="M3811">
            <v>44926</v>
          </cell>
        </row>
        <row r="3811">
          <cell r="S3811">
            <v>3000</v>
          </cell>
        </row>
        <row r="3811">
          <cell r="AA3811">
            <v>44621</v>
          </cell>
          <cell r="AB3811">
            <v>2022</v>
          </cell>
        </row>
        <row r="3811">
          <cell r="AF3811" t="str">
            <v>地面停车费</v>
          </cell>
        </row>
        <row r="3812">
          <cell r="C3812" t="str">
            <v>中华东波苑</v>
          </cell>
        </row>
        <row r="3812">
          <cell r="K3812" t="str">
            <v>2022年</v>
          </cell>
        </row>
        <row r="3812">
          <cell r="M3812">
            <v>44926</v>
          </cell>
        </row>
        <row r="3812">
          <cell r="S3812">
            <v>1473.6</v>
          </cell>
        </row>
        <row r="3812">
          <cell r="AA3812">
            <v>44621</v>
          </cell>
          <cell r="AB3812">
            <v>2022</v>
          </cell>
        </row>
        <row r="3812">
          <cell r="AF3812" t="str">
            <v>住宅物业费</v>
          </cell>
        </row>
        <row r="3813">
          <cell r="C3813" t="str">
            <v>中华东波苑</v>
          </cell>
        </row>
        <row r="3813">
          <cell r="K3813" t="str">
            <v>2022年</v>
          </cell>
        </row>
        <row r="3813">
          <cell r="M3813">
            <v>44926</v>
          </cell>
        </row>
        <row r="3813">
          <cell r="S3813">
            <v>3000</v>
          </cell>
        </row>
        <row r="3813">
          <cell r="AA3813">
            <v>44621</v>
          </cell>
          <cell r="AB3813">
            <v>2022</v>
          </cell>
        </row>
        <row r="3813">
          <cell r="AF3813" t="str">
            <v>地面停车费</v>
          </cell>
        </row>
        <row r="3814">
          <cell r="C3814" t="str">
            <v>中华东波苑</v>
          </cell>
        </row>
        <row r="3814">
          <cell r="K3814" t="str">
            <v>2022年</v>
          </cell>
        </row>
        <row r="3814">
          <cell r="M3814">
            <v>44926</v>
          </cell>
        </row>
        <row r="3814">
          <cell r="S3814">
            <v>3000</v>
          </cell>
        </row>
        <row r="3814">
          <cell r="AA3814">
            <v>44621</v>
          </cell>
          <cell r="AB3814">
            <v>2022</v>
          </cell>
        </row>
        <row r="3814">
          <cell r="AF3814" t="str">
            <v>地面停车费</v>
          </cell>
        </row>
        <row r="3815">
          <cell r="C3815" t="str">
            <v>中华东波苑</v>
          </cell>
        </row>
        <row r="3815">
          <cell r="K3815" t="str">
            <v>2022年</v>
          </cell>
        </row>
        <row r="3815">
          <cell r="M3815">
            <v>44742</v>
          </cell>
        </row>
        <row r="3815">
          <cell r="S3815">
            <v>899.58</v>
          </cell>
        </row>
        <row r="3815">
          <cell r="AA3815">
            <v>44621</v>
          </cell>
          <cell r="AB3815">
            <v>2022</v>
          </cell>
        </row>
        <row r="3815">
          <cell r="AF3815" t="str">
            <v>住宅物业费</v>
          </cell>
        </row>
        <row r="3816">
          <cell r="C3816" t="str">
            <v>中华东波苑</v>
          </cell>
        </row>
        <row r="3816">
          <cell r="K3816" t="str">
            <v>2022年</v>
          </cell>
        </row>
        <row r="3816">
          <cell r="M3816">
            <v>44742</v>
          </cell>
        </row>
        <row r="3816">
          <cell r="S3816">
            <v>836.94</v>
          </cell>
        </row>
        <row r="3816">
          <cell r="AA3816">
            <v>44621</v>
          </cell>
          <cell r="AB3816">
            <v>2022</v>
          </cell>
        </row>
        <row r="3816">
          <cell r="AF3816" t="str">
            <v>住宅物业费</v>
          </cell>
        </row>
        <row r="3817">
          <cell r="C3817" t="str">
            <v>中华东波苑</v>
          </cell>
        </row>
        <row r="3817">
          <cell r="K3817" t="str">
            <v>2022年</v>
          </cell>
        </row>
        <row r="3817">
          <cell r="M3817">
            <v>44926</v>
          </cell>
        </row>
        <row r="3817">
          <cell r="S3817">
            <v>1473.6</v>
          </cell>
        </row>
        <row r="3817">
          <cell r="AA3817">
            <v>44621</v>
          </cell>
          <cell r="AB3817">
            <v>2022</v>
          </cell>
        </row>
        <row r="3817">
          <cell r="AF3817" t="str">
            <v>住宅物业费</v>
          </cell>
        </row>
        <row r="3818">
          <cell r="C3818" t="str">
            <v>中华东波苑</v>
          </cell>
        </row>
        <row r="3818">
          <cell r="K3818" t="str">
            <v>2022年</v>
          </cell>
        </row>
        <row r="3818">
          <cell r="M3818">
            <v>44926</v>
          </cell>
        </row>
        <row r="3818">
          <cell r="S3818">
            <v>1709.88</v>
          </cell>
        </row>
        <row r="3818">
          <cell r="AA3818">
            <v>44621</v>
          </cell>
          <cell r="AB3818">
            <v>2022</v>
          </cell>
        </row>
        <row r="3818">
          <cell r="AF3818" t="str">
            <v>住宅物业费</v>
          </cell>
        </row>
        <row r="3819">
          <cell r="C3819" t="str">
            <v>中华东波苑</v>
          </cell>
        </row>
        <row r="3819">
          <cell r="K3819" t="str">
            <v>2022年</v>
          </cell>
        </row>
        <row r="3819">
          <cell r="M3819">
            <v>44742</v>
          </cell>
        </row>
        <row r="3819">
          <cell r="S3819">
            <v>854.94</v>
          </cell>
        </row>
        <row r="3819">
          <cell r="AA3819">
            <v>44621</v>
          </cell>
          <cell r="AB3819">
            <v>2022</v>
          </cell>
        </row>
        <row r="3819">
          <cell r="AF3819" t="str">
            <v>住宅物业费</v>
          </cell>
        </row>
        <row r="3820">
          <cell r="C3820" t="str">
            <v>中华东波苑</v>
          </cell>
        </row>
        <row r="3820">
          <cell r="K3820" t="str">
            <v>2022年</v>
          </cell>
        </row>
        <row r="3820">
          <cell r="M3820">
            <v>44742</v>
          </cell>
        </row>
        <row r="3820">
          <cell r="S3820">
            <v>2100</v>
          </cell>
        </row>
        <row r="3820">
          <cell r="AA3820">
            <v>44621</v>
          </cell>
          <cell r="AB3820">
            <v>2022</v>
          </cell>
        </row>
        <row r="3820">
          <cell r="AF3820" t="str">
            <v>地下停车费</v>
          </cell>
        </row>
        <row r="3821">
          <cell r="C3821" t="str">
            <v>中华东波苑</v>
          </cell>
        </row>
        <row r="3821">
          <cell r="K3821" t="str">
            <v>2022年</v>
          </cell>
        </row>
        <row r="3821">
          <cell r="M3821">
            <v>44651</v>
          </cell>
        </row>
        <row r="3821">
          <cell r="S3821">
            <v>783.27</v>
          </cell>
        </row>
        <row r="3821">
          <cell r="AA3821">
            <v>44621</v>
          </cell>
          <cell r="AB3821">
            <v>2022</v>
          </cell>
        </row>
        <row r="3821">
          <cell r="AF3821" t="str">
            <v>商铺物业费</v>
          </cell>
        </row>
        <row r="3822">
          <cell r="C3822" t="str">
            <v>中华东波苑</v>
          </cell>
        </row>
        <row r="3822">
          <cell r="K3822" t="str">
            <v>2022年</v>
          </cell>
        </row>
        <row r="3822">
          <cell r="M3822">
            <v>44742</v>
          </cell>
        </row>
        <row r="3822">
          <cell r="S3822">
            <v>736.8</v>
          </cell>
        </row>
        <row r="3822">
          <cell r="AA3822">
            <v>44621</v>
          </cell>
          <cell r="AB3822">
            <v>2022</v>
          </cell>
        </row>
        <row r="3822">
          <cell r="AF3822" t="str">
            <v>住宅物业费</v>
          </cell>
        </row>
        <row r="3823">
          <cell r="C3823" t="str">
            <v>中华东波苑</v>
          </cell>
        </row>
        <row r="3823">
          <cell r="K3823" t="str">
            <v>2022年</v>
          </cell>
        </row>
        <row r="3823">
          <cell r="M3823">
            <v>44926</v>
          </cell>
        </row>
        <row r="3823">
          <cell r="S3823">
            <v>3911.16</v>
          </cell>
        </row>
        <row r="3823">
          <cell r="AA3823">
            <v>44621</v>
          </cell>
          <cell r="AB3823">
            <v>2022</v>
          </cell>
        </row>
        <row r="3823">
          <cell r="AF3823" t="str">
            <v>住宅物业费</v>
          </cell>
        </row>
        <row r="3824">
          <cell r="C3824" t="str">
            <v>中华东波苑</v>
          </cell>
        </row>
        <row r="3824">
          <cell r="K3824" t="str">
            <v>2022年</v>
          </cell>
        </row>
        <row r="3824">
          <cell r="M3824">
            <v>44742</v>
          </cell>
        </row>
        <row r="3824">
          <cell r="S3824">
            <v>736.8</v>
          </cell>
        </row>
        <row r="3824">
          <cell r="AA3824">
            <v>44621</v>
          </cell>
          <cell r="AB3824">
            <v>2022</v>
          </cell>
        </row>
        <row r="3824">
          <cell r="AF3824" t="str">
            <v>住宅物业费</v>
          </cell>
        </row>
        <row r="3825">
          <cell r="C3825" t="str">
            <v>中华东波苑</v>
          </cell>
        </row>
        <row r="3825">
          <cell r="K3825" t="str">
            <v>2022年</v>
          </cell>
        </row>
        <row r="3825">
          <cell r="M3825">
            <v>44926</v>
          </cell>
        </row>
        <row r="3825">
          <cell r="S3825">
            <v>1656.12</v>
          </cell>
        </row>
        <row r="3825">
          <cell r="AA3825">
            <v>44621</v>
          </cell>
          <cell r="AB3825">
            <v>2022</v>
          </cell>
        </row>
        <row r="3825">
          <cell r="AF3825" t="str">
            <v>住宅物业费</v>
          </cell>
        </row>
        <row r="3826">
          <cell r="C3826" t="str">
            <v>中华东波苑</v>
          </cell>
        </row>
        <row r="3826">
          <cell r="K3826" t="str">
            <v>2022年</v>
          </cell>
        </row>
        <row r="3826">
          <cell r="M3826">
            <v>44742</v>
          </cell>
        </row>
        <row r="3826">
          <cell r="S3826">
            <v>736.8</v>
          </cell>
        </row>
        <row r="3826">
          <cell r="AA3826">
            <v>44621</v>
          </cell>
          <cell r="AB3826">
            <v>2022</v>
          </cell>
        </row>
        <row r="3826">
          <cell r="AF3826" t="str">
            <v>住宅物业费</v>
          </cell>
        </row>
        <row r="3827">
          <cell r="C3827" t="str">
            <v>中华东波苑</v>
          </cell>
        </row>
        <row r="3827">
          <cell r="K3827" t="str">
            <v>2022年</v>
          </cell>
        </row>
        <row r="3827">
          <cell r="M3827">
            <v>44742</v>
          </cell>
        </row>
        <row r="3827">
          <cell r="S3827">
            <v>750</v>
          </cell>
        </row>
        <row r="3827">
          <cell r="AA3827">
            <v>44621</v>
          </cell>
          <cell r="AB3827">
            <v>2022</v>
          </cell>
        </row>
        <row r="3827">
          <cell r="AF3827" t="str">
            <v>小业主产权车辆管理费</v>
          </cell>
        </row>
        <row r="3828">
          <cell r="C3828" t="str">
            <v>中华东波苑</v>
          </cell>
        </row>
        <row r="3828">
          <cell r="K3828" t="str">
            <v>2022年</v>
          </cell>
        </row>
        <row r="3828">
          <cell r="M3828">
            <v>44926</v>
          </cell>
        </row>
        <row r="3828">
          <cell r="S3828">
            <v>1473.6</v>
          </cell>
        </row>
        <row r="3828">
          <cell r="AA3828">
            <v>44621</v>
          </cell>
          <cell r="AB3828">
            <v>2022</v>
          </cell>
        </row>
        <row r="3828">
          <cell r="AF3828" t="str">
            <v>住宅物业费</v>
          </cell>
        </row>
        <row r="3829">
          <cell r="C3829" t="str">
            <v>中华东波苑</v>
          </cell>
        </row>
        <row r="3829">
          <cell r="K3829" t="str">
            <v>2022年</v>
          </cell>
        </row>
        <row r="3829">
          <cell r="M3829">
            <v>44926</v>
          </cell>
        </row>
        <row r="3829">
          <cell r="S3829">
            <v>1656.12</v>
          </cell>
        </row>
        <row r="3829">
          <cell r="AA3829">
            <v>44621</v>
          </cell>
          <cell r="AB3829">
            <v>2022</v>
          </cell>
        </row>
        <row r="3829">
          <cell r="AF3829" t="str">
            <v>住宅物业费</v>
          </cell>
        </row>
        <row r="3830">
          <cell r="C3830" t="str">
            <v>中华东波苑</v>
          </cell>
        </row>
        <row r="3830">
          <cell r="K3830" t="str">
            <v>2022年</v>
          </cell>
        </row>
        <row r="3830">
          <cell r="M3830">
            <v>44742</v>
          </cell>
        </row>
        <row r="3830">
          <cell r="S3830">
            <v>2619.54</v>
          </cell>
        </row>
        <row r="3830">
          <cell r="AA3830">
            <v>44621</v>
          </cell>
          <cell r="AB3830">
            <v>2022</v>
          </cell>
        </row>
        <row r="3830">
          <cell r="AF3830" t="str">
            <v>商铺物业费</v>
          </cell>
        </row>
        <row r="3831">
          <cell r="C3831" t="str">
            <v>中华东波苑</v>
          </cell>
        </row>
        <row r="3831">
          <cell r="K3831" t="str">
            <v>2022年</v>
          </cell>
        </row>
        <row r="3831">
          <cell r="M3831">
            <v>44926</v>
          </cell>
        </row>
        <row r="3831">
          <cell r="S3831">
            <v>2094.36</v>
          </cell>
        </row>
        <row r="3831">
          <cell r="AA3831">
            <v>44621</v>
          </cell>
          <cell r="AB3831">
            <v>2022</v>
          </cell>
        </row>
        <row r="3831">
          <cell r="AF3831" t="str">
            <v>住宅物业费</v>
          </cell>
        </row>
        <row r="3832">
          <cell r="C3832" t="str">
            <v>中华东波苑</v>
          </cell>
        </row>
        <row r="3832">
          <cell r="K3832" t="str">
            <v>2022年</v>
          </cell>
        </row>
        <row r="3832">
          <cell r="M3832">
            <v>44926</v>
          </cell>
        </row>
        <row r="3832">
          <cell r="S3832">
            <v>1473.6</v>
          </cell>
        </row>
        <row r="3832">
          <cell r="AA3832">
            <v>44621</v>
          </cell>
          <cell r="AB3832">
            <v>2022</v>
          </cell>
        </row>
        <row r="3832">
          <cell r="AF3832" t="str">
            <v>住宅物业费</v>
          </cell>
        </row>
        <row r="3833">
          <cell r="C3833" t="str">
            <v>中华东波苑</v>
          </cell>
        </row>
        <row r="3833">
          <cell r="K3833" t="str">
            <v>2022年</v>
          </cell>
        </row>
        <row r="3833">
          <cell r="M3833">
            <v>44592</v>
          </cell>
        </row>
        <row r="3833">
          <cell r="S3833">
            <v>889.84</v>
          </cell>
        </row>
        <row r="3833">
          <cell r="AA3833">
            <v>44621</v>
          </cell>
          <cell r="AB3833">
            <v>2022</v>
          </cell>
        </row>
        <row r="3833">
          <cell r="AF3833" t="str">
            <v>电费及管理费</v>
          </cell>
        </row>
        <row r="3834">
          <cell r="C3834" t="str">
            <v>中华东波苑</v>
          </cell>
        </row>
        <row r="3834">
          <cell r="K3834" t="str">
            <v>2022年</v>
          </cell>
        </row>
        <row r="3834">
          <cell r="M3834">
            <v>44592</v>
          </cell>
        </row>
        <row r="3834">
          <cell r="S3834">
            <v>225</v>
          </cell>
        </row>
        <row r="3834">
          <cell r="AA3834">
            <v>44621</v>
          </cell>
          <cell r="AB3834">
            <v>2022</v>
          </cell>
        </row>
        <row r="3834">
          <cell r="AF3834" t="str">
            <v>代收水费</v>
          </cell>
        </row>
        <row r="3835">
          <cell r="C3835" t="str">
            <v>中华东波苑</v>
          </cell>
        </row>
        <row r="3835">
          <cell r="K3835" t="str">
            <v>2021年</v>
          </cell>
        </row>
        <row r="3835">
          <cell r="M3835">
            <v>44530</v>
          </cell>
        </row>
        <row r="3835">
          <cell r="S3835">
            <v>129</v>
          </cell>
        </row>
        <row r="3835">
          <cell r="AA3835">
            <v>44621</v>
          </cell>
          <cell r="AB3835">
            <v>2022</v>
          </cell>
        </row>
        <row r="3835">
          <cell r="AF3835" t="str">
            <v>电费及管理费</v>
          </cell>
        </row>
        <row r="3836">
          <cell r="C3836" t="str">
            <v>中华东波苑</v>
          </cell>
        </row>
        <row r="3836">
          <cell r="K3836" t="str">
            <v>2021年</v>
          </cell>
        </row>
        <row r="3836">
          <cell r="M3836">
            <v>44530</v>
          </cell>
        </row>
        <row r="3836">
          <cell r="S3836">
            <v>30</v>
          </cell>
        </row>
        <row r="3836">
          <cell r="AA3836">
            <v>44621</v>
          </cell>
          <cell r="AB3836">
            <v>2022</v>
          </cell>
        </row>
        <row r="3836">
          <cell r="AF3836" t="str">
            <v>代收水费</v>
          </cell>
        </row>
        <row r="3837">
          <cell r="C3837" t="str">
            <v>中华东波苑</v>
          </cell>
        </row>
        <row r="3837">
          <cell r="K3837" t="str">
            <v>2022年</v>
          </cell>
        </row>
        <row r="3837">
          <cell r="M3837">
            <v>44592</v>
          </cell>
        </row>
        <row r="3837">
          <cell r="S3837">
            <v>227.36</v>
          </cell>
        </row>
        <row r="3837">
          <cell r="AA3837">
            <v>44621</v>
          </cell>
          <cell r="AB3837">
            <v>2022</v>
          </cell>
        </row>
        <row r="3837">
          <cell r="AF3837" t="str">
            <v>电费及管理费</v>
          </cell>
        </row>
        <row r="3838">
          <cell r="C3838" t="str">
            <v>中华东波苑</v>
          </cell>
        </row>
        <row r="3838">
          <cell r="K3838" t="str">
            <v>2022年</v>
          </cell>
        </row>
        <row r="3838">
          <cell r="M3838">
            <v>44592</v>
          </cell>
        </row>
        <row r="3838">
          <cell r="S3838">
            <v>22.5</v>
          </cell>
        </row>
        <row r="3838">
          <cell r="AA3838">
            <v>44621</v>
          </cell>
          <cell r="AB3838">
            <v>2022</v>
          </cell>
        </row>
        <row r="3838">
          <cell r="AF3838" t="str">
            <v>代收水费</v>
          </cell>
        </row>
        <row r="3839">
          <cell r="C3839" t="str">
            <v>中华东波苑</v>
          </cell>
        </row>
        <row r="3839">
          <cell r="K3839" t="str">
            <v>2022年</v>
          </cell>
        </row>
        <row r="3839">
          <cell r="M3839">
            <v>44620</v>
          </cell>
        </row>
        <row r="3839">
          <cell r="S3839">
            <v>187.72</v>
          </cell>
        </row>
        <row r="3839">
          <cell r="AA3839">
            <v>44621</v>
          </cell>
          <cell r="AB3839">
            <v>2022</v>
          </cell>
        </row>
        <row r="3839">
          <cell r="AF3839" t="str">
            <v>代收水费</v>
          </cell>
        </row>
        <row r="3840">
          <cell r="C3840" t="str">
            <v>中华东波苑</v>
          </cell>
        </row>
        <row r="3840">
          <cell r="K3840" t="str">
            <v>2022年</v>
          </cell>
        </row>
        <row r="3840">
          <cell r="M3840">
            <v>44620</v>
          </cell>
        </row>
        <row r="3840">
          <cell r="S3840">
            <v>3087</v>
          </cell>
        </row>
        <row r="3840">
          <cell r="AA3840">
            <v>44621</v>
          </cell>
          <cell r="AB3840">
            <v>2022</v>
          </cell>
        </row>
        <row r="3840">
          <cell r="AF3840" t="str">
            <v>电费及管理费</v>
          </cell>
        </row>
        <row r="3841">
          <cell r="C3841" t="str">
            <v>中华东波苑</v>
          </cell>
        </row>
        <row r="3841">
          <cell r="K3841" t="str">
            <v>2022年</v>
          </cell>
        </row>
        <row r="3841">
          <cell r="M3841">
            <v>44620</v>
          </cell>
        </row>
        <row r="3841">
          <cell r="S3841">
            <v>450</v>
          </cell>
        </row>
        <row r="3841">
          <cell r="AA3841">
            <v>44621</v>
          </cell>
          <cell r="AB3841">
            <v>2022</v>
          </cell>
        </row>
        <row r="3841">
          <cell r="AF3841" t="str">
            <v>代收水费</v>
          </cell>
        </row>
        <row r="3842">
          <cell r="C3842" t="str">
            <v>中华东波苑</v>
          </cell>
        </row>
        <row r="3842">
          <cell r="K3842" t="str">
            <v>2022年</v>
          </cell>
        </row>
        <row r="3842">
          <cell r="M3842">
            <v>44620</v>
          </cell>
        </row>
        <row r="3842">
          <cell r="S3842">
            <v>763.2</v>
          </cell>
        </row>
        <row r="3842">
          <cell r="AA3842">
            <v>44621</v>
          </cell>
          <cell r="AB3842">
            <v>2022</v>
          </cell>
        </row>
        <row r="3842">
          <cell r="AF3842" t="str">
            <v>电费及管理费</v>
          </cell>
        </row>
        <row r="3843">
          <cell r="C3843" t="str">
            <v>中华东波苑</v>
          </cell>
        </row>
        <row r="3843">
          <cell r="K3843" t="str">
            <v>2022年</v>
          </cell>
        </row>
        <row r="3843">
          <cell r="M3843">
            <v>44620</v>
          </cell>
        </row>
        <row r="3843">
          <cell r="S3843">
            <v>600</v>
          </cell>
        </row>
        <row r="3843">
          <cell r="AA3843">
            <v>44621</v>
          </cell>
          <cell r="AB3843">
            <v>2022</v>
          </cell>
        </row>
        <row r="3843">
          <cell r="AF3843" t="str">
            <v>代收水费</v>
          </cell>
        </row>
        <row r="3844">
          <cell r="C3844" t="str">
            <v>中华东波苑</v>
          </cell>
        </row>
        <row r="3844">
          <cell r="K3844" t="str">
            <v>2022年</v>
          </cell>
        </row>
        <row r="3844">
          <cell r="M3844">
            <v>44592</v>
          </cell>
        </row>
        <row r="3844">
          <cell r="S3844">
            <v>261.66</v>
          </cell>
        </row>
        <row r="3844">
          <cell r="AA3844">
            <v>44621</v>
          </cell>
          <cell r="AB3844">
            <v>2022</v>
          </cell>
        </row>
        <row r="3844">
          <cell r="AF3844" t="str">
            <v>电费及管理费</v>
          </cell>
        </row>
        <row r="3845">
          <cell r="C3845" t="str">
            <v>中华东波苑</v>
          </cell>
        </row>
        <row r="3845">
          <cell r="K3845" t="str">
            <v>2022年</v>
          </cell>
        </row>
        <row r="3845">
          <cell r="M3845">
            <v>44592</v>
          </cell>
        </row>
        <row r="3845">
          <cell r="S3845">
            <v>75</v>
          </cell>
        </row>
        <row r="3845">
          <cell r="AA3845">
            <v>44621</v>
          </cell>
          <cell r="AB3845">
            <v>2022</v>
          </cell>
        </row>
        <row r="3845">
          <cell r="AF3845" t="str">
            <v>代收水费</v>
          </cell>
        </row>
        <row r="3846">
          <cell r="C3846" t="str">
            <v>中华东波苑</v>
          </cell>
        </row>
        <row r="3846">
          <cell r="K3846" t="str">
            <v>2022年</v>
          </cell>
        </row>
        <row r="3846">
          <cell r="M3846">
            <v>44620</v>
          </cell>
        </row>
        <row r="3846">
          <cell r="S3846">
            <v>210</v>
          </cell>
        </row>
        <row r="3846">
          <cell r="AA3846">
            <v>44621</v>
          </cell>
          <cell r="AB3846">
            <v>2022</v>
          </cell>
        </row>
        <row r="3846">
          <cell r="AF3846" t="str">
            <v>代收水费</v>
          </cell>
        </row>
        <row r="3847">
          <cell r="C3847" t="str">
            <v>中华东波苑</v>
          </cell>
        </row>
        <row r="3847">
          <cell r="K3847" t="str">
            <v>2022年</v>
          </cell>
        </row>
        <row r="3847">
          <cell r="M3847">
            <v>44620</v>
          </cell>
        </row>
        <row r="3847">
          <cell r="S3847">
            <v>1965.88</v>
          </cell>
        </row>
        <row r="3847">
          <cell r="AA3847">
            <v>44621</v>
          </cell>
          <cell r="AB3847">
            <v>2022</v>
          </cell>
        </row>
        <row r="3847">
          <cell r="AF3847" t="str">
            <v>电费及管理费</v>
          </cell>
        </row>
        <row r="3848">
          <cell r="C3848" t="str">
            <v>中华东波苑</v>
          </cell>
        </row>
        <row r="3848">
          <cell r="K3848" t="str">
            <v>2022年</v>
          </cell>
        </row>
        <row r="3848">
          <cell r="M3848">
            <v>44620</v>
          </cell>
        </row>
        <row r="3848">
          <cell r="S3848">
            <v>577.5</v>
          </cell>
        </row>
        <row r="3848">
          <cell r="AA3848">
            <v>44621</v>
          </cell>
          <cell r="AB3848">
            <v>2022</v>
          </cell>
        </row>
        <row r="3848">
          <cell r="AF3848" t="str">
            <v>代收水费</v>
          </cell>
        </row>
        <row r="3849">
          <cell r="C3849" t="str">
            <v>中华东波苑</v>
          </cell>
        </row>
        <row r="3849">
          <cell r="K3849" t="str">
            <v>2022年</v>
          </cell>
        </row>
        <row r="3849">
          <cell r="M3849">
            <v>44620</v>
          </cell>
        </row>
        <row r="3849">
          <cell r="S3849">
            <v>67.2</v>
          </cell>
        </row>
        <row r="3849">
          <cell r="AA3849">
            <v>44621</v>
          </cell>
          <cell r="AB3849">
            <v>2022</v>
          </cell>
        </row>
        <row r="3849">
          <cell r="AF3849" t="str">
            <v>电费及管理费</v>
          </cell>
        </row>
        <row r="3850">
          <cell r="C3850" t="str">
            <v>中华东波苑</v>
          </cell>
        </row>
        <row r="3850">
          <cell r="K3850" t="str">
            <v>2022年</v>
          </cell>
        </row>
        <row r="3850">
          <cell r="M3850">
            <v>44620</v>
          </cell>
        </row>
        <row r="3850">
          <cell r="S3850">
            <v>128</v>
          </cell>
        </row>
        <row r="3850">
          <cell r="AA3850">
            <v>44621</v>
          </cell>
          <cell r="AB3850">
            <v>2022</v>
          </cell>
        </row>
        <row r="3850">
          <cell r="AF3850" t="str">
            <v>代收水费</v>
          </cell>
        </row>
        <row r="3851">
          <cell r="C3851" t="str">
            <v>中华东波苑</v>
          </cell>
        </row>
        <row r="3851">
          <cell r="K3851" t="str">
            <v>2022年</v>
          </cell>
        </row>
        <row r="3851">
          <cell r="M3851">
            <v>44620</v>
          </cell>
        </row>
        <row r="3851">
          <cell r="S3851">
            <v>192</v>
          </cell>
        </row>
        <row r="3851">
          <cell r="AA3851">
            <v>44621</v>
          </cell>
          <cell r="AB3851">
            <v>2022</v>
          </cell>
        </row>
        <row r="3851">
          <cell r="AF3851" t="str">
            <v>代收水费</v>
          </cell>
        </row>
        <row r="3852">
          <cell r="C3852" t="str">
            <v>中华东波苑</v>
          </cell>
        </row>
        <row r="3852">
          <cell r="K3852" t="str">
            <v>2022年</v>
          </cell>
        </row>
        <row r="3852">
          <cell r="M3852">
            <v>44620</v>
          </cell>
        </row>
        <row r="3852">
          <cell r="S3852">
            <v>3756.27</v>
          </cell>
        </row>
        <row r="3852">
          <cell r="AA3852">
            <v>44621</v>
          </cell>
          <cell r="AB3852">
            <v>2022</v>
          </cell>
        </row>
        <row r="3852">
          <cell r="AF3852" t="str">
            <v>电费及管理费</v>
          </cell>
        </row>
        <row r="3853">
          <cell r="C3853" t="str">
            <v>中华东波苑</v>
          </cell>
        </row>
        <row r="3853">
          <cell r="K3853" t="str">
            <v>2022年</v>
          </cell>
        </row>
        <row r="3853">
          <cell r="M3853">
            <v>44620</v>
          </cell>
        </row>
        <row r="3853">
          <cell r="S3853">
            <v>101.08</v>
          </cell>
        </row>
        <row r="3853">
          <cell r="AA3853">
            <v>44621</v>
          </cell>
          <cell r="AB3853">
            <v>2022</v>
          </cell>
        </row>
        <row r="3853">
          <cell r="AF3853" t="str">
            <v>代收水费</v>
          </cell>
        </row>
        <row r="3854">
          <cell r="C3854" t="str">
            <v>中华东波苑</v>
          </cell>
        </row>
        <row r="3854">
          <cell r="K3854" t="str">
            <v>2022年</v>
          </cell>
        </row>
        <row r="3854">
          <cell r="M3854">
            <v>44620</v>
          </cell>
        </row>
        <row r="3854">
          <cell r="S3854">
            <v>194.6</v>
          </cell>
        </row>
        <row r="3854">
          <cell r="AA3854">
            <v>44621</v>
          </cell>
          <cell r="AB3854">
            <v>2022</v>
          </cell>
        </row>
        <row r="3854">
          <cell r="AF3854" t="str">
            <v>电费及管理费</v>
          </cell>
        </row>
        <row r="3855">
          <cell r="C3855" t="str">
            <v>中华东波苑</v>
          </cell>
        </row>
        <row r="3855">
          <cell r="K3855" t="str">
            <v>2022年</v>
          </cell>
        </row>
        <row r="3855">
          <cell r="M3855">
            <v>44620</v>
          </cell>
        </row>
        <row r="3855">
          <cell r="S3855">
            <v>32</v>
          </cell>
        </row>
        <row r="3855">
          <cell r="AA3855">
            <v>44621</v>
          </cell>
          <cell r="AB3855">
            <v>2022</v>
          </cell>
        </row>
        <row r="3855">
          <cell r="AF3855" t="str">
            <v>代收水费</v>
          </cell>
        </row>
        <row r="3856">
          <cell r="C3856" t="str">
            <v>中华东波苑</v>
          </cell>
        </row>
        <row r="3856">
          <cell r="K3856" t="str">
            <v>2022年</v>
          </cell>
        </row>
        <row r="3856">
          <cell r="M3856">
            <v>44620</v>
          </cell>
        </row>
        <row r="3856">
          <cell r="S3856">
            <v>519.84</v>
          </cell>
        </row>
        <row r="3856">
          <cell r="AA3856">
            <v>44621</v>
          </cell>
          <cell r="AB3856">
            <v>2022</v>
          </cell>
        </row>
        <row r="3856">
          <cell r="AF3856" t="str">
            <v>代收水费</v>
          </cell>
        </row>
        <row r="3857">
          <cell r="C3857" t="str">
            <v>中华东波苑</v>
          </cell>
        </row>
        <row r="3857">
          <cell r="K3857" t="str">
            <v>2022年</v>
          </cell>
        </row>
        <row r="3857">
          <cell r="M3857">
            <v>44620</v>
          </cell>
        </row>
        <row r="3857">
          <cell r="S3857">
            <v>150.92</v>
          </cell>
        </row>
        <row r="3857">
          <cell r="AA3857">
            <v>44621</v>
          </cell>
          <cell r="AB3857">
            <v>2022</v>
          </cell>
        </row>
        <row r="3857">
          <cell r="AF3857" t="str">
            <v>电费及管理费</v>
          </cell>
        </row>
        <row r="3858">
          <cell r="C3858" t="str">
            <v>中华东波苑</v>
          </cell>
        </row>
        <row r="3858">
          <cell r="K3858" t="str">
            <v>2022年</v>
          </cell>
        </row>
        <row r="3858">
          <cell r="M3858">
            <v>44620</v>
          </cell>
        </row>
        <row r="3858">
          <cell r="S3858">
            <v>2434.32</v>
          </cell>
        </row>
        <row r="3858">
          <cell r="AA3858">
            <v>44621</v>
          </cell>
          <cell r="AB3858">
            <v>2022</v>
          </cell>
        </row>
        <row r="3858">
          <cell r="AF3858" t="str">
            <v>电费及管理费</v>
          </cell>
        </row>
        <row r="3859">
          <cell r="C3859" t="str">
            <v>中华东波苑</v>
          </cell>
        </row>
        <row r="3859">
          <cell r="K3859" t="str">
            <v>2022年</v>
          </cell>
        </row>
        <row r="3859">
          <cell r="M3859">
            <v>44620</v>
          </cell>
        </row>
        <row r="3859">
          <cell r="S3859">
            <v>528</v>
          </cell>
        </row>
        <row r="3859">
          <cell r="AA3859">
            <v>44621</v>
          </cell>
          <cell r="AB3859">
            <v>2022</v>
          </cell>
        </row>
        <row r="3859">
          <cell r="AF3859" t="str">
            <v>代收水费</v>
          </cell>
        </row>
        <row r="3860">
          <cell r="C3860" t="str">
            <v>中华东波苑</v>
          </cell>
        </row>
        <row r="3860">
          <cell r="K3860" t="str">
            <v>2022年</v>
          </cell>
        </row>
        <row r="3860">
          <cell r="M3860">
            <v>44620</v>
          </cell>
        </row>
        <row r="3860">
          <cell r="S3860">
            <v>1641.5</v>
          </cell>
        </row>
        <row r="3860">
          <cell r="AA3860">
            <v>44621</v>
          </cell>
          <cell r="AB3860">
            <v>2022</v>
          </cell>
        </row>
        <row r="3860">
          <cell r="AF3860" t="str">
            <v>电费及管理费</v>
          </cell>
        </row>
        <row r="3861">
          <cell r="C3861" t="str">
            <v>中华东波苑</v>
          </cell>
        </row>
        <row r="3861">
          <cell r="K3861" t="str">
            <v>2022年</v>
          </cell>
        </row>
        <row r="3861">
          <cell r="M3861">
            <v>44620</v>
          </cell>
        </row>
        <row r="3861">
          <cell r="S3861">
            <v>465</v>
          </cell>
        </row>
        <row r="3861">
          <cell r="AA3861">
            <v>44621</v>
          </cell>
          <cell r="AB3861">
            <v>2022</v>
          </cell>
        </row>
        <row r="3861">
          <cell r="AF3861" t="str">
            <v>代收水费</v>
          </cell>
        </row>
        <row r="3862">
          <cell r="C3862" t="str">
            <v>中华东波苑</v>
          </cell>
        </row>
        <row r="3862">
          <cell r="K3862" t="str">
            <v>2022年</v>
          </cell>
        </row>
        <row r="3862">
          <cell r="M3862">
            <v>44651</v>
          </cell>
        </row>
        <row r="3862">
          <cell r="S3862">
            <v>2808</v>
          </cell>
        </row>
        <row r="3862">
          <cell r="AA3862">
            <v>44621</v>
          </cell>
          <cell r="AB3862">
            <v>2022</v>
          </cell>
        </row>
        <row r="3862">
          <cell r="AF3862" t="str">
            <v>电费及管理费</v>
          </cell>
        </row>
        <row r="3863">
          <cell r="C3863" t="str">
            <v>中华东波苑</v>
          </cell>
        </row>
        <row r="3863">
          <cell r="K3863" t="str">
            <v>2022年</v>
          </cell>
        </row>
        <row r="3863">
          <cell r="M3863">
            <v>44620</v>
          </cell>
        </row>
        <row r="3863">
          <cell r="S3863">
            <v>198.94</v>
          </cell>
        </row>
        <row r="3863">
          <cell r="AA3863">
            <v>44621</v>
          </cell>
          <cell r="AB3863">
            <v>2022</v>
          </cell>
        </row>
        <row r="3863">
          <cell r="AF3863" t="str">
            <v>电费及管理费</v>
          </cell>
        </row>
        <row r="3864">
          <cell r="C3864" t="str">
            <v>中华东波苑</v>
          </cell>
        </row>
        <row r="3864">
          <cell r="K3864" t="str">
            <v>2022年</v>
          </cell>
        </row>
        <row r="3864">
          <cell r="M3864">
            <v>44620</v>
          </cell>
        </row>
        <row r="3864">
          <cell r="S3864">
            <v>72.2</v>
          </cell>
        </row>
        <row r="3864">
          <cell r="AA3864">
            <v>44621</v>
          </cell>
          <cell r="AB3864">
            <v>2022</v>
          </cell>
        </row>
        <row r="3864">
          <cell r="AF3864" t="str">
            <v>代收水费</v>
          </cell>
        </row>
        <row r="3865">
          <cell r="C3865" t="str">
            <v>中华东波苑</v>
          </cell>
        </row>
        <row r="3865">
          <cell r="K3865" t="str">
            <v>2022年</v>
          </cell>
        </row>
        <row r="3865">
          <cell r="M3865">
            <v>44620</v>
          </cell>
        </row>
        <row r="3865">
          <cell r="S3865">
            <v>7265.16</v>
          </cell>
        </row>
        <row r="3865">
          <cell r="AA3865">
            <v>44621</v>
          </cell>
          <cell r="AB3865">
            <v>2022</v>
          </cell>
        </row>
        <row r="3865">
          <cell r="AF3865" t="str">
            <v>电费及管理费</v>
          </cell>
        </row>
        <row r="3866">
          <cell r="C3866" t="str">
            <v>中华东波苑</v>
          </cell>
        </row>
        <row r="3866">
          <cell r="K3866" t="str">
            <v>2022年</v>
          </cell>
        </row>
        <row r="3866">
          <cell r="M3866">
            <v>44620</v>
          </cell>
        </row>
        <row r="3866">
          <cell r="S3866">
            <v>701.5</v>
          </cell>
        </row>
        <row r="3866">
          <cell r="AA3866">
            <v>44621</v>
          </cell>
          <cell r="AB3866">
            <v>2022</v>
          </cell>
        </row>
        <row r="3866">
          <cell r="AF3866" t="str">
            <v>代收水费</v>
          </cell>
        </row>
        <row r="3867">
          <cell r="C3867" t="str">
            <v>中华东波苑</v>
          </cell>
        </row>
        <row r="3867">
          <cell r="K3867" t="str">
            <v>2022年</v>
          </cell>
        </row>
        <row r="3867">
          <cell r="M3867">
            <v>44620</v>
          </cell>
        </row>
        <row r="3867">
          <cell r="S3867">
            <v>6389.1</v>
          </cell>
        </row>
        <row r="3867">
          <cell r="AA3867">
            <v>44621</v>
          </cell>
          <cell r="AB3867">
            <v>2022</v>
          </cell>
        </row>
        <row r="3867">
          <cell r="AF3867" t="str">
            <v>电费及管理费</v>
          </cell>
        </row>
        <row r="3868">
          <cell r="C3868" t="str">
            <v>中华东波苑</v>
          </cell>
        </row>
        <row r="3868">
          <cell r="K3868" t="str">
            <v>2022年</v>
          </cell>
        </row>
        <row r="3868">
          <cell r="M3868">
            <v>44620</v>
          </cell>
        </row>
        <row r="3868">
          <cell r="S3868">
            <v>1189.5</v>
          </cell>
        </row>
        <row r="3868">
          <cell r="AA3868">
            <v>44621</v>
          </cell>
          <cell r="AB3868">
            <v>2022</v>
          </cell>
        </row>
        <row r="3868">
          <cell r="AF3868" t="str">
            <v>代收水费</v>
          </cell>
        </row>
        <row r="3869">
          <cell r="C3869" t="str">
            <v>中华东波苑</v>
          </cell>
        </row>
        <row r="3869">
          <cell r="K3869" t="str">
            <v>2022年</v>
          </cell>
        </row>
        <row r="3869">
          <cell r="M3869">
            <v>44592</v>
          </cell>
        </row>
        <row r="3869">
          <cell r="S3869">
            <v>287.42</v>
          </cell>
        </row>
        <row r="3869">
          <cell r="AA3869">
            <v>44621</v>
          </cell>
          <cell r="AB3869">
            <v>2022</v>
          </cell>
        </row>
        <row r="3869">
          <cell r="AF3869" t="str">
            <v>商铺物业费</v>
          </cell>
        </row>
        <row r="3870">
          <cell r="C3870" t="str">
            <v>中华东波苑</v>
          </cell>
        </row>
        <row r="3870">
          <cell r="K3870" t="str">
            <v>2022年</v>
          </cell>
        </row>
        <row r="3870">
          <cell r="M3870">
            <v>44651</v>
          </cell>
        </row>
        <row r="3870">
          <cell r="S3870">
            <v>393.79</v>
          </cell>
        </row>
        <row r="3870">
          <cell r="AA3870">
            <v>44621</v>
          </cell>
          <cell r="AB3870">
            <v>2022</v>
          </cell>
        </row>
        <row r="3870">
          <cell r="AF3870" t="str">
            <v>商铺物业费</v>
          </cell>
        </row>
        <row r="3871">
          <cell r="C3871" t="str">
            <v>中华东波苑</v>
          </cell>
        </row>
        <row r="3871">
          <cell r="K3871" t="str">
            <v>2022年</v>
          </cell>
        </row>
        <row r="3871">
          <cell r="M3871">
            <v>44651</v>
          </cell>
        </row>
        <row r="3871">
          <cell r="S3871">
            <v>265.56</v>
          </cell>
        </row>
        <row r="3871">
          <cell r="AA3871">
            <v>44621</v>
          </cell>
          <cell r="AB3871">
            <v>2022</v>
          </cell>
        </row>
        <row r="3871">
          <cell r="AF3871" t="str">
            <v>商铺物业费</v>
          </cell>
        </row>
        <row r="3872">
          <cell r="C3872" t="str">
            <v>中华东波苑</v>
          </cell>
        </row>
        <row r="3872">
          <cell r="K3872" t="str">
            <v>2022年</v>
          </cell>
        </row>
        <row r="3872">
          <cell r="M3872">
            <v>44651</v>
          </cell>
        </row>
        <row r="3872">
          <cell r="S3872">
            <v>1699.1</v>
          </cell>
        </row>
        <row r="3872">
          <cell r="AA3872">
            <v>44621</v>
          </cell>
          <cell r="AB3872">
            <v>2022</v>
          </cell>
        </row>
        <row r="3872">
          <cell r="AF3872" t="str">
            <v>商铺物业费</v>
          </cell>
        </row>
        <row r="3873">
          <cell r="C3873" t="str">
            <v>中华东波苑</v>
          </cell>
        </row>
        <row r="3873">
          <cell r="K3873" t="str">
            <v>2022年</v>
          </cell>
        </row>
        <row r="3873">
          <cell r="M3873">
            <v>44651</v>
          </cell>
        </row>
        <row r="3873">
          <cell r="S3873">
            <v>1170.66</v>
          </cell>
        </row>
        <row r="3873">
          <cell r="AA3873">
            <v>44621</v>
          </cell>
          <cell r="AB3873">
            <v>2022</v>
          </cell>
        </row>
        <row r="3873">
          <cell r="AF3873" t="str">
            <v>商铺物业费</v>
          </cell>
        </row>
        <row r="3874">
          <cell r="C3874" t="str">
            <v>中华东波苑</v>
          </cell>
        </row>
        <row r="3874">
          <cell r="K3874" t="str">
            <v>2022年</v>
          </cell>
        </row>
        <row r="3874">
          <cell r="M3874">
            <v>44651</v>
          </cell>
        </row>
        <row r="3874">
          <cell r="S3874">
            <v>906.18</v>
          </cell>
        </row>
        <row r="3874">
          <cell r="AA3874">
            <v>44621</v>
          </cell>
          <cell r="AB3874">
            <v>2022</v>
          </cell>
        </row>
        <row r="3874">
          <cell r="AF3874" t="str">
            <v>商铺物业费</v>
          </cell>
        </row>
        <row r="3875">
          <cell r="C3875" t="str">
            <v>中华东波苑</v>
          </cell>
        </row>
        <row r="3875">
          <cell r="K3875" t="str">
            <v>2022年</v>
          </cell>
        </row>
        <row r="3875">
          <cell r="M3875">
            <v>44742</v>
          </cell>
        </row>
        <row r="3875">
          <cell r="S3875">
            <v>7482.27</v>
          </cell>
        </row>
        <row r="3875">
          <cell r="AA3875">
            <v>44621</v>
          </cell>
          <cell r="AB3875">
            <v>2022</v>
          </cell>
        </row>
        <row r="3875">
          <cell r="AF3875" t="str">
            <v>商铺物业费</v>
          </cell>
        </row>
        <row r="3876">
          <cell r="C3876" t="str">
            <v>中华东波苑</v>
          </cell>
        </row>
        <row r="3876">
          <cell r="K3876" t="str">
            <v>2022年</v>
          </cell>
        </row>
        <row r="3876">
          <cell r="M3876">
            <v>44742</v>
          </cell>
        </row>
        <row r="3876">
          <cell r="S3876">
            <v>1625.67</v>
          </cell>
        </row>
        <row r="3876">
          <cell r="AA3876">
            <v>44621</v>
          </cell>
          <cell r="AB3876">
            <v>2022</v>
          </cell>
        </row>
        <row r="3876">
          <cell r="AF3876" t="str">
            <v>商铺物业费</v>
          </cell>
        </row>
        <row r="3877">
          <cell r="C3877" t="str">
            <v>中华东波苑</v>
          </cell>
        </row>
        <row r="3877">
          <cell r="K3877" t="str">
            <v>2022年</v>
          </cell>
        </row>
        <row r="3877">
          <cell r="M3877">
            <v>44926</v>
          </cell>
        </row>
        <row r="3877">
          <cell r="S3877">
            <v>1799.16</v>
          </cell>
        </row>
        <row r="3877">
          <cell r="AA3877">
            <v>44621</v>
          </cell>
          <cell r="AB3877">
            <v>2022</v>
          </cell>
        </row>
        <row r="3877">
          <cell r="AF3877" t="str">
            <v>住宅物业费</v>
          </cell>
        </row>
        <row r="3878">
          <cell r="C3878" t="str">
            <v>中华东波苑</v>
          </cell>
        </row>
        <row r="3878">
          <cell r="K3878" t="str">
            <v>2022年</v>
          </cell>
        </row>
        <row r="3878">
          <cell r="M3878">
            <v>44926</v>
          </cell>
        </row>
        <row r="3878">
          <cell r="S3878">
            <v>3000</v>
          </cell>
        </row>
        <row r="3878">
          <cell r="AA3878">
            <v>44621</v>
          </cell>
          <cell r="AB3878">
            <v>2022</v>
          </cell>
        </row>
        <row r="3878">
          <cell r="AF3878" t="str">
            <v>地面停车费</v>
          </cell>
        </row>
        <row r="3879">
          <cell r="C3879" t="str">
            <v>中华东波苑</v>
          </cell>
        </row>
        <row r="3879">
          <cell r="K3879" t="str">
            <v>2022年</v>
          </cell>
        </row>
        <row r="3879">
          <cell r="M3879">
            <v>44742</v>
          </cell>
        </row>
        <row r="3879">
          <cell r="S3879">
            <v>836.94</v>
          </cell>
        </row>
        <row r="3879">
          <cell r="AA3879">
            <v>44621</v>
          </cell>
          <cell r="AB3879">
            <v>2022</v>
          </cell>
        </row>
        <row r="3879">
          <cell r="AF3879" t="str">
            <v>住宅物业费</v>
          </cell>
        </row>
        <row r="3880">
          <cell r="C3880" t="str">
            <v>中华东波苑</v>
          </cell>
        </row>
        <row r="3880">
          <cell r="K3880" t="str">
            <v>2022年</v>
          </cell>
        </row>
        <row r="3880">
          <cell r="M3880">
            <v>44926</v>
          </cell>
        </row>
        <row r="3880">
          <cell r="S3880">
            <v>1473.6</v>
          </cell>
        </row>
        <row r="3880">
          <cell r="AA3880">
            <v>44621</v>
          </cell>
          <cell r="AB3880">
            <v>2022</v>
          </cell>
        </row>
        <row r="3880">
          <cell r="AF3880" t="str">
            <v>住宅物业费</v>
          </cell>
        </row>
        <row r="3881">
          <cell r="C3881" t="str">
            <v>中华东波苑</v>
          </cell>
        </row>
        <row r="3881">
          <cell r="K3881" t="str">
            <v>2022年</v>
          </cell>
        </row>
        <row r="3881">
          <cell r="M3881">
            <v>44651</v>
          </cell>
        </row>
        <row r="3881">
          <cell r="S3881">
            <v>368.4</v>
          </cell>
        </row>
        <row r="3881">
          <cell r="AA3881">
            <v>44621</v>
          </cell>
          <cell r="AB3881">
            <v>2022</v>
          </cell>
        </row>
        <row r="3881">
          <cell r="AF3881" t="str">
            <v>住宅物业费</v>
          </cell>
        </row>
        <row r="3882">
          <cell r="C3882" t="str">
            <v>中华东波苑</v>
          </cell>
        </row>
        <row r="3882">
          <cell r="K3882" t="str">
            <v>2022年</v>
          </cell>
        </row>
        <row r="3882">
          <cell r="M3882">
            <v>44651</v>
          </cell>
        </row>
        <row r="3882">
          <cell r="S3882">
            <v>750</v>
          </cell>
        </row>
        <row r="3882">
          <cell r="AA3882">
            <v>44621</v>
          </cell>
          <cell r="AB3882">
            <v>2022</v>
          </cell>
        </row>
        <row r="3882">
          <cell r="AF3882" t="str">
            <v>地面停车费</v>
          </cell>
        </row>
        <row r="3883">
          <cell r="C3883" t="str">
            <v>中华东波苑</v>
          </cell>
        </row>
        <row r="3883">
          <cell r="K3883" t="str">
            <v>2022年</v>
          </cell>
        </row>
        <row r="3883">
          <cell r="M3883">
            <v>44651</v>
          </cell>
        </row>
        <row r="3883">
          <cell r="S3883">
            <v>1050</v>
          </cell>
        </row>
        <row r="3883">
          <cell r="AA3883">
            <v>44621</v>
          </cell>
          <cell r="AB3883">
            <v>2022</v>
          </cell>
        </row>
        <row r="3883">
          <cell r="AF3883" t="str">
            <v>地下停车费</v>
          </cell>
        </row>
        <row r="3884">
          <cell r="C3884" t="str">
            <v>中华东波苑</v>
          </cell>
        </row>
        <row r="3884">
          <cell r="K3884" t="str">
            <v>2022年</v>
          </cell>
        </row>
        <row r="3884">
          <cell r="M3884">
            <v>44926</v>
          </cell>
        </row>
        <row r="3884">
          <cell r="S3884">
            <v>1799.16</v>
          </cell>
        </row>
        <row r="3884">
          <cell r="AA3884">
            <v>44621</v>
          </cell>
          <cell r="AB3884">
            <v>2022</v>
          </cell>
        </row>
        <row r="3884">
          <cell r="AF3884" t="str">
            <v>住宅物业费</v>
          </cell>
        </row>
        <row r="3885">
          <cell r="C3885" t="str">
            <v>中华东波苑</v>
          </cell>
        </row>
        <row r="3885">
          <cell r="K3885" t="str">
            <v>2022年</v>
          </cell>
        </row>
        <row r="3885">
          <cell r="M3885">
            <v>44926</v>
          </cell>
        </row>
        <row r="3885">
          <cell r="S3885">
            <v>3000</v>
          </cell>
        </row>
        <row r="3885">
          <cell r="AA3885">
            <v>44621</v>
          </cell>
          <cell r="AB3885">
            <v>2022</v>
          </cell>
        </row>
        <row r="3885">
          <cell r="AF3885" t="str">
            <v>地面停车费</v>
          </cell>
        </row>
        <row r="3886">
          <cell r="C3886" t="str">
            <v>中华东波苑</v>
          </cell>
        </row>
        <row r="3886">
          <cell r="K3886" t="str">
            <v>2022年</v>
          </cell>
        </row>
        <row r="3886">
          <cell r="M3886">
            <v>44926</v>
          </cell>
        </row>
        <row r="3886">
          <cell r="S3886">
            <v>1794.36</v>
          </cell>
        </row>
        <row r="3886">
          <cell r="AA3886">
            <v>44621</v>
          </cell>
          <cell r="AB3886">
            <v>2022</v>
          </cell>
        </row>
        <row r="3886">
          <cell r="AF3886" t="str">
            <v>住宅物业费</v>
          </cell>
        </row>
        <row r="3887">
          <cell r="C3887" t="str">
            <v>中华东波苑</v>
          </cell>
        </row>
        <row r="3887">
          <cell r="K3887" t="str">
            <v>2022年</v>
          </cell>
        </row>
        <row r="3887">
          <cell r="M3887">
            <v>44926</v>
          </cell>
        </row>
        <row r="3887">
          <cell r="S3887">
            <v>2183.52</v>
          </cell>
        </row>
        <row r="3887">
          <cell r="AA3887">
            <v>44621</v>
          </cell>
          <cell r="AB3887">
            <v>2022</v>
          </cell>
        </row>
        <row r="3887">
          <cell r="AF3887" t="str">
            <v>住宅物业费</v>
          </cell>
        </row>
        <row r="3888">
          <cell r="C3888" t="str">
            <v>中华东波苑</v>
          </cell>
        </row>
        <row r="3888">
          <cell r="K3888" t="str">
            <v>2022年</v>
          </cell>
        </row>
        <row r="3888">
          <cell r="M3888">
            <v>44926</v>
          </cell>
        </row>
        <row r="3888">
          <cell r="S3888">
            <v>1473.6</v>
          </cell>
        </row>
        <row r="3888">
          <cell r="AA3888">
            <v>44621</v>
          </cell>
          <cell r="AB3888">
            <v>2022</v>
          </cell>
        </row>
        <row r="3888">
          <cell r="AF3888" t="str">
            <v>住宅物业费</v>
          </cell>
        </row>
        <row r="3889">
          <cell r="C3889" t="str">
            <v>中华东波苑</v>
          </cell>
        </row>
        <row r="3889">
          <cell r="K3889" t="str">
            <v>2022年</v>
          </cell>
        </row>
        <row r="3889">
          <cell r="M3889">
            <v>44926</v>
          </cell>
        </row>
        <row r="3889">
          <cell r="S3889">
            <v>3000</v>
          </cell>
        </row>
        <row r="3889">
          <cell r="AA3889">
            <v>44621</v>
          </cell>
          <cell r="AB3889">
            <v>2022</v>
          </cell>
        </row>
        <row r="3889">
          <cell r="AF3889" t="str">
            <v>地面停车费</v>
          </cell>
        </row>
        <row r="3890">
          <cell r="C3890" t="str">
            <v>中华东波苑</v>
          </cell>
        </row>
        <row r="3890">
          <cell r="K3890" t="str">
            <v>2022年</v>
          </cell>
        </row>
        <row r="3890">
          <cell r="M3890">
            <v>44926</v>
          </cell>
        </row>
        <row r="3890">
          <cell r="S3890">
            <v>2094.36</v>
          </cell>
        </row>
        <row r="3890">
          <cell r="AA3890">
            <v>44621</v>
          </cell>
          <cell r="AB3890">
            <v>2022</v>
          </cell>
        </row>
        <row r="3890">
          <cell r="AF3890" t="str">
            <v>住宅物业费</v>
          </cell>
        </row>
        <row r="3891">
          <cell r="C3891" t="str">
            <v>中华东波苑</v>
          </cell>
        </row>
        <row r="3891">
          <cell r="K3891" t="str">
            <v>2022年</v>
          </cell>
        </row>
        <row r="3891">
          <cell r="M3891">
            <v>44926</v>
          </cell>
        </row>
        <row r="3891">
          <cell r="S3891">
            <v>3000</v>
          </cell>
        </row>
        <row r="3891">
          <cell r="AA3891">
            <v>44621</v>
          </cell>
          <cell r="AB3891">
            <v>2022</v>
          </cell>
        </row>
        <row r="3891">
          <cell r="AF3891" t="str">
            <v>地面停车费</v>
          </cell>
        </row>
        <row r="3892">
          <cell r="C3892" t="str">
            <v>中华东波苑</v>
          </cell>
        </row>
        <row r="3892">
          <cell r="K3892" t="str">
            <v>2022年</v>
          </cell>
        </row>
        <row r="3892">
          <cell r="M3892">
            <v>44926</v>
          </cell>
        </row>
        <row r="3892">
          <cell r="S3892">
            <v>1473.6</v>
          </cell>
        </row>
        <row r="3892">
          <cell r="AA3892">
            <v>44621</v>
          </cell>
          <cell r="AB3892">
            <v>2022</v>
          </cell>
        </row>
        <row r="3892">
          <cell r="AF3892" t="str">
            <v>住宅物业费</v>
          </cell>
        </row>
        <row r="3893">
          <cell r="C3893" t="str">
            <v>中华东波苑</v>
          </cell>
        </row>
        <row r="3893">
          <cell r="K3893" t="str">
            <v>2022年</v>
          </cell>
        </row>
        <row r="3893">
          <cell r="M3893">
            <v>44926</v>
          </cell>
        </row>
        <row r="3893">
          <cell r="S3893">
            <v>2183.52</v>
          </cell>
        </row>
        <row r="3893">
          <cell r="AA3893">
            <v>44621</v>
          </cell>
          <cell r="AB3893">
            <v>2022</v>
          </cell>
        </row>
        <row r="3893">
          <cell r="AF3893" t="str">
            <v>住宅物业费</v>
          </cell>
        </row>
        <row r="3894">
          <cell r="C3894" t="str">
            <v>中华东波苑</v>
          </cell>
        </row>
        <row r="3894">
          <cell r="K3894" t="str">
            <v>2022年</v>
          </cell>
        </row>
        <row r="3894">
          <cell r="M3894">
            <v>44926</v>
          </cell>
        </row>
        <row r="3894">
          <cell r="S3894">
            <v>3000</v>
          </cell>
        </row>
        <row r="3894">
          <cell r="AA3894">
            <v>44621</v>
          </cell>
          <cell r="AB3894">
            <v>2022</v>
          </cell>
        </row>
        <row r="3894">
          <cell r="AF3894" t="str">
            <v>地面停车费</v>
          </cell>
        </row>
        <row r="3895">
          <cell r="C3895" t="str">
            <v>中华东波苑</v>
          </cell>
        </row>
        <row r="3895">
          <cell r="K3895" t="str">
            <v>2022年</v>
          </cell>
        </row>
        <row r="3895">
          <cell r="M3895">
            <v>44742</v>
          </cell>
        </row>
        <row r="3895">
          <cell r="S3895">
            <v>899.58</v>
          </cell>
        </row>
        <row r="3895">
          <cell r="AA3895">
            <v>44621</v>
          </cell>
          <cell r="AB3895">
            <v>2022</v>
          </cell>
        </row>
        <row r="3895">
          <cell r="AF3895" t="str">
            <v>住宅物业费</v>
          </cell>
        </row>
        <row r="3896">
          <cell r="C3896" t="str">
            <v>中华东波苑</v>
          </cell>
        </row>
        <row r="3896">
          <cell r="K3896" t="str">
            <v>2022年</v>
          </cell>
        </row>
        <row r="3896">
          <cell r="M3896">
            <v>44926</v>
          </cell>
        </row>
        <row r="3896">
          <cell r="S3896">
            <v>2094.36</v>
          </cell>
        </row>
        <row r="3896">
          <cell r="AA3896">
            <v>44621</v>
          </cell>
          <cell r="AB3896">
            <v>2022</v>
          </cell>
        </row>
        <row r="3896">
          <cell r="AF3896" t="str">
            <v>住宅物业费</v>
          </cell>
        </row>
        <row r="3897">
          <cell r="C3897" t="str">
            <v>中华东波苑</v>
          </cell>
        </row>
        <row r="3897">
          <cell r="K3897" t="str">
            <v>2022年</v>
          </cell>
        </row>
        <row r="3897">
          <cell r="M3897">
            <v>44926</v>
          </cell>
        </row>
        <row r="3897">
          <cell r="S3897">
            <v>1473.6</v>
          </cell>
        </row>
        <row r="3897">
          <cell r="AA3897">
            <v>44621</v>
          </cell>
          <cell r="AB3897">
            <v>2022</v>
          </cell>
        </row>
        <row r="3897">
          <cell r="AF3897" t="str">
            <v>住宅物业费</v>
          </cell>
        </row>
        <row r="3898">
          <cell r="C3898" t="str">
            <v>中华东波苑</v>
          </cell>
        </row>
        <row r="3898">
          <cell r="K3898" t="str">
            <v>2022年</v>
          </cell>
        </row>
        <row r="3898">
          <cell r="M3898">
            <v>44926</v>
          </cell>
        </row>
        <row r="3898">
          <cell r="S3898">
            <v>1799.2</v>
          </cell>
        </row>
        <row r="3898">
          <cell r="AA3898">
            <v>44621</v>
          </cell>
          <cell r="AB3898">
            <v>2022</v>
          </cell>
        </row>
        <row r="3898">
          <cell r="AF3898" t="str">
            <v>住宅物业费</v>
          </cell>
        </row>
        <row r="3899">
          <cell r="C3899" t="str">
            <v>中华东波苑</v>
          </cell>
        </row>
        <row r="3899">
          <cell r="K3899" t="str">
            <v>2022年</v>
          </cell>
        </row>
        <row r="3899">
          <cell r="M3899">
            <v>44926</v>
          </cell>
        </row>
        <row r="3899">
          <cell r="S3899">
            <v>2094.36</v>
          </cell>
        </row>
        <row r="3899">
          <cell r="AA3899">
            <v>44621</v>
          </cell>
          <cell r="AB3899">
            <v>2022</v>
          </cell>
        </row>
        <row r="3899">
          <cell r="AF3899" t="str">
            <v>住宅物业费</v>
          </cell>
        </row>
        <row r="3900">
          <cell r="C3900" t="str">
            <v>中华东波苑</v>
          </cell>
        </row>
        <row r="3900">
          <cell r="K3900" t="str">
            <v>2022年</v>
          </cell>
        </row>
        <row r="3900">
          <cell r="M3900">
            <v>44926</v>
          </cell>
        </row>
        <row r="3900">
          <cell r="S3900">
            <v>3000</v>
          </cell>
        </row>
        <row r="3900">
          <cell r="AA3900">
            <v>44621</v>
          </cell>
          <cell r="AB3900">
            <v>2022</v>
          </cell>
        </row>
        <row r="3900">
          <cell r="AF3900" t="str">
            <v>地面停车费</v>
          </cell>
        </row>
        <row r="3901">
          <cell r="C3901" t="str">
            <v>中华东波苑</v>
          </cell>
        </row>
        <row r="3901">
          <cell r="K3901" t="str">
            <v>2022年</v>
          </cell>
        </row>
        <row r="3901">
          <cell r="M3901">
            <v>44651</v>
          </cell>
        </row>
        <row r="3901">
          <cell r="S3901">
            <v>750</v>
          </cell>
        </row>
        <row r="3901">
          <cell r="AA3901">
            <v>44621</v>
          </cell>
          <cell r="AB3901">
            <v>2022</v>
          </cell>
        </row>
        <row r="3901">
          <cell r="AF3901" t="str">
            <v>地面停车费</v>
          </cell>
        </row>
        <row r="3902">
          <cell r="C3902" t="str">
            <v>中华东波苑</v>
          </cell>
        </row>
        <row r="3902">
          <cell r="K3902" t="str">
            <v>2022年</v>
          </cell>
        </row>
        <row r="3902">
          <cell r="M3902">
            <v>44926</v>
          </cell>
        </row>
        <row r="3902">
          <cell r="S3902">
            <v>1473.6</v>
          </cell>
        </row>
        <row r="3902">
          <cell r="AA3902">
            <v>44621</v>
          </cell>
          <cell r="AB3902">
            <v>2022</v>
          </cell>
        </row>
        <row r="3902">
          <cell r="AF3902" t="str">
            <v>住宅物业费</v>
          </cell>
        </row>
        <row r="3903">
          <cell r="C3903" t="str">
            <v>中华东波苑</v>
          </cell>
        </row>
        <row r="3903">
          <cell r="K3903" t="str">
            <v>2022年</v>
          </cell>
        </row>
        <row r="3903">
          <cell r="M3903">
            <v>44926</v>
          </cell>
        </row>
        <row r="3903">
          <cell r="S3903">
            <v>1656.12</v>
          </cell>
        </row>
        <row r="3903">
          <cell r="AA3903">
            <v>44621</v>
          </cell>
          <cell r="AB3903">
            <v>2022</v>
          </cell>
        </row>
        <row r="3903">
          <cell r="AF3903" t="str">
            <v>住宅物业费</v>
          </cell>
        </row>
        <row r="3904">
          <cell r="C3904" t="str">
            <v>中华东波苑</v>
          </cell>
        </row>
        <row r="3904">
          <cell r="K3904" t="str">
            <v>2022年</v>
          </cell>
        </row>
        <row r="3904">
          <cell r="M3904">
            <v>44742</v>
          </cell>
        </row>
        <row r="3904">
          <cell r="S3904">
            <v>899.58</v>
          </cell>
        </row>
        <row r="3904">
          <cell r="AA3904">
            <v>44621</v>
          </cell>
          <cell r="AB3904">
            <v>2022</v>
          </cell>
        </row>
        <row r="3904">
          <cell r="AF3904" t="str">
            <v>住宅物业费</v>
          </cell>
        </row>
        <row r="3905">
          <cell r="C3905" t="str">
            <v>中华东波苑</v>
          </cell>
        </row>
        <row r="3905">
          <cell r="K3905" t="str">
            <v>2022年</v>
          </cell>
        </row>
        <row r="3905">
          <cell r="M3905">
            <v>44926</v>
          </cell>
        </row>
        <row r="3905">
          <cell r="S3905">
            <v>1673.88</v>
          </cell>
        </row>
        <row r="3905">
          <cell r="AA3905">
            <v>44621</v>
          </cell>
          <cell r="AB3905">
            <v>2022</v>
          </cell>
        </row>
        <row r="3905">
          <cell r="AF3905" t="str">
            <v>住宅物业费</v>
          </cell>
        </row>
        <row r="3906">
          <cell r="C3906" t="str">
            <v>中华东波苑</v>
          </cell>
        </row>
        <row r="3906">
          <cell r="K3906" t="str">
            <v>2022年</v>
          </cell>
        </row>
        <row r="3906">
          <cell r="M3906">
            <v>44926</v>
          </cell>
        </row>
        <row r="3906">
          <cell r="S3906">
            <v>3000</v>
          </cell>
        </row>
        <row r="3906">
          <cell r="AA3906">
            <v>44621</v>
          </cell>
          <cell r="AB3906">
            <v>2022</v>
          </cell>
        </row>
        <row r="3906">
          <cell r="AF3906" t="str">
            <v>地面停车费</v>
          </cell>
        </row>
        <row r="3907">
          <cell r="C3907" t="str">
            <v>中华东波苑</v>
          </cell>
        </row>
        <row r="3907">
          <cell r="K3907" t="str">
            <v>2022年</v>
          </cell>
        </row>
        <row r="3907">
          <cell r="M3907">
            <v>44926</v>
          </cell>
        </row>
        <row r="3907">
          <cell r="S3907">
            <v>1709.88</v>
          </cell>
        </row>
        <row r="3907">
          <cell r="AA3907">
            <v>44621</v>
          </cell>
          <cell r="AB3907">
            <v>2022</v>
          </cell>
        </row>
        <row r="3907">
          <cell r="AF3907" t="str">
            <v>住宅物业费</v>
          </cell>
        </row>
        <row r="3908">
          <cell r="C3908" t="str">
            <v>中华东波苑</v>
          </cell>
        </row>
        <row r="3908">
          <cell r="K3908" t="str">
            <v>2022年</v>
          </cell>
        </row>
        <row r="3908">
          <cell r="M3908">
            <v>44926</v>
          </cell>
        </row>
        <row r="3908">
          <cell r="S3908">
            <v>3000</v>
          </cell>
        </row>
        <row r="3908">
          <cell r="AA3908">
            <v>44621</v>
          </cell>
          <cell r="AB3908">
            <v>2022</v>
          </cell>
        </row>
        <row r="3908">
          <cell r="AF3908" t="str">
            <v>地面停车费</v>
          </cell>
        </row>
        <row r="3909">
          <cell r="C3909" t="str">
            <v>中华东波苑</v>
          </cell>
        </row>
        <row r="3909">
          <cell r="K3909" t="str">
            <v>2022年</v>
          </cell>
        </row>
        <row r="3909">
          <cell r="M3909">
            <v>44926</v>
          </cell>
        </row>
        <row r="3909">
          <cell r="S3909">
            <v>1799.16</v>
          </cell>
        </row>
        <row r="3909">
          <cell r="AA3909">
            <v>44621</v>
          </cell>
          <cell r="AB3909">
            <v>2022</v>
          </cell>
        </row>
        <row r="3909">
          <cell r="AF3909" t="str">
            <v>住宅物业费</v>
          </cell>
        </row>
        <row r="3910">
          <cell r="C3910" t="str">
            <v>中华东波苑</v>
          </cell>
        </row>
        <row r="3910">
          <cell r="K3910" t="str">
            <v>2022年</v>
          </cell>
        </row>
        <row r="3910">
          <cell r="M3910">
            <v>44926</v>
          </cell>
        </row>
        <row r="3910">
          <cell r="S3910">
            <v>1673.88</v>
          </cell>
        </row>
        <row r="3910">
          <cell r="AA3910">
            <v>44621</v>
          </cell>
          <cell r="AB3910">
            <v>2022</v>
          </cell>
        </row>
        <row r="3910">
          <cell r="AF3910" t="str">
            <v>住宅物业费</v>
          </cell>
        </row>
        <row r="3911">
          <cell r="C3911" t="str">
            <v>中华东波苑</v>
          </cell>
        </row>
        <row r="3911">
          <cell r="K3911" t="str">
            <v>2022年</v>
          </cell>
        </row>
        <row r="3911">
          <cell r="M3911">
            <v>44926</v>
          </cell>
        </row>
        <row r="3911">
          <cell r="S3911">
            <v>1500</v>
          </cell>
        </row>
        <row r="3911">
          <cell r="AA3911">
            <v>44621</v>
          </cell>
          <cell r="AB3911">
            <v>2022</v>
          </cell>
        </row>
        <row r="3911">
          <cell r="AF3911" t="str">
            <v>小业主产权车辆管理费</v>
          </cell>
        </row>
        <row r="3912">
          <cell r="C3912" t="str">
            <v>中华东波苑</v>
          </cell>
        </row>
        <row r="3912">
          <cell r="K3912" t="str">
            <v>2022年</v>
          </cell>
        </row>
        <row r="3912">
          <cell r="M3912">
            <v>44926</v>
          </cell>
        </row>
        <row r="3912">
          <cell r="S3912">
            <v>1673.88</v>
          </cell>
        </row>
        <row r="3912">
          <cell r="AA3912">
            <v>44621</v>
          </cell>
          <cell r="AB3912">
            <v>2022</v>
          </cell>
        </row>
        <row r="3912">
          <cell r="AF3912" t="str">
            <v>住宅物业费</v>
          </cell>
        </row>
        <row r="3913">
          <cell r="C3913" t="str">
            <v>中华东波苑</v>
          </cell>
        </row>
        <row r="3913">
          <cell r="K3913" t="str">
            <v>2022年</v>
          </cell>
        </row>
        <row r="3913">
          <cell r="M3913">
            <v>44926</v>
          </cell>
        </row>
        <row r="3913">
          <cell r="S3913">
            <v>3000</v>
          </cell>
        </row>
        <row r="3913">
          <cell r="AA3913">
            <v>44621</v>
          </cell>
          <cell r="AB3913">
            <v>2022</v>
          </cell>
        </row>
        <row r="3913">
          <cell r="AF3913" t="str">
            <v>地面停车费</v>
          </cell>
        </row>
        <row r="3914">
          <cell r="C3914" t="str">
            <v>中华东波苑</v>
          </cell>
        </row>
        <row r="3914">
          <cell r="K3914" t="str">
            <v>2022年</v>
          </cell>
        </row>
        <row r="3914">
          <cell r="M3914">
            <v>44926</v>
          </cell>
        </row>
        <row r="3914">
          <cell r="S3914">
            <v>1473.6</v>
          </cell>
        </row>
        <row r="3914">
          <cell r="AA3914">
            <v>44621</v>
          </cell>
          <cell r="AB3914">
            <v>2022</v>
          </cell>
        </row>
        <row r="3914">
          <cell r="AF3914" t="str">
            <v>住宅物业费</v>
          </cell>
        </row>
        <row r="3915">
          <cell r="C3915" t="str">
            <v>中华东波苑</v>
          </cell>
        </row>
        <row r="3915">
          <cell r="K3915" t="str">
            <v>2022年</v>
          </cell>
        </row>
        <row r="3915">
          <cell r="M3915">
            <v>44926</v>
          </cell>
        </row>
        <row r="3915">
          <cell r="S3915">
            <v>2094.36</v>
          </cell>
        </row>
        <row r="3915">
          <cell r="AA3915">
            <v>44621</v>
          </cell>
          <cell r="AB3915">
            <v>2022</v>
          </cell>
        </row>
        <row r="3915">
          <cell r="AF3915" t="str">
            <v>住宅物业费</v>
          </cell>
        </row>
        <row r="3916">
          <cell r="C3916" t="str">
            <v>中华东波苑</v>
          </cell>
        </row>
        <row r="3916">
          <cell r="K3916" t="str">
            <v>2022年</v>
          </cell>
        </row>
        <row r="3916">
          <cell r="M3916">
            <v>44926</v>
          </cell>
        </row>
        <row r="3916">
          <cell r="S3916">
            <v>1656.12</v>
          </cell>
        </row>
        <row r="3916">
          <cell r="AA3916">
            <v>44621</v>
          </cell>
          <cell r="AB3916">
            <v>2022</v>
          </cell>
        </row>
        <row r="3916">
          <cell r="AF3916" t="str">
            <v>住宅物业费</v>
          </cell>
        </row>
        <row r="3917">
          <cell r="C3917" t="str">
            <v>中华东波苑</v>
          </cell>
        </row>
        <row r="3917">
          <cell r="K3917" t="str">
            <v>2022年</v>
          </cell>
        </row>
        <row r="3917">
          <cell r="M3917">
            <v>44651</v>
          </cell>
        </row>
        <row r="3917">
          <cell r="S3917">
            <v>500</v>
          </cell>
        </row>
        <row r="3917">
          <cell r="AA3917">
            <v>44621</v>
          </cell>
          <cell r="AB3917">
            <v>2022</v>
          </cell>
        </row>
        <row r="3917">
          <cell r="AF3917" t="str">
            <v>临时停车费</v>
          </cell>
        </row>
        <row r="3918">
          <cell r="C3918" t="str">
            <v>中华东波苑</v>
          </cell>
        </row>
        <row r="3918">
          <cell r="K3918" t="str">
            <v>2022年</v>
          </cell>
        </row>
        <row r="3918">
          <cell r="M3918">
            <v>44651</v>
          </cell>
        </row>
        <row r="3918">
          <cell r="S3918">
            <v>250</v>
          </cell>
        </row>
        <row r="3918">
          <cell r="AA3918">
            <v>44621</v>
          </cell>
          <cell r="AB3918">
            <v>2022</v>
          </cell>
        </row>
        <row r="3918">
          <cell r="AF3918" t="str">
            <v>临时停车费</v>
          </cell>
        </row>
        <row r="3919">
          <cell r="C3919" t="str">
            <v>中华东波苑</v>
          </cell>
        </row>
        <row r="3919">
          <cell r="K3919" t="str">
            <v>2022年</v>
          </cell>
        </row>
        <row r="3919">
          <cell r="M3919">
            <v>44620</v>
          </cell>
        </row>
        <row r="3919">
          <cell r="S3919">
            <v>550.8</v>
          </cell>
        </row>
        <row r="3919">
          <cell r="AA3919">
            <v>44621</v>
          </cell>
          <cell r="AB3919">
            <v>2022</v>
          </cell>
        </row>
        <row r="3919">
          <cell r="AF3919" t="str">
            <v>电费及管理费</v>
          </cell>
        </row>
        <row r="3920">
          <cell r="C3920" t="str">
            <v>中华东波苑</v>
          </cell>
        </row>
        <row r="3920">
          <cell r="K3920" t="str">
            <v>2022年</v>
          </cell>
        </row>
        <row r="3920">
          <cell r="M3920">
            <v>44620</v>
          </cell>
        </row>
        <row r="3920">
          <cell r="S3920">
            <v>75</v>
          </cell>
        </row>
        <row r="3920">
          <cell r="AA3920">
            <v>44621</v>
          </cell>
          <cell r="AB3920">
            <v>2022</v>
          </cell>
        </row>
        <row r="3920">
          <cell r="AF3920" t="str">
            <v>代收水费</v>
          </cell>
        </row>
        <row r="3921">
          <cell r="C3921" t="str">
            <v>中华东波苑</v>
          </cell>
        </row>
        <row r="3921">
          <cell r="K3921" t="str">
            <v>2022年</v>
          </cell>
        </row>
        <row r="3921">
          <cell r="M3921">
            <v>44651</v>
          </cell>
        </row>
        <row r="3921">
          <cell r="S3921">
            <v>2365.5</v>
          </cell>
        </row>
        <row r="3921">
          <cell r="AA3921">
            <v>44621</v>
          </cell>
          <cell r="AB3921">
            <v>2022</v>
          </cell>
        </row>
        <row r="3921">
          <cell r="AF3921" t="str">
            <v>商铺物业费</v>
          </cell>
        </row>
        <row r="3922">
          <cell r="C3922" t="str">
            <v>中华东波苑</v>
          </cell>
        </row>
        <row r="3922">
          <cell r="K3922" t="str">
            <v>2022年</v>
          </cell>
        </row>
        <row r="3922">
          <cell r="M3922">
            <v>44592</v>
          </cell>
        </row>
        <row r="3922">
          <cell r="S3922">
            <v>4807.88</v>
          </cell>
        </row>
        <row r="3922">
          <cell r="AA3922">
            <v>44621</v>
          </cell>
          <cell r="AB3922">
            <v>2022</v>
          </cell>
        </row>
        <row r="3922">
          <cell r="AF3922" t="str">
            <v>电费及管理费</v>
          </cell>
        </row>
        <row r="3923">
          <cell r="C3923" t="str">
            <v>中华东波苑</v>
          </cell>
        </row>
        <row r="3923">
          <cell r="K3923" t="str">
            <v>2022年</v>
          </cell>
        </row>
        <row r="3923">
          <cell r="M3923">
            <v>44592</v>
          </cell>
        </row>
        <row r="3923">
          <cell r="S3923">
            <v>286.2</v>
          </cell>
        </row>
        <row r="3923">
          <cell r="AA3923">
            <v>44621</v>
          </cell>
          <cell r="AB3923">
            <v>2022</v>
          </cell>
        </row>
        <row r="3923">
          <cell r="AF3923" t="str">
            <v>代收水费</v>
          </cell>
        </row>
        <row r="3924">
          <cell r="C3924" t="str">
            <v>中华东波苑</v>
          </cell>
        </row>
        <row r="3924">
          <cell r="K3924" t="str">
            <v>2021年</v>
          </cell>
        </row>
        <row r="3924">
          <cell r="M3924">
            <v>44575</v>
          </cell>
        </row>
        <row r="3924">
          <cell r="S3924">
            <v>5833.33</v>
          </cell>
        </row>
        <row r="3924">
          <cell r="AA3924">
            <v>44621</v>
          </cell>
          <cell r="AB3924">
            <v>2022</v>
          </cell>
        </row>
        <row r="3924">
          <cell r="AF3924" t="str">
            <v>电梯广告（业委会）</v>
          </cell>
        </row>
        <row r="3925">
          <cell r="C3925" t="str">
            <v>中华东波苑</v>
          </cell>
        </row>
        <row r="3925">
          <cell r="K3925" t="str">
            <v>2022年</v>
          </cell>
        </row>
        <row r="3925">
          <cell r="M3925">
            <v>44726</v>
          </cell>
        </row>
        <row r="3925">
          <cell r="S3925">
            <v>4166.67</v>
          </cell>
        </row>
        <row r="3925">
          <cell r="AA3925">
            <v>44621</v>
          </cell>
          <cell r="AB3925">
            <v>2022</v>
          </cell>
        </row>
        <row r="3925">
          <cell r="AF3925" t="str">
            <v>电梯广告（业委会）</v>
          </cell>
        </row>
        <row r="3926">
          <cell r="C3926" t="str">
            <v>中华东波苑</v>
          </cell>
        </row>
        <row r="3926">
          <cell r="K3926" t="str">
            <v>2021年</v>
          </cell>
        </row>
        <row r="3926">
          <cell r="M3926">
            <v>44575</v>
          </cell>
        </row>
        <row r="3926">
          <cell r="S3926">
            <v>583.33</v>
          </cell>
        </row>
        <row r="3926">
          <cell r="AA3926">
            <v>44621</v>
          </cell>
          <cell r="AB3926">
            <v>2022</v>
          </cell>
        </row>
        <row r="3926">
          <cell r="AF3926" t="str">
            <v>电梯广告（联讯）</v>
          </cell>
        </row>
        <row r="3927">
          <cell r="C3927" t="str">
            <v>中华东波苑</v>
          </cell>
        </row>
        <row r="3927">
          <cell r="K3927" t="str">
            <v>2022年</v>
          </cell>
        </row>
        <row r="3927">
          <cell r="M3927">
            <v>44726</v>
          </cell>
        </row>
        <row r="3927">
          <cell r="S3927">
            <v>416.67</v>
          </cell>
        </row>
        <row r="3927">
          <cell r="AA3927">
            <v>44621</v>
          </cell>
          <cell r="AB3927">
            <v>2022</v>
          </cell>
        </row>
        <row r="3927">
          <cell r="AF3927" t="str">
            <v>电梯广告（联讯）</v>
          </cell>
        </row>
        <row r="3928">
          <cell r="C3928" t="str">
            <v>中华东波苑</v>
          </cell>
        </row>
        <row r="3928">
          <cell r="K3928" t="str">
            <v>2021年</v>
          </cell>
        </row>
        <row r="3928">
          <cell r="M3928">
            <v>44361</v>
          </cell>
        </row>
        <row r="3928">
          <cell r="S3928">
            <v>905</v>
          </cell>
        </row>
        <row r="3928">
          <cell r="AA3928">
            <v>44621</v>
          </cell>
          <cell r="AB3928">
            <v>2022</v>
          </cell>
        </row>
        <row r="3928">
          <cell r="AF3928" t="str">
            <v>电梯广告（联讯）</v>
          </cell>
        </row>
        <row r="3929">
          <cell r="C3929" t="str">
            <v>中华东波苑</v>
          </cell>
        </row>
        <row r="3929">
          <cell r="K3929" t="str">
            <v>2021年</v>
          </cell>
        </row>
        <row r="3929">
          <cell r="M3929">
            <v>44361</v>
          </cell>
        </row>
        <row r="3929">
          <cell r="S3929">
            <v>1875</v>
          </cell>
        </row>
        <row r="3929">
          <cell r="AA3929">
            <v>44621</v>
          </cell>
          <cell r="AB3929">
            <v>2022</v>
          </cell>
        </row>
        <row r="3929">
          <cell r="AF3929" t="str">
            <v>电梯广告（业委会）</v>
          </cell>
        </row>
        <row r="3930">
          <cell r="C3930" t="str">
            <v>中华东波苑</v>
          </cell>
        </row>
        <row r="3930">
          <cell r="K3930" t="str">
            <v>2022年</v>
          </cell>
        </row>
        <row r="3930">
          <cell r="M3930">
            <v>44926</v>
          </cell>
        </row>
        <row r="3930">
          <cell r="S3930">
            <v>3300</v>
          </cell>
        </row>
        <row r="3930">
          <cell r="AA3930">
            <v>44621</v>
          </cell>
          <cell r="AB3930">
            <v>2022</v>
          </cell>
        </row>
        <row r="3930">
          <cell r="AF3930" t="str">
            <v>场地使用费</v>
          </cell>
        </row>
        <row r="3931">
          <cell r="C3931" t="str">
            <v>中华东波苑</v>
          </cell>
        </row>
        <row r="3931">
          <cell r="K3931" t="str">
            <v>2022年</v>
          </cell>
        </row>
        <row r="3931">
          <cell r="M3931">
            <v>44926</v>
          </cell>
        </row>
        <row r="3931">
          <cell r="S3931">
            <v>1794.36</v>
          </cell>
        </row>
        <row r="3931">
          <cell r="AA3931">
            <v>44682</v>
          </cell>
          <cell r="AB3931">
            <v>2022</v>
          </cell>
        </row>
        <row r="3931">
          <cell r="AF3931" t="str">
            <v>住宅物业费</v>
          </cell>
        </row>
        <row r="3932">
          <cell r="C3932" t="str">
            <v>中华东波苑</v>
          </cell>
        </row>
        <row r="3932">
          <cell r="K3932" t="str">
            <v>2022年</v>
          </cell>
        </row>
        <row r="3932">
          <cell r="M3932">
            <v>44926</v>
          </cell>
        </row>
        <row r="3932">
          <cell r="S3932">
            <v>1500</v>
          </cell>
        </row>
        <row r="3932">
          <cell r="AA3932">
            <v>44682</v>
          </cell>
          <cell r="AB3932">
            <v>2022</v>
          </cell>
        </row>
        <row r="3932">
          <cell r="AF3932" t="str">
            <v>小业主产权车辆管理费</v>
          </cell>
        </row>
        <row r="3933">
          <cell r="C3933" t="str">
            <v>中华东波苑</v>
          </cell>
        </row>
        <row r="3933">
          <cell r="K3933" t="str">
            <v>2022年</v>
          </cell>
        </row>
        <row r="3933">
          <cell r="M3933">
            <v>44926</v>
          </cell>
        </row>
        <row r="3933">
          <cell r="S3933">
            <v>2096.43</v>
          </cell>
        </row>
        <row r="3933">
          <cell r="AA3933">
            <v>44682</v>
          </cell>
          <cell r="AB3933">
            <v>2022</v>
          </cell>
        </row>
        <row r="3933">
          <cell r="AF3933" t="str">
            <v>住宅物业费</v>
          </cell>
        </row>
        <row r="3934">
          <cell r="C3934" t="str">
            <v>中华东波苑</v>
          </cell>
        </row>
        <row r="3934">
          <cell r="K3934" t="str">
            <v>2022年</v>
          </cell>
        </row>
        <row r="3934">
          <cell r="M3934">
            <v>44926</v>
          </cell>
        </row>
        <row r="3934">
          <cell r="S3934">
            <v>1674</v>
          </cell>
        </row>
        <row r="3934">
          <cell r="AA3934">
            <v>44682</v>
          </cell>
          <cell r="AB3934">
            <v>2022</v>
          </cell>
        </row>
        <row r="3934">
          <cell r="AF3934" t="str">
            <v>住宅物业费</v>
          </cell>
        </row>
        <row r="3935">
          <cell r="C3935" t="str">
            <v>中华东波苑</v>
          </cell>
        </row>
        <row r="3935">
          <cell r="K3935" t="str">
            <v>2022年</v>
          </cell>
        </row>
        <row r="3935">
          <cell r="M3935">
            <v>44926</v>
          </cell>
        </row>
        <row r="3935">
          <cell r="S3935">
            <v>3000</v>
          </cell>
        </row>
        <row r="3935">
          <cell r="AA3935">
            <v>44682</v>
          </cell>
          <cell r="AB3935">
            <v>2022</v>
          </cell>
        </row>
        <row r="3935">
          <cell r="AF3935" t="str">
            <v>地面停车费</v>
          </cell>
        </row>
        <row r="3936">
          <cell r="C3936" t="str">
            <v>中华东波苑</v>
          </cell>
        </row>
        <row r="3936">
          <cell r="K3936" t="str">
            <v>2022年</v>
          </cell>
        </row>
        <row r="3936">
          <cell r="M3936">
            <v>44926</v>
          </cell>
        </row>
        <row r="3936">
          <cell r="S3936">
            <v>1656</v>
          </cell>
        </row>
        <row r="3936">
          <cell r="AA3936">
            <v>44682</v>
          </cell>
          <cell r="AB3936">
            <v>2022</v>
          </cell>
        </row>
        <row r="3936">
          <cell r="AF3936" t="str">
            <v>住宅物业费</v>
          </cell>
        </row>
        <row r="3937">
          <cell r="C3937" t="str">
            <v>中华东波苑</v>
          </cell>
        </row>
        <row r="3937">
          <cell r="K3937" t="str">
            <v>2022年</v>
          </cell>
        </row>
        <row r="3937">
          <cell r="M3937">
            <v>44926</v>
          </cell>
        </row>
        <row r="3937">
          <cell r="S3937">
            <v>3000</v>
          </cell>
        </row>
        <row r="3937">
          <cell r="AA3937">
            <v>44682</v>
          </cell>
          <cell r="AB3937">
            <v>2022</v>
          </cell>
        </row>
        <row r="3937">
          <cell r="AF3937" t="str">
            <v>地面停车费</v>
          </cell>
        </row>
        <row r="3938">
          <cell r="C3938" t="str">
            <v>中华东波苑</v>
          </cell>
        </row>
        <row r="3938">
          <cell r="K3938" t="str">
            <v>2022年</v>
          </cell>
        </row>
        <row r="3938">
          <cell r="M3938">
            <v>44926</v>
          </cell>
        </row>
        <row r="3938">
          <cell r="S3938">
            <v>1799.16</v>
          </cell>
        </row>
        <row r="3938">
          <cell r="AA3938">
            <v>44682</v>
          </cell>
          <cell r="AB3938">
            <v>2022</v>
          </cell>
        </row>
        <row r="3938">
          <cell r="AF3938" t="str">
            <v>住宅物业费</v>
          </cell>
        </row>
        <row r="3939">
          <cell r="C3939" t="str">
            <v>中华东波苑</v>
          </cell>
        </row>
        <row r="3939">
          <cell r="K3939" t="str">
            <v>2022年</v>
          </cell>
        </row>
        <row r="3939">
          <cell r="M3939">
            <v>44926</v>
          </cell>
        </row>
        <row r="3939">
          <cell r="S3939">
            <v>1473.6</v>
          </cell>
        </row>
        <row r="3939">
          <cell r="AA3939">
            <v>44682</v>
          </cell>
          <cell r="AB3939">
            <v>2022</v>
          </cell>
        </row>
        <row r="3939">
          <cell r="AF3939" t="str">
            <v>住宅物业费</v>
          </cell>
        </row>
        <row r="3940">
          <cell r="C3940" t="str">
            <v>中华东波苑</v>
          </cell>
        </row>
        <row r="3940">
          <cell r="K3940" t="str">
            <v>2022年</v>
          </cell>
        </row>
        <row r="3940">
          <cell r="M3940">
            <v>44926</v>
          </cell>
        </row>
        <row r="3940">
          <cell r="S3940">
            <v>1799.16</v>
          </cell>
        </row>
        <row r="3940">
          <cell r="AA3940">
            <v>44682</v>
          </cell>
          <cell r="AB3940">
            <v>2022</v>
          </cell>
        </row>
        <row r="3940">
          <cell r="AF3940" t="str">
            <v>住宅物业费</v>
          </cell>
        </row>
        <row r="3941">
          <cell r="C3941" t="str">
            <v>中华东波苑</v>
          </cell>
        </row>
        <row r="3941">
          <cell r="K3941" t="str">
            <v>2022年</v>
          </cell>
        </row>
        <row r="3941">
          <cell r="M3941">
            <v>44926</v>
          </cell>
        </row>
        <row r="3941">
          <cell r="S3941">
            <v>1656</v>
          </cell>
        </row>
        <row r="3941">
          <cell r="AA3941">
            <v>44682</v>
          </cell>
          <cell r="AB3941">
            <v>2022</v>
          </cell>
        </row>
        <row r="3941">
          <cell r="AF3941" t="str">
            <v>住宅物业费</v>
          </cell>
        </row>
        <row r="3942">
          <cell r="C3942" t="str">
            <v>中华东波苑</v>
          </cell>
        </row>
        <row r="3942">
          <cell r="K3942" t="str">
            <v>2022年</v>
          </cell>
        </row>
        <row r="3942">
          <cell r="M3942">
            <v>44926</v>
          </cell>
        </row>
        <row r="3942">
          <cell r="S3942">
            <v>1473.6</v>
          </cell>
        </row>
        <row r="3942">
          <cell r="AA3942">
            <v>44682</v>
          </cell>
          <cell r="AB3942">
            <v>2022</v>
          </cell>
        </row>
        <row r="3942">
          <cell r="AF3942" t="str">
            <v>住宅物业费</v>
          </cell>
        </row>
        <row r="3943">
          <cell r="C3943" t="str">
            <v>中华东波苑</v>
          </cell>
        </row>
        <row r="3943">
          <cell r="K3943" t="str">
            <v>2022年</v>
          </cell>
        </row>
        <row r="3943">
          <cell r="M3943">
            <v>44926</v>
          </cell>
        </row>
        <row r="3943">
          <cell r="S3943">
            <v>1656.12</v>
          </cell>
        </row>
        <row r="3943">
          <cell r="AA3943">
            <v>44682</v>
          </cell>
          <cell r="AB3943">
            <v>2022</v>
          </cell>
        </row>
        <row r="3943">
          <cell r="AF3943" t="str">
            <v>住宅物业费</v>
          </cell>
        </row>
        <row r="3944">
          <cell r="C3944" t="str">
            <v>中华东波苑</v>
          </cell>
        </row>
        <row r="3944">
          <cell r="K3944" t="str">
            <v>2022年</v>
          </cell>
        </row>
        <row r="3944">
          <cell r="M3944">
            <v>44926</v>
          </cell>
        </row>
        <row r="3944">
          <cell r="S3944">
            <v>1673.88</v>
          </cell>
        </row>
        <row r="3944">
          <cell r="AA3944">
            <v>44682</v>
          </cell>
          <cell r="AB3944">
            <v>2022</v>
          </cell>
        </row>
        <row r="3944">
          <cell r="AF3944" t="str">
            <v>住宅物业费</v>
          </cell>
        </row>
        <row r="3945">
          <cell r="C3945" t="str">
            <v>中华东波苑</v>
          </cell>
        </row>
        <row r="3945">
          <cell r="K3945" t="str">
            <v>2022年</v>
          </cell>
        </row>
        <row r="3945">
          <cell r="M3945">
            <v>44926</v>
          </cell>
        </row>
        <row r="3945">
          <cell r="S3945">
            <v>1473.6</v>
          </cell>
        </row>
        <row r="3945">
          <cell r="AA3945">
            <v>44682</v>
          </cell>
          <cell r="AB3945">
            <v>2022</v>
          </cell>
        </row>
        <row r="3945">
          <cell r="AF3945" t="str">
            <v>住宅物业费</v>
          </cell>
        </row>
        <row r="3946">
          <cell r="C3946" t="str">
            <v>中华东波苑</v>
          </cell>
        </row>
        <row r="3946">
          <cell r="K3946" t="str">
            <v>2022年</v>
          </cell>
        </row>
        <row r="3946">
          <cell r="M3946">
            <v>44926</v>
          </cell>
        </row>
        <row r="3946">
          <cell r="S3946">
            <v>2094.36</v>
          </cell>
        </row>
        <row r="3946">
          <cell r="AA3946">
            <v>44682</v>
          </cell>
          <cell r="AB3946">
            <v>2022</v>
          </cell>
        </row>
        <row r="3946">
          <cell r="AF3946" t="str">
            <v>住宅物业费</v>
          </cell>
        </row>
        <row r="3947">
          <cell r="C3947" t="str">
            <v>中华东波苑</v>
          </cell>
        </row>
        <row r="3947">
          <cell r="K3947" t="str">
            <v>2022年</v>
          </cell>
        </row>
        <row r="3947">
          <cell r="M3947">
            <v>44926</v>
          </cell>
        </row>
        <row r="3947">
          <cell r="S3947">
            <v>1799.2</v>
          </cell>
        </row>
        <row r="3947">
          <cell r="AA3947">
            <v>44682</v>
          </cell>
          <cell r="AB3947">
            <v>2022</v>
          </cell>
        </row>
        <row r="3947">
          <cell r="AF3947" t="str">
            <v>住宅物业费</v>
          </cell>
        </row>
        <row r="3948">
          <cell r="C3948" t="str">
            <v>中华东波苑</v>
          </cell>
        </row>
        <row r="3948">
          <cell r="K3948" t="str">
            <v>2022年</v>
          </cell>
        </row>
        <row r="3948">
          <cell r="M3948">
            <v>44926</v>
          </cell>
        </row>
        <row r="3948">
          <cell r="S3948">
            <v>1500</v>
          </cell>
        </row>
        <row r="3948">
          <cell r="AA3948">
            <v>44682</v>
          </cell>
          <cell r="AB3948">
            <v>2022</v>
          </cell>
        </row>
        <row r="3948">
          <cell r="AF3948" t="str">
            <v>小业主产权车辆管理费</v>
          </cell>
        </row>
        <row r="3949">
          <cell r="C3949" t="str">
            <v>中华东波苑</v>
          </cell>
        </row>
        <row r="3949">
          <cell r="K3949" t="str">
            <v>2022年</v>
          </cell>
        </row>
        <row r="3949">
          <cell r="M3949">
            <v>44926</v>
          </cell>
        </row>
        <row r="3949">
          <cell r="S3949">
            <v>1473.6</v>
          </cell>
        </row>
        <row r="3949">
          <cell r="AA3949">
            <v>44682</v>
          </cell>
          <cell r="AB3949">
            <v>2022</v>
          </cell>
        </row>
        <row r="3949">
          <cell r="AF3949" t="str">
            <v>住宅物业费</v>
          </cell>
        </row>
        <row r="3950">
          <cell r="C3950" t="str">
            <v>中华东波苑</v>
          </cell>
        </row>
        <row r="3950">
          <cell r="K3950" t="str">
            <v>2022年</v>
          </cell>
        </row>
        <row r="3950">
          <cell r="M3950">
            <v>44926</v>
          </cell>
        </row>
        <row r="3950">
          <cell r="S3950">
            <v>2100</v>
          </cell>
        </row>
        <row r="3950">
          <cell r="AA3950">
            <v>44682</v>
          </cell>
          <cell r="AB3950">
            <v>2022</v>
          </cell>
        </row>
        <row r="3950">
          <cell r="AF3950" t="str">
            <v>地下停车费</v>
          </cell>
        </row>
        <row r="3951">
          <cell r="C3951" t="str">
            <v>中华东波苑</v>
          </cell>
        </row>
        <row r="3951">
          <cell r="K3951" t="str">
            <v>2022年</v>
          </cell>
        </row>
        <row r="3951">
          <cell r="M3951">
            <v>44926</v>
          </cell>
        </row>
        <row r="3951">
          <cell r="S3951">
            <v>1709.88</v>
          </cell>
        </row>
        <row r="3951">
          <cell r="AA3951">
            <v>44682</v>
          </cell>
          <cell r="AB3951">
            <v>2022</v>
          </cell>
        </row>
        <row r="3951">
          <cell r="AF3951" t="str">
            <v>住宅物业费</v>
          </cell>
        </row>
        <row r="3952">
          <cell r="C3952" t="str">
            <v>中华东波苑</v>
          </cell>
        </row>
        <row r="3952">
          <cell r="K3952" t="str">
            <v>2022年</v>
          </cell>
        </row>
        <row r="3952">
          <cell r="M3952">
            <v>44926</v>
          </cell>
        </row>
        <row r="3952">
          <cell r="S3952">
            <v>1800.84</v>
          </cell>
        </row>
        <row r="3952">
          <cell r="AA3952">
            <v>44682</v>
          </cell>
          <cell r="AB3952">
            <v>2022</v>
          </cell>
        </row>
        <row r="3952">
          <cell r="AF3952" t="str">
            <v>住宅物业费</v>
          </cell>
        </row>
        <row r="3953">
          <cell r="C3953" t="str">
            <v>中华东波苑</v>
          </cell>
        </row>
        <row r="3953">
          <cell r="K3953" t="str">
            <v>2022年</v>
          </cell>
        </row>
        <row r="3953">
          <cell r="M3953">
            <v>44926</v>
          </cell>
        </row>
        <row r="3953">
          <cell r="S3953">
            <v>1473.6</v>
          </cell>
        </row>
        <row r="3953">
          <cell r="AA3953">
            <v>44682</v>
          </cell>
          <cell r="AB3953">
            <v>2022</v>
          </cell>
        </row>
        <row r="3953">
          <cell r="AF3953" t="str">
            <v>住宅物业费</v>
          </cell>
        </row>
        <row r="3954">
          <cell r="C3954" t="str">
            <v>中华东波苑</v>
          </cell>
        </row>
        <row r="3954">
          <cell r="K3954" t="str">
            <v>2022年</v>
          </cell>
        </row>
        <row r="3954">
          <cell r="M3954">
            <v>44742</v>
          </cell>
        </row>
        <row r="3954">
          <cell r="S3954">
            <v>736.8</v>
          </cell>
        </row>
        <row r="3954">
          <cell r="AA3954">
            <v>44682</v>
          </cell>
          <cell r="AB3954">
            <v>2022</v>
          </cell>
        </row>
        <row r="3954">
          <cell r="AF3954" t="str">
            <v>住宅物业费</v>
          </cell>
        </row>
        <row r="3955">
          <cell r="C3955" t="str">
            <v>中华东波苑</v>
          </cell>
        </row>
        <row r="3955">
          <cell r="K3955" t="str">
            <v>2022年</v>
          </cell>
        </row>
        <row r="3955">
          <cell r="M3955">
            <v>44742</v>
          </cell>
        </row>
        <row r="3955">
          <cell r="S3955">
            <v>1500</v>
          </cell>
        </row>
        <row r="3955">
          <cell r="AA3955">
            <v>44682</v>
          </cell>
          <cell r="AB3955">
            <v>2022</v>
          </cell>
        </row>
        <row r="3955">
          <cell r="AF3955" t="str">
            <v>地面停车费</v>
          </cell>
        </row>
        <row r="3956">
          <cell r="C3956" t="str">
            <v>中华东波苑</v>
          </cell>
        </row>
        <row r="3956">
          <cell r="K3956" t="str">
            <v>2022年</v>
          </cell>
        </row>
        <row r="3956">
          <cell r="M3956">
            <v>44926</v>
          </cell>
        </row>
        <row r="3956">
          <cell r="S3956">
            <v>1473.6</v>
          </cell>
        </row>
        <row r="3956">
          <cell r="AA3956">
            <v>44682</v>
          </cell>
          <cell r="AB3956">
            <v>2022</v>
          </cell>
        </row>
        <row r="3956">
          <cell r="AF3956" t="str">
            <v>住宅物业费</v>
          </cell>
        </row>
        <row r="3957">
          <cell r="C3957" t="str">
            <v>中华东波苑</v>
          </cell>
        </row>
        <row r="3957">
          <cell r="K3957" t="str">
            <v>2022年</v>
          </cell>
        </row>
        <row r="3957">
          <cell r="M3957">
            <v>44742</v>
          </cell>
        </row>
        <row r="3957">
          <cell r="S3957">
            <v>837</v>
          </cell>
        </row>
        <row r="3957">
          <cell r="AA3957">
            <v>44682</v>
          </cell>
          <cell r="AB3957">
            <v>2022</v>
          </cell>
        </row>
        <row r="3957">
          <cell r="AF3957" t="str">
            <v>住宅物业费</v>
          </cell>
        </row>
        <row r="3958">
          <cell r="C3958" t="str">
            <v>中华东波苑</v>
          </cell>
        </row>
        <row r="3958">
          <cell r="K3958" t="str">
            <v>2022年</v>
          </cell>
        </row>
        <row r="3958">
          <cell r="M3958">
            <v>44926</v>
          </cell>
        </row>
        <row r="3958">
          <cell r="S3958">
            <v>1473.6</v>
          </cell>
        </row>
        <row r="3958">
          <cell r="AA3958">
            <v>44682</v>
          </cell>
          <cell r="AB3958">
            <v>2022</v>
          </cell>
        </row>
        <row r="3958">
          <cell r="AF3958" t="str">
            <v>住宅物业费</v>
          </cell>
        </row>
        <row r="3959">
          <cell r="C3959" t="str">
            <v>中华东波苑</v>
          </cell>
        </row>
        <row r="3959">
          <cell r="K3959" t="str">
            <v>2022年</v>
          </cell>
        </row>
        <row r="3959">
          <cell r="M3959">
            <v>44926</v>
          </cell>
        </row>
        <row r="3959">
          <cell r="S3959">
            <v>1800.84</v>
          </cell>
        </row>
        <row r="3959">
          <cell r="AA3959">
            <v>44682</v>
          </cell>
          <cell r="AB3959">
            <v>2022</v>
          </cell>
        </row>
        <row r="3959">
          <cell r="AF3959" t="str">
            <v>住宅物业费</v>
          </cell>
        </row>
        <row r="3960">
          <cell r="C3960" t="str">
            <v>中华东波苑</v>
          </cell>
        </row>
        <row r="3960">
          <cell r="K3960" t="str">
            <v>2022年</v>
          </cell>
        </row>
        <row r="3960">
          <cell r="M3960">
            <v>44926</v>
          </cell>
        </row>
        <row r="3960">
          <cell r="S3960">
            <v>1799.16</v>
          </cell>
        </row>
        <row r="3960">
          <cell r="AA3960">
            <v>44682</v>
          </cell>
          <cell r="AB3960">
            <v>2022</v>
          </cell>
        </row>
        <row r="3960">
          <cell r="AF3960" t="str">
            <v>住宅物业费</v>
          </cell>
        </row>
        <row r="3961">
          <cell r="C3961" t="str">
            <v>中华东波苑</v>
          </cell>
        </row>
        <row r="3961">
          <cell r="K3961" t="str">
            <v>2022年</v>
          </cell>
        </row>
        <row r="3961">
          <cell r="M3961">
            <v>44926</v>
          </cell>
        </row>
        <row r="3961">
          <cell r="S3961">
            <v>1500</v>
          </cell>
        </row>
        <row r="3961">
          <cell r="AA3961">
            <v>44682</v>
          </cell>
          <cell r="AB3961">
            <v>2022</v>
          </cell>
        </row>
        <row r="3961">
          <cell r="AF3961" t="str">
            <v>小业主产权车辆管理费</v>
          </cell>
        </row>
        <row r="3962">
          <cell r="C3962" t="str">
            <v>中华东波苑</v>
          </cell>
        </row>
        <row r="3962">
          <cell r="K3962" t="str">
            <v>2022年</v>
          </cell>
        </row>
        <row r="3962">
          <cell r="M3962">
            <v>44926</v>
          </cell>
        </row>
        <row r="3962">
          <cell r="S3962">
            <v>1673.88</v>
          </cell>
        </row>
        <row r="3962">
          <cell r="AA3962">
            <v>44682</v>
          </cell>
          <cell r="AB3962">
            <v>2022</v>
          </cell>
        </row>
        <row r="3962">
          <cell r="AF3962" t="str">
            <v>住宅物业费</v>
          </cell>
        </row>
        <row r="3963">
          <cell r="C3963" t="str">
            <v>中华东波苑</v>
          </cell>
        </row>
        <row r="3963">
          <cell r="K3963" t="str">
            <v>2022年</v>
          </cell>
        </row>
        <row r="3963">
          <cell r="M3963">
            <v>44926</v>
          </cell>
        </row>
        <row r="3963">
          <cell r="S3963">
            <v>3000</v>
          </cell>
        </row>
        <row r="3963">
          <cell r="AA3963">
            <v>44682</v>
          </cell>
          <cell r="AB3963">
            <v>2022</v>
          </cell>
        </row>
        <row r="3963">
          <cell r="AF3963" t="str">
            <v>地面停车费</v>
          </cell>
        </row>
        <row r="3964">
          <cell r="C3964" t="str">
            <v>中华东波苑</v>
          </cell>
        </row>
        <row r="3964">
          <cell r="K3964" t="str">
            <v>2022年</v>
          </cell>
        </row>
        <row r="3964">
          <cell r="M3964">
            <v>44926</v>
          </cell>
        </row>
        <row r="3964">
          <cell r="S3964">
            <v>1709.88</v>
          </cell>
        </row>
        <row r="3964">
          <cell r="AA3964">
            <v>44682</v>
          </cell>
          <cell r="AB3964">
            <v>2022</v>
          </cell>
        </row>
        <row r="3964">
          <cell r="AF3964" t="str">
            <v>住宅物业费</v>
          </cell>
        </row>
        <row r="3965">
          <cell r="C3965" t="str">
            <v>中华东波苑</v>
          </cell>
        </row>
        <row r="3965">
          <cell r="K3965" t="str">
            <v>2022年</v>
          </cell>
        </row>
        <row r="3965">
          <cell r="M3965">
            <v>44926</v>
          </cell>
        </row>
        <row r="3965">
          <cell r="S3965">
            <v>1473.6</v>
          </cell>
        </row>
        <row r="3965">
          <cell r="AA3965">
            <v>44682</v>
          </cell>
          <cell r="AB3965">
            <v>2022</v>
          </cell>
        </row>
        <row r="3965">
          <cell r="AF3965" t="str">
            <v>住宅物业费</v>
          </cell>
        </row>
        <row r="3966">
          <cell r="C3966" t="str">
            <v>中华东波苑</v>
          </cell>
        </row>
        <row r="3966">
          <cell r="K3966" t="str">
            <v>2022年</v>
          </cell>
        </row>
        <row r="3966">
          <cell r="M3966">
            <v>44926</v>
          </cell>
        </row>
        <row r="3966">
          <cell r="S3966">
            <v>4200</v>
          </cell>
        </row>
        <row r="3966">
          <cell r="AA3966">
            <v>44682</v>
          </cell>
          <cell r="AB3966">
            <v>2022</v>
          </cell>
        </row>
        <row r="3966">
          <cell r="AF3966" t="str">
            <v>地下停车费</v>
          </cell>
        </row>
        <row r="3967">
          <cell r="C3967" t="str">
            <v>中华东波苑</v>
          </cell>
        </row>
        <row r="3967">
          <cell r="K3967" t="str">
            <v>2022年</v>
          </cell>
        </row>
        <row r="3967">
          <cell r="M3967">
            <v>44926</v>
          </cell>
        </row>
        <row r="3967">
          <cell r="S3967">
            <v>2183.52</v>
          </cell>
        </row>
        <row r="3967">
          <cell r="AA3967">
            <v>44682</v>
          </cell>
          <cell r="AB3967">
            <v>2022</v>
          </cell>
        </row>
        <row r="3967">
          <cell r="AF3967" t="str">
            <v>住宅物业费</v>
          </cell>
        </row>
        <row r="3968">
          <cell r="C3968" t="str">
            <v>中华东波苑</v>
          </cell>
        </row>
        <row r="3968">
          <cell r="K3968" t="str">
            <v>2022年</v>
          </cell>
        </row>
        <row r="3968">
          <cell r="M3968">
            <v>44926</v>
          </cell>
        </row>
        <row r="3968">
          <cell r="S3968">
            <v>1473.6</v>
          </cell>
        </row>
        <row r="3968">
          <cell r="AA3968">
            <v>44682</v>
          </cell>
          <cell r="AB3968">
            <v>2022</v>
          </cell>
        </row>
        <row r="3968">
          <cell r="AF3968" t="str">
            <v>住宅物业费</v>
          </cell>
        </row>
        <row r="3969">
          <cell r="C3969" t="str">
            <v>中华东波苑</v>
          </cell>
        </row>
        <row r="3969">
          <cell r="K3969" t="str">
            <v>2022年</v>
          </cell>
        </row>
        <row r="3969">
          <cell r="M3969">
            <v>44926</v>
          </cell>
        </row>
        <row r="3969">
          <cell r="S3969">
            <v>4200</v>
          </cell>
        </row>
        <row r="3969">
          <cell r="AA3969">
            <v>44682</v>
          </cell>
          <cell r="AB3969">
            <v>2022</v>
          </cell>
        </row>
        <row r="3969">
          <cell r="AF3969" t="str">
            <v>地下停车费</v>
          </cell>
        </row>
        <row r="3970">
          <cell r="C3970" t="str">
            <v>中华东波苑</v>
          </cell>
        </row>
        <row r="3970">
          <cell r="K3970" t="str">
            <v>2022年</v>
          </cell>
        </row>
        <row r="3970">
          <cell r="M3970">
            <v>44926</v>
          </cell>
        </row>
        <row r="3970">
          <cell r="S3970">
            <v>1673.88</v>
          </cell>
        </row>
        <row r="3970">
          <cell r="AA3970">
            <v>44682</v>
          </cell>
          <cell r="AB3970">
            <v>2022</v>
          </cell>
        </row>
        <row r="3970">
          <cell r="AF3970" t="str">
            <v>住宅物业费</v>
          </cell>
        </row>
        <row r="3971">
          <cell r="C3971" t="str">
            <v>中华东波苑</v>
          </cell>
        </row>
        <row r="3971">
          <cell r="K3971" t="str">
            <v>2022年</v>
          </cell>
        </row>
        <row r="3971">
          <cell r="M3971">
            <v>44926</v>
          </cell>
        </row>
        <row r="3971">
          <cell r="S3971">
            <v>4200</v>
          </cell>
        </row>
        <row r="3971">
          <cell r="AA3971">
            <v>44682</v>
          </cell>
          <cell r="AB3971">
            <v>2022</v>
          </cell>
        </row>
        <row r="3971">
          <cell r="AF3971" t="str">
            <v>地下停车费</v>
          </cell>
        </row>
        <row r="3972">
          <cell r="C3972" t="str">
            <v>中华东波苑</v>
          </cell>
        </row>
        <row r="3972">
          <cell r="K3972" t="str">
            <v>2022年</v>
          </cell>
        </row>
        <row r="3972">
          <cell r="M3972">
            <v>44926</v>
          </cell>
        </row>
        <row r="3972">
          <cell r="S3972">
            <v>1712</v>
          </cell>
        </row>
        <row r="3972">
          <cell r="AA3972">
            <v>44682</v>
          </cell>
          <cell r="AB3972">
            <v>2022</v>
          </cell>
        </row>
        <row r="3972">
          <cell r="AF3972" t="str">
            <v>住宅物业费</v>
          </cell>
        </row>
        <row r="3973">
          <cell r="C3973" t="str">
            <v>中华东波苑</v>
          </cell>
        </row>
        <row r="3973">
          <cell r="K3973" t="str">
            <v>2022年</v>
          </cell>
        </row>
        <row r="3973">
          <cell r="M3973">
            <v>44926</v>
          </cell>
        </row>
        <row r="3973">
          <cell r="S3973">
            <v>1656.12</v>
          </cell>
        </row>
        <row r="3973">
          <cell r="AA3973">
            <v>44682</v>
          </cell>
          <cell r="AB3973">
            <v>2022</v>
          </cell>
        </row>
        <row r="3973">
          <cell r="AF3973" t="str">
            <v>住宅物业费</v>
          </cell>
        </row>
        <row r="3974">
          <cell r="C3974" t="str">
            <v>中华东波苑</v>
          </cell>
        </row>
        <row r="3974">
          <cell r="K3974" t="str">
            <v>2022年</v>
          </cell>
        </row>
        <row r="3974">
          <cell r="M3974">
            <v>44926</v>
          </cell>
        </row>
        <row r="3974">
          <cell r="S3974">
            <v>737.22</v>
          </cell>
        </row>
        <row r="3974">
          <cell r="AA3974">
            <v>44682</v>
          </cell>
          <cell r="AB3974">
            <v>2022</v>
          </cell>
        </row>
        <row r="3974">
          <cell r="AF3974" t="str">
            <v>住宅物业费</v>
          </cell>
        </row>
        <row r="3975">
          <cell r="C3975" t="str">
            <v>中华东波苑</v>
          </cell>
        </row>
        <row r="3975">
          <cell r="K3975" t="str">
            <v>2022年</v>
          </cell>
        </row>
        <row r="3975">
          <cell r="M3975">
            <v>44926</v>
          </cell>
        </row>
        <row r="3975">
          <cell r="S3975">
            <v>750</v>
          </cell>
        </row>
        <row r="3975">
          <cell r="AA3975">
            <v>44682</v>
          </cell>
          <cell r="AB3975">
            <v>2022</v>
          </cell>
        </row>
        <row r="3975">
          <cell r="AF3975" t="str">
            <v>小业主产权车辆管理费</v>
          </cell>
        </row>
        <row r="3976">
          <cell r="C3976" t="str">
            <v>中华东波苑</v>
          </cell>
        </row>
        <row r="3976">
          <cell r="K3976" t="str">
            <v>2022年</v>
          </cell>
        </row>
        <row r="3976">
          <cell r="M3976">
            <v>44742</v>
          </cell>
        </row>
        <row r="3976">
          <cell r="S3976">
            <v>449.79</v>
          </cell>
        </row>
        <row r="3976">
          <cell r="AA3976">
            <v>44682</v>
          </cell>
          <cell r="AB3976">
            <v>2022</v>
          </cell>
        </row>
        <row r="3976">
          <cell r="AF3976" t="str">
            <v>住宅物业费</v>
          </cell>
        </row>
        <row r="3977">
          <cell r="C3977" t="str">
            <v>中华东波苑</v>
          </cell>
        </row>
        <row r="3977">
          <cell r="K3977" t="str">
            <v>2022年</v>
          </cell>
        </row>
        <row r="3977">
          <cell r="M3977">
            <v>44742</v>
          </cell>
        </row>
        <row r="3977">
          <cell r="S3977">
            <v>375</v>
          </cell>
        </row>
        <row r="3977">
          <cell r="AA3977">
            <v>44682</v>
          </cell>
          <cell r="AB3977">
            <v>2022</v>
          </cell>
        </row>
        <row r="3977">
          <cell r="AF3977" t="str">
            <v>小业主产权车辆管理费</v>
          </cell>
        </row>
        <row r="3978">
          <cell r="C3978" t="str">
            <v>中华东波苑</v>
          </cell>
        </row>
        <row r="3978">
          <cell r="K3978" t="str">
            <v>2022年</v>
          </cell>
        </row>
        <row r="3978">
          <cell r="M3978">
            <v>44926</v>
          </cell>
        </row>
        <row r="3978">
          <cell r="S3978">
            <v>1500</v>
          </cell>
        </row>
        <row r="3978">
          <cell r="AA3978">
            <v>44682</v>
          </cell>
          <cell r="AB3978">
            <v>2022</v>
          </cell>
        </row>
        <row r="3978">
          <cell r="AF3978" t="str">
            <v>小业主产权车辆管理费</v>
          </cell>
        </row>
        <row r="3979">
          <cell r="C3979" t="str">
            <v>中华东波苑</v>
          </cell>
        </row>
        <row r="3979">
          <cell r="K3979" t="str">
            <v>2022年</v>
          </cell>
        </row>
        <row r="3979">
          <cell r="M3979">
            <v>44926</v>
          </cell>
        </row>
        <row r="3979">
          <cell r="S3979">
            <v>1500</v>
          </cell>
        </row>
        <row r="3979">
          <cell r="AA3979">
            <v>44682</v>
          </cell>
          <cell r="AB3979">
            <v>2022</v>
          </cell>
        </row>
        <row r="3979">
          <cell r="AF3979" t="str">
            <v>小业主产权车辆管理费</v>
          </cell>
        </row>
        <row r="3980">
          <cell r="C3980" t="str">
            <v>中华东波苑</v>
          </cell>
        </row>
        <row r="3980">
          <cell r="K3980" t="str">
            <v>2022年</v>
          </cell>
        </row>
        <row r="3980">
          <cell r="M3980">
            <v>44926</v>
          </cell>
        </row>
        <row r="3980">
          <cell r="S3980">
            <v>1799.16</v>
          </cell>
        </row>
        <row r="3980">
          <cell r="AA3980">
            <v>44682</v>
          </cell>
          <cell r="AB3980">
            <v>2022</v>
          </cell>
        </row>
        <row r="3980">
          <cell r="AF3980" t="str">
            <v>住宅物业费</v>
          </cell>
        </row>
        <row r="3981">
          <cell r="C3981" t="str">
            <v>中华东波苑</v>
          </cell>
        </row>
        <row r="3981">
          <cell r="K3981" t="str">
            <v>2022年</v>
          </cell>
        </row>
        <row r="3981">
          <cell r="M3981">
            <v>44926</v>
          </cell>
        </row>
        <row r="3981">
          <cell r="S3981">
            <v>1500</v>
          </cell>
        </row>
        <row r="3981">
          <cell r="AA3981">
            <v>44682</v>
          </cell>
          <cell r="AB3981">
            <v>2022</v>
          </cell>
        </row>
        <row r="3981">
          <cell r="AF3981" t="str">
            <v>小业主产权车辆管理费</v>
          </cell>
        </row>
        <row r="3982">
          <cell r="C3982" t="str">
            <v>中华东波苑</v>
          </cell>
        </row>
        <row r="3982">
          <cell r="K3982" t="str">
            <v>2022年</v>
          </cell>
        </row>
        <row r="3982">
          <cell r="M3982">
            <v>44926</v>
          </cell>
        </row>
        <row r="3982">
          <cell r="S3982">
            <v>1500</v>
          </cell>
        </row>
        <row r="3982">
          <cell r="AA3982">
            <v>44682</v>
          </cell>
          <cell r="AB3982">
            <v>2022</v>
          </cell>
        </row>
        <row r="3982">
          <cell r="AF3982" t="str">
            <v>小业主产权车辆管理费</v>
          </cell>
        </row>
        <row r="3983">
          <cell r="C3983" t="str">
            <v>中华东波苑</v>
          </cell>
        </row>
        <row r="3983">
          <cell r="K3983" t="str">
            <v>2022年</v>
          </cell>
        </row>
        <row r="3983">
          <cell r="M3983">
            <v>44926</v>
          </cell>
        </row>
        <row r="3983">
          <cell r="S3983">
            <v>3000</v>
          </cell>
        </row>
        <row r="3983">
          <cell r="AA3983">
            <v>44682</v>
          </cell>
          <cell r="AB3983">
            <v>2022</v>
          </cell>
        </row>
        <row r="3983">
          <cell r="AF3983" t="str">
            <v>地面停车费</v>
          </cell>
        </row>
        <row r="3984">
          <cell r="C3984" t="str">
            <v>中华东波苑</v>
          </cell>
        </row>
        <row r="3984">
          <cell r="K3984" t="str">
            <v>2022年</v>
          </cell>
        </row>
        <row r="3984">
          <cell r="M3984">
            <v>44926</v>
          </cell>
        </row>
        <row r="3984">
          <cell r="S3984">
            <v>836.94</v>
          </cell>
        </row>
        <row r="3984">
          <cell r="AA3984">
            <v>44682</v>
          </cell>
          <cell r="AB3984">
            <v>2022</v>
          </cell>
        </row>
        <row r="3984">
          <cell r="AF3984" t="str">
            <v>住宅物业费</v>
          </cell>
        </row>
        <row r="3985">
          <cell r="C3985" t="str">
            <v>中华东波苑</v>
          </cell>
        </row>
        <row r="3985">
          <cell r="K3985" t="str">
            <v>2022年</v>
          </cell>
        </row>
        <row r="3985">
          <cell r="M3985">
            <v>44926</v>
          </cell>
        </row>
        <row r="3985">
          <cell r="S3985">
            <v>736.8</v>
          </cell>
        </row>
        <row r="3985">
          <cell r="AA3985">
            <v>44682</v>
          </cell>
          <cell r="AB3985">
            <v>2022</v>
          </cell>
        </row>
        <row r="3985">
          <cell r="AF3985" t="str">
            <v>住宅物业费</v>
          </cell>
        </row>
        <row r="3986">
          <cell r="C3986" t="str">
            <v>中华东波苑</v>
          </cell>
        </row>
        <row r="3986">
          <cell r="K3986" t="str">
            <v>2022年</v>
          </cell>
        </row>
        <row r="3986">
          <cell r="M3986">
            <v>44926</v>
          </cell>
        </row>
        <row r="3986">
          <cell r="S3986">
            <v>1500</v>
          </cell>
        </row>
        <row r="3986">
          <cell r="AA3986">
            <v>44682</v>
          </cell>
          <cell r="AB3986">
            <v>2022</v>
          </cell>
        </row>
        <row r="3986">
          <cell r="AF3986" t="str">
            <v>地面停车费</v>
          </cell>
        </row>
        <row r="3987">
          <cell r="C3987" t="str">
            <v>中华东波苑</v>
          </cell>
        </row>
        <row r="3987">
          <cell r="K3987" t="str">
            <v>2022年</v>
          </cell>
        </row>
        <row r="3987">
          <cell r="M3987">
            <v>44926</v>
          </cell>
        </row>
        <row r="3987">
          <cell r="S3987">
            <v>1473.6</v>
          </cell>
        </row>
        <row r="3987">
          <cell r="AA3987">
            <v>44682</v>
          </cell>
          <cell r="AB3987">
            <v>2022</v>
          </cell>
        </row>
        <row r="3987">
          <cell r="AF3987" t="str">
            <v>住宅物业费</v>
          </cell>
        </row>
        <row r="3988">
          <cell r="C3988" t="str">
            <v>中华东波苑</v>
          </cell>
        </row>
        <row r="3988">
          <cell r="K3988" t="str">
            <v>2022年</v>
          </cell>
        </row>
        <row r="3988">
          <cell r="M3988">
            <v>44834</v>
          </cell>
        </row>
        <row r="3988">
          <cell r="S3988">
            <v>828.06</v>
          </cell>
        </row>
        <row r="3988">
          <cell r="AA3988">
            <v>44682</v>
          </cell>
          <cell r="AB3988">
            <v>2022</v>
          </cell>
        </row>
        <row r="3988">
          <cell r="AF3988" t="str">
            <v>住宅物业费</v>
          </cell>
        </row>
        <row r="3989">
          <cell r="C3989" t="str">
            <v>中华东波苑</v>
          </cell>
        </row>
        <row r="3989">
          <cell r="K3989" t="str">
            <v>2022年</v>
          </cell>
        </row>
        <row r="3989">
          <cell r="M3989">
            <v>44926</v>
          </cell>
        </row>
        <row r="3989">
          <cell r="S3989">
            <v>1709.88</v>
          </cell>
        </row>
        <row r="3989">
          <cell r="AA3989">
            <v>44682</v>
          </cell>
          <cell r="AB3989">
            <v>2022</v>
          </cell>
        </row>
        <row r="3989">
          <cell r="AF3989" t="str">
            <v>住宅物业费</v>
          </cell>
        </row>
        <row r="3990">
          <cell r="C3990" t="str">
            <v>中华东波苑</v>
          </cell>
        </row>
        <row r="3990">
          <cell r="K3990" t="str">
            <v>2022年</v>
          </cell>
        </row>
        <row r="3990">
          <cell r="M3990">
            <v>44926</v>
          </cell>
        </row>
        <row r="3990">
          <cell r="S3990">
            <v>1712.04</v>
          </cell>
        </row>
        <row r="3990">
          <cell r="AA3990">
            <v>44682</v>
          </cell>
          <cell r="AB3990">
            <v>2022</v>
          </cell>
        </row>
        <row r="3990">
          <cell r="AF3990" t="str">
            <v>住宅物业费</v>
          </cell>
        </row>
        <row r="3991">
          <cell r="C3991" t="str">
            <v>中华东波苑</v>
          </cell>
        </row>
        <row r="3991">
          <cell r="K3991" t="str">
            <v>2022年</v>
          </cell>
        </row>
        <row r="3991">
          <cell r="M3991">
            <v>44926</v>
          </cell>
        </row>
        <row r="3991">
          <cell r="S3991">
            <v>3000</v>
          </cell>
        </row>
        <row r="3991">
          <cell r="AA3991">
            <v>44682</v>
          </cell>
          <cell r="AB3991">
            <v>2022</v>
          </cell>
        </row>
        <row r="3991">
          <cell r="AF3991" t="str">
            <v>地面停车费</v>
          </cell>
        </row>
        <row r="3992">
          <cell r="C3992" t="str">
            <v>中华东波苑</v>
          </cell>
        </row>
        <row r="3992">
          <cell r="K3992" t="str">
            <v>2022年</v>
          </cell>
        </row>
        <row r="3992">
          <cell r="M3992">
            <v>44926</v>
          </cell>
        </row>
        <row r="3992">
          <cell r="S3992">
            <v>1473.6</v>
          </cell>
        </row>
        <row r="3992">
          <cell r="AA3992">
            <v>44682</v>
          </cell>
          <cell r="AB3992">
            <v>2022</v>
          </cell>
        </row>
        <row r="3992">
          <cell r="AF3992" t="str">
            <v>住宅物业费</v>
          </cell>
        </row>
        <row r="3993">
          <cell r="C3993" t="str">
            <v>中华东波苑</v>
          </cell>
        </row>
        <row r="3993">
          <cell r="K3993" t="str">
            <v>2022年</v>
          </cell>
        </row>
        <row r="3993">
          <cell r="M3993">
            <v>44742</v>
          </cell>
        </row>
        <row r="3993">
          <cell r="S3993">
            <v>736.8</v>
          </cell>
        </row>
        <row r="3993">
          <cell r="AA3993">
            <v>44682</v>
          </cell>
          <cell r="AB3993">
            <v>2022</v>
          </cell>
        </row>
        <row r="3993">
          <cell r="AF3993" t="str">
            <v>住宅物业费</v>
          </cell>
        </row>
        <row r="3994">
          <cell r="C3994" t="str">
            <v>中华东波苑</v>
          </cell>
        </row>
        <row r="3994">
          <cell r="K3994" t="str">
            <v>2022年</v>
          </cell>
        </row>
        <row r="3994">
          <cell r="M3994">
            <v>44926</v>
          </cell>
        </row>
        <row r="3994">
          <cell r="S3994">
            <v>1702.68</v>
          </cell>
        </row>
        <row r="3994">
          <cell r="AA3994">
            <v>44682</v>
          </cell>
          <cell r="AB3994">
            <v>2022</v>
          </cell>
        </row>
        <row r="3994">
          <cell r="AF3994" t="str">
            <v>住宅物业费</v>
          </cell>
        </row>
        <row r="3995">
          <cell r="C3995" t="str">
            <v>中华东波苑</v>
          </cell>
        </row>
        <row r="3995">
          <cell r="K3995" t="str">
            <v>2022年</v>
          </cell>
        </row>
        <row r="3995">
          <cell r="M3995">
            <v>44926</v>
          </cell>
        </row>
        <row r="3995">
          <cell r="S3995">
            <v>3000</v>
          </cell>
        </row>
        <row r="3995">
          <cell r="AA3995">
            <v>44682</v>
          </cell>
          <cell r="AB3995">
            <v>2022</v>
          </cell>
        </row>
        <row r="3995">
          <cell r="AF3995" t="str">
            <v>地面停车费</v>
          </cell>
        </row>
        <row r="3996">
          <cell r="C3996" t="str">
            <v>中华东波苑</v>
          </cell>
        </row>
        <row r="3996">
          <cell r="K3996" t="str">
            <v>2022年</v>
          </cell>
        </row>
        <row r="3996">
          <cell r="M3996">
            <v>44926</v>
          </cell>
        </row>
        <row r="3996">
          <cell r="S3996">
            <v>1799.16</v>
          </cell>
        </row>
        <row r="3996">
          <cell r="AA3996">
            <v>44682</v>
          </cell>
          <cell r="AB3996">
            <v>2022</v>
          </cell>
        </row>
        <row r="3996">
          <cell r="AF3996" t="str">
            <v>住宅物业费</v>
          </cell>
        </row>
        <row r="3997">
          <cell r="C3997" t="str">
            <v>中华东波苑</v>
          </cell>
        </row>
        <row r="3997">
          <cell r="K3997" t="str">
            <v>2022年</v>
          </cell>
        </row>
        <row r="3997">
          <cell r="M3997">
            <v>44926</v>
          </cell>
        </row>
        <row r="3997">
          <cell r="S3997">
            <v>1656.12</v>
          </cell>
        </row>
        <row r="3997">
          <cell r="AA3997">
            <v>44682</v>
          </cell>
          <cell r="AB3997">
            <v>2022</v>
          </cell>
        </row>
        <row r="3997">
          <cell r="AF3997" t="str">
            <v>住宅物业费</v>
          </cell>
        </row>
        <row r="3998">
          <cell r="C3998" t="str">
            <v>中华东波苑</v>
          </cell>
        </row>
        <row r="3998">
          <cell r="K3998" t="str">
            <v>2022年</v>
          </cell>
        </row>
        <row r="3998">
          <cell r="M3998">
            <v>44926</v>
          </cell>
        </row>
        <row r="3998">
          <cell r="S3998">
            <v>3000</v>
          </cell>
        </row>
        <row r="3998">
          <cell r="AA3998">
            <v>44682</v>
          </cell>
          <cell r="AB3998">
            <v>2022</v>
          </cell>
        </row>
        <row r="3998">
          <cell r="AF3998" t="str">
            <v>地面停车费</v>
          </cell>
        </row>
        <row r="3999">
          <cell r="C3999" t="str">
            <v>中华东波苑</v>
          </cell>
        </row>
        <row r="3999">
          <cell r="K3999" t="str">
            <v>2022年</v>
          </cell>
        </row>
        <row r="3999">
          <cell r="M3999">
            <v>44742</v>
          </cell>
        </row>
        <row r="3999">
          <cell r="S3999">
            <v>1955.58</v>
          </cell>
        </row>
        <row r="3999">
          <cell r="AA3999">
            <v>44682</v>
          </cell>
          <cell r="AB3999">
            <v>2022</v>
          </cell>
        </row>
        <row r="3999">
          <cell r="AF3999" t="str">
            <v>住宅物业费</v>
          </cell>
        </row>
        <row r="4000">
          <cell r="C4000" t="str">
            <v>中华东波苑</v>
          </cell>
        </row>
        <row r="4000">
          <cell r="K4000" t="str">
            <v>2022年</v>
          </cell>
        </row>
        <row r="4000">
          <cell r="M4000">
            <v>44742</v>
          </cell>
        </row>
        <row r="4000">
          <cell r="S4000">
            <v>750</v>
          </cell>
        </row>
        <row r="4000">
          <cell r="AA4000">
            <v>44682</v>
          </cell>
          <cell r="AB4000">
            <v>2022</v>
          </cell>
        </row>
        <row r="4000">
          <cell r="AF4000" t="str">
            <v>小业主产权车辆管理费</v>
          </cell>
        </row>
        <row r="4001">
          <cell r="C4001" t="str">
            <v>中华东波苑</v>
          </cell>
        </row>
        <row r="4001">
          <cell r="K4001" t="str">
            <v>2022年</v>
          </cell>
        </row>
        <row r="4001">
          <cell r="M4001">
            <v>44926</v>
          </cell>
        </row>
        <row r="4001">
          <cell r="S4001">
            <v>1473.6</v>
          </cell>
        </row>
        <row r="4001">
          <cell r="AA4001">
            <v>44682</v>
          </cell>
          <cell r="AB4001">
            <v>2022</v>
          </cell>
        </row>
        <row r="4001">
          <cell r="AF4001" t="str">
            <v>住宅物业费</v>
          </cell>
        </row>
        <row r="4002">
          <cell r="C4002" t="str">
            <v>中华东波苑</v>
          </cell>
        </row>
        <row r="4002">
          <cell r="K4002" t="str">
            <v>2022年</v>
          </cell>
        </row>
        <row r="4002">
          <cell r="M4002">
            <v>44926</v>
          </cell>
        </row>
        <row r="4002">
          <cell r="S4002">
            <v>1799.16</v>
          </cell>
        </row>
        <row r="4002">
          <cell r="AA4002">
            <v>44682</v>
          </cell>
          <cell r="AB4002">
            <v>2022</v>
          </cell>
        </row>
        <row r="4002">
          <cell r="AF4002" t="str">
            <v>住宅物业费</v>
          </cell>
        </row>
        <row r="4003">
          <cell r="C4003" t="str">
            <v>中华东波苑</v>
          </cell>
        </row>
        <row r="4003">
          <cell r="K4003" t="str">
            <v>2022年</v>
          </cell>
        </row>
        <row r="4003">
          <cell r="M4003">
            <v>44926</v>
          </cell>
        </row>
        <row r="4003">
          <cell r="S4003">
            <v>1500</v>
          </cell>
        </row>
        <row r="4003">
          <cell r="AA4003">
            <v>44682</v>
          </cell>
          <cell r="AB4003">
            <v>2022</v>
          </cell>
        </row>
        <row r="4003">
          <cell r="AF4003" t="str">
            <v>小业主产权车辆管理费</v>
          </cell>
        </row>
        <row r="4004">
          <cell r="C4004" t="str">
            <v>中华东波苑</v>
          </cell>
        </row>
        <row r="4004">
          <cell r="K4004" t="str">
            <v>2022年</v>
          </cell>
        </row>
        <row r="4004">
          <cell r="M4004">
            <v>44742</v>
          </cell>
        </row>
        <row r="4004">
          <cell r="S4004">
            <v>545.88</v>
          </cell>
        </row>
        <row r="4004">
          <cell r="AA4004">
            <v>44682</v>
          </cell>
          <cell r="AB4004">
            <v>2022</v>
          </cell>
        </row>
        <row r="4004">
          <cell r="AF4004" t="str">
            <v>住宅物业费</v>
          </cell>
        </row>
        <row r="4005">
          <cell r="C4005" t="str">
            <v>中华东波苑</v>
          </cell>
        </row>
        <row r="4005">
          <cell r="K4005" t="str">
            <v>2022年</v>
          </cell>
        </row>
        <row r="4005">
          <cell r="M4005">
            <v>44926</v>
          </cell>
        </row>
        <row r="4005">
          <cell r="S4005">
            <v>1474.44</v>
          </cell>
        </row>
        <row r="4005">
          <cell r="AA4005">
            <v>44682</v>
          </cell>
          <cell r="AB4005">
            <v>2022</v>
          </cell>
        </row>
        <row r="4005">
          <cell r="AF4005" t="str">
            <v>住宅物业费</v>
          </cell>
        </row>
        <row r="4006">
          <cell r="C4006" t="str">
            <v>中华东波苑</v>
          </cell>
        </row>
        <row r="4006">
          <cell r="K4006" t="str">
            <v>2022年</v>
          </cell>
        </row>
        <row r="4006">
          <cell r="M4006">
            <v>44926</v>
          </cell>
        </row>
        <row r="4006">
          <cell r="S4006">
            <v>1794.36</v>
          </cell>
        </row>
        <row r="4006">
          <cell r="AA4006">
            <v>44682</v>
          </cell>
          <cell r="AB4006">
            <v>2022</v>
          </cell>
        </row>
        <row r="4006">
          <cell r="AF4006" t="str">
            <v>住宅物业费</v>
          </cell>
        </row>
        <row r="4007">
          <cell r="C4007" t="str">
            <v>中华东波苑</v>
          </cell>
        </row>
        <row r="4007">
          <cell r="K4007" t="str">
            <v>2022年</v>
          </cell>
        </row>
        <row r="4007">
          <cell r="M4007">
            <v>44926</v>
          </cell>
        </row>
        <row r="4007">
          <cell r="S4007">
            <v>1799.16</v>
          </cell>
        </row>
        <row r="4007">
          <cell r="AA4007">
            <v>44682</v>
          </cell>
          <cell r="AB4007">
            <v>2022</v>
          </cell>
        </row>
        <row r="4007">
          <cell r="AF4007" t="str">
            <v>住宅物业费</v>
          </cell>
        </row>
        <row r="4008">
          <cell r="C4008" t="str">
            <v>中华东波苑</v>
          </cell>
        </row>
        <row r="4008">
          <cell r="K4008" t="str">
            <v>2022年</v>
          </cell>
        </row>
        <row r="4008">
          <cell r="M4008">
            <v>44742</v>
          </cell>
        </row>
        <row r="4008">
          <cell r="S4008">
            <v>368.4</v>
          </cell>
        </row>
        <row r="4008">
          <cell r="AA4008">
            <v>44682</v>
          </cell>
          <cell r="AB4008">
            <v>2022</v>
          </cell>
        </row>
        <row r="4008">
          <cell r="AF4008" t="str">
            <v>住宅物业费</v>
          </cell>
        </row>
        <row r="4009">
          <cell r="C4009" t="str">
            <v>中华东波苑</v>
          </cell>
        </row>
        <row r="4009">
          <cell r="K4009" t="str">
            <v>2022年</v>
          </cell>
        </row>
        <row r="4009">
          <cell r="M4009">
            <v>44742</v>
          </cell>
        </row>
        <row r="4009">
          <cell r="S4009">
            <v>750</v>
          </cell>
        </row>
        <row r="4009">
          <cell r="AA4009">
            <v>44682</v>
          </cell>
          <cell r="AB4009">
            <v>2022</v>
          </cell>
        </row>
        <row r="4009">
          <cell r="AF4009" t="str">
            <v>地面停车费</v>
          </cell>
        </row>
        <row r="4010">
          <cell r="C4010" t="str">
            <v>中华东波苑</v>
          </cell>
        </row>
        <row r="4010">
          <cell r="K4010" t="str">
            <v>2022年</v>
          </cell>
        </row>
        <row r="4010">
          <cell r="M4010">
            <v>44742</v>
          </cell>
        </row>
        <row r="4010">
          <cell r="S4010">
            <v>1050</v>
          </cell>
        </row>
        <row r="4010">
          <cell r="AA4010">
            <v>44682</v>
          </cell>
          <cell r="AB4010">
            <v>2022</v>
          </cell>
        </row>
        <row r="4010">
          <cell r="AF4010" t="str">
            <v>地下停车费</v>
          </cell>
        </row>
        <row r="4011">
          <cell r="C4011" t="str">
            <v>中华东波苑</v>
          </cell>
        </row>
        <row r="4011">
          <cell r="K4011" t="str">
            <v>2022年</v>
          </cell>
        </row>
        <row r="4011">
          <cell r="M4011">
            <v>44926</v>
          </cell>
        </row>
        <row r="4011">
          <cell r="S4011">
            <v>1673.88</v>
          </cell>
        </row>
        <row r="4011">
          <cell r="AA4011">
            <v>44682</v>
          </cell>
          <cell r="AB4011">
            <v>2022</v>
          </cell>
        </row>
        <row r="4011">
          <cell r="AF4011" t="str">
            <v>住宅物业费</v>
          </cell>
        </row>
        <row r="4012">
          <cell r="C4012" t="str">
            <v>中华东波苑</v>
          </cell>
        </row>
        <row r="4012">
          <cell r="K4012" t="str">
            <v>2022年</v>
          </cell>
        </row>
        <row r="4012">
          <cell r="M4012">
            <v>44926</v>
          </cell>
        </row>
        <row r="4012">
          <cell r="S4012">
            <v>1656.12</v>
          </cell>
        </row>
        <row r="4012">
          <cell r="AA4012">
            <v>44682</v>
          </cell>
          <cell r="AB4012">
            <v>2022</v>
          </cell>
        </row>
        <row r="4012">
          <cell r="AF4012" t="str">
            <v>住宅物业费</v>
          </cell>
        </row>
        <row r="4013">
          <cell r="C4013" t="str">
            <v>中华东波苑</v>
          </cell>
        </row>
        <row r="4013">
          <cell r="K4013" t="str">
            <v>2022年</v>
          </cell>
        </row>
        <row r="4013">
          <cell r="M4013">
            <v>44926</v>
          </cell>
        </row>
        <row r="4013">
          <cell r="S4013">
            <v>1473.6</v>
          </cell>
        </row>
        <row r="4013">
          <cell r="AA4013">
            <v>44682</v>
          </cell>
          <cell r="AB4013">
            <v>2022</v>
          </cell>
        </row>
        <row r="4013">
          <cell r="AF4013" t="str">
            <v>住宅物业费</v>
          </cell>
        </row>
        <row r="4014">
          <cell r="C4014" t="str">
            <v>中华东波苑</v>
          </cell>
        </row>
        <row r="4014">
          <cell r="K4014" t="str">
            <v>2022年</v>
          </cell>
        </row>
        <row r="4014">
          <cell r="M4014">
            <v>44926</v>
          </cell>
        </row>
        <row r="4014">
          <cell r="S4014">
            <v>1799.16</v>
          </cell>
        </row>
        <row r="4014">
          <cell r="AA4014">
            <v>44682</v>
          </cell>
          <cell r="AB4014">
            <v>2022</v>
          </cell>
        </row>
        <row r="4014">
          <cell r="AF4014" t="str">
            <v>住宅物业费</v>
          </cell>
        </row>
        <row r="4015">
          <cell r="C4015" t="str">
            <v>中华东波苑</v>
          </cell>
        </row>
        <row r="4015">
          <cell r="K4015" t="str">
            <v>2022年</v>
          </cell>
        </row>
        <row r="4015">
          <cell r="M4015">
            <v>44926</v>
          </cell>
        </row>
        <row r="4015">
          <cell r="S4015">
            <v>1500</v>
          </cell>
        </row>
        <row r="4015">
          <cell r="AA4015">
            <v>44682</v>
          </cell>
          <cell r="AB4015">
            <v>2022</v>
          </cell>
        </row>
        <row r="4015">
          <cell r="AF4015" t="str">
            <v>小业主产权车辆管理费</v>
          </cell>
        </row>
        <row r="4016">
          <cell r="C4016" t="str">
            <v>中华东波苑</v>
          </cell>
        </row>
        <row r="4016">
          <cell r="K4016" t="str">
            <v>2022年</v>
          </cell>
        </row>
        <row r="4016">
          <cell r="M4016">
            <v>44926</v>
          </cell>
        </row>
        <row r="4016">
          <cell r="S4016">
            <v>1799.16</v>
          </cell>
        </row>
        <row r="4016">
          <cell r="AA4016">
            <v>44682</v>
          </cell>
          <cell r="AB4016">
            <v>2022</v>
          </cell>
        </row>
        <row r="4016">
          <cell r="AF4016" t="str">
            <v>住宅物业费</v>
          </cell>
        </row>
        <row r="4017">
          <cell r="C4017" t="str">
            <v>中华东波苑</v>
          </cell>
        </row>
        <row r="4017">
          <cell r="K4017" t="str">
            <v>2022年</v>
          </cell>
        </row>
        <row r="4017">
          <cell r="M4017">
            <v>44926</v>
          </cell>
        </row>
        <row r="4017">
          <cell r="S4017">
            <v>1732.2</v>
          </cell>
        </row>
        <row r="4017">
          <cell r="AA4017">
            <v>44682</v>
          </cell>
          <cell r="AB4017">
            <v>2022</v>
          </cell>
        </row>
        <row r="4017">
          <cell r="AF4017" t="str">
            <v>住宅物业费</v>
          </cell>
        </row>
        <row r="4018">
          <cell r="C4018" t="str">
            <v>中华东波苑</v>
          </cell>
        </row>
        <row r="4018">
          <cell r="K4018" t="str">
            <v>2022年</v>
          </cell>
        </row>
        <row r="4018">
          <cell r="M4018">
            <v>44926</v>
          </cell>
        </row>
        <row r="4018">
          <cell r="S4018">
            <v>2187.72</v>
          </cell>
        </row>
        <row r="4018">
          <cell r="AA4018">
            <v>44682</v>
          </cell>
          <cell r="AB4018">
            <v>2022</v>
          </cell>
        </row>
        <row r="4018">
          <cell r="AF4018" t="str">
            <v>住宅物业费</v>
          </cell>
        </row>
        <row r="4019">
          <cell r="C4019" t="str">
            <v>中华东波苑</v>
          </cell>
        </row>
        <row r="4019">
          <cell r="K4019" t="str">
            <v>2022年</v>
          </cell>
        </row>
        <row r="4019">
          <cell r="M4019">
            <v>44926</v>
          </cell>
        </row>
        <row r="4019">
          <cell r="S4019">
            <v>2094.36</v>
          </cell>
        </row>
        <row r="4019">
          <cell r="AA4019">
            <v>44682</v>
          </cell>
          <cell r="AB4019">
            <v>2022</v>
          </cell>
        </row>
        <row r="4019">
          <cell r="AF4019" t="str">
            <v>住宅物业费</v>
          </cell>
        </row>
        <row r="4020">
          <cell r="C4020" t="str">
            <v>中华东波苑</v>
          </cell>
        </row>
        <row r="4020">
          <cell r="K4020" t="str">
            <v>2022年</v>
          </cell>
        </row>
        <row r="4020">
          <cell r="M4020">
            <v>44926</v>
          </cell>
        </row>
        <row r="4020">
          <cell r="S4020">
            <v>1500</v>
          </cell>
        </row>
        <row r="4020">
          <cell r="AA4020">
            <v>44682</v>
          </cell>
          <cell r="AB4020">
            <v>2022</v>
          </cell>
        </row>
        <row r="4020">
          <cell r="AF4020" t="str">
            <v>小业主产权车辆管理费</v>
          </cell>
        </row>
        <row r="4021">
          <cell r="C4021" t="str">
            <v>中华东波苑</v>
          </cell>
        </row>
        <row r="4021">
          <cell r="K4021" t="str">
            <v>2022年</v>
          </cell>
        </row>
        <row r="4021">
          <cell r="M4021">
            <v>44926</v>
          </cell>
        </row>
        <row r="4021">
          <cell r="S4021">
            <v>1473.6</v>
          </cell>
        </row>
        <row r="4021">
          <cell r="AA4021">
            <v>44682</v>
          </cell>
          <cell r="AB4021">
            <v>2022</v>
          </cell>
        </row>
        <row r="4021">
          <cell r="AF4021" t="str">
            <v>住宅物业费</v>
          </cell>
        </row>
        <row r="4022">
          <cell r="C4022" t="str">
            <v>中华东波苑</v>
          </cell>
        </row>
        <row r="4022">
          <cell r="K4022" t="str">
            <v>2022年</v>
          </cell>
        </row>
        <row r="4022">
          <cell r="M4022">
            <v>44926</v>
          </cell>
        </row>
        <row r="4022">
          <cell r="S4022">
            <v>1732.2</v>
          </cell>
        </row>
        <row r="4022">
          <cell r="AA4022">
            <v>44682</v>
          </cell>
          <cell r="AB4022">
            <v>2022</v>
          </cell>
        </row>
        <row r="4022">
          <cell r="AF4022" t="str">
            <v>住宅物业费</v>
          </cell>
        </row>
        <row r="4023">
          <cell r="C4023" t="str">
            <v>中华东波苑</v>
          </cell>
        </row>
        <row r="4023">
          <cell r="K4023" t="str">
            <v>2022年</v>
          </cell>
        </row>
        <row r="4023">
          <cell r="M4023">
            <v>44926</v>
          </cell>
        </row>
        <row r="4023">
          <cell r="S4023">
            <v>1500</v>
          </cell>
        </row>
        <row r="4023">
          <cell r="AA4023">
            <v>44682</v>
          </cell>
          <cell r="AB4023">
            <v>2022</v>
          </cell>
        </row>
        <row r="4023">
          <cell r="AF4023" t="str">
            <v>小业主产权车辆管理费</v>
          </cell>
        </row>
        <row r="4024">
          <cell r="C4024" t="str">
            <v>中华东波苑</v>
          </cell>
        </row>
        <row r="4024">
          <cell r="K4024" t="str">
            <v>2022年</v>
          </cell>
        </row>
        <row r="4024">
          <cell r="M4024">
            <v>44926</v>
          </cell>
        </row>
        <row r="4024">
          <cell r="S4024">
            <v>1794.36</v>
          </cell>
        </row>
        <row r="4024">
          <cell r="AA4024">
            <v>44682</v>
          </cell>
          <cell r="AB4024">
            <v>2022</v>
          </cell>
        </row>
        <row r="4024">
          <cell r="AF4024" t="str">
            <v>住宅物业费</v>
          </cell>
        </row>
        <row r="4025">
          <cell r="C4025" t="str">
            <v>中华东波苑</v>
          </cell>
        </row>
        <row r="4025">
          <cell r="K4025" t="str">
            <v>2022年</v>
          </cell>
        </row>
        <row r="4025">
          <cell r="M4025">
            <v>44926</v>
          </cell>
        </row>
        <row r="4025">
          <cell r="S4025">
            <v>1656.12</v>
          </cell>
        </row>
        <row r="4025">
          <cell r="AA4025">
            <v>44682</v>
          </cell>
          <cell r="AB4025">
            <v>2022</v>
          </cell>
        </row>
        <row r="4025">
          <cell r="AF4025" t="str">
            <v>住宅物业费</v>
          </cell>
        </row>
        <row r="4026">
          <cell r="C4026" t="str">
            <v>中华东波苑</v>
          </cell>
        </row>
        <row r="4026">
          <cell r="K4026" t="str">
            <v>2022年</v>
          </cell>
        </row>
        <row r="4026">
          <cell r="M4026">
            <v>44926</v>
          </cell>
        </row>
        <row r="4026">
          <cell r="S4026">
            <v>1656.12</v>
          </cell>
        </row>
        <row r="4026">
          <cell r="AA4026">
            <v>44682</v>
          </cell>
          <cell r="AB4026">
            <v>2022</v>
          </cell>
        </row>
        <row r="4026">
          <cell r="AF4026" t="str">
            <v>住宅物业费</v>
          </cell>
        </row>
        <row r="4027">
          <cell r="C4027" t="str">
            <v>中华东波苑</v>
          </cell>
        </row>
        <row r="4027">
          <cell r="K4027" t="str">
            <v>2022年</v>
          </cell>
        </row>
        <row r="4027">
          <cell r="M4027">
            <v>44926</v>
          </cell>
        </row>
        <row r="4027">
          <cell r="S4027">
            <v>3000</v>
          </cell>
        </row>
        <row r="4027">
          <cell r="AA4027">
            <v>44682</v>
          </cell>
          <cell r="AB4027">
            <v>2022</v>
          </cell>
        </row>
        <row r="4027">
          <cell r="AF4027" t="str">
            <v>地面停车费</v>
          </cell>
        </row>
        <row r="4028">
          <cell r="C4028" t="str">
            <v>中华东波苑</v>
          </cell>
        </row>
        <row r="4028">
          <cell r="K4028" t="str">
            <v>2022年</v>
          </cell>
        </row>
        <row r="4028">
          <cell r="M4028">
            <v>44926</v>
          </cell>
        </row>
        <row r="4028">
          <cell r="S4028">
            <v>2122.44</v>
          </cell>
        </row>
        <row r="4028">
          <cell r="AA4028">
            <v>44682</v>
          </cell>
          <cell r="AB4028">
            <v>2022</v>
          </cell>
        </row>
        <row r="4028">
          <cell r="AF4028" t="str">
            <v>住宅物业费</v>
          </cell>
        </row>
        <row r="4029">
          <cell r="C4029" t="str">
            <v>中华东波苑</v>
          </cell>
        </row>
        <row r="4029">
          <cell r="K4029" t="str">
            <v>2022年</v>
          </cell>
        </row>
        <row r="4029">
          <cell r="M4029">
            <v>44926</v>
          </cell>
        </row>
        <row r="4029">
          <cell r="S4029">
            <v>1673.88</v>
          </cell>
        </row>
        <row r="4029">
          <cell r="AA4029">
            <v>44682</v>
          </cell>
          <cell r="AB4029">
            <v>2022</v>
          </cell>
        </row>
        <row r="4029">
          <cell r="AF4029" t="str">
            <v>住宅物业费</v>
          </cell>
        </row>
        <row r="4030">
          <cell r="C4030" t="str">
            <v>中华东波苑</v>
          </cell>
        </row>
        <row r="4030">
          <cell r="K4030" t="str">
            <v>2022年</v>
          </cell>
        </row>
        <row r="4030">
          <cell r="M4030">
            <v>44926</v>
          </cell>
        </row>
        <row r="4030">
          <cell r="S4030">
            <v>1656.12</v>
          </cell>
        </row>
        <row r="4030">
          <cell r="AA4030">
            <v>44682</v>
          </cell>
          <cell r="AB4030">
            <v>2022</v>
          </cell>
        </row>
        <row r="4030">
          <cell r="AF4030" t="str">
            <v>住宅物业费</v>
          </cell>
        </row>
        <row r="4031">
          <cell r="C4031" t="str">
            <v>中华东波苑</v>
          </cell>
        </row>
        <row r="4031">
          <cell r="K4031" t="str">
            <v>2022年</v>
          </cell>
        </row>
        <row r="4031">
          <cell r="M4031">
            <v>44926</v>
          </cell>
        </row>
        <row r="4031">
          <cell r="S4031">
            <v>1712.4</v>
          </cell>
        </row>
        <row r="4031">
          <cell r="AA4031">
            <v>44682</v>
          </cell>
          <cell r="AB4031">
            <v>2022</v>
          </cell>
        </row>
        <row r="4031">
          <cell r="AF4031" t="str">
            <v>住宅物业费</v>
          </cell>
        </row>
        <row r="4032">
          <cell r="C4032" t="str">
            <v>中华东波苑</v>
          </cell>
        </row>
        <row r="4032">
          <cell r="K4032" t="str">
            <v>2022年</v>
          </cell>
        </row>
        <row r="4032">
          <cell r="M4032">
            <v>44742</v>
          </cell>
        </row>
        <row r="4032">
          <cell r="S4032">
            <v>836.94</v>
          </cell>
        </row>
        <row r="4032">
          <cell r="AA4032">
            <v>44682</v>
          </cell>
          <cell r="AB4032">
            <v>2022</v>
          </cell>
        </row>
        <row r="4032">
          <cell r="AF4032" t="str">
            <v>住宅物业费</v>
          </cell>
        </row>
        <row r="4033">
          <cell r="C4033" t="str">
            <v>中华东波苑</v>
          </cell>
        </row>
        <row r="4033">
          <cell r="K4033" t="str">
            <v>2022年</v>
          </cell>
        </row>
        <row r="4033">
          <cell r="M4033">
            <v>44742</v>
          </cell>
        </row>
        <row r="4033">
          <cell r="S4033">
            <v>736.8</v>
          </cell>
        </row>
        <row r="4033">
          <cell r="AA4033">
            <v>44682</v>
          </cell>
          <cell r="AB4033">
            <v>2022</v>
          </cell>
        </row>
        <row r="4033">
          <cell r="AF4033" t="str">
            <v>住宅物业费</v>
          </cell>
        </row>
        <row r="4034">
          <cell r="C4034" t="str">
            <v>中华东波苑</v>
          </cell>
        </row>
        <row r="4034">
          <cell r="K4034" t="str">
            <v>2022年</v>
          </cell>
        </row>
        <row r="4034">
          <cell r="M4034">
            <v>44926</v>
          </cell>
        </row>
        <row r="4034">
          <cell r="S4034">
            <v>736.8</v>
          </cell>
        </row>
        <row r="4034">
          <cell r="AA4034">
            <v>44682</v>
          </cell>
          <cell r="AB4034">
            <v>2022</v>
          </cell>
        </row>
        <row r="4034">
          <cell r="AF4034" t="str">
            <v>住宅物业费</v>
          </cell>
        </row>
        <row r="4035">
          <cell r="C4035" t="str">
            <v>中华东波苑</v>
          </cell>
        </row>
        <row r="4035">
          <cell r="K4035" t="str">
            <v>2022年</v>
          </cell>
        </row>
        <row r="4035">
          <cell r="M4035">
            <v>44926</v>
          </cell>
        </row>
        <row r="4035">
          <cell r="S4035">
            <v>750</v>
          </cell>
        </row>
        <row r="4035">
          <cell r="AA4035">
            <v>44682</v>
          </cell>
          <cell r="AB4035">
            <v>2022</v>
          </cell>
        </row>
        <row r="4035">
          <cell r="AF4035" t="str">
            <v>小业主产权车辆管理费</v>
          </cell>
        </row>
        <row r="4036">
          <cell r="C4036" t="str">
            <v>中华东波苑</v>
          </cell>
        </row>
        <row r="4036">
          <cell r="K4036" t="str">
            <v>2022年</v>
          </cell>
        </row>
        <row r="4036">
          <cell r="M4036">
            <v>44926</v>
          </cell>
        </row>
        <row r="4036">
          <cell r="S4036">
            <v>1799.16</v>
          </cell>
        </row>
        <row r="4036">
          <cell r="AA4036">
            <v>44682</v>
          </cell>
          <cell r="AB4036">
            <v>2022</v>
          </cell>
        </row>
        <row r="4036">
          <cell r="AF4036" t="str">
            <v>住宅物业费</v>
          </cell>
        </row>
        <row r="4037">
          <cell r="C4037" t="str">
            <v>中华东波苑</v>
          </cell>
        </row>
        <row r="4037">
          <cell r="K4037" t="str">
            <v>2022年</v>
          </cell>
        </row>
        <row r="4037">
          <cell r="M4037">
            <v>44926</v>
          </cell>
        </row>
        <row r="4037">
          <cell r="S4037">
            <v>1473.6</v>
          </cell>
        </row>
        <row r="4037">
          <cell r="AA4037">
            <v>44682</v>
          </cell>
          <cell r="AB4037">
            <v>2022</v>
          </cell>
        </row>
        <row r="4037">
          <cell r="AF4037" t="str">
            <v>住宅物业费</v>
          </cell>
        </row>
        <row r="4038">
          <cell r="C4038" t="str">
            <v>中华东波苑</v>
          </cell>
        </row>
        <row r="4038">
          <cell r="K4038" t="str">
            <v>2022年</v>
          </cell>
        </row>
        <row r="4038">
          <cell r="M4038">
            <v>44926</v>
          </cell>
        </row>
        <row r="4038">
          <cell r="S4038">
            <v>1673.88</v>
          </cell>
        </row>
        <row r="4038">
          <cell r="AA4038">
            <v>44682</v>
          </cell>
          <cell r="AB4038">
            <v>2022</v>
          </cell>
        </row>
        <row r="4038">
          <cell r="AF4038" t="str">
            <v>住宅物业费</v>
          </cell>
        </row>
        <row r="4039">
          <cell r="C4039" t="str">
            <v>中华东波苑</v>
          </cell>
        </row>
        <row r="4039">
          <cell r="K4039" t="str">
            <v>2022年</v>
          </cell>
        </row>
        <row r="4039">
          <cell r="M4039">
            <v>44926</v>
          </cell>
        </row>
        <row r="4039">
          <cell r="S4039">
            <v>4200</v>
          </cell>
        </row>
        <row r="4039">
          <cell r="AA4039">
            <v>44682</v>
          </cell>
          <cell r="AB4039">
            <v>2022</v>
          </cell>
        </row>
        <row r="4039">
          <cell r="AF4039" t="str">
            <v>地下停车费</v>
          </cell>
        </row>
        <row r="4040">
          <cell r="C4040" t="str">
            <v>中华东波苑</v>
          </cell>
        </row>
        <row r="4040">
          <cell r="K4040" t="str">
            <v>2022年</v>
          </cell>
        </row>
        <row r="4040">
          <cell r="M4040">
            <v>44926</v>
          </cell>
        </row>
        <row r="4040">
          <cell r="S4040">
            <v>3399</v>
          </cell>
        </row>
        <row r="4040">
          <cell r="AA4040">
            <v>44682</v>
          </cell>
          <cell r="AB4040">
            <v>2022</v>
          </cell>
        </row>
        <row r="4040">
          <cell r="AF4040" t="str">
            <v>商铺物业费</v>
          </cell>
        </row>
        <row r="4041">
          <cell r="C4041" t="str">
            <v>中华东波苑</v>
          </cell>
        </row>
        <row r="4041">
          <cell r="K4041" t="str">
            <v>2022年</v>
          </cell>
        </row>
        <row r="4041">
          <cell r="M4041">
            <v>44712</v>
          </cell>
        </row>
        <row r="4041">
          <cell r="S4041">
            <v>250</v>
          </cell>
        </row>
        <row r="4041">
          <cell r="AA4041">
            <v>44682</v>
          </cell>
          <cell r="AB4041">
            <v>2022</v>
          </cell>
        </row>
        <row r="4041">
          <cell r="AF4041" t="str">
            <v>临时停车费</v>
          </cell>
        </row>
        <row r="4042">
          <cell r="C4042" t="str">
            <v>中华东波苑</v>
          </cell>
        </row>
        <row r="4042">
          <cell r="K4042" t="str">
            <v>2022年</v>
          </cell>
        </row>
        <row r="4042">
          <cell r="M4042">
            <v>44712</v>
          </cell>
        </row>
        <row r="4042">
          <cell r="S4042">
            <v>500</v>
          </cell>
        </row>
        <row r="4042">
          <cell r="AA4042">
            <v>44682</v>
          </cell>
          <cell r="AB4042">
            <v>2022</v>
          </cell>
        </row>
        <row r="4042">
          <cell r="AF4042" t="str">
            <v>临时停车费</v>
          </cell>
        </row>
        <row r="4043">
          <cell r="C4043" t="str">
            <v>中华东波苑</v>
          </cell>
        </row>
        <row r="4043">
          <cell r="K4043" t="str">
            <v>2022年</v>
          </cell>
        </row>
        <row r="4043">
          <cell r="M4043">
            <v>44742</v>
          </cell>
        </row>
        <row r="4043">
          <cell r="S4043">
            <v>8650.98</v>
          </cell>
        </row>
        <row r="4043">
          <cell r="AA4043">
            <v>44682</v>
          </cell>
          <cell r="AB4043">
            <v>2022</v>
          </cell>
        </row>
        <row r="4043">
          <cell r="AF4043" t="str">
            <v>商铺物业费</v>
          </cell>
        </row>
        <row r="4044">
          <cell r="C4044" t="str">
            <v>中华东波苑</v>
          </cell>
        </row>
        <row r="4044">
          <cell r="K4044" t="str">
            <v>2022年</v>
          </cell>
        </row>
        <row r="4044">
          <cell r="M4044">
            <v>44742</v>
          </cell>
        </row>
        <row r="4044">
          <cell r="S4044">
            <v>7085.4</v>
          </cell>
        </row>
        <row r="4044">
          <cell r="AA4044">
            <v>44682</v>
          </cell>
          <cell r="AB4044">
            <v>2022</v>
          </cell>
        </row>
        <row r="4044">
          <cell r="AF4044" t="str">
            <v>商铺物业费</v>
          </cell>
        </row>
        <row r="4045">
          <cell r="C4045" t="str">
            <v>中华东波苑</v>
          </cell>
        </row>
        <row r="4045">
          <cell r="K4045" t="str">
            <v>2022年</v>
          </cell>
        </row>
        <row r="4045">
          <cell r="M4045">
            <v>44620</v>
          </cell>
        </row>
        <row r="4045">
          <cell r="S4045">
            <v>3039.96</v>
          </cell>
        </row>
        <row r="4045">
          <cell r="AA4045">
            <v>44682</v>
          </cell>
          <cell r="AB4045">
            <v>2022</v>
          </cell>
        </row>
        <row r="4045">
          <cell r="AF4045" t="str">
            <v>电费及管理费</v>
          </cell>
        </row>
        <row r="4046">
          <cell r="C4046" t="str">
            <v>中华东波苑</v>
          </cell>
        </row>
        <row r="4046">
          <cell r="K4046" t="str">
            <v>2022年</v>
          </cell>
        </row>
        <row r="4046">
          <cell r="M4046">
            <v>44620</v>
          </cell>
        </row>
        <row r="4046">
          <cell r="S4046">
            <v>187.72</v>
          </cell>
        </row>
        <row r="4046">
          <cell r="AA4046">
            <v>44682</v>
          </cell>
          <cell r="AB4046">
            <v>2022</v>
          </cell>
        </row>
        <row r="4046">
          <cell r="AF4046" t="str">
            <v>代收水费</v>
          </cell>
        </row>
        <row r="4047">
          <cell r="C4047" t="str">
            <v>中华东波苑</v>
          </cell>
        </row>
        <row r="4047">
          <cell r="K4047" t="str">
            <v>2022年</v>
          </cell>
        </row>
        <row r="4047">
          <cell r="M4047">
            <v>44926</v>
          </cell>
        </row>
        <row r="4047">
          <cell r="S4047">
            <v>1500</v>
          </cell>
        </row>
        <row r="4047">
          <cell r="AA4047">
            <v>44713</v>
          </cell>
          <cell r="AB4047">
            <v>2022</v>
          </cell>
        </row>
        <row r="4047">
          <cell r="AF4047" t="str">
            <v>小业主产权车辆管理费</v>
          </cell>
        </row>
        <row r="4048">
          <cell r="C4048" t="str">
            <v>中华东波苑</v>
          </cell>
        </row>
        <row r="4048">
          <cell r="K4048" t="str">
            <v>2022年</v>
          </cell>
        </row>
        <row r="4048">
          <cell r="M4048">
            <v>44926</v>
          </cell>
        </row>
        <row r="4048">
          <cell r="S4048">
            <v>1794.36</v>
          </cell>
        </row>
        <row r="4048">
          <cell r="AA4048">
            <v>44713</v>
          </cell>
          <cell r="AB4048">
            <v>2022</v>
          </cell>
        </row>
        <row r="4048">
          <cell r="AF4048" t="str">
            <v>住宅物业费</v>
          </cell>
        </row>
        <row r="4049">
          <cell r="C4049" t="str">
            <v>中华东波苑</v>
          </cell>
        </row>
        <row r="4049">
          <cell r="K4049" t="str">
            <v>2022年</v>
          </cell>
        </row>
        <row r="4049">
          <cell r="M4049">
            <v>44926</v>
          </cell>
        </row>
        <row r="4049">
          <cell r="S4049">
            <v>899.58</v>
          </cell>
        </row>
        <row r="4049">
          <cell r="AA4049">
            <v>44713</v>
          </cell>
          <cell r="AB4049">
            <v>2022</v>
          </cell>
        </row>
        <row r="4049">
          <cell r="AF4049" t="str">
            <v>住宅物业费</v>
          </cell>
        </row>
        <row r="4050">
          <cell r="C4050" t="str">
            <v>中华东波苑</v>
          </cell>
        </row>
        <row r="4050">
          <cell r="K4050" t="str">
            <v>2022年</v>
          </cell>
        </row>
        <row r="4050">
          <cell r="M4050">
            <v>44651</v>
          </cell>
        </row>
        <row r="4050">
          <cell r="S4050">
            <v>1674.34</v>
          </cell>
        </row>
        <row r="4050">
          <cell r="AA4050">
            <v>44713</v>
          </cell>
          <cell r="AB4050">
            <v>2022</v>
          </cell>
        </row>
        <row r="4050">
          <cell r="AF4050" t="str">
            <v>商铺物业费</v>
          </cell>
        </row>
        <row r="4051">
          <cell r="C4051" t="str">
            <v>中华东波苑</v>
          </cell>
        </row>
        <row r="4051">
          <cell r="K4051" t="str">
            <v>2022年</v>
          </cell>
        </row>
        <row r="4051">
          <cell r="M4051">
            <v>44651</v>
          </cell>
        </row>
        <row r="4051">
          <cell r="S4051">
            <v>1282.94</v>
          </cell>
        </row>
        <row r="4051">
          <cell r="AA4051">
            <v>44713</v>
          </cell>
          <cell r="AB4051">
            <v>2022</v>
          </cell>
        </row>
        <row r="4051">
          <cell r="AF4051" t="str">
            <v>商铺物业费</v>
          </cell>
        </row>
        <row r="4052">
          <cell r="C4052" t="str">
            <v>中华东波苑</v>
          </cell>
        </row>
        <row r="4052">
          <cell r="K4052" t="str">
            <v>2022年</v>
          </cell>
        </row>
        <row r="4052">
          <cell r="M4052">
            <v>44651</v>
          </cell>
        </row>
        <row r="4052">
          <cell r="S4052">
            <v>3553.8</v>
          </cell>
        </row>
        <row r="4052">
          <cell r="AA4052">
            <v>44713</v>
          </cell>
          <cell r="AB4052">
            <v>2022</v>
          </cell>
        </row>
        <row r="4052">
          <cell r="AF4052" t="str">
            <v>商铺物业费</v>
          </cell>
        </row>
        <row r="4053">
          <cell r="C4053" t="str">
            <v>中华东波苑</v>
          </cell>
        </row>
        <row r="4053">
          <cell r="K4053" t="str">
            <v>2022年</v>
          </cell>
        </row>
        <row r="4053">
          <cell r="M4053">
            <v>44620</v>
          </cell>
        </row>
        <row r="4053">
          <cell r="S4053">
            <v>976.5</v>
          </cell>
        </row>
        <row r="4053">
          <cell r="AA4053">
            <v>44713</v>
          </cell>
          <cell r="AB4053">
            <v>2022</v>
          </cell>
        </row>
        <row r="4053">
          <cell r="AF4053" t="str">
            <v>电费及管理费</v>
          </cell>
        </row>
        <row r="4054">
          <cell r="C4054" t="str">
            <v>中华东波苑</v>
          </cell>
        </row>
        <row r="4054">
          <cell r="K4054" t="str">
            <v>2022年</v>
          </cell>
        </row>
        <row r="4054">
          <cell r="M4054">
            <v>44620</v>
          </cell>
        </row>
        <row r="4054">
          <cell r="S4054">
            <v>21.66</v>
          </cell>
        </row>
        <row r="4054">
          <cell r="AA4054">
            <v>44713</v>
          </cell>
          <cell r="AB4054">
            <v>2022</v>
          </cell>
        </row>
        <row r="4054">
          <cell r="AF4054" t="str">
            <v>代收水费</v>
          </cell>
        </row>
        <row r="4055">
          <cell r="C4055" t="str">
            <v>中华东波苑</v>
          </cell>
        </row>
        <row r="4055">
          <cell r="K4055" t="str">
            <v>2022年</v>
          </cell>
        </row>
        <row r="4055">
          <cell r="M4055">
            <v>44914</v>
          </cell>
        </row>
        <row r="4055">
          <cell r="S4055">
            <v>2100</v>
          </cell>
        </row>
        <row r="4055">
          <cell r="AA4055">
            <v>44713</v>
          </cell>
          <cell r="AB4055">
            <v>2022</v>
          </cell>
        </row>
        <row r="4055">
          <cell r="AF4055" t="str">
            <v>租金收入</v>
          </cell>
        </row>
        <row r="4056">
          <cell r="C4056" t="str">
            <v>中华东波苑</v>
          </cell>
        </row>
        <row r="4056">
          <cell r="K4056" t="str">
            <v>2023年</v>
          </cell>
        </row>
        <row r="4056">
          <cell r="M4056">
            <v>45065</v>
          </cell>
        </row>
        <row r="4056">
          <cell r="S4056">
            <v>1500</v>
          </cell>
        </row>
        <row r="4056">
          <cell r="AA4056">
            <v>44713</v>
          </cell>
          <cell r="AB4056">
            <v>2022</v>
          </cell>
        </row>
        <row r="4056">
          <cell r="AF4056" t="str">
            <v>租金收入</v>
          </cell>
        </row>
        <row r="4057">
          <cell r="C4057" t="str">
            <v>中华东波苑</v>
          </cell>
        </row>
        <row r="4057">
          <cell r="K4057" t="str">
            <v>2022年</v>
          </cell>
        </row>
        <row r="4057">
          <cell r="M4057">
            <v>44926</v>
          </cell>
        </row>
        <row r="4057">
          <cell r="S4057">
            <v>1799.16</v>
          </cell>
        </row>
        <row r="4057">
          <cell r="AA4057">
            <v>44713</v>
          </cell>
          <cell r="AB4057">
            <v>2022</v>
          </cell>
        </row>
        <row r="4057">
          <cell r="AF4057" t="str">
            <v>住宅物业费</v>
          </cell>
        </row>
        <row r="4058">
          <cell r="C4058" t="str">
            <v>中华东波苑</v>
          </cell>
        </row>
        <row r="4058">
          <cell r="K4058" t="str">
            <v>2022年</v>
          </cell>
        </row>
        <row r="4058">
          <cell r="M4058">
            <v>44926</v>
          </cell>
        </row>
        <row r="4058">
          <cell r="S4058">
            <v>1656.12</v>
          </cell>
        </row>
        <row r="4058">
          <cell r="AA4058">
            <v>44713</v>
          </cell>
          <cell r="AB4058">
            <v>2022</v>
          </cell>
        </row>
        <row r="4058">
          <cell r="AF4058" t="str">
            <v>住宅物业费</v>
          </cell>
        </row>
        <row r="4059">
          <cell r="C4059" t="str">
            <v>中华东波苑</v>
          </cell>
        </row>
        <row r="4059">
          <cell r="K4059" t="str">
            <v>2022年</v>
          </cell>
        </row>
        <row r="4059">
          <cell r="M4059">
            <v>44926</v>
          </cell>
        </row>
        <row r="4059">
          <cell r="S4059">
            <v>1656.12</v>
          </cell>
        </row>
        <row r="4059">
          <cell r="AA4059">
            <v>44713</v>
          </cell>
          <cell r="AB4059">
            <v>2022</v>
          </cell>
        </row>
        <row r="4059">
          <cell r="AF4059" t="str">
            <v>住宅物业费</v>
          </cell>
        </row>
        <row r="4060">
          <cell r="C4060" t="str">
            <v>中华东波苑</v>
          </cell>
        </row>
        <row r="4060">
          <cell r="K4060" t="str">
            <v>2022年</v>
          </cell>
        </row>
        <row r="4060">
          <cell r="M4060">
            <v>44926</v>
          </cell>
        </row>
        <row r="4060">
          <cell r="S4060">
            <v>1500</v>
          </cell>
        </row>
        <row r="4060">
          <cell r="AA4060">
            <v>44713</v>
          </cell>
          <cell r="AB4060">
            <v>2022</v>
          </cell>
        </row>
        <row r="4060">
          <cell r="AF4060" t="str">
            <v>小业主产权车辆管理费</v>
          </cell>
        </row>
        <row r="4061">
          <cell r="C4061" t="str">
            <v>中华东波苑</v>
          </cell>
        </row>
        <row r="4061">
          <cell r="K4061" t="str">
            <v>2022年</v>
          </cell>
        </row>
        <row r="4061">
          <cell r="M4061">
            <v>44926</v>
          </cell>
        </row>
        <row r="4061">
          <cell r="S4061">
            <v>1737.96</v>
          </cell>
        </row>
        <row r="4061">
          <cell r="AA4061">
            <v>44713</v>
          </cell>
          <cell r="AB4061">
            <v>2022</v>
          </cell>
        </row>
        <row r="4061">
          <cell r="AF4061" t="str">
            <v>住宅物业费</v>
          </cell>
        </row>
        <row r="4062">
          <cell r="C4062" t="str">
            <v>中华东波苑</v>
          </cell>
        </row>
        <row r="4062">
          <cell r="K4062" t="str">
            <v>2022年</v>
          </cell>
        </row>
        <row r="4062">
          <cell r="M4062">
            <v>44926</v>
          </cell>
        </row>
        <row r="4062">
          <cell r="S4062">
            <v>1673.88</v>
          </cell>
        </row>
        <row r="4062">
          <cell r="AA4062">
            <v>44713</v>
          </cell>
          <cell r="AB4062">
            <v>2022</v>
          </cell>
        </row>
        <row r="4062">
          <cell r="AF4062" t="str">
            <v>住宅物业费</v>
          </cell>
        </row>
        <row r="4063">
          <cell r="C4063" t="str">
            <v>中华东波苑</v>
          </cell>
        </row>
        <row r="4063">
          <cell r="K4063" t="str">
            <v>2022年</v>
          </cell>
        </row>
        <row r="4063">
          <cell r="M4063">
            <v>44926</v>
          </cell>
        </row>
        <row r="4063">
          <cell r="S4063">
            <v>1473.6</v>
          </cell>
        </row>
        <row r="4063">
          <cell r="AA4063">
            <v>44713</v>
          </cell>
          <cell r="AB4063">
            <v>2022</v>
          </cell>
        </row>
        <row r="4063">
          <cell r="AF4063" t="str">
            <v>住宅物业费</v>
          </cell>
        </row>
        <row r="4064">
          <cell r="C4064" t="str">
            <v>中华东波苑</v>
          </cell>
        </row>
        <row r="4064">
          <cell r="K4064" t="str">
            <v>2022年</v>
          </cell>
        </row>
        <row r="4064">
          <cell r="M4064">
            <v>44742</v>
          </cell>
        </row>
        <row r="4064">
          <cell r="S4064">
            <v>783.27</v>
          </cell>
        </row>
        <row r="4064">
          <cell r="AA4064">
            <v>44713</v>
          </cell>
          <cell r="AB4064">
            <v>2022</v>
          </cell>
        </row>
        <row r="4064">
          <cell r="AF4064" t="str">
            <v>商铺物业费</v>
          </cell>
        </row>
        <row r="4065">
          <cell r="C4065" t="str">
            <v>中华东波苑</v>
          </cell>
        </row>
        <row r="4065">
          <cell r="K4065" t="str">
            <v>2022年</v>
          </cell>
        </row>
        <row r="4065">
          <cell r="M4065">
            <v>44926</v>
          </cell>
        </row>
        <row r="4065">
          <cell r="S4065">
            <v>1702.68</v>
          </cell>
        </row>
        <row r="4065">
          <cell r="AA4065">
            <v>44713</v>
          </cell>
          <cell r="AB4065">
            <v>2022</v>
          </cell>
        </row>
        <row r="4065">
          <cell r="AF4065" t="str">
            <v>住宅物业费</v>
          </cell>
        </row>
        <row r="4066">
          <cell r="C4066" t="str">
            <v>中华东波苑</v>
          </cell>
        </row>
        <row r="4066">
          <cell r="K4066" t="str">
            <v>2022年</v>
          </cell>
        </row>
        <row r="4066">
          <cell r="M4066">
            <v>44926</v>
          </cell>
        </row>
        <row r="4066">
          <cell r="S4066">
            <v>1656.12</v>
          </cell>
        </row>
        <row r="4066">
          <cell r="AA4066">
            <v>44713</v>
          </cell>
          <cell r="AB4066">
            <v>2022</v>
          </cell>
        </row>
        <row r="4066">
          <cell r="AF4066" t="str">
            <v>住宅物业费</v>
          </cell>
        </row>
        <row r="4067">
          <cell r="C4067" t="str">
            <v>中华东波苑</v>
          </cell>
        </row>
        <row r="4067">
          <cell r="K4067" t="str">
            <v>2022年</v>
          </cell>
        </row>
        <row r="4067">
          <cell r="M4067">
            <v>44742</v>
          </cell>
        </row>
        <row r="4067">
          <cell r="S4067">
            <v>1500</v>
          </cell>
        </row>
        <row r="4067">
          <cell r="AA4067">
            <v>44713</v>
          </cell>
          <cell r="AB4067">
            <v>2022</v>
          </cell>
        </row>
        <row r="4067">
          <cell r="AF4067" t="str">
            <v>地面停车费</v>
          </cell>
        </row>
        <row r="4068">
          <cell r="C4068" t="str">
            <v>中华东波苑</v>
          </cell>
        </row>
        <row r="4068">
          <cell r="K4068" t="str">
            <v>2022年</v>
          </cell>
        </row>
        <row r="4068">
          <cell r="M4068">
            <v>44926</v>
          </cell>
        </row>
        <row r="4068">
          <cell r="S4068">
            <v>1656.12</v>
          </cell>
        </row>
        <row r="4068">
          <cell r="AA4068">
            <v>44713</v>
          </cell>
          <cell r="AB4068">
            <v>2022</v>
          </cell>
        </row>
        <row r="4068">
          <cell r="AF4068" t="str">
            <v>住宅物业费</v>
          </cell>
        </row>
        <row r="4069">
          <cell r="C4069" t="str">
            <v>中华东波苑</v>
          </cell>
        </row>
        <row r="4069">
          <cell r="K4069" t="str">
            <v>2022年</v>
          </cell>
        </row>
        <row r="4069">
          <cell r="M4069">
            <v>44926</v>
          </cell>
        </row>
        <row r="4069">
          <cell r="S4069">
            <v>1799.16</v>
          </cell>
        </row>
        <row r="4069">
          <cell r="AA4069">
            <v>44713</v>
          </cell>
          <cell r="AB4069">
            <v>2022</v>
          </cell>
        </row>
        <row r="4069">
          <cell r="AF4069" t="str">
            <v>住宅物业费</v>
          </cell>
        </row>
        <row r="4070">
          <cell r="C4070" t="str">
            <v>中华东波苑</v>
          </cell>
        </row>
        <row r="4070">
          <cell r="K4070" t="str">
            <v>2022年</v>
          </cell>
        </row>
        <row r="4070">
          <cell r="M4070">
            <v>44620</v>
          </cell>
        </row>
        <row r="4070">
          <cell r="S4070">
            <v>2924.32</v>
          </cell>
        </row>
        <row r="4070">
          <cell r="AA4070">
            <v>44713</v>
          </cell>
          <cell r="AB4070">
            <v>2022</v>
          </cell>
        </row>
        <row r="4070">
          <cell r="AF4070" t="str">
            <v>电费及管理费</v>
          </cell>
        </row>
        <row r="4071">
          <cell r="C4071" t="str">
            <v>中华东波苑</v>
          </cell>
        </row>
        <row r="4071">
          <cell r="K4071" t="str">
            <v>2022年</v>
          </cell>
        </row>
        <row r="4071">
          <cell r="M4071">
            <v>44620</v>
          </cell>
        </row>
        <row r="4071">
          <cell r="S4071">
            <v>114.48</v>
          </cell>
        </row>
        <row r="4071">
          <cell r="AA4071">
            <v>44713</v>
          </cell>
          <cell r="AB4071">
            <v>2022</v>
          </cell>
        </row>
        <row r="4071">
          <cell r="AF4071" t="str">
            <v>代收水费</v>
          </cell>
        </row>
        <row r="4072">
          <cell r="C4072" t="str">
            <v>中华东波苑</v>
          </cell>
        </row>
        <row r="4072">
          <cell r="K4072" t="str">
            <v>2022年</v>
          </cell>
        </row>
        <row r="4072">
          <cell r="M4072">
            <v>44651</v>
          </cell>
        </row>
        <row r="4072">
          <cell r="S4072">
            <v>222</v>
          </cell>
        </row>
        <row r="4072">
          <cell r="AA4072">
            <v>44713</v>
          </cell>
          <cell r="AB4072">
            <v>2022</v>
          </cell>
        </row>
        <row r="4072">
          <cell r="AF4072" t="str">
            <v>电费及管理费</v>
          </cell>
        </row>
        <row r="4073">
          <cell r="C4073" t="str">
            <v>中华东波苑</v>
          </cell>
        </row>
        <row r="4073">
          <cell r="K4073" t="str">
            <v>2022年</v>
          </cell>
        </row>
        <row r="4073">
          <cell r="M4073">
            <v>44742</v>
          </cell>
        </row>
        <row r="4073">
          <cell r="S4073">
            <v>500</v>
          </cell>
        </row>
        <row r="4073">
          <cell r="AA4073">
            <v>44713</v>
          </cell>
          <cell r="AB4073">
            <v>2022</v>
          </cell>
        </row>
        <row r="4073">
          <cell r="AF4073" t="str">
            <v>电费及管理费</v>
          </cell>
        </row>
        <row r="4074">
          <cell r="C4074" t="str">
            <v>中华东波苑</v>
          </cell>
        </row>
        <row r="4074">
          <cell r="K4074" t="str">
            <v>2022年</v>
          </cell>
        </row>
        <row r="4074">
          <cell r="M4074">
            <v>44651</v>
          </cell>
        </row>
        <row r="4074">
          <cell r="S4074">
            <v>3307.08</v>
          </cell>
        </row>
        <row r="4074">
          <cell r="AA4074">
            <v>44713</v>
          </cell>
          <cell r="AB4074">
            <v>2022</v>
          </cell>
        </row>
        <row r="4074">
          <cell r="AF4074" t="str">
            <v>电费及管理费</v>
          </cell>
        </row>
        <row r="4075">
          <cell r="C4075" t="str">
            <v>中华东波苑</v>
          </cell>
        </row>
        <row r="4075">
          <cell r="K4075" t="str">
            <v>2022年</v>
          </cell>
        </row>
        <row r="4075">
          <cell r="M4075">
            <v>44651</v>
          </cell>
        </row>
        <row r="4075">
          <cell r="S4075">
            <v>101.08</v>
          </cell>
        </row>
        <row r="4075">
          <cell r="AA4075">
            <v>44713</v>
          </cell>
          <cell r="AB4075">
            <v>2022</v>
          </cell>
        </row>
        <row r="4075">
          <cell r="AF4075" t="str">
            <v>代收水费</v>
          </cell>
        </row>
        <row r="4076">
          <cell r="C4076" t="str">
            <v>中华东波苑</v>
          </cell>
        </row>
        <row r="4076">
          <cell r="K4076" t="str">
            <v>2022年</v>
          </cell>
        </row>
        <row r="4076">
          <cell r="M4076">
            <v>44712</v>
          </cell>
        </row>
        <row r="4076">
          <cell r="S4076">
            <v>4899.24</v>
          </cell>
        </row>
        <row r="4076">
          <cell r="AA4076">
            <v>44713</v>
          </cell>
          <cell r="AB4076">
            <v>2022</v>
          </cell>
        </row>
        <row r="4076">
          <cell r="AF4076" t="str">
            <v>电费及管理费</v>
          </cell>
        </row>
        <row r="4077">
          <cell r="C4077" t="str">
            <v>中华东波苑</v>
          </cell>
        </row>
        <row r="4077">
          <cell r="K4077" t="str">
            <v>2022年</v>
          </cell>
        </row>
        <row r="4077">
          <cell r="M4077">
            <v>44712</v>
          </cell>
        </row>
        <row r="4077">
          <cell r="S4077">
            <v>231.04</v>
          </cell>
        </row>
        <row r="4077">
          <cell r="AA4077">
            <v>44713</v>
          </cell>
          <cell r="AB4077">
            <v>2022</v>
          </cell>
        </row>
        <row r="4077">
          <cell r="AF4077" t="str">
            <v>代收水费</v>
          </cell>
        </row>
        <row r="4078">
          <cell r="C4078" t="str">
            <v>中华东波苑</v>
          </cell>
        </row>
        <row r="4078">
          <cell r="K4078" t="str">
            <v>2022年</v>
          </cell>
        </row>
        <row r="4078">
          <cell r="M4078">
            <v>44651</v>
          </cell>
        </row>
        <row r="4078">
          <cell r="S4078">
            <v>2424.5</v>
          </cell>
        </row>
        <row r="4078">
          <cell r="AA4078">
            <v>44713</v>
          </cell>
          <cell r="AB4078">
            <v>2022</v>
          </cell>
        </row>
        <row r="4078">
          <cell r="AF4078" t="str">
            <v>电费及管理费</v>
          </cell>
        </row>
        <row r="4079">
          <cell r="C4079" t="str">
            <v>中华东波苑</v>
          </cell>
        </row>
        <row r="4079">
          <cell r="K4079" t="str">
            <v>2022年</v>
          </cell>
        </row>
        <row r="4079">
          <cell r="M4079">
            <v>44651</v>
          </cell>
        </row>
        <row r="4079">
          <cell r="S4079">
            <v>616</v>
          </cell>
        </row>
        <row r="4079">
          <cell r="AA4079">
            <v>44713</v>
          </cell>
          <cell r="AB4079">
            <v>2022</v>
          </cell>
        </row>
        <row r="4079">
          <cell r="AF4079" t="str">
            <v>代收水费</v>
          </cell>
        </row>
        <row r="4080">
          <cell r="C4080" t="str">
            <v>中华东波苑</v>
          </cell>
        </row>
        <row r="4080">
          <cell r="K4080" t="str">
            <v>2022年</v>
          </cell>
        </row>
        <row r="4080">
          <cell r="M4080">
            <v>44712</v>
          </cell>
        </row>
        <row r="4080">
          <cell r="S4080">
            <v>808.5</v>
          </cell>
        </row>
        <row r="4080">
          <cell r="AA4080">
            <v>44713</v>
          </cell>
          <cell r="AB4080">
            <v>2022</v>
          </cell>
        </row>
        <row r="4080">
          <cell r="AF4080" t="str">
            <v>电费及管理费</v>
          </cell>
        </row>
        <row r="4081">
          <cell r="C4081" t="str">
            <v>中华东波苑</v>
          </cell>
        </row>
        <row r="4081">
          <cell r="K4081" t="str">
            <v>2022年</v>
          </cell>
        </row>
        <row r="4081">
          <cell r="M4081">
            <v>44712</v>
          </cell>
        </row>
        <row r="4081">
          <cell r="S4081">
            <v>120</v>
          </cell>
        </row>
        <row r="4081">
          <cell r="AA4081">
            <v>44713</v>
          </cell>
          <cell r="AB4081">
            <v>2022</v>
          </cell>
        </row>
        <row r="4081">
          <cell r="AF4081" t="str">
            <v>代收水费</v>
          </cell>
        </row>
        <row r="4082">
          <cell r="C4082" t="str">
            <v>中华东波苑</v>
          </cell>
        </row>
        <row r="4082">
          <cell r="K4082" t="str">
            <v>2022年</v>
          </cell>
        </row>
        <row r="4082">
          <cell r="M4082">
            <v>44651</v>
          </cell>
        </row>
        <row r="4082">
          <cell r="S4082">
            <v>949.2</v>
          </cell>
        </row>
        <row r="4082">
          <cell r="AA4082">
            <v>44713</v>
          </cell>
          <cell r="AB4082">
            <v>2022</v>
          </cell>
        </row>
        <row r="4082">
          <cell r="AF4082" t="str">
            <v>电费及管理费</v>
          </cell>
        </row>
        <row r="4083">
          <cell r="C4083" t="str">
            <v>中华东波苑</v>
          </cell>
        </row>
        <row r="4083">
          <cell r="K4083" t="str">
            <v>2022年</v>
          </cell>
        </row>
        <row r="4083">
          <cell r="M4083">
            <v>44651</v>
          </cell>
        </row>
        <row r="4083">
          <cell r="S4083">
            <v>192</v>
          </cell>
        </row>
        <row r="4083">
          <cell r="AA4083">
            <v>44713</v>
          </cell>
          <cell r="AB4083">
            <v>2022</v>
          </cell>
        </row>
        <row r="4083">
          <cell r="AF4083" t="str">
            <v>代收水费</v>
          </cell>
        </row>
        <row r="4084">
          <cell r="C4084" t="str">
            <v>中华东波苑</v>
          </cell>
        </row>
        <row r="4084">
          <cell r="K4084" t="str">
            <v>2022年</v>
          </cell>
        </row>
        <row r="4084">
          <cell r="M4084">
            <v>44651</v>
          </cell>
        </row>
        <row r="4084">
          <cell r="S4084">
            <v>192</v>
          </cell>
        </row>
        <row r="4084">
          <cell r="AA4084">
            <v>44713</v>
          </cell>
          <cell r="AB4084">
            <v>2022</v>
          </cell>
        </row>
        <row r="4084">
          <cell r="AF4084" t="str">
            <v>代收水费</v>
          </cell>
        </row>
        <row r="4085">
          <cell r="C4085" t="str">
            <v>中华东波苑</v>
          </cell>
        </row>
        <row r="4085">
          <cell r="K4085" t="str">
            <v>2022年</v>
          </cell>
        </row>
        <row r="4085">
          <cell r="M4085">
            <v>44712</v>
          </cell>
        </row>
        <row r="4085">
          <cell r="S4085">
            <v>408</v>
          </cell>
        </row>
        <row r="4085">
          <cell r="AA4085">
            <v>44713</v>
          </cell>
          <cell r="AB4085">
            <v>2022</v>
          </cell>
        </row>
        <row r="4085">
          <cell r="AF4085" t="str">
            <v>代收水费</v>
          </cell>
        </row>
        <row r="4086">
          <cell r="C4086" t="str">
            <v>中华东波苑</v>
          </cell>
        </row>
        <row r="4086">
          <cell r="K4086" t="str">
            <v>2022年</v>
          </cell>
        </row>
        <row r="4086">
          <cell r="M4086">
            <v>44712</v>
          </cell>
        </row>
        <row r="4086">
          <cell r="S4086">
            <v>1762.8</v>
          </cell>
        </row>
        <row r="4086">
          <cell r="AA4086">
            <v>44713</v>
          </cell>
          <cell r="AB4086">
            <v>2022</v>
          </cell>
        </row>
        <row r="4086">
          <cell r="AF4086" t="str">
            <v>电费及管理费</v>
          </cell>
        </row>
        <row r="4087">
          <cell r="C4087" t="str">
            <v>中华东波苑</v>
          </cell>
        </row>
        <row r="4087">
          <cell r="K4087" t="str">
            <v>2022年</v>
          </cell>
        </row>
        <row r="4087">
          <cell r="M4087">
            <v>44712</v>
          </cell>
        </row>
        <row r="4087">
          <cell r="S4087">
            <v>440</v>
          </cell>
        </row>
        <row r="4087">
          <cell r="AA4087">
            <v>44713</v>
          </cell>
          <cell r="AB4087">
            <v>2022</v>
          </cell>
        </row>
        <row r="4087">
          <cell r="AF4087" t="str">
            <v>代收水费</v>
          </cell>
        </row>
        <row r="4088">
          <cell r="C4088" t="str">
            <v>中华东波苑</v>
          </cell>
        </row>
        <row r="4088">
          <cell r="K4088" t="str">
            <v>2022年</v>
          </cell>
        </row>
        <row r="4088">
          <cell r="M4088">
            <v>44651</v>
          </cell>
        </row>
        <row r="4088">
          <cell r="S4088">
            <v>237.16</v>
          </cell>
        </row>
        <row r="4088">
          <cell r="AA4088">
            <v>44713</v>
          </cell>
          <cell r="AB4088">
            <v>2022</v>
          </cell>
        </row>
        <row r="4088">
          <cell r="AF4088" t="str">
            <v>电费及管理费</v>
          </cell>
        </row>
        <row r="4089">
          <cell r="C4089" t="str">
            <v>中华东波苑</v>
          </cell>
        </row>
        <row r="4089">
          <cell r="K4089" t="str">
            <v>2022年</v>
          </cell>
        </row>
        <row r="4089">
          <cell r="M4089">
            <v>44651</v>
          </cell>
        </row>
        <row r="4089">
          <cell r="S4089">
            <v>361</v>
          </cell>
        </row>
        <row r="4089">
          <cell r="AA4089">
            <v>44713</v>
          </cell>
          <cell r="AB4089">
            <v>2022</v>
          </cell>
        </row>
        <row r="4089">
          <cell r="AF4089" t="str">
            <v>代收水费</v>
          </cell>
        </row>
        <row r="4090">
          <cell r="C4090" t="str">
            <v>中华东波苑</v>
          </cell>
        </row>
        <row r="4090">
          <cell r="K4090" t="str">
            <v>2022年</v>
          </cell>
        </row>
        <row r="4090">
          <cell r="M4090">
            <v>44712</v>
          </cell>
        </row>
        <row r="4090">
          <cell r="S4090">
            <v>407.68</v>
          </cell>
        </row>
        <row r="4090">
          <cell r="AA4090">
            <v>44713</v>
          </cell>
          <cell r="AB4090">
            <v>2022</v>
          </cell>
        </row>
        <row r="4090">
          <cell r="AF4090" t="str">
            <v>电费及管理费</v>
          </cell>
        </row>
        <row r="4091">
          <cell r="C4091" t="str">
            <v>中华东波苑</v>
          </cell>
        </row>
        <row r="4091">
          <cell r="K4091" t="str">
            <v>2022年</v>
          </cell>
        </row>
        <row r="4091">
          <cell r="M4091">
            <v>44712</v>
          </cell>
        </row>
        <row r="4091">
          <cell r="S4091">
            <v>361</v>
          </cell>
        </row>
        <row r="4091">
          <cell r="AA4091">
            <v>44713</v>
          </cell>
          <cell r="AB4091">
            <v>2022</v>
          </cell>
        </row>
        <row r="4091">
          <cell r="AF4091" t="str">
            <v>代收水费</v>
          </cell>
        </row>
        <row r="4092">
          <cell r="C4092" t="str">
            <v>中华东波苑</v>
          </cell>
        </row>
        <row r="4092">
          <cell r="K4092" t="str">
            <v>2022年</v>
          </cell>
        </row>
        <row r="4092">
          <cell r="M4092">
            <v>44651</v>
          </cell>
        </row>
        <row r="4092">
          <cell r="S4092">
            <v>250.6</v>
          </cell>
        </row>
        <row r="4092">
          <cell r="AA4092">
            <v>44713</v>
          </cell>
          <cell r="AB4092">
            <v>2022</v>
          </cell>
        </row>
        <row r="4092">
          <cell r="AF4092" t="str">
            <v>电费及管理费</v>
          </cell>
        </row>
        <row r="4093">
          <cell r="C4093" t="str">
            <v>中华东波苑</v>
          </cell>
        </row>
        <row r="4093">
          <cell r="K4093" t="str">
            <v>2022年</v>
          </cell>
        </row>
        <row r="4093">
          <cell r="M4093">
            <v>44651</v>
          </cell>
        </row>
        <row r="4093">
          <cell r="S4093">
            <v>48</v>
          </cell>
        </row>
        <row r="4093">
          <cell r="AA4093">
            <v>44713</v>
          </cell>
          <cell r="AB4093">
            <v>2022</v>
          </cell>
        </row>
        <row r="4093">
          <cell r="AF4093" t="str">
            <v>代收水费</v>
          </cell>
        </row>
        <row r="4094">
          <cell r="C4094" t="str">
            <v>中华东波苑</v>
          </cell>
        </row>
        <row r="4094">
          <cell r="K4094" t="str">
            <v>2022年</v>
          </cell>
        </row>
        <row r="4094">
          <cell r="M4094">
            <v>44712</v>
          </cell>
        </row>
        <row r="4094">
          <cell r="S4094">
            <v>789.6</v>
          </cell>
        </row>
        <row r="4094">
          <cell r="AA4094">
            <v>44713</v>
          </cell>
          <cell r="AB4094">
            <v>2022</v>
          </cell>
        </row>
        <row r="4094">
          <cell r="AF4094" t="str">
            <v>电费及管理费</v>
          </cell>
        </row>
        <row r="4095">
          <cell r="C4095" t="str">
            <v>中华东波苑</v>
          </cell>
        </row>
        <row r="4095">
          <cell r="K4095" t="str">
            <v>2022年</v>
          </cell>
        </row>
        <row r="4095">
          <cell r="M4095">
            <v>44712</v>
          </cell>
        </row>
        <row r="4095">
          <cell r="S4095">
            <v>248</v>
          </cell>
        </row>
        <row r="4095">
          <cell r="AA4095">
            <v>44713</v>
          </cell>
          <cell r="AB4095">
            <v>2022</v>
          </cell>
        </row>
        <row r="4095">
          <cell r="AF4095" t="str">
            <v>代收水费</v>
          </cell>
        </row>
        <row r="4096">
          <cell r="C4096" t="str">
            <v>中华东波苑</v>
          </cell>
        </row>
        <row r="4096">
          <cell r="K4096" t="str">
            <v>2022年</v>
          </cell>
        </row>
        <row r="4096">
          <cell r="M4096">
            <v>44651</v>
          </cell>
        </row>
        <row r="4096">
          <cell r="S4096">
            <v>1670.9</v>
          </cell>
        </row>
        <row r="4096">
          <cell r="AA4096">
            <v>44713</v>
          </cell>
          <cell r="AB4096">
            <v>2022</v>
          </cell>
        </row>
        <row r="4096">
          <cell r="AF4096" t="str">
            <v>电费及管理费</v>
          </cell>
        </row>
        <row r="4097">
          <cell r="C4097" t="str">
            <v>中华东波苑</v>
          </cell>
        </row>
        <row r="4097">
          <cell r="K4097" t="str">
            <v>2022年</v>
          </cell>
        </row>
        <row r="4097">
          <cell r="M4097">
            <v>44651</v>
          </cell>
        </row>
        <row r="4097">
          <cell r="S4097">
            <v>450</v>
          </cell>
        </row>
        <row r="4097">
          <cell r="AA4097">
            <v>44713</v>
          </cell>
          <cell r="AB4097">
            <v>2022</v>
          </cell>
        </row>
        <row r="4097">
          <cell r="AF4097" t="str">
            <v>代收水费</v>
          </cell>
        </row>
        <row r="4098">
          <cell r="C4098" t="str">
            <v>中华东波苑</v>
          </cell>
        </row>
        <row r="4098">
          <cell r="K4098" t="str">
            <v>2022年</v>
          </cell>
        </row>
        <row r="4098">
          <cell r="M4098">
            <v>44712</v>
          </cell>
        </row>
        <row r="4098">
          <cell r="S4098">
            <v>2675.4</v>
          </cell>
        </row>
        <row r="4098">
          <cell r="AA4098">
            <v>44713</v>
          </cell>
          <cell r="AB4098">
            <v>2022</v>
          </cell>
        </row>
        <row r="4098">
          <cell r="AF4098" t="str">
            <v>电费及管理费</v>
          </cell>
        </row>
        <row r="4099">
          <cell r="C4099" t="str">
            <v>中华东波苑</v>
          </cell>
        </row>
        <row r="4099">
          <cell r="K4099" t="str">
            <v>2022年</v>
          </cell>
        </row>
        <row r="4099">
          <cell r="M4099">
            <v>44712</v>
          </cell>
        </row>
        <row r="4099">
          <cell r="S4099">
            <v>907.5</v>
          </cell>
        </row>
        <row r="4099">
          <cell r="AA4099">
            <v>44713</v>
          </cell>
          <cell r="AB4099">
            <v>2022</v>
          </cell>
        </row>
        <row r="4099">
          <cell r="AF4099" t="str">
            <v>代收水费</v>
          </cell>
        </row>
        <row r="4100">
          <cell r="C4100" t="str">
            <v>中华东波苑</v>
          </cell>
        </row>
        <row r="4100">
          <cell r="K4100" t="str">
            <v>2022年</v>
          </cell>
        </row>
        <row r="4100">
          <cell r="M4100">
            <v>44651</v>
          </cell>
        </row>
        <row r="4100">
          <cell r="S4100">
            <v>4181.16</v>
          </cell>
        </row>
        <row r="4100">
          <cell r="AA4100">
            <v>44713</v>
          </cell>
          <cell r="AB4100">
            <v>2022</v>
          </cell>
        </row>
        <row r="4100">
          <cell r="AF4100" t="str">
            <v>商铺物业费</v>
          </cell>
        </row>
        <row r="4101">
          <cell r="C4101" t="str">
            <v>中华东波苑</v>
          </cell>
        </row>
        <row r="4101">
          <cell r="K4101" t="str">
            <v>2022年</v>
          </cell>
        </row>
        <row r="4101">
          <cell r="M4101">
            <v>44651</v>
          </cell>
        </row>
        <row r="4101">
          <cell r="S4101">
            <v>957.6</v>
          </cell>
        </row>
        <row r="4101">
          <cell r="AA4101">
            <v>44713</v>
          </cell>
          <cell r="AB4101">
            <v>2022</v>
          </cell>
        </row>
        <row r="4101">
          <cell r="AF4101" t="str">
            <v>商铺物业费</v>
          </cell>
        </row>
        <row r="4102">
          <cell r="C4102" t="str">
            <v>中华东波苑</v>
          </cell>
        </row>
        <row r="4102">
          <cell r="K4102" t="str">
            <v>2022年</v>
          </cell>
        </row>
        <row r="4102">
          <cell r="M4102">
            <v>44651</v>
          </cell>
        </row>
        <row r="4102">
          <cell r="S4102">
            <v>684</v>
          </cell>
        </row>
        <row r="4102">
          <cell r="AA4102">
            <v>44713</v>
          </cell>
          <cell r="AB4102">
            <v>2022</v>
          </cell>
        </row>
        <row r="4102">
          <cell r="AF4102" t="str">
            <v>商铺物业费</v>
          </cell>
        </row>
        <row r="4103">
          <cell r="C4103" t="str">
            <v>中华东波苑</v>
          </cell>
        </row>
        <row r="4103">
          <cell r="K4103" t="str">
            <v>2022年</v>
          </cell>
        </row>
        <row r="4103">
          <cell r="M4103">
            <v>44651</v>
          </cell>
        </row>
        <row r="4103">
          <cell r="S4103">
            <v>2080.5</v>
          </cell>
        </row>
        <row r="4103">
          <cell r="AA4103">
            <v>44713</v>
          </cell>
          <cell r="AB4103">
            <v>2022</v>
          </cell>
        </row>
        <row r="4103">
          <cell r="AF4103" t="str">
            <v>商铺物业费</v>
          </cell>
        </row>
        <row r="4104">
          <cell r="C4104" t="str">
            <v>中华东波苑</v>
          </cell>
        </row>
        <row r="4104">
          <cell r="K4104" t="str">
            <v>2022年</v>
          </cell>
        </row>
        <row r="4104">
          <cell r="M4104">
            <v>44651</v>
          </cell>
        </row>
        <row r="4104">
          <cell r="S4104">
            <v>9327.54</v>
          </cell>
        </row>
        <row r="4104">
          <cell r="AA4104">
            <v>44713</v>
          </cell>
          <cell r="AB4104">
            <v>2022</v>
          </cell>
        </row>
        <row r="4104">
          <cell r="AF4104" t="str">
            <v>商铺物业费</v>
          </cell>
        </row>
        <row r="4105">
          <cell r="C4105" t="str">
            <v>中华东波苑</v>
          </cell>
        </row>
        <row r="4105">
          <cell r="K4105" t="str">
            <v>2022年</v>
          </cell>
        </row>
        <row r="4105">
          <cell r="M4105">
            <v>44742</v>
          </cell>
        </row>
        <row r="4105">
          <cell r="S4105">
            <v>2364.58</v>
          </cell>
        </row>
        <row r="4105">
          <cell r="AA4105">
            <v>44713</v>
          </cell>
          <cell r="AB4105">
            <v>2022</v>
          </cell>
        </row>
        <row r="4105">
          <cell r="AF4105" t="str">
            <v>商铺物业费</v>
          </cell>
        </row>
        <row r="4106">
          <cell r="C4106" t="str">
            <v>中华东波苑</v>
          </cell>
        </row>
        <row r="4106">
          <cell r="K4106" t="str">
            <v>2022年</v>
          </cell>
        </row>
        <row r="4106">
          <cell r="M4106">
            <v>44742</v>
          </cell>
        </row>
        <row r="4106">
          <cell r="S4106">
            <v>3146.54</v>
          </cell>
        </row>
        <row r="4106">
          <cell r="AA4106">
            <v>44713</v>
          </cell>
          <cell r="AB4106">
            <v>2022</v>
          </cell>
        </row>
        <row r="4106">
          <cell r="AF4106" t="str">
            <v>商铺物业费</v>
          </cell>
        </row>
        <row r="4107">
          <cell r="C4107" t="str">
            <v>中华东波苑</v>
          </cell>
        </row>
        <row r="4107">
          <cell r="K4107" t="str">
            <v>2022年</v>
          </cell>
        </row>
        <row r="4107">
          <cell r="M4107">
            <v>44742</v>
          </cell>
        </row>
        <row r="4107">
          <cell r="S4107">
            <v>393.79</v>
          </cell>
        </row>
        <row r="4107">
          <cell r="AA4107">
            <v>44713</v>
          </cell>
          <cell r="AB4107">
            <v>2022</v>
          </cell>
        </row>
        <row r="4107">
          <cell r="AF4107" t="str">
            <v>商铺物业费</v>
          </cell>
        </row>
        <row r="4108">
          <cell r="C4108" t="str">
            <v>中华东波苑</v>
          </cell>
        </row>
        <row r="4108">
          <cell r="K4108" t="str">
            <v>2022年</v>
          </cell>
        </row>
        <row r="4108">
          <cell r="M4108">
            <v>44742</v>
          </cell>
        </row>
        <row r="4108">
          <cell r="S4108">
            <v>265.56</v>
          </cell>
        </row>
        <row r="4108">
          <cell r="AA4108">
            <v>44713</v>
          </cell>
          <cell r="AB4108">
            <v>2022</v>
          </cell>
        </row>
        <row r="4108">
          <cell r="AF4108" t="str">
            <v>商铺物业费</v>
          </cell>
        </row>
        <row r="4109">
          <cell r="C4109" t="str">
            <v>中华东波苑</v>
          </cell>
        </row>
        <row r="4109">
          <cell r="K4109" t="str">
            <v>2022年</v>
          </cell>
        </row>
        <row r="4109">
          <cell r="M4109">
            <v>44742</v>
          </cell>
        </row>
        <row r="4109">
          <cell r="S4109">
            <v>1699.1</v>
          </cell>
        </row>
        <row r="4109">
          <cell r="AA4109">
            <v>44713</v>
          </cell>
          <cell r="AB4109">
            <v>2022</v>
          </cell>
        </row>
        <row r="4109">
          <cell r="AF4109" t="str">
            <v>商铺物业费</v>
          </cell>
        </row>
        <row r="4110">
          <cell r="C4110" t="str">
            <v>中华东波苑</v>
          </cell>
        </row>
        <row r="4110">
          <cell r="K4110" t="str">
            <v>2022年</v>
          </cell>
        </row>
        <row r="4110">
          <cell r="M4110">
            <v>44651</v>
          </cell>
        </row>
        <row r="4110">
          <cell r="S4110">
            <v>480</v>
          </cell>
        </row>
        <row r="4110">
          <cell r="AA4110">
            <v>44713</v>
          </cell>
          <cell r="AB4110">
            <v>2022</v>
          </cell>
        </row>
        <row r="4110">
          <cell r="AF4110" t="str">
            <v>代收水费</v>
          </cell>
        </row>
        <row r="4111">
          <cell r="C4111" t="str">
            <v>中华东波苑</v>
          </cell>
        </row>
        <row r="4111">
          <cell r="K4111" t="str">
            <v>2022年</v>
          </cell>
        </row>
        <row r="4111">
          <cell r="M4111">
            <v>44712</v>
          </cell>
        </row>
        <row r="4111">
          <cell r="S4111">
            <v>750</v>
          </cell>
        </row>
        <row r="4111">
          <cell r="AA4111">
            <v>44713</v>
          </cell>
          <cell r="AB4111">
            <v>2022</v>
          </cell>
        </row>
        <row r="4111">
          <cell r="AF4111" t="str">
            <v>代收水费</v>
          </cell>
        </row>
        <row r="4112">
          <cell r="C4112" t="str">
            <v>中华东波苑</v>
          </cell>
        </row>
        <row r="4112">
          <cell r="K4112" t="str">
            <v>2022年</v>
          </cell>
        </row>
        <row r="4112">
          <cell r="M4112">
            <v>44592</v>
          </cell>
        </row>
        <row r="4112">
          <cell r="S4112">
            <v>26420.8</v>
          </cell>
        </row>
        <row r="4112">
          <cell r="AA4112">
            <v>44713</v>
          </cell>
          <cell r="AB4112">
            <v>2022</v>
          </cell>
        </row>
        <row r="4112">
          <cell r="AF4112" t="str">
            <v>电费及管理费</v>
          </cell>
        </row>
        <row r="4113">
          <cell r="C4113" t="str">
            <v>中华东波苑</v>
          </cell>
        </row>
        <row r="4113">
          <cell r="K4113" t="str">
            <v>2022年</v>
          </cell>
        </row>
        <row r="4113">
          <cell r="M4113">
            <v>44592</v>
          </cell>
        </row>
        <row r="4113">
          <cell r="S4113">
            <v>5205.62</v>
          </cell>
        </row>
        <row r="4113">
          <cell r="AA4113">
            <v>44713</v>
          </cell>
          <cell r="AB4113">
            <v>2022</v>
          </cell>
        </row>
        <row r="4113">
          <cell r="AF4113" t="str">
            <v>代收水费</v>
          </cell>
        </row>
        <row r="4114">
          <cell r="C4114" t="str">
            <v>中华东波苑</v>
          </cell>
        </row>
        <row r="4114">
          <cell r="K4114" t="str">
            <v>2022年</v>
          </cell>
        </row>
        <row r="4114">
          <cell r="M4114">
            <v>44592</v>
          </cell>
        </row>
        <row r="4114">
          <cell r="S4114">
            <v>25009.6</v>
          </cell>
        </row>
        <row r="4114">
          <cell r="AA4114">
            <v>44713</v>
          </cell>
          <cell r="AB4114">
            <v>2022</v>
          </cell>
        </row>
        <row r="4114">
          <cell r="AF4114" t="str">
            <v>电费及管理费</v>
          </cell>
        </row>
        <row r="4115">
          <cell r="C4115" t="str">
            <v>中华东波苑</v>
          </cell>
        </row>
        <row r="4115">
          <cell r="K4115" t="str">
            <v>2022年</v>
          </cell>
        </row>
        <row r="4115">
          <cell r="M4115">
            <v>44592</v>
          </cell>
        </row>
        <row r="4115">
          <cell r="S4115">
            <v>4664.12</v>
          </cell>
        </row>
        <row r="4115">
          <cell r="AA4115">
            <v>44713</v>
          </cell>
          <cell r="AB4115">
            <v>2022</v>
          </cell>
        </row>
        <row r="4115">
          <cell r="AF4115" t="str">
            <v>代收水费</v>
          </cell>
        </row>
        <row r="4116">
          <cell r="C4116" t="str">
            <v>中华东波苑</v>
          </cell>
        </row>
        <row r="4116">
          <cell r="K4116" t="str">
            <v>2022年</v>
          </cell>
        </row>
        <row r="4116">
          <cell r="M4116">
            <v>44620</v>
          </cell>
        </row>
        <row r="4116">
          <cell r="S4116">
            <v>719.32</v>
          </cell>
        </row>
        <row r="4116">
          <cell r="AA4116">
            <v>44713</v>
          </cell>
          <cell r="AB4116">
            <v>2022</v>
          </cell>
        </row>
        <row r="4116">
          <cell r="AF4116" t="str">
            <v>电费及管理费</v>
          </cell>
        </row>
        <row r="4117">
          <cell r="C4117" t="str">
            <v>中华东波苑</v>
          </cell>
        </row>
        <row r="4117">
          <cell r="K4117" t="str">
            <v>2022年</v>
          </cell>
        </row>
        <row r="4117">
          <cell r="M4117">
            <v>44620</v>
          </cell>
        </row>
        <row r="4117">
          <cell r="S4117">
            <v>225</v>
          </cell>
        </row>
        <row r="4117">
          <cell r="AA4117">
            <v>44713</v>
          </cell>
          <cell r="AB4117">
            <v>2022</v>
          </cell>
        </row>
        <row r="4117">
          <cell r="AF4117" t="str">
            <v>代收水费</v>
          </cell>
        </row>
        <row r="4118">
          <cell r="C4118" t="str">
            <v>中华东波苑</v>
          </cell>
        </row>
        <row r="4118">
          <cell r="K4118" t="str">
            <v>2022年</v>
          </cell>
        </row>
        <row r="4118">
          <cell r="M4118">
            <v>44651</v>
          </cell>
        </row>
        <row r="4118">
          <cell r="S4118">
            <v>173.28</v>
          </cell>
        </row>
        <row r="4118">
          <cell r="AA4118">
            <v>44713</v>
          </cell>
          <cell r="AB4118">
            <v>2022</v>
          </cell>
        </row>
        <row r="4118">
          <cell r="AF4118" t="str">
            <v>代收水费</v>
          </cell>
        </row>
        <row r="4119">
          <cell r="C4119" t="str">
            <v>中华东波苑</v>
          </cell>
        </row>
        <row r="4119">
          <cell r="K4119" t="str">
            <v>2022年</v>
          </cell>
        </row>
        <row r="4119">
          <cell r="M4119">
            <v>44712</v>
          </cell>
        </row>
        <row r="4119">
          <cell r="S4119">
            <v>527.06</v>
          </cell>
        </row>
        <row r="4119">
          <cell r="AA4119">
            <v>44713</v>
          </cell>
          <cell r="AB4119">
            <v>2022</v>
          </cell>
        </row>
        <row r="4119">
          <cell r="AF4119" t="str">
            <v>代收水费</v>
          </cell>
        </row>
        <row r="4120">
          <cell r="C4120" t="str">
            <v>中华东波苑</v>
          </cell>
        </row>
        <row r="4120">
          <cell r="K4120" t="str">
            <v>2022年</v>
          </cell>
        </row>
        <row r="4120">
          <cell r="M4120">
            <v>44926</v>
          </cell>
        </row>
        <row r="4120">
          <cell r="S4120">
            <v>2094.36</v>
          </cell>
        </row>
        <row r="4120">
          <cell r="AA4120">
            <v>44713</v>
          </cell>
          <cell r="AB4120">
            <v>2022</v>
          </cell>
        </row>
        <row r="4120">
          <cell r="AF4120" t="str">
            <v>住宅物业费</v>
          </cell>
        </row>
        <row r="4121">
          <cell r="C4121" t="str">
            <v>中华东波苑</v>
          </cell>
        </row>
        <row r="4121">
          <cell r="K4121" t="str">
            <v>2022年</v>
          </cell>
        </row>
        <row r="4121">
          <cell r="M4121">
            <v>44926</v>
          </cell>
        </row>
        <row r="4121">
          <cell r="S4121">
            <v>1500</v>
          </cell>
        </row>
        <row r="4121">
          <cell r="AA4121">
            <v>44713</v>
          </cell>
          <cell r="AB4121">
            <v>2022</v>
          </cell>
        </row>
        <row r="4121">
          <cell r="AF4121" t="str">
            <v>小业主产权车辆管理费</v>
          </cell>
        </row>
        <row r="4122">
          <cell r="C4122" t="str">
            <v>中华东波苑</v>
          </cell>
        </row>
        <row r="4122">
          <cell r="K4122" t="str">
            <v>2022年</v>
          </cell>
        </row>
        <row r="4122">
          <cell r="M4122">
            <v>44926</v>
          </cell>
        </row>
        <row r="4122">
          <cell r="S4122">
            <v>2100</v>
          </cell>
        </row>
        <row r="4122">
          <cell r="AA4122">
            <v>44713</v>
          </cell>
          <cell r="AB4122">
            <v>2022</v>
          </cell>
        </row>
        <row r="4122">
          <cell r="AF4122" t="str">
            <v>地下停车费</v>
          </cell>
        </row>
        <row r="4123">
          <cell r="C4123" t="str">
            <v>中华东波苑</v>
          </cell>
        </row>
        <row r="4123">
          <cell r="K4123" t="str">
            <v>2022年</v>
          </cell>
        </row>
        <row r="4123">
          <cell r="M4123">
            <v>44926</v>
          </cell>
        </row>
        <row r="4123">
          <cell r="S4123">
            <v>1799.16</v>
          </cell>
        </row>
        <row r="4123">
          <cell r="AA4123">
            <v>44713</v>
          </cell>
          <cell r="AB4123">
            <v>2022</v>
          </cell>
        </row>
        <row r="4123">
          <cell r="AF4123" t="str">
            <v>住宅物业费</v>
          </cell>
        </row>
        <row r="4124">
          <cell r="C4124" t="str">
            <v>中华东波苑</v>
          </cell>
        </row>
        <row r="4124">
          <cell r="K4124" t="str">
            <v>2022年</v>
          </cell>
        </row>
        <row r="4124">
          <cell r="M4124">
            <v>44926</v>
          </cell>
        </row>
        <row r="4124">
          <cell r="S4124">
            <v>1656.12</v>
          </cell>
        </row>
        <row r="4124">
          <cell r="AA4124">
            <v>44713</v>
          </cell>
          <cell r="AB4124">
            <v>2022</v>
          </cell>
        </row>
        <row r="4124">
          <cell r="AF4124" t="str">
            <v>住宅物业费</v>
          </cell>
        </row>
        <row r="4125">
          <cell r="C4125" t="str">
            <v>中华东波苑</v>
          </cell>
        </row>
        <row r="4125">
          <cell r="K4125" t="str">
            <v>2022年</v>
          </cell>
        </row>
        <row r="4125">
          <cell r="M4125">
            <v>44926</v>
          </cell>
        </row>
        <row r="4125">
          <cell r="S4125">
            <v>3000</v>
          </cell>
        </row>
        <row r="4125">
          <cell r="AA4125">
            <v>44713</v>
          </cell>
          <cell r="AB4125">
            <v>2022</v>
          </cell>
        </row>
        <row r="4125">
          <cell r="AF4125" t="str">
            <v>地面停车费</v>
          </cell>
        </row>
        <row r="4126">
          <cell r="C4126" t="str">
            <v>中华东波苑</v>
          </cell>
        </row>
        <row r="4126">
          <cell r="K4126" t="str">
            <v>2022年</v>
          </cell>
        </row>
        <row r="4126">
          <cell r="M4126">
            <v>44742</v>
          </cell>
        </row>
        <row r="4126">
          <cell r="S4126">
            <v>737.22</v>
          </cell>
        </row>
        <row r="4126">
          <cell r="AA4126">
            <v>44713</v>
          </cell>
          <cell r="AB4126">
            <v>2022</v>
          </cell>
        </row>
        <row r="4126">
          <cell r="AF4126" t="str">
            <v>住宅物业费</v>
          </cell>
        </row>
        <row r="4127">
          <cell r="C4127" t="str">
            <v>中华东波苑</v>
          </cell>
        </row>
        <row r="4127">
          <cell r="K4127" t="str">
            <v>2022年</v>
          </cell>
        </row>
        <row r="4127">
          <cell r="M4127">
            <v>44651</v>
          </cell>
        </row>
        <row r="4127">
          <cell r="S4127">
            <v>725.6</v>
          </cell>
        </row>
        <row r="4127">
          <cell r="AA4127">
            <v>44713</v>
          </cell>
          <cell r="AB4127">
            <v>2022</v>
          </cell>
        </row>
        <row r="4127">
          <cell r="AF4127" t="str">
            <v>电费及管理费</v>
          </cell>
        </row>
        <row r="4128">
          <cell r="C4128" t="str">
            <v>中华东波苑</v>
          </cell>
        </row>
        <row r="4128">
          <cell r="K4128" t="str">
            <v>2022年</v>
          </cell>
        </row>
        <row r="4128">
          <cell r="M4128">
            <v>44651</v>
          </cell>
        </row>
        <row r="4128">
          <cell r="S4128">
            <v>600</v>
          </cell>
        </row>
        <row r="4128">
          <cell r="AA4128">
            <v>44713</v>
          </cell>
          <cell r="AB4128">
            <v>2022</v>
          </cell>
        </row>
        <row r="4128">
          <cell r="AF4128" t="str">
            <v>代收水费</v>
          </cell>
        </row>
        <row r="4129">
          <cell r="C4129" t="str">
            <v>中华东波苑</v>
          </cell>
        </row>
        <row r="4129">
          <cell r="K4129" t="str">
            <v>2022年</v>
          </cell>
        </row>
        <row r="4129">
          <cell r="M4129">
            <v>44712</v>
          </cell>
        </row>
        <row r="4129">
          <cell r="S4129">
            <v>800.8</v>
          </cell>
        </row>
        <row r="4129">
          <cell r="AA4129">
            <v>44713</v>
          </cell>
          <cell r="AB4129">
            <v>2022</v>
          </cell>
        </row>
        <row r="4129">
          <cell r="AF4129" t="str">
            <v>电费及管理费</v>
          </cell>
        </row>
        <row r="4130">
          <cell r="C4130" t="str">
            <v>中华东波苑</v>
          </cell>
        </row>
        <row r="4130">
          <cell r="K4130" t="str">
            <v>2022年</v>
          </cell>
        </row>
        <row r="4130">
          <cell r="M4130">
            <v>44804</v>
          </cell>
        </row>
        <row r="4130">
          <cell r="S4130">
            <v>7200</v>
          </cell>
        </row>
        <row r="4130">
          <cell r="AA4130">
            <v>44743</v>
          </cell>
          <cell r="AB4130">
            <v>2022</v>
          </cell>
        </row>
        <row r="4130">
          <cell r="AF4130" t="str">
            <v>租金收入</v>
          </cell>
        </row>
        <row r="4131">
          <cell r="C4131" t="str">
            <v>中华东波苑</v>
          </cell>
        </row>
        <row r="4131">
          <cell r="K4131" t="str">
            <v>2022年</v>
          </cell>
        </row>
        <row r="4131">
          <cell r="M4131">
            <v>44926</v>
          </cell>
        </row>
        <row r="4131">
          <cell r="S4131">
            <v>2183.52</v>
          </cell>
        </row>
        <row r="4131">
          <cell r="AA4131">
            <v>44743</v>
          </cell>
          <cell r="AB4131">
            <v>2022</v>
          </cell>
        </row>
        <row r="4131">
          <cell r="AF4131" t="str">
            <v>住宅物业费</v>
          </cell>
        </row>
        <row r="4132">
          <cell r="C4132" t="str">
            <v>中华东波苑</v>
          </cell>
        </row>
        <row r="4132">
          <cell r="K4132" t="str">
            <v>2022年</v>
          </cell>
        </row>
        <row r="4132">
          <cell r="M4132">
            <v>44742</v>
          </cell>
        </row>
        <row r="4132">
          <cell r="S4132">
            <v>1953.3</v>
          </cell>
        </row>
        <row r="4132">
          <cell r="AA4132">
            <v>44743</v>
          </cell>
          <cell r="AB4132">
            <v>2022</v>
          </cell>
        </row>
        <row r="4132">
          <cell r="AF4132" t="str">
            <v>住宅物业费</v>
          </cell>
        </row>
        <row r="4133">
          <cell r="C4133" t="str">
            <v>中华东波苑</v>
          </cell>
        </row>
        <row r="4133">
          <cell r="K4133" t="str">
            <v>2022年</v>
          </cell>
        </row>
        <row r="4133">
          <cell r="M4133">
            <v>44926</v>
          </cell>
        </row>
        <row r="4133">
          <cell r="S4133">
            <v>1712.04</v>
          </cell>
        </row>
        <row r="4133">
          <cell r="AA4133">
            <v>44743</v>
          </cell>
          <cell r="AB4133">
            <v>2022</v>
          </cell>
        </row>
        <row r="4133">
          <cell r="AF4133" t="str">
            <v>住宅物业费</v>
          </cell>
        </row>
        <row r="4134">
          <cell r="C4134" t="str">
            <v>中华东波苑</v>
          </cell>
        </row>
        <row r="4134">
          <cell r="K4134" t="str">
            <v>2022年</v>
          </cell>
        </row>
        <row r="4134">
          <cell r="M4134">
            <v>44834</v>
          </cell>
        </row>
        <row r="4134">
          <cell r="S4134">
            <v>783.27</v>
          </cell>
        </row>
        <row r="4134">
          <cell r="AA4134">
            <v>44743</v>
          </cell>
          <cell r="AB4134">
            <v>2022</v>
          </cell>
        </row>
        <row r="4134">
          <cell r="AF4134" t="str">
            <v>商铺物业费</v>
          </cell>
        </row>
        <row r="4135">
          <cell r="C4135" t="str">
            <v>中华东波苑</v>
          </cell>
        </row>
        <row r="4135">
          <cell r="K4135" t="str">
            <v>2022年</v>
          </cell>
        </row>
        <row r="4135">
          <cell r="M4135">
            <v>44834</v>
          </cell>
        </row>
        <row r="4135">
          <cell r="S4135">
            <v>545.88</v>
          </cell>
        </row>
        <row r="4135">
          <cell r="AA4135">
            <v>44743</v>
          </cell>
          <cell r="AB4135">
            <v>2022</v>
          </cell>
        </row>
        <row r="4135">
          <cell r="AF4135" t="str">
            <v>住宅物业费</v>
          </cell>
        </row>
        <row r="4136">
          <cell r="C4136" t="str">
            <v>中华东波苑</v>
          </cell>
        </row>
        <row r="4136">
          <cell r="K4136" t="str">
            <v>2022年</v>
          </cell>
        </row>
        <row r="4136">
          <cell r="M4136">
            <v>44926</v>
          </cell>
        </row>
        <row r="4136">
          <cell r="S4136">
            <v>1673.88</v>
          </cell>
        </row>
        <row r="4136">
          <cell r="AA4136">
            <v>44743</v>
          </cell>
          <cell r="AB4136">
            <v>2022</v>
          </cell>
        </row>
        <row r="4136">
          <cell r="AF4136" t="str">
            <v>住宅物业费</v>
          </cell>
        </row>
        <row r="4137">
          <cell r="C4137" t="str">
            <v>中华东波苑</v>
          </cell>
        </row>
        <row r="4137">
          <cell r="K4137" t="str">
            <v>2022年</v>
          </cell>
        </row>
        <row r="4137">
          <cell r="M4137">
            <v>44926</v>
          </cell>
        </row>
        <row r="4137">
          <cell r="S4137">
            <v>1709.88</v>
          </cell>
        </row>
        <row r="4137">
          <cell r="AA4137">
            <v>44743</v>
          </cell>
          <cell r="AB4137">
            <v>2022</v>
          </cell>
        </row>
        <row r="4137">
          <cell r="AF4137" t="str">
            <v>住宅物业费</v>
          </cell>
        </row>
        <row r="4138">
          <cell r="C4138" t="str">
            <v>中华东波苑</v>
          </cell>
        </row>
        <row r="4138">
          <cell r="K4138" t="str">
            <v>2022年</v>
          </cell>
        </row>
        <row r="4138">
          <cell r="M4138">
            <v>44926</v>
          </cell>
        </row>
        <row r="4138">
          <cell r="S4138">
            <v>4200</v>
          </cell>
        </row>
        <row r="4138">
          <cell r="AA4138">
            <v>44743</v>
          </cell>
          <cell r="AB4138">
            <v>2022</v>
          </cell>
        </row>
        <row r="4138">
          <cell r="AF4138" t="str">
            <v>地下停车费</v>
          </cell>
        </row>
        <row r="4139">
          <cell r="C4139" t="str">
            <v>中华东波苑</v>
          </cell>
        </row>
        <row r="4139">
          <cell r="K4139" t="str">
            <v>2022年</v>
          </cell>
        </row>
        <row r="4139">
          <cell r="M4139">
            <v>44926</v>
          </cell>
        </row>
        <row r="4139">
          <cell r="S4139">
            <v>1800.84</v>
          </cell>
        </row>
        <row r="4139">
          <cell r="AA4139">
            <v>44743</v>
          </cell>
          <cell r="AB4139">
            <v>2022</v>
          </cell>
        </row>
        <row r="4139">
          <cell r="AF4139" t="str">
            <v>住宅物业费</v>
          </cell>
        </row>
        <row r="4140">
          <cell r="C4140" t="str">
            <v>中华东波苑</v>
          </cell>
        </row>
        <row r="4140">
          <cell r="K4140" t="str">
            <v>2022年</v>
          </cell>
        </row>
        <row r="4140">
          <cell r="M4140">
            <v>44926</v>
          </cell>
        </row>
        <row r="4140">
          <cell r="S4140">
            <v>2619.54</v>
          </cell>
        </row>
        <row r="4140">
          <cell r="AA4140">
            <v>44743</v>
          </cell>
          <cell r="AB4140">
            <v>2022</v>
          </cell>
        </row>
        <row r="4140">
          <cell r="AF4140" t="str">
            <v>商铺物业费</v>
          </cell>
        </row>
        <row r="4141">
          <cell r="C4141" t="str">
            <v>中华东波苑</v>
          </cell>
        </row>
        <row r="4141">
          <cell r="K4141" t="str">
            <v>2022年</v>
          </cell>
        </row>
        <row r="4141">
          <cell r="M4141">
            <v>44926</v>
          </cell>
        </row>
        <row r="4141">
          <cell r="S4141">
            <v>2183.52</v>
          </cell>
        </row>
        <row r="4141">
          <cell r="AA4141">
            <v>44743</v>
          </cell>
          <cell r="AB4141">
            <v>2022</v>
          </cell>
        </row>
        <row r="4141">
          <cell r="AF4141" t="str">
            <v>住宅物业费</v>
          </cell>
        </row>
        <row r="4142">
          <cell r="C4142" t="str">
            <v>中华东波苑</v>
          </cell>
        </row>
        <row r="4142">
          <cell r="K4142" t="str">
            <v>2022年</v>
          </cell>
        </row>
        <row r="4142">
          <cell r="M4142">
            <v>44926</v>
          </cell>
        </row>
        <row r="4142">
          <cell r="S4142">
            <v>3000</v>
          </cell>
        </row>
        <row r="4142">
          <cell r="AA4142">
            <v>44743</v>
          </cell>
          <cell r="AB4142">
            <v>2022</v>
          </cell>
        </row>
        <row r="4142">
          <cell r="AF4142" t="str">
            <v>地面停车费</v>
          </cell>
        </row>
        <row r="4143">
          <cell r="C4143" t="str">
            <v>中华东波苑</v>
          </cell>
        </row>
        <row r="4143">
          <cell r="K4143" t="str">
            <v>2022年</v>
          </cell>
        </row>
        <row r="4143">
          <cell r="M4143">
            <v>44926</v>
          </cell>
        </row>
        <row r="4143">
          <cell r="S4143">
            <v>1799.16</v>
          </cell>
        </row>
        <row r="4143">
          <cell r="AA4143">
            <v>44743</v>
          </cell>
          <cell r="AB4143">
            <v>2022</v>
          </cell>
        </row>
        <row r="4143">
          <cell r="AF4143" t="str">
            <v>住宅物业费</v>
          </cell>
        </row>
        <row r="4144">
          <cell r="C4144" t="str">
            <v>中华东波苑</v>
          </cell>
        </row>
        <row r="4144">
          <cell r="K4144" t="str">
            <v>2022年</v>
          </cell>
        </row>
        <row r="4144">
          <cell r="M4144">
            <v>44926</v>
          </cell>
        </row>
        <row r="4144">
          <cell r="S4144">
            <v>1474.44</v>
          </cell>
        </row>
        <row r="4144">
          <cell r="AA4144">
            <v>44743</v>
          </cell>
          <cell r="AB4144">
            <v>2022</v>
          </cell>
        </row>
        <row r="4144">
          <cell r="AF4144" t="str">
            <v>住宅物业费</v>
          </cell>
        </row>
        <row r="4145">
          <cell r="C4145" t="str">
            <v>中华东波苑</v>
          </cell>
        </row>
        <row r="4145">
          <cell r="K4145" t="str">
            <v>2022年</v>
          </cell>
        </row>
        <row r="4145">
          <cell r="M4145">
            <v>44926</v>
          </cell>
        </row>
        <row r="4145">
          <cell r="S4145">
            <v>1473.6</v>
          </cell>
        </row>
        <row r="4145">
          <cell r="AA4145">
            <v>44743</v>
          </cell>
          <cell r="AB4145">
            <v>2022</v>
          </cell>
        </row>
        <row r="4145">
          <cell r="AF4145" t="str">
            <v>住宅物业费</v>
          </cell>
        </row>
        <row r="4146">
          <cell r="C4146" t="str">
            <v>中华东波苑</v>
          </cell>
        </row>
        <row r="4146">
          <cell r="K4146" t="str">
            <v>2022年</v>
          </cell>
        </row>
        <row r="4146">
          <cell r="M4146">
            <v>44773</v>
          </cell>
        </row>
        <row r="4146">
          <cell r="S4146">
            <v>250</v>
          </cell>
        </row>
        <row r="4146">
          <cell r="AA4146">
            <v>44743</v>
          </cell>
          <cell r="AB4146">
            <v>2022</v>
          </cell>
        </row>
        <row r="4146">
          <cell r="AF4146" t="str">
            <v>临时停车费</v>
          </cell>
        </row>
        <row r="4147">
          <cell r="C4147" t="str">
            <v>中华东波苑</v>
          </cell>
        </row>
        <row r="4147">
          <cell r="K4147" t="str">
            <v>2022年</v>
          </cell>
        </row>
        <row r="4147">
          <cell r="M4147">
            <v>44773</v>
          </cell>
        </row>
        <row r="4147">
          <cell r="S4147">
            <v>40</v>
          </cell>
        </row>
        <row r="4147">
          <cell r="AA4147">
            <v>44743</v>
          </cell>
          <cell r="AB4147">
            <v>2022</v>
          </cell>
        </row>
        <row r="4147">
          <cell r="AF4147" t="str">
            <v>临时停车费</v>
          </cell>
        </row>
        <row r="4148">
          <cell r="C4148" t="str">
            <v>中华东波苑</v>
          </cell>
        </row>
        <row r="4148">
          <cell r="K4148" t="str">
            <v>2022年</v>
          </cell>
        </row>
        <row r="4148">
          <cell r="M4148">
            <v>44651</v>
          </cell>
        </row>
        <row r="4148">
          <cell r="S4148">
            <v>6375.15</v>
          </cell>
        </row>
        <row r="4148">
          <cell r="AA4148">
            <v>44743</v>
          </cell>
          <cell r="AB4148">
            <v>2022</v>
          </cell>
        </row>
        <row r="4148">
          <cell r="AF4148" t="str">
            <v>电费及管理费</v>
          </cell>
        </row>
        <row r="4149">
          <cell r="C4149" t="str">
            <v>中华东波苑</v>
          </cell>
        </row>
        <row r="4149">
          <cell r="K4149" t="str">
            <v>2022年</v>
          </cell>
        </row>
        <row r="4149">
          <cell r="M4149">
            <v>44651</v>
          </cell>
        </row>
        <row r="4149">
          <cell r="S4149">
            <v>902.8</v>
          </cell>
        </row>
        <row r="4149">
          <cell r="AA4149">
            <v>44743</v>
          </cell>
          <cell r="AB4149">
            <v>2022</v>
          </cell>
        </row>
        <row r="4149">
          <cell r="AF4149" t="str">
            <v>代收水费</v>
          </cell>
        </row>
        <row r="4150">
          <cell r="C4150" t="str">
            <v>中华东波苑</v>
          </cell>
        </row>
        <row r="4150">
          <cell r="K4150" t="str">
            <v>2022年</v>
          </cell>
        </row>
        <row r="4150">
          <cell r="M4150">
            <v>44651</v>
          </cell>
        </row>
        <row r="4150">
          <cell r="S4150">
            <v>6863.4</v>
          </cell>
        </row>
        <row r="4150">
          <cell r="AA4150">
            <v>44743</v>
          </cell>
          <cell r="AB4150">
            <v>2022</v>
          </cell>
        </row>
        <row r="4150">
          <cell r="AF4150" t="str">
            <v>电费及管理费</v>
          </cell>
        </row>
        <row r="4151">
          <cell r="C4151" t="str">
            <v>中华东波苑</v>
          </cell>
        </row>
        <row r="4151">
          <cell r="K4151" t="str">
            <v>2022年</v>
          </cell>
        </row>
        <row r="4151">
          <cell r="M4151">
            <v>44651</v>
          </cell>
        </row>
        <row r="4151">
          <cell r="S4151">
            <v>1579.9</v>
          </cell>
        </row>
        <row r="4151">
          <cell r="AA4151">
            <v>44743</v>
          </cell>
          <cell r="AB4151">
            <v>2022</v>
          </cell>
        </row>
        <row r="4151">
          <cell r="AF4151" t="str">
            <v>代收水费</v>
          </cell>
        </row>
        <row r="4152">
          <cell r="C4152" t="str">
            <v>中华东波苑</v>
          </cell>
        </row>
        <row r="4152">
          <cell r="K4152" t="str">
            <v>2022年</v>
          </cell>
        </row>
        <row r="4152">
          <cell r="M4152">
            <v>44712</v>
          </cell>
        </row>
        <row r="4152">
          <cell r="S4152">
            <v>11718</v>
          </cell>
        </row>
        <row r="4152">
          <cell r="AA4152">
            <v>44743</v>
          </cell>
          <cell r="AB4152">
            <v>2022</v>
          </cell>
        </row>
        <row r="4152">
          <cell r="AF4152" t="str">
            <v>电费及管理费</v>
          </cell>
        </row>
        <row r="4153">
          <cell r="C4153" t="str">
            <v>中华东波苑</v>
          </cell>
        </row>
        <row r="4153">
          <cell r="K4153" t="str">
            <v>2022年</v>
          </cell>
        </row>
        <row r="4153">
          <cell r="M4153">
            <v>44712</v>
          </cell>
        </row>
        <row r="4153">
          <cell r="S4153">
            <v>3043.9</v>
          </cell>
        </row>
        <row r="4153">
          <cell r="AA4153">
            <v>44743</v>
          </cell>
          <cell r="AB4153">
            <v>2022</v>
          </cell>
        </row>
        <row r="4153">
          <cell r="AF4153" t="str">
            <v>代收水费</v>
          </cell>
        </row>
        <row r="4154">
          <cell r="C4154" t="str">
            <v>中华东波苑</v>
          </cell>
        </row>
        <row r="4154">
          <cell r="K4154" t="str">
            <v>2022年</v>
          </cell>
        </row>
        <row r="4154">
          <cell r="M4154">
            <v>44712</v>
          </cell>
        </row>
        <row r="4154">
          <cell r="S4154">
            <v>11522.7</v>
          </cell>
        </row>
        <row r="4154">
          <cell r="AA4154">
            <v>44743</v>
          </cell>
          <cell r="AB4154">
            <v>2022</v>
          </cell>
        </row>
        <row r="4154">
          <cell r="AF4154" t="str">
            <v>电费及管理费</v>
          </cell>
        </row>
        <row r="4155">
          <cell r="C4155" t="str">
            <v>中华东波苑</v>
          </cell>
        </row>
        <row r="4155">
          <cell r="K4155" t="str">
            <v>2022年</v>
          </cell>
        </row>
        <row r="4155">
          <cell r="M4155">
            <v>44712</v>
          </cell>
        </row>
        <row r="4155">
          <cell r="S4155">
            <v>1952</v>
          </cell>
        </row>
        <row r="4155">
          <cell r="AA4155">
            <v>44743</v>
          </cell>
          <cell r="AB4155">
            <v>2022</v>
          </cell>
        </row>
        <row r="4155">
          <cell r="AF4155" t="str">
            <v>代收水费</v>
          </cell>
        </row>
        <row r="4156">
          <cell r="C4156" t="str">
            <v>中华东波苑</v>
          </cell>
        </row>
        <row r="4156">
          <cell r="K4156" t="str">
            <v>2022年</v>
          </cell>
        </row>
        <row r="4156">
          <cell r="M4156">
            <v>44651</v>
          </cell>
        </row>
        <row r="4156">
          <cell r="S4156">
            <v>124.4</v>
          </cell>
        </row>
        <row r="4156">
          <cell r="AA4156">
            <v>44743</v>
          </cell>
          <cell r="AB4156">
            <v>2022</v>
          </cell>
        </row>
        <row r="4156">
          <cell r="AF4156" t="str">
            <v>电费及管理费</v>
          </cell>
        </row>
        <row r="4157">
          <cell r="C4157" t="str">
            <v>中华东波苑</v>
          </cell>
        </row>
        <row r="4157">
          <cell r="K4157" t="str">
            <v>2022年</v>
          </cell>
        </row>
        <row r="4157">
          <cell r="M4157">
            <v>44651</v>
          </cell>
        </row>
        <row r="4157">
          <cell r="S4157">
            <v>72.26</v>
          </cell>
        </row>
        <row r="4157">
          <cell r="AA4157">
            <v>44743</v>
          </cell>
          <cell r="AB4157">
            <v>2022</v>
          </cell>
        </row>
        <row r="4157">
          <cell r="AF4157" t="str">
            <v>代收水费</v>
          </cell>
        </row>
        <row r="4158">
          <cell r="C4158" t="str">
            <v>中华东波苑</v>
          </cell>
        </row>
        <row r="4158">
          <cell r="K4158" t="str">
            <v>2022年</v>
          </cell>
        </row>
        <row r="4158">
          <cell r="M4158">
            <v>44712</v>
          </cell>
        </row>
        <row r="4158">
          <cell r="S4158">
            <v>386.78</v>
          </cell>
        </row>
        <row r="4158">
          <cell r="AA4158">
            <v>44743</v>
          </cell>
          <cell r="AB4158">
            <v>2022</v>
          </cell>
        </row>
        <row r="4158">
          <cell r="AF4158" t="str">
            <v>电费及管理费</v>
          </cell>
        </row>
        <row r="4159">
          <cell r="C4159" t="str">
            <v>中华东波苑</v>
          </cell>
        </row>
        <row r="4159">
          <cell r="K4159" t="str">
            <v>2022年</v>
          </cell>
        </row>
        <row r="4159">
          <cell r="M4159">
            <v>44712</v>
          </cell>
        </row>
        <row r="4159">
          <cell r="S4159">
            <v>72.2</v>
          </cell>
        </row>
        <row r="4159">
          <cell r="AA4159">
            <v>44743</v>
          </cell>
          <cell r="AB4159">
            <v>2022</v>
          </cell>
        </row>
        <row r="4159">
          <cell r="AF4159" t="str">
            <v>代收水费</v>
          </cell>
        </row>
        <row r="4160">
          <cell r="C4160" t="str">
            <v>中华东波苑</v>
          </cell>
        </row>
        <row r="4160">
          <cell r="K4160" t="str">
            <v>2022年</v>
          </cell>
        </row>
        <row r="4160">
          <cell r="M4160">
            <v>44651</v>
          </cell>
        </row>
        <row r="4160">
          <cell r="S4160">
            <v>3586.8</v>
          </cell>
        </row>
        <row r="4160">
          <cell r="AA4160">
            <v>44743</v>
          </cell>
          <cell r="AB4160">
            <v>2022</v>
          </cell>
        </row>
        <row r="4160">
          <cell r="AF4160" t="str">
            <v>电费及管理费</v>
          </cell>
        </row>
        <row r="4161">
          <cell r="C4161" t="str">
            <v>中华东波苑</v>
          </cell>
        </row>
        <row r="4161">
          <cell r="K4161" t="str">
            <v>2022年</v>
          </cell>
        </row>
        <row r="4161">
          <cell r="M4161">
            <v>44651</v>
          </cell>
        </row>
        <row r="4161">
          <cell r="S4161">
            <v>532.5</v>
          </cell>
        </row>
        <row r="4161">
          <cell r="AA4161">
            <v>44743</v>
          </cell>
          <cell r="AB4161">
            <v>2022</v>
          </cell>
        </row>
        <row r="4161">
          <cell r="AF4161" t="str">
            <v>代收水费</v>
          </cell>
        </row>
        <row r="4162">
          <cell r="C4162" t="str">
            <v>中华东波苑</v>
          </cell>
        </row>
        <row r="4162">
          <cell r="K4162" t="str">
            <v>2022年</v>
          </cell>
        </row>
        <row r="4162">
          <cell r="M4162">
            <v>44651</v>
          </cell>
        </row>
        <row r="4162">
          <cell r="S4162">
            <v>118.58</v>
          </cell>
        </row>
        <row r="4162">
          <cell r="AA4162">
            <v>44743</v>
          </cell>
          <cell r="AB4162">
            <v>2022</v>
          </cell>
        </row>
        <row r="4162">
          <cell r="AF4162" t="str">
            <v>电费及管理费</v>
          </cell>
        </row>
        <row r="4163">
          <cell r="C4163" t="str">
            <v>中华东波苑</v>
          </cell>
        </row>
        <row r="4163">
          <cell r="K4163" t="str">
            <v>2022年</v>
          </cell>
        </row>
        <row r="4163">
          <cell r="M4163">
            <v>44651</v>
          </cell>
        </row>
        <row r="4163">
          <cell r="S4163">
            <v>75</v>
          </cell>
        </row>
        <row r="4163">
          <cell r="AA4163">
            <v>44743</v>
          </cell>
          <cell r="AB4163">
            <v>2022</v>
          </cell>
        </row>
        <row r="4163">
          <cell r="AF4163" t="str">
            <v>代收水费</v>
          </cell>
        </row>
        <row r="4164">
          <cell r="C4164" t="str">
            <v>中华东波苑</v>
          </cell>
        </row>
        <row r="4164">
          <cell r="K4164" t="str">
            <v>2022年</v>
          </cell>
        </row>
        <row r="4164">
          <cell r="M4164">
            <v>44712</v>
          </cell>
        </row>
        <row r="4164">
          <cell r="S4164">
            <v>184.24</v>
          </cell>
        </row>
        <row r="4164">
          <cell r="AA4164">
            <v>44743</v>
          </cell>
          <cell r="AB4164">
            <v>2022</v>
          </cell>
        </row>
        <row r="4164">
          <cell r="AF4164" t="str">
            <v>电费及管理费</v>
          </cell>
        </row>
        <row r="4165">
          <cell r="C4165" t="str">
            <v>中华东波苑</v>
          </cell>
        </row>
        <row r="4165">
          <cell r="K4165" t="str">
            <v>2022年</v>
          </cell>
        </row>
        <row r="4165">
          <cell r="M4165">
            <v>44651</v>
          </cell>
        </row>
        <row r="4165">
          <cell r="S4165">
            <v>911.4</v>
          </cell>
        </row>
        <row r="4165">
          <cell r="AA4165">
            <v>44743</v>
          </cell>
          <cell r="AB4165">
            <v>2022</v>
          </cell>
        </row>
        <row r="4165">
          <cell r="AF4165" t="str">
            <v>电费及管理费</v>
          </cell>
        </row>
        <row r="4166">
          <cell r="C4166" t="str">
            <v>中华东波苑</v>
          </cell>
        </row>
        <row r="4166">
          <cell r="K4166" t="str">
            <v>2022年</v>
          </cell>
        </row>
        <row r="4166">
          <cell r="M4166">
            <v>44651</v>
          </cell>
        </row>
        <row r="4166">
          <cell r="S4166">
            <v>101.04</v>
          </cell>
        </row>
        <row r="4166">
          <cell r="AA4166">
            <v>44743</v>
          </cell>
          <cell r="AB4166">
            <v>2022</v>
          </cell>
        </row>
        <row r="4166">
          <cell r="AF4166" t="str">
            <v>代收水费</v>
          </cell>
        </row>
        <row r="4167">
          <cell r="C4167" t="str">
            <v>中华东波苑</v>
          </cell>
        </row>
        <row r="4167">
          <cell r="K4167" t="str">
            <v>2022年</v>
          </cell>
        </row>
        <row r="4167">
          <cell r="M4167">
            <v>44681</v>
          </cell>
        </row>
        <row r="4167">
          <cell r="S4167">
            <v>1293.6</v>
          </cell>
        </row>
        <row r="4167">
          <cell r="AA4167">
            <v>44743</v>
          </cell>
          <cell r="AB4167">
            <v>2022</v>
          </cell>
        </row>
        <row r="4167">
          <cell r="AF4167" t="str">
            <v>电费及管理费</v>
          </cell>
        </row>
        <row r="4168">
          <cell r="C4168" t="str">
            <v>中华东波苑</v>
          </cell>
        </row>
        <row r="4168">
          <cell r="K4168" t="str">
            <v>2022年</v>
          </cell>
        </row>
        <row r="4168">
          <cell r="M4168">
            <v>44681</v>
          </cell>
        </row>
        <row r="4168">
          <cell r="S4168">
            <v>133.57</v>
          </cell>
        </row>
        <row r="4168">
          <cell r="AA4168">
            <v>44743</v>
          </cell>
          <cell r="AB4168">
            <v>2022</v>
          </cell>
        </row>
        <row r="4168">
          <cell r="AF4168" t="str">
            <v>代收水费</v>
          </cell>
        </row>
        <row r="4169">
          <cell r="C4169" t="str">
            <v>中华东波苑</v>
          </cell>
        </row>
        <row r="4169">
          <cell r="K4169" t="str">
            <v>2022年</v>
          </cell>
        </row>
        <row r="4169">
          <cell r="M4169">
            <v>44651</v>
          </cell>
        </row>
        <row r="4169">
          <cell r="S4169">
            <v>697.3</v>
          </cell>
        </row>
        <row r="4169">
          <cell r="AA4169">
            <v>44743</v>
          </cell>
          <cell r="AB4169">
            <v>2022</v>
          </cell>
        </row>
        <row r="4169">
          <cell r="AF4169" t="str">
            <v>电费及管理费</v>
          </cell>
        </row>
        <row r="4170">
          <cell r="C4170" t="str">
            <v>中华东波苑</v>
          </cell>
        </row>
        <row r="4170">
          <cell r="K4170" t="str">
            <v>2022年</v>
          </cell>
        </row>
        <row r="4170">
          <cell r="M4170">
            <v>44651</v>
          </cell>
        </row>
        <row r="4170">
          <cell r="S4170">
            <v>21.66</v>
          </cell>
        </row>
        <row r="4170">
          <cell r="AA4170">
            <v>44743</v>
          </cell>
          <cell r="AB4170">
            <v>2022</v>
          </cell>
        </row>
        <row r="4170">
          <cell r="AF4170" t="str">
            <v>代收水费</v>
          </cell>
        </row>
        <row r="4171">
          <cell r="C4171" t="str">
            <v>中华东波苑</v>
          </cell>
        </row>
        <row r="4171">
          <cell r="K4171" t="str">
            <v>2022年</v>
          </cell>
        </row>
        <row r="4171">
          <cell r="M4171">
            <v>44712</v>
          </cell>
        </row>
        <row r="4171">
          <cell r="S4171">
            <v>446.4</v>
          </cell>
        </row>
        <row r="4171">
          <cell r="AA4171">
            <v>44743</v>
          </cell>
          <cell r="AB4171">
            <v>2022</v>
          </cell>
        </row>
        <row r="4171">
          <cell r="AF4171" t="str">
            <v>电费及管理费</v>
          </cell>
        </row>
        <row r="4172">
          <cell r="C4172" t="str">
            <v>中华东波苑</v>
          </cell>
        </row>
        <row r="4172">
          <cell r="K4172" t="str">
            <v>2022年</v>
          </cell>
        </row>
        <row r="4172">
          <cell r="M4172">
            <v>44712</v>
          </cell>
        </row>
        <row r="4172">
          <cell r="S4172">
            <v>28.88</v>
          </cell>
        </row>
        <row r="4172">
          <cell r="AA4172">
            <v>44743</v>
          </cell>
          <cell r="AB4172">
            <v>2022</v>
          </cell>
        </row>
        <row r="4172">
          <cell r="AF4172" t="str">
            <v>代收水费</v>
          </cell>
        </row>
        <row r="4173">
          <cell r="C4173" t="str">
            <v>中华东波苑</v>
          </cell>
        </row>
        <row r="4173">
          <cell r="K4173" t="str">
            <v>2022年</v>
          </cell>
        </row>
        <row r="4173">
          <cell r="M4173">
            <v>44742</v>
          </cell>
        </row>
        <row r="4173">
          <cell r="S4173">
            <v>1674.34</v>
          </cell>
        </row>
        <row r="4173">
          <cell r="AA4173">
            <v>44743</v>
          </cell>
          <cell r="AB4173">
            <v>2022</v>
          </cell>
        </row>
        <row r="4173">
          <cell r="AF4173" t="str">
            <v>商铺物业费</v>
          </cell>
        </row>
        <row r="4174">
          <cell r="C4174" t="str">
            <v>中华东波苑</v>
          </cell>
        </row>
        <row r="4174">
          <cell r="K4174" t="str">
            <v>2022年</v>
          </cell>
        </row>
        <row r="4174">
          <cell r="M4174">
            <v>44742</v>
          </cell>
        </row>
        <row r="4174">
          <cell r="S4174">
            <v>1282.94</v>
          </cell>
        </row>
        <row r="4174">
          <cell r="AA4174">
            <v>44743</v>
          </cell>
          <cell r="AB4174">
            <v>2022</v>
          </cell>
        </row>
        <row r="4174">
          <cell r="AF4174" t="str">
            <v>商铺物业费</v>
          </cell>
        </row>
        <row r="4175">
          <cell r="C4175" t="str">
            <v>中华东波苑</v>
          </cell>
        </row>
        <row r="4175">
          <cell r="K4175" t="str">
            <v>2022年</v>
          </cell>
        </row>
        <row r="4175">
          <cell r="M4175">
            <v>44742</v>
          </cell>
        </row>
        <row r="4175">
          <cell r="S4175">
            <v>3553.8</v>
          </cell>
        </row>
        <row r="4175">
          <cell r="AA4175">
            <v>44743</v>
          </cell>
          <cell r="AB4175">
            <v>2022</v>
          </cell>
        </row>
        <row r="4175">
          <cell r="AF4175" t="str">
            <v>商铺物业费</v>
          </cell>
        </row>
        <row r="4176">
          <cell r="C4176" t="str">
            <v>中华东波苑</v>
          </cell>
        </row>
        <row r="4176">
          <cell r="K4176" t="str">
            <v>2022年</v>
          </cell>
        </row>
        <row r="4176">
          <cell r="M4176">
            <v>44742</v>
          </cell>
        </row>
        <row r="4176">
          <cell r="S4176">
            <v>736.8</v>
          </cell>
        </row>
        <row r="4176">
          <cell r="AA4176">
            <v>44743</v>
          </cell>
          <cell r="AB4176">
            <v>2022</v>
          </cell>
        </row>
        <row r="4176">
          <cell r="AF4176" t="str">
            <v>住宅物业费</v>
          </cell>
        </row>
        <row r="4177">
          <cell r="C4177" t="str">
            <v>中华东波苑</v>
          </cell>
        </row>
        <row r="4177">
          <cell r="K4177" t="str">
            <v>2022年</v>
          </cell>
        </row>
        <row r="4177">
          <cell r="M4177">
            <v>44742</v>
          </cell>
        </row>
        <row r="4177">
          <cell r="S4177">
            <v>899.58</v>
          </cell>
        </row>
        <row r="4177">
          <cell r="AA4177">
            <v>44743</v>
          </cell>
          <cell r="AB4177">
            <v>2022</v>
          </cell>
        </row>
        <row r="4177">
          <cell r="AF4177" t="str">
            <v>住宅物业费</v>
          </cell>
        </row>
        <row r="4178">
          <cell r="C4178" t="str">
            <v>中华东波苑</v>
          </cell>
        </row>
        <row r="4178">
          <cell r="K4178" t="str">
            <v>2022年</v>
          </cell>
        </row>
        <row r="4178">
          <cell r="M4178">
            <v>44742</v>
          </cell>
        </row>
        <row r="4178">
          <cell r="S4178">
            <v>1500</v>
          </cell>
        </row>
        <row r="4178">
          <cell r="AA4178">
            <v>44743</v>
          </cell>
          <cell r="AB4178">
            <v>2022</v>
          </cell>
        </row>
        <row r="4178">
          <cell r="AF4178" t="str">
            <v>地面停车费</v>
          </cell>
        </row>
        <row r="4179">
          <cell r="C4179" t="str">
            <v>中华东波苑</v>
          </cell>
        </row>
        <row r="4179">
          <cell r="K4179" t="str">
            <v>2022年</v>
          </cell>
        </row>
        <row r="4179">
          <cell r="M4179">
            <v>44926</v>
          </cell>
        </row>
        <row r="4179">
          <cell r="S4179">
            <v>736.8</v>
          </cell>
        </row>
        <row r="4179">
          <cell r="AA4179">
            <v>44743</v>
          </cell>
          <cell r="AB4179">
            <v>2022</v>
          </cell>
        </row>
        <row r="4179">
          <cell r="AF4179" t="str">
            <v>住宅物业费</v>
          </cell>
        </row>
        <row r="4180">
          <cell r="C4180" t="str">
            <v>中华东波苑</v>
          </cell>
        </row>
        <row r="4180">
          <cell r="K4180" t="str">
            <v>2022年</v>
          </cell>
        </row>
        <row r="4180">
          <cell r="M4180">
            <v>44926</v>
          </cell>
        </row>
        <row r="4180">
          <cell r="S4180">
            <v>899.58</v>
          </cell>
        </row>
        <row r="4180">
          <cell r="AA4180">
            <v>44743</v>
          </cell>
          <cell r="AB4180">
            <v>2022</v>
          </cell>
        </row>
        <row r="4180">
          <cell r="AF4180" t="str">
            <v>住宅物业费</v>
          </cell>
        </row>
        <row r="4181">
          <cell r="C4181" t="str">
            <v>中华东波苑</v>
          </cell>
        </row>
        <row r="4181">
          <cell r="K4181" t="str">
            <v>2022年</v>
          </cell>
        </row>
        <row r="4181">
          <cell r="M4181">
            <v>44926</v>
          </cell>
        </row>
        <row r="4181">
          <cell r="S4181">
            <v>1500</v>
          </cell>
        </row>
        <row r="4181">
          <cell r="AA4181">
            <v>44743</v>
          </cell>
          <cell r="AB4181">
            <v>2022</v>
          </cell>
        </row>
        <row r="4181">
          <cell r="AF4181" t="str">
            <v>地面停车费</v>
          </cell>
        </row>
        <row r="4182">
          <cell r="C4182" t="str">
            <v>中华东波苑</v>
          </cell>
        </row>
        <row r="4182">
          <cell r="K4182" t="str">
            <v>2021年</v>
          </cell>
        </row>
        <row r="4182">
          <cell r="M4182">
            <v>44561</v>
          </cell>
        </row>
        <row r="4182">
          <cell r="S4182">
            <v>19658.63</v>
          </cell>
        </row>
        <row r="4182">
          <cell r="AA4182">
            <v>44743</v>
          </cell>
          <cell r="AB4182">
            <v>2022</v>
          </cell>
        </row>
        <row r="4182">
          <cell r="AF4182" t="str">
            <v>代收水费</v>
          </cell>
        </row>
        <row r="4183">
          <cell r="C4183" t="str">
            <v>中华东波苑</v>
          </cell>
        </row>
        <row r="4183">
          <cell r="K4183" t="str">
            <v>2022年</v>
          </cell>
        </row>
        <row r="4183">
          <cell r="M4183">
            <v>44712</v>
          </cell>
        </row>
        <row r="4183">
          <cell r="S4183">
            <v>4615.8</v>
          </cell>
        </row>
        <row r="4183">
          <cell r="AA4183">
            <v>44743</v>
          </cell>
          <cell r="AB4183">
            <v>2022</v>
          </cell>
        </row>
        <row r="4183">
          <cell r="AF4183" t="str">
            <v>电费及管理费</v>
          </cell>
        </row>
        <row r="4184">
          <cell r="C4184" t="str">
            <v>中华东波苑</v>
          </cell>
        </row>
        <row r="4184">
          <cell r="K4184" t="str">
            <v>2022年</v>
          </cell>
        </row>
        <row r="4184">
          <cell r="M4184">
            <v>44712</v>
          </cell>
        </row>
        <row r="4184">
          <cell r="S4184">
            <v>532.5</v>
          </cell>
        </row>
        <row r="4184">
          <cell r="AA4184">
            <v>44743</v>
          </cell>
          <cell r="AB4184">
            <v>2022</v>
          </cell>
        </row>
        <row r="4184">
          <cell r="AF4184" t="str">
            <v>代收水费</v>
          </cell>
        </row>
        <row r="4185">
          <cell r="C4185" t="str">
            <v>中华东波苑</v>
          </cell>
        </row>
        <row r="4185">
          <cell r="K4185" t="str">
            <v>2022年</v>
          </cell>
        </row>
        <row r="4185">
          <cell r="M4185">
            <v>44712</v>
          </cell>
        </row>
        <row r="4185">
          <cell r="S4185">
            <v>1293.6</v>
          </cell>
        </row>
        <row r="4185">
          <cell r="AA4185">
            <v>44743</v>
          </cell>
          <cell r="AB4185">
            <v>2022</v>
          </cell>
        </row>
        <row r="4185">
          <cell r="AF4185" t="str">
            <v>电费及管理费</v>
          </cell>
        </row>
        <row r="4186">
          <cell r="C4186" t="str">
            <v>中华东波苑</v>
          </cell>
        </row>
        <row r="4186">
          <cell r="K4186" t="str">
            <v>2022年</v>
          </cell>
        </row>
        <row r="4186">
          <cell r="M4186">
            <v>44712</v>
          </cell>
        </row>
        <row r="4186">
          <cell r="S4186">
            <v>133.57</v>
          </cell>
        </row>
        <row r="4186">
          <cell r="AA4186">
            <v>44743</v>
          </cell>
          <cell r="AB4186">
            <v>2022</v>
          </cell>
        </row>
        <row r="4186">
          <cell r="AF4186" t="str">
            <v>代收水费</v>
          </cell>
        </row>
        <row r="4187">
          <cell r="C4187" t="str">
            <v>中华东波苑</v>
          </cell>
        </row>
        <row r="4187">
          <cell r="K4187" t="str">
            <v>2021年</v>
          </cell>
        </row>
        <row r="4187">
          <cell r="M4187">
            <v>44561</v>
          </cell>
        </row>
        <row r="4187">
          <cell r="S4187">
            <v>367.57</v>
          </cell>
        </row>
        <row r="4187">
          <cell r="AA4187">
            <v>44743</v>
          </cell>
          <cell r="AB4187">
            <v>2022</v>
          </cell>
        </row>
        <row r="4187">
          <cell r="AF4187" t="str">
            <v>电费及管理费</v>
          </cell>
        </row>
        <row r="4188">
          <cell r="C4188" t="str">
            <v>中华东波苑</v>
          </cell>
        </row>
        <row r="4188">
          <cell r="K4188" t="str">
            <v>2022年</v>
          </cell>
        </row>
        <row r="4188">
          <cell r="M4188">
            <v>44716</v>
          </cell>
        </row>
        <row r="4188">
          <cell r="S4188">
            <v>2205.43</v>
          </cell>
        </row>
        <row r="4188">
          <cell r="AA4188">
            <v>44743</v>
          </cell>
          <cell r="AB4188">
            <v>2022</v>
          </cell>
        </row>
        <row r="4188">
          <cell r="AF4188" t="str">
            <v>电费及管理费</v>
          </cell>
        </row>
        <row r="4189">
          <cell r="C4189" t="str">
            <v>中华东波苑</v>
          </cell>
        </row>
        <row r="4189">
          <cell r="K4189" t="str">
            <v>2022年</v>
          </cell>
        </row>
        <row r="4189">
          <cell r="M4189">
            <v>44742</v>
          </cell>
        </row>
        <row r="4189">
          <cell r="S4189">
            <v>2858.66</v>
          </cell>
        </row>
        <row r="4189">
          <cell r="AA4189">
            <v>44743</v>
          </cell>
          <cell r="AB4189">
            <v>2022</v>
          </cell>
        </row>
        <row r="4189">
          <cell r="AF4189" t="str">
            <v>电费及管理费</v>
          </cell>
        </row>
        <row r="4190">
          <cell r="C4190" t="str">
            <v>中华东波苑</v>
          </cell>
        </row>
        <row r="4190">
          <cell r="K4190" t="str">
            <v>2022年</v>
          </cell>
        </row>
        <row r="4190">
          <cell r="M4190">
            <v>44742</v>
          </cell>
        </row>
        <row r="4190">
          <cell r="S4190">
            <v>1016</v>
          </cell>
        </row>
        <row r="4190">
          <cell r="AA4190">
            <v>44743</v>
          </cell>
          <cell r="AB4190">
            <v>2022</v>
          </cell>
        </row>
        <row r="4190">
          <cell r="AF4190" t="str">
            <v>代收水费</v>
          </cell>
        </row>
        <row r="4191">
          <cell r="C4191" t="str">
            <v>中华东波苑</v>
          </cell>
        </row>
        <row r="4191">
          <cell r="K4191" t="str">
            <v>2022年</v>
          </cell>
        </row>
        <row r="4191">
          <cell r="M4191">
            <v>44742</v>
          </cell>
        </row>
        <row r="4191">
          <cell r="S4191">
            <v>151.2</v>
          </cell>
        </row>
        <row r="4191">
          <cell r="AA4191">
            <v>44743</v>
          </cell>
          <cell r="AB4191">
            <v>2022</v>
          </cell>
        </row>
        <row r="4191">
          <cell r="AF4191" t="str">
            <v>电费及管理费</v>
          </cell>
        </row>
        <row r="4192">
          <cell r="C4192" t="str">
            <v>中华东波苑</v>
          </cell>
        </row>
        <row r="4192">
          <cell r="K4192" t="str">
            <v>2022年</v>
          </cell>
        </row>
        <row r="4192">
          <cell r="M4192">
            <v>44742</v>
          </cell>
        </row>
        <row r="4192">
          <cell r="S4192">
            <v>64</v>
          </cell>
        </row>
        <row r="4192">
          <cell r="AA4192">
            <v>44743</v>
          </cell>
          <cell r="AB4192">
            <v>2022</v>
          </cell>
        </row>
        <row r="4192">
          <cell r="AF4192" t="str">
            <v>代收水费</v>
          </cell>
        </row>
        <row r="4193">
          <cell r="C4193" t="str">
            <v>中华东波苑</v>
          </cell>
        </row>
        <row r="4193">
          <cell r="K4193" t="str">
            <v>2022年</v>
          </cell>
        </row>
        <row r="4193">
          <cell r="M4193">
            <v>44742</v>
          </cell>
        </row>
        <row r="4193">
          <cell r="S4193">
            <v>1719.44</v>
          </cell>
        </row>
        <row r="4193">
          <cell r="AA4193">
            <v>44743</v>
          </cell>
          <cell r="AB4193">
            <v>2022</v>
          </cell>
        </row>
        <row r="4193">
          <cell r="AF4193" t="str">
            <v>电费及管理费</v>
          </cell>
        </row>
        <row r="4194">
          <cell r="C4194" t="str">
            <v>中华东波苑</v>
          </cell>
        </row>
        <row r="4194">
          <cell r="K4194" t="str">
            <v>2022年</v>
          </cell>
        </row>
        <row r="4194">
          <cell r="M4194">
            <v>44742</v>
          </cell>
        </row>
        <row r="4194">
          <cell r="S4194">
            <v>600</v>
          </cell>
        </row>
        <row r="4194">
          <cell r="AA4194">
            <v>44743</v>
          </cell>
          <cell r="AB4194">
            <v>2022</v>
          </cell>
        </row>
        <row r="4194">
          <cell r="AF4194" t="str">
            <v>代收水费</v>
          </cell>
        </row>
        <row r="4195">
          <cell r="C4195" t="str">
            <v>中华东波苑</v>
          </cell>
        </row>
        <row r="4195">
          <cell r="K4195" t="str">
            <v>2022年</v>
          </cell>
        </row>
        <row r="4195">
          <cell r="M4195">
            <v>44742</v>
          </cell>
        </row>
        <row r="4195">
          <cell r="S4195">
            <v>265.58</v>
          </cell>
        </row>
        <row r="4195">
          <cell r="AA4195">
            <v>44743</v>
          </cell>
          <cell r="AB4195">
            <v>2022</v>
          </cell>
        </row>
        <row r="4195">
          <cell r="AF4195" t="str">
            <v>电费及管理费</v>
          </cell>
        </row>
        <row r="4196">
          <cell r="C4196" t="str">
            <v>中华东波苑</v>
          </cell>
        </row>
        <row r="4196">
          <cell r="K4196" t="str">
            <v>2022年</v>
          </cell>
        </row>
        <row r="4196">
          <cell r="M4196">
            <v>44742</v>
          </cell>
        </row>
        <row r="4196">
          <cell r="S4196">
            <v>72.2</v>
          </cell>
        </row>
        <row r="4196">
          <cell r="AA4196">
            <v>44743</v>
          </cell>
          <cell r="AB4196">
            <v>2022</v>
          </cell>
        </row>
        <row r="4196">
          <cell r="AF4196" t="str">
            <v>代收水费</v>
          </cell>
        </row>
        <row r="4197">
          <cell r="C4197" t="str">
            <v>中华东波苑</v>
          </cell>
        </row>
        <row r="4197">
          <cell r="K4197" t="str">
            <v>2022年</v>
          </cell>
        </row>
        <row r="4197">
          <cell r="M4197">
            <v>44742</v>
          </cell>
        </row>
        <row r="4197">
          <cell r="S4197">
            <v>7482.3</v>
          </cell>
        </row>
        <row r="4197">
          <cell r="AA4197">
            <v>44743</v>
          </cell>
          <cell r="AB4197">
            <v>2022</v>
          </cell>
        </row>
        <row r="4197">
          <cell r="AF4197" t="str">
            <v>商铺物业费</v>
          </cell>
        </row>
        <row r="4198">
          <cell r="C4198" t="str">
            <v>中华东波苑</v>
          </cell>
        </row>
        <row r="4198">
          <cell r="K4198" t="str">
            <v>2022年</v>
          </cell>
        </row>
        <row r="4198">
          <cell r="M4198">
            <v>44651</v>
          </cell>
        </row>
        <row r="4198">
          <cell r="S4198">
            <v>511.56</v>
          </cell>
        </row>
        <row r="4198">
          <cell r="AA4198">
            <v>44743</v>
          </cell>
          <cell r="AB4198">
            <v>2022</v>
          </cell>
        </row>
        <row r="4198">
          <cell r="AF4198" t="str">
            <v>电费及管理费</v>
          </cell>
        </row>
        <row r="4199">
          <cell r="C4199" t="str">
            <v>中华东波苑</v>
          </cell>
        </row>
        <row r="4199">
          <cell r="K4199" t="str">
            <v>2022年</v>
          </cell>
        </row>
        <row r="4199">
          <cell r="M4199">
            <v>44651</v>
          </cell>
        </row>
        <row r="4199">
          <cell r="S4199">
            <v>225</v>
          </cell>
        </row>
        <row r="4199">
          <cell r="AA4199">
            <v>44743</v>
          </cell>
          <cell r="AB4199">
            <v>2022</v>
          </cell>
        </row>
        <row r="4199">
          <cell r="AF4199" t="str">
            <v>代收水费</v>
          </cell>
        </row>
        <row r="4200">
          <cell r="C4200" t="str">
            <v>中华东波苑</v>
          </cell>
        </row>
        <row r="4200">
          <cell r="K4200" t="str">
            <v>2022年</v>
          </cell>
        </row>
        <row r="4200">
          <cell r="M4200">
            <v>44712</v>
          </cell>
        </row>
        <row r="4200">
          <cell r="S4200">
            <v>1094.66</v>
          </cell>
        </row>
        <row r="4200">
          <cell r="AA4200">
            <v>44743</v>
          </cell>
          <cell r="AB4200">
            <v>2022</v>
          </cell>
        </row>
        <row r="4200">
          <cell r="AF4200" t="str">
            <v>电费及管理费</v>
          </cell>
        </row>
        <row r="4201">
          <cell r="C4201" t="str">
            <v>中华东波苑</v>
          </cell>
        </row>
        <row r="4201">
          <cell r="K4201" t="str">
            <v>2022年</v>
          </cell>
        </row>
        <row r="4201">
          <cell r="M4201">
            <v>44712</v>
          </cell>
        </row>
        <row r="4201">
          <cell r="S4201">
            <v>450</v>
          </cell>
        </row>
        <row r="4201">
          <cell r="AA4201">
            <v>44743</v>
          </cell>
          <cell r="AB4201">
            <v>2022</v>
          </cell>
        </row>
        <row r="4201">
          <cell r="AF4201" t="str">
            <v>代收水费</v>
          </cell>
        </row>
        <row r="4202">
          <cell r="C4202" t="str">
            <v>中华东波苑</v>
          </cell>
        </row>
        <row r="4202">
          <cell r="K4202" t="str">
            <v>2022年</v>
          </cell>
        </row>
        <row r="4202">
          <cell r="M4202">
            <v>44926</v>
          </cell>
        </row>
        <row r="4202">
          <cell r="S4202">
            <v>836.94</v>
          </cell>
        </row>
        <row r="4202">
          <cell r="AA4202">
            <v>44743</v>
          </cell>
          <cell r="AB4202">
            <v>2022</v>
          </cell>
        </row>
        <row r="4202">
          <cell r="AF4202" t="str">
            <v>住宅物业费</v>
          </cell>
        </row>
        <row r="4203">
          <cell r="C4203" t="str">
            <v>中华东波苑</v>
          </cell>
        </row>
        <row r="4203">
          <cell r="K4203" t="str">
            <v>2022年</v>
          </cell>
        </row>
        <row r="4203">
          <cell r="M4203">
            <v>44926</v>
          </cell>
        </row>
        <row r="4203">
          <cell r="S4203">
            <v>783.27</v>
          </cell>
        </row>
        <row r="4203">
          <cell r="AA4203">
            <v>44743</v>
          </cell>
          <cell r="AB4203">
            <v>2022</v>
          </cell>
        </row>
        <row r="4203">
          <cell r="AF4203" t="str">
            <v>商铺物业费</v>
          </cell>
        </row>
        <row r="4204">
          <cell r="C4204" t="str">
            <v>中华东波苑</v>
          </cell>
        </row>
        <row r="4204">
          <cell r="K4204" t="str">
            <v>2022年</v>
          </cell>
        </row>
        <row r="4204">
          <cell r="M4204">
            <v>44926</v>
          </cell>
        </row>
        <row r="4204">
          <cell r="S4204">
            <v>1473.6</v>
          </cell>
        </row>
        <row r="4204">
          <cell r="AA4204">
            <v>44743</v>
          </cell>
          <cell r="AB4204">
            <v>2022</v>
          </cell>
        </row>
        <row r="4204">
          <cell r="AF4204" t="str">
            <v>住宅物业费</v>
          </cell>
        </row>
        <row r="4205">
          <cell r="C4205" t="str">
            <v>中华东波苑</v>
          </cell>
        </row>
        <row r="4205">
          <cell r="K4205" t="str">
            <v>2022年</v>
          </cell>
        </row>
        <row r="4205">
          <cell r="M4205">
            <v>44834</v>
          </cell>
        </row>
        <row r="4205">
          <cell r="S4205">
            <v>449.8</v>
          </cell>
        </row>
        <row r="4205">
          <cell r="AA4205">
            <v>44743</v>
          </cell>
          <cell r="AB4205">
            <v>2022</v>
          </cell>
        </row>
        <row r="4205">
          <cell r="AF4205" t="str">
            <v>住宅物业费</v>
          </cell>
        </row>
        <row r="4206">
          <cell r="C4206" t="str">
            <v>中华东波苑</v>
          </cell>
        </row>
        <row r="4206">
          <cell r="K4206" t="str">
            <v>2022年</v>
          </cell>
        </row>
        <row r="4206">
          <cell r="M4206">
            <v>44834</v>
          </cell>
        </row>
        <row r="4206">
          <cell r="S4206">
            <v>375</v>
          </cell>
        </row>
        <row r="4206">
          <cell r="AA4206">
            <v>44743</v>
          </cell>
          <cell r="AB4206">
            <v>2022</v>
          </cell>
        </row>
        <row r="4206">
          <cell r="AF4206" t="str">
            <v>小业主产权车辆管理费</v>
          </cell>
        </row>
        <row r="4207">
          <cell r="C4207" t="str">
            <v>中华东波苑</v>
          </cell>
        </row>
        <row r="4207">
          <cell r="K4207" t="str">
            <v>2022年</v>
          </cell>
        </row>
        <row r="4207">
          <cell r="M4207">
            <v>44926</v>
          </cell>
        </row>
        <row r="4207">
          <cell r="S4207">
            <v>1500</v>
          </cell>
        </row>
        <row r="4207">
          <cell r="AA4207">
            <v>44743</v>
          </cell>
          <cell r="AB4207">
            <v>2022</v>
          </cell>
        </row>
        <row r="4207">
          <cell r="AF4207" t="str">
            <v>小业主产权车辆管理费</v>
          </cell>
        </row>
        <row r="4208">
          <cell r="C4208" t="str">
            <v>中华东波苑</v>
          </cell>
        </row>
        <row r="4208">
          <cell r="K4208" t="str">
            <v>2022年</v>
          </cell>
        </row>
        <row r="4208">
          <cell r="M4208">
            <v>44926</v>
          </cell>
        </row>
        <row r="4208">
          <cell r="S4208">
            <v>4509</v>
          </cell>
        </row>
        <row r="4208">
          <cell r="AA4208">
            <v>44743</v>
          </cell>
          <cell r="AB4208">
            <v>2022</v>
          </cell>
        </row>
        <row r="4208">
          <cell r="AF4208" t="str">
            <v>租金收入</v>
          </cell>
        </row>
        <row r="4209">
          <cell r="C4209" t="str">
            <v>中华东波苑</v>
          </cell>
        </row>
        <row r="4209">
          <cell r="K4209" t="str">
            <v>2022年</v>
          </cell>
        </row>
        <row r="4209">
          <cell r="M4209">
            <v>44789</v>
          </cell>
        </row>
        <row r="4209">
          <cell r="S4209">
            <v>2227.2</v>
          </cell>
        </row>
        <row r="4209">
          <cell r="AA4209">
            <v>44743</v>
          </cell>
          <cell r="AB4209">
            <v>2022</v>
          </cell>
        </row>
        <row r="4209">
          <cell r="AF4209" t="str">
            <v>租金收入</v>
          </cell>
        </row>
        <row r="4210">
          <cell r="C4210" t="str">
            <v>中华东波苑</v>
          </cell>
        </row>
        <row r="4210">
          <cell r="K4210" t="str">
            <v>2022年</v>
          </cell>
        </row>
        <row r="4210">
          <cell r="M4210">
            <v>44742</v>
          </cell>
        </row>
        <row r="4210">
          <cell r="S4210">
            <v>6270</v>
          </cell>
        </row>
        <row r="4210">
          <cell r="AA4210">
            <v>44743</v>
          </cell>
          <cell r="AB4210">
            <v>2022</v>
          </cell>
        </row>
        <row r="4210">
          <cell r="AF4210" t="str">
            <v>商铺物业费</v>
          </cell>
        </row>
        <row r="4211">
          <cell r="C4211" t="str">
            <v>中华东波苑</v>
          </cell>
        </row>
        <row r="4211">
          <cell r="K4211" t="str">
            <v>2022年</v>
          </cell>
        </row>
        <row r="4211">
          <cell r="M4211">
            <v>44742</v>
          </cell>
        </row>
        <row r="4211">
          <cell r="S4211">
            <v>2365.5</v>
          </cell>
        </row>
        <row r="4211">
          <cell r="AA4211">
            <v>44743</v>
          </cell>
          <cell r="AB4211">
            <v>2022</v>
          </cell>
        </row>
        <row r="4211">
          <cell r="AF4211" t="str">
            <v>商铺物业费</v>
          </cell>
        </row>
        <row r="4212">
          <cell r="C4212" t="str">
            <v>中华东波苑</v>
          </cell>
        </row>
        <row r="4212">
          <cell r="K4212" t="str">
            <v>2022年</v>
          </cell>
        </row>
        <row r="4212">
          <cell r="M4212">
            <v>44651</v>
          </cell>
        </row>
        <row r="4212">
          <cell r="S4212">
            <v>2868.46</v>
          </cell>
        </row>
        <row r="4212">
          <cell r="AA4212">
            <v>44743</v>
          </cell>
          <cell r="AB4212">
            <v>2022</v>
          </cell>
        </row>
        <row r="4212">
          <cell r="AF4212" t="str">
            <v>电费及管理费</v>
          </cell>
        </row>
        <row r="4213">
          <cell r="C4213" t="str">
            <v>中华东波苑</v>
          </cell>
        </row>
        <row r="4213">
          <cell r="K4213" t="str">
            <v>2022年</v>
          </cell>
        </row>
        <row r="4213">
          <cell r="M4213">
            <v>44651</v>
          </cell>
        </row>
        <row r="4213">
          <cell r="S4213">
            <v>400.68</v>
          </cell>
        </row>
        <row r="4213">
          <cell r="AA4213">
            <v>44743</v>
          </cell>
          <cell r="AB4213">
            <v>2022</v>
          </cell>
        </row>
        <row r="4213">
          <cell r="AF4213" t="str">
            <v>代收水费</v>
          </cell>
        </row>
        <row r="4214">
          <cell r="C4214" t="str">
            <v>中华东波苑</v>
          </cell>
        </row>
        <row r="4214">
          <cell r="K4214" t="str">
            <v>2022年</v>
          </cell>
        </row>
        <row r="4214">
          <cell r="M4214">
            <v>44742</v>
          </cell>
        </row>
        <row r="4214">
          <cell r="S4214">
            <v>262.64</v>
          </cell>
        </row>
        <row r="4214">
          <cell r="AA4214">
            <v>44743</v>
          </cell>
          <cell r="AB4214">
            <v>2022</v>
          </cell>
        </row>
        <row r="4214">
          <cell r="AF4214" t="str">
            <v>电费及管理费</v>
          </cell>
        </row>
        <row r="4215">
          <cell r="C4215" t="str">
            <v>中华东波苑</v>
          </cell>
        </row>
        <row r="4215">
          <cell r="K4215" t="str">
            <v>2022年</v>
          </cell>
        </row>
        <row r="4215">
          <cell r="M4215">
            <v>44742</v>
          </cell>
        </row>
        <row r="4215">
          <cell r="S4215">
            <v>324.9</v>
          </cell>
        </row>
        <row r="4215">
          <cell r="AA4215">
            <v>44743</v>
          </cell>
          <cell r="AB4215">
            <v>2022</v>
          </cell>
        </row>
        <row r="4215">
          <cell r="AF4215" t="str">
            <v>代收水费</v>
          </cell>
        </row>
        <row r="4216">
          <cell r="C4216" t="str">
            <v>中华东波苑</v>
          </cell>
        </row>
        <row r="4216">
          <cell r="K4216" t="str">
            <v>2022年</v>
          </cell>
        </row>
        <row r="4216">
          <cell r="M4216">
            <v>44742</v>
          </cell>
        </row>
        <row r="4216">
          <cell r="S4216">
            <v>1087.5</v>
          </cell>
        </row>
        <row r="4216">
          <cell r="AA4216">
            <v>44743</v>
          </cell>
          <cell r="AB4216">
            <v>2022</v>
          </cell>
        </row>
        <row r="4216">
          <cell r="AF4216" t="str">
            <v>代收水费</v>
          </cell>
        </row>
        <row r="4217">
          <cell r="C4217" t="str">
            <v>中华东波苑</v>
          </cell>
        </row>
        <row r="4217">
          <cell r="K4217" t="str">
            <v>2022年</v>
          </cell>
        </row>
        <row r="4217">
          <cell r="M4217">
            <v>44742</v>
          </cell>
        </row>
        <row r="4217">
          <cell r="S4217">
            <v>3081.12</v>
          </cell>
        </row>
        <row r="4217">
          <cell r="AA4217">
            <v>44743</v>
          </cell>
          <cell r="AB4217">
            <v>2022</v>
          </cell>
        </row>
        <row r="4217">
          <cell r="AF4217" t="str">
            <v>电费及管理费</v>
          </cell>
        </row>
        <row r="4218">
          <cell r="C4218" t="str">
            <v>中华东波苑</v>
          </cell>
        </row>
        <row r="4218">
          <cell r="K4218" t="str">
            <v>2022年</v>
          </cell>
        </row>
        <row r="4218">
          <cell r="M4218">
            <v>44620</v>
          </cell>
        </row>
        <row r="4218">
          <cell r="S4218">
            <v>25793.6</v>
          </cell>
        </row>
        <row r="4218">
          <cell r="AA4218">
            <v>44743</v>
          </cell>
          <cell r="AB4218">
            <v>2022</v>
          </cell>
        </row>
        <row r="4218">
          <cell r="AF4218" t="str">
            <v>电费及管理费</v>
          </cell>
        </row>
        <row r="4219">
          <cell r="C4219" t="str">
            <v>中华东波苑</v>
          </cell>
        </row>
        <row r="4219">
          <cell r="K4219" t="str">
            <v>2022年</v>
          </cell>
        </row>
        <row r="4219">
          <cell r="M4219">
            <v>44620</v>
          </cell>
        </row>
        <row r="4219">
          <cell r="S4219">
            <v>4332</v>
          </cell>
        </row>
        <row r="4219">
          <cell r="AA4219">
            <v>44743</v>
          </cell>
          <cell r="AB4219">
            <v>2022</v>
          </cell>
        </row>
        <row r="4219">
          <cell r="AF4219" t="str">
            <v>代收水费</v>
          </cell>
        </row>
        <row r="4220">
          <cell r="C4220" t="str">
            <v>中华东波苑</v>
          </cell>
        </row>
        <row r="4220">
          <cell r="K4220" t="str">
            <v>2022年</v>
          </cell>
        </row>
        <row r="4220">
          <cell r="M4220">
            <v>44620</v>
          </cell>
        </row>
        <row r="4220">
          <cell r="S4220">
            <v>28576.8</v>
          </cell>
        </row>
        <row r="4220">
          <cell r="AA4220">
            <v>44743</v>
          </cell>
          <cell r="AB4220">
            <v>2022</v>
          </cell>
        </row>
        <row r="4220">
          <cell r="AF4220" t="str">
            <v>电费及管理费</v>
          </cell>
        </row>
        <row r="4221">
          <cell r="C4221" t="str">
            <v>中华东波苑</v>
          </cell>
        </row>
        <row r="4221">
          <cell r="K4221" t="str">
            <v>2022年</v>
          </cell>
        </row>
        <row r="4221">
          <cell r="M4221">
            <v>44620</v>
          </cell>
        </row>
        <row r="4221">
          <cell r="S4221">
            <v>4887.94</v>
          </cell>
        </row>
        <row r="4221">
          <cell r="AA4221">
            <v>44743</v>
          </cell>
          <cell r="AB4221">
            <v>2022</v>
          </cell>
        </row>
        <row r="4221">
          <cell r="AF4221" t="str">
            <v>代收水费</v>
          </cell>
        </row>
        <row r="4222">
          <cell r="C4222" t="str">
            <v>中华东波苑</v>
          </cell>
        </row>
        <row r="4222">
          <cell r="K4222" t="str">
            <v>2022年</v>
          </cell>
        </row>
        <row r="4222">
          <cell r="M4222">
            <v>44651</v>
          </cell>
        </row>
        <row r="4222">
          <cell r="S4222">
            <v>21638.4</v>
          </cell>
        </row>
        <row r="4222">
          <cell r="AA4222">
            <v>44743</v>
          </cell>
          <cell r="AB4222">
            <v>2022</v>
          </cell>
        </row>
        <row r="4222">
          <cell r="AF4222" t="str">
            <v>电费及管理费</v>
          </cell>
        </row>
        <row r="4223">
          <cell r="C4223" t="str">
            <v>中华东波苑</v>
          </cell>
        </row>
        <row r="4223">
          <cell r="K4223" t="str">
            <v>2022年</v>
          </cell>
        </row>
        <row r="4223">
          <cell r="M4223">
            <v>44651</v>
          </cell>
        </row>
        <row r="4223">
          <cell r="S4223">
            <v>5306.7</v>
          </cell>
        </row>
        <row r="4223">
          <cell r="AA4223">
            <v>44743</v>
          </cell>
          <cell r="AB4223">
            <v>2022</v>
          </cell>
        </row>
        <row r="4223">
          <cell r="AF4223" t="str">
            <v>代收水费</v>
          </cell>
        </row>
        <row r="4224">
          <cell r="C4224" t="str">
            <v>中华东波苑</v>
          </cell>
        </row>
        <row r="4224">
          <cell r="K4224" t="str">
            <v>2022年</v>
          </cell>
        </row>
        <row r="4224">
          <cell r="M4224">
            <v>44651</v>
          </cell>
        </row>
        <row r="4224">
          <cell r="S4224">
            <v>1939.42</v>
          </cell>
        </row>
        <row r="4224">
          <cell r="AA4224">
            <v>44743</v>
          </cell>
          <cell r="AB4224">
            <v>2022</v>
          </cell>
        </row>
        <row r="4224">
          <cell r="AF4224" t="str">
            <v>电费及管理费</v>
          </cell>
        </row>
        <row r="4225">
          <cell r="C4225" t="str">
            <v>中华东波苑</v>
          </cell>
        </row>
        <row r="4225">
          <cell r="K4225" t="str">
            <v>2022年</v>
          </cell>
        </row>
        <row r="4225">
          <cell r="M4225">
            <v>44651</v>
          </cell>
        </row>
        <row r="4225">
          <cell r="S4225">
            <v>900</v>
          </cell>
        </row>
        <row r="4225">
          <cell r="AA4225">
            <v>44743</v>
          </cell>
          <cell r="AB4225">
            <v>2022</v>
          </cell>
        </row>
        <row r="4225">
          <cell r="AF4225" t="str">
            <v>代收水费</v>
          </cell>
        </row>
        <row r="4226">
          <cell r="C4226" t="str">
            <v>中华东波苑</v>
          </cell>
        </row>
        <row r="4226">
          <cell r="K4226" t="str">
            <v>2022年</v>
          </cell>
        </row>
        <row r="4226">
          <cell r="M4226">
            <v>44712</v>
          </cell>
        </row>
        <row r="4226">
          <cell r="S4226">
            <v>2930.2</v>
          </cell>
        </row>
        <row r="4226">
          <cell r="AA4226">
            <v>44743</v>
          </cell>
          <cell r="AB4226">
            <v>2022</v>
          </cell>
        </row>
        <row r="4226">
          <cell r="AF4226" t="str">
            <v>电费及管理费</v>
          </cell>
        </row>
        <row r="4227">
          <cell r="C4227" t="str">
            <v>中华东波苑</v>
          </cell>
        </row>
        <row r="4227">
          <cell r="K4227" t="str">
            <v>2022年</v>
          </cell>
        </row>
        <row r="4227">
          <cell r="M4227">
            <v>44712</v>
          </cell>
        </row>
        <row r="4227">
          <cell r="S4227">
            <v>1402.5</v>
          </cell>
        </row>
        <row r="4227">
          <cell r="AA4227">
            <v>44743</v>
          </cell>
          <cell r="AB4227">
            <v>2022</v>
          </cell>
        </row>
        <row r="4227">
          <cell r="AF4227" t="str">
            <v>代收水费</v>
          </cell>
        </row>
        <row r="4228">
          <cell r="C4228" t="str">
            <v>中华东波苑</v>
          </cell>
        </row>
        <row r="4228">
          <cell r="K4228" t="str">
            <v>2022年</v>
          </cell>
        </row>
        <row r="4228">
          <cell r="M4228">
            <v>44742</v>
          </cell>
        </row>
        <row r="4228">
          <cell r="S4228">
            <v>570</v>
          </cell>
        </row>
        <row r="4228">
          <cell r="AA4228">
            <v>44743</v>
          </cell>
          <cell r="AB4228">
            <v>2022</v>
          </cell>
        </row>
        <row r="4228">
          <cell r="AF4228" t="str">
            <v>代收水费</v>
          </cell>
        </row>
        <row r="4229">
          <cell r="C4229" t="str">
            <v>中华东波苑</v>
          </cell>
        </row>
        <row r="4229">
          <cell r="K4229" t="str">
            <v>2022年</v>
          </cell>
        </row>
        <row r="4229">
          <cell r="M4229">
            <v>44742</v>
          </cell>
        </row>
        <row r="4229">
          <cell r="S4229">
            <v>4912.26</v>
          </cell>
        </row>
        <row r="4229">
          <cell r="AA4229">
            <v>44743</v>
          </cell>
          <cell r="AB4229">
            <v>2022</v>
          </cell>
        </row>
        <row r="4229">
          <cell r="AF4229" t="str">
            <v>电费及管理费</v>
          </cell>
        </row>
        <row r="4230">
          <cell r="C4230" t="str">
            <v>中华东波苑</v>
          </cell>
        </row>
        <row r="4230">
          <cell r="K4230" t="str">
            <v>2022年</v>
          </cell>
        </row>
        <row r="4230">
          <cell r="M4230">
            <v>44742</v>
          </cell>
        </row>
        <row r="4230">
          <cell r="S4230">
            <v>115.52</v>
          </cell>
        </row>
        <row r="4230">
          <cell r="AA4230">
            <v>44743</v>
          </cell>
          <cell r="AB4230">
            <v>2022</v>
          </cell>
        </row>
        <row r="4230">
          <cell r="AF4230" t="str">
            <v>代收水费</v>
          </cell>
        </row>
        <row r="4231">
          <cell r="C4231" t="str">
            <v>中华东波苑</v>
          </cell>
        </row>
        <row r="4231">
          <cell r="K4231" t="str">
            <v>2022年</v>
          </cell>
        </row>
        <row r="4231">
          <cell r="M4231">
            <v>44742</v>
          </cell>
        </row>
        <row r="4231">
          <cell r="S4231">
            <v>1149.6</v>
          </cell>
        </row>
        <row r="4231">
          <cell r="AA4231">
            <v>44743</v>
          </cell>
          <cell r="AB4231">
            <v>2022</v>
          </cell>
        </row>
        <row r="4231">
          <cell r="AF4231" t="str">
            <v>电费及管理费</v>
          </cell>
        </row>
        <row r="4232">
          <cell r="C4232" t="str">
            <v>中华东波苑</v>
          </cell>
        </row>
        <row r="4232">
          <cell r="K4232" t="str">
            <v>2022年</v>
          </cell>
        </row>
        <row r="4232">
          <cell r="M4232">
            <v>44742</v>
          </cell>
        </row>
        <row r="4232">
          <cell r="S4232">
            <v>160</v>
          </cell>
        </row>
        <row r="4232">
          <cell r="AA4232">
            <v>44743</v>
          </cell>
          <cell r="AB4232">
            <v>2022</v>
          </cell>
        </row>
        <row r="4232">
          <cell r="AF4232" t="str">
            <v>代收水费</v>
          </cell>
        </row>
        <row r="4233">
          <cell r="C4233" t="str">
            <v>中华东波苑</v>
          </cell>
        </row>
        <row r="4233">
          <cell r="K4233" t="str">
            <v>2022年</v>
          </cell>
        </row>
        <row r="4233">
          <cell r="M4233">
            <v>44742</v>
          </cell>
        </row>
        <row r="4233">
          <cell r="S4233">
            <v>232</v>
          </cell>
        </row>
        <row r="4233">
          <cell r="AA4233">
            <v>44743</v>
          </cell>
          <cell r="AB4233">
            <v>2022</v>
          </cell>
        </row>
        <row r="4233">
          <cell r="AF4233" t="str">
            <v>代收水费</v>
          </cell>
        </row>
        <row r="4234">
          <cell r="C4234" t="str">
            <v>中华东波苑</v>
          </cell>
        </row>
        <row r="4234">
          <cell r="K4234" t="str">
            <v>2022年</v>
          </cell>
        </row>
        <row r="4234">
          <cell r="M4234">
            <v>44742</v>
          </cell>
        </row>
        <row r="4234">
          <cell r="S4234">
            <v>202.16</v>
          </cell>
        </row>
        <row r="4234">
          <cell r="AA4234">
            <v>44743</v>
          </cell>
          <cell r="AB4234">
            <v>2022</v>
          </cell>
        </row>
        <row r="4234">
          <cell r="AF4234" t="str">
            <v>代收水费</v>
          </cell>
        </row>
        <row r="4235">
          <cell r="C4235" t="str">
            <v>中华东波苑</v>
          </cell>
        </row>
        <row r="4235">
          <cell r="K4235" t="str">
            <v>2022年</v>
          </cell>
        </row>
        <row r="4235">
          <cell r="M4235">
            <v>44742</v>
          </cell>
        </row>
        <row r="4235">
          <cell r="S4235">
            <v>1035.6</v>
          </cell>
        </row>
        <row r="4235">
          <cell r="AA4235">
            <v>44743</v>
          </cell>
          <cell r="AB4235">
            <v>2022</v>
          </cell>
        </row>
        <row r="4235">
          <cell r="AF4235" t="str">
            <v>电费及管理费</v>
          </cell>
        </row>
        <row r="4236">
          <cell r="C4236" t="str">
            <v>中华东波苑</v>
          </cell>
        </row>
        <row r="4236">
          <cell r="K4236" t="str">
            <v>2022年</v>
          </cell>
        </row>
        <row r="4236">
          <cell r="M4236">
            <v>44742</v>
          </cell>
        </row>
        <row r="4236">
          <cell r="S4236">
            <v>300</v>
          </cell>
        </row>
        <row r="4236">
          <cell r="AA4236">
            <v>44743</v>
          </cell>
          <cell r="AB4236">
            <v>2022</v>
          </cell>
        </row>
        <row r="4236">
          <cell r="AF4236" t="str">
            <v>代收水费</v>
          </cell>
        </row>
        <row r="4237">
          <cell r="C4237" t="str">
            <v>中华东波苑</v>
          </cell>
        </row>
        <row r="4237">
          <cell r="K4237" t="str">
            <v>2022年</v>
          </cell>
        </row>
        <row r="4237">
          <cell r="M4237">
            <v>44742</v>
          </cell>
        </row>
        <row r="4237">
          <cell r="S4237">
            <v>2275.56</v>
          </cell>
        </row>
        <row r="4237">
          <cell r="AA4237">
            <v>44743</v>
          </cell>
          <cell r="AB4237">
            <v>2022</v>
          </cell>
        </row>
        <row r="4237">
          <cell r="AF4237" t="str">
            <v>电费及管理费</v>
          </cell>
        </row>
        <row r="4238">
          <cell r="C4238" t="str">
            <v>中华东波苑</v>
          </cell>
        </row>
        <row r="4238">
          <cell r="K4238" t="str">
            <v>2022年</v>
          </cell>
        </row>
        <row r="4238">
          <cell r="M4238">
            <v>44742</v>
          </cell>
        </row>
        <row r="4238">
          <cell r="S4238">
            <v>151.62</v>
          </cell>
        </row>
        <row r="4238">
          <cell r="AA4238">
            <v>44743</v>
          </cell>
          <cell r="AB4238">
            <v>2022</v>
          </cell>
        </row>
        <row r="4238">
          <cell r="AF4238" t="str">
            <v>代收水费</v>
          </cell>
        </row>
        <row r="4239">
          <cell r="C4239" t="str">
            <v>中华东波苑</v>
          </cell>
        </row>
        <row r="4239">
          <cell r="K4239" t="str">
            <v>2022年</v>
          </cell>
        </row>
        <row r="4239">
          <cell r="M4239">
            <v>44742</v>
          </cell>
        </row>
        <row r="4239">
          <cell r="S4239">
            <v>1170.66</v>
          </cell>
        </row>
        <row r="4239">
          <cell r="AA4239">
            <v>44743</v>
          </cell>
          <cell r="AB4239">
            <v>2022</v>
          </cell>
        </row>
        <row r="4239">
          <cell r="AF4239" t="str">
            <v>商铺物业费</v>
          </cell>
        </row>
        <row r="4240">
          <cell r="C4240" t="str">
            <v>中华东波苑</v>
          </cell>
        </row>
        <row r="4240">
          <cell r="K4240" t="str">
            <v>2022年</v>
          </cell>
        </row>
        <row r="4240">
          <cell r="M4240">
            <v>44742</v>
          </cell>
        </row>
        <row r="4240">
          <cell r="S4240">
            <v>906.18</v>
          </cell>
        </row>
        <row r="4240">
          <cell r="AA4240">
            <v>44743</v>
          </cell>
          <cell r="AB4240">
            <v>2022</v>
          </cell>
        </row>
        <row r="4240">
          <cell r="AF4240" t="str">
            <v>商铺物业费</v>
          </cell>
        </row>
        <row r="4241">
          <cell r="C4241" t="str">
            <v>中华东波苑</v>
          </cell>
        </row>
        <row r="4241">
          <cell r="K4241" t="str">
            <v>2022年</v>
          </cell>
        </row>
        <row r="4241">
          <cell r="M4241">
            <v>44651</v>
          </cell>
        </row>
        <row r="4241">
          <cell r="S4241">
            <v>2124.15</v>
          </cell>
        </row>
        <row r="4241">
          <cell r="AA4241">
            <v>44743</v>
          </cell>
          <cell r="AB4241">
            <v>2022</v>
          </cell>
        </row>
        <row r="4241">
          <cell r="AF4241" t="str">
            <v>商铺物业费</v>
          </cell>
        </row>
        <row r="4242">
          <cell r="C4242" t="str">
            <v>中华东波苑</v>
          </cell>
        </row>
        <row r="4242">
          <cell r="K4242" t="str">
            <v>2022年</v>
          </cell>
        </row>
        <row r="4242">
          <cell r="M4242">
            <v>44742</v>
          </cell>
        </row>
        <row r="4242">
          <cell r="S4242">
            <v>2124.15</v>
          </cell>
        </row>
        <row r="4242">
          <cell r="AA4242">
            <v>44743</v>
          </cell>
          <cell r="AB4242">
            <v>2022</v>
          </cell>
        </row>
        <row r="4242">
          <cell r="AF4242" t="str">
            <v>商铺物业费</v>
          </cell>
        </row>
        <row r="4243">
          <cell r="C4243" t="str">
            <v>中华东波苑</v>
          </cell>
        </row>
        <row r="4243">
          <cell r="K4243" t="str">
            <v>2022年</v>
          </cell>
        </row>
        <row r="4243">
          <cell r="M4243">
            <v>44926</v>
          </cell>
        </row>
        <row r="4243">
          <cell r="S4243">
            <v>7482.27</v>
          </cell>
        </row>
        <row r="4243">
          <cell r="AA4243">
            <v>44743</v>
          </cell>
          <cell r="AB4243">
            <v>2022</v>
          </cell>
        </row>
        <row r="4243">
          <cell r="AF4243" t="str">
            <v>商铺物业费</v>
          </cell>
        </row>
        <row r="4244">
          <cell r="C4244" t="str">
            <v>中华东波苑</v>
          </cell>
        </row>
        <row r="4244">
          <cell r="K4244" t="str">
            <v>2022年</v>
          </cell>
        </row>
        <row r="4244">
          <cell r="M4244">
            <v>44926</v>
          </cell>
        </row>
        <row r="4244">
          <cell r="S4244">
            <v>1625.67</v>
          </cell>
        </row>
        <row r="4244">
          <cell r="AA4244">
            <v>44743</v>
          </cell>
          <cell r="AB4244">
            <v>2022</v>
          </cell>
        </row>
        <row r="4244">
          <cell r="AF4244" t="str">
            <v>商铺物业费</v>
          </cell>
        </row>
        <row r="4245">
          <cell r="C4245" t="str">
            <v>中华东波苑</v>
          </cell>
        </row>
        <row r="4245">
          <cell r="K4245" t="str">
            <v>2021年</v>
          </cell>
        </row>
        <row r="4245">
          <cell r="M4245">
            <v>44500</v>
          </cell>
        </row>
        <row r="4245">
          <cell r="S4245">
            <v>205</v>
          </cell>
        </row>
        <row r="4245">
          <cell r="AA4245">
            <v>44743</v>
          </cell>
          <cell r="AB4245">
            <v>2022</v>
          </cell>
        </row>
        <row r="4245">
          <cell r="AF4245" t="str">
            <v>电费及管理费</v>
          </cell>
        </row>
        <row r="4246">
          <cell r="C4246" t="str">
            <v>中华东波苑</v>
          </cell>
        </row>
        <row r="4246">
          <cell r="K4246" t="str">
            <v>2021年</v>
          </cell>
        </row>
        <row r="4246">
          <cell r="M4246">
            <v>44500</v>
          </cell>
        </row>
        <row r="4246">
          <cell r="S4246">
            <v>15</v>
          </cell>
        </row>
        <row r="4246">
          <cell r="AA4246">
            <v>44743</v>
          </cell>
          <cell r="AB4246">
            <v>2022</v>
          </cell>
        </row>
        <row r="4246">
          <cell r="AF4246" t="str">
            <v>代收水费</v>
          </cell>
        </row>
        <row r="4247">
          <cell r="C4247" t="str">
            <v>中华东波苑</v>
          </cell>
        </row>
        <row r="4247">
          <cell r="K4247" t="str">
            <v>2021年</v>
          </cell>
        </row>
        <row r="4247">
          <cell r="M4247">
            <v>44530</v>
          </cell>
        </row>
        <row r="4247">
          <cell r="S4247">
            <v>208</v>
          </cell>
        </row>
        <row r="4247">
          <cell r="AA4247">
            <v>44743</v>
          </cell>
          <cell r="AB4247">
            <v>2022</v>
          </cell>
        </row>
        <row r="4247">
          <cell r="AF4247" t="str">
            <v>电费及管理费</v>
          </cell>
        </row>
        <row r="4248">
          <cell r="C4248" t="str">
            <v>中华东波苑</v>
          </cell>
        </row>
        <row r="4248">
          <cell r="K4248" t="str">
            <v>2021年</v>
          </cell>
        </row>
        <row r="4248">
          <cell r="M4248">
            <v>44530</v>
          </cell>
        </row>
        <row r="4248">
          <cell r="S4248">
            <v>15</v>
          </cell>
        </row>
        <row r="4248">
          <cell r="AA4248">
            <v>44743</v>
          </cell>
          <cell r="AB4248">
            <v>2022</v>
          </cell>
        </row>
        <row r="4248">
          <cell r="AF4248" t="str">
            <v>代收水费</v>
          </cell>
        </row>
        <row r="4249">
          <cell r="C4249" t="str">
            <v>中华东波苑</v>
          </cell>
        </row>
        <row r="4249">
          <cell r="K4249" t="str">
            <v>2021年</v>
          </cell>
        </row>
        <row r="4249">
          <cell r="M4249">
            <v>44561</v>
          </cell>
        </row>
        <row r="4249">
          <cell r="S4249">
            <v>143.99</v>
          </cell>
        </row>
        <row r="4249">
          <cell r="AA4249">
            <v>44743</v>
          </cell>
          <cell r="AB4249">
            <v>2022</v>
          </cell>
        </row>
        <row r="4249">
          <cell r="AF4249" t="str">
            <v>电费及管理费</v>
          </cell>
        </row>
        <row r="4250">
          <cell r="C4250" t="str">
            <v>中华东波苑</v>
          </cell>
        </row>
        <row r="4250">
          <cell r="K4250" t="str">
            <v>2021年</v>
          </cell>
        </row>
        <row r="4250">
          <cell r="M4250">
            <v>44561</v>
          </cell>
        </row>
        <row r="4250">
          <cell r="S4250">
            <v>15</v>
          </cell>
        </row>
        <row r="4250">
          <cell r="AA4250">
            <v>44743</v>
          </cell>
          <cell r="AB4250">
            <v>2022</v>
          </cell>
        </row>
        <row r="4250">
          <cell r="AF4250" t="str">
            <v>代收水费</v>
          </cell>
        </row>
        <row r="4251">
          <cell r="C4251" t="str">
            <v>中华东波苑</v>
          </cell>
        </row>
        <row r="4251">
          <cell r="K4251" t="str">
            <v>2022年</v>
          </cell>
        </row>
        <row r="4251">
          <cell r="M4251">
            <v>44742</v>
          </cell>
        </row>
        <row r="4251">
          <cell r="S4251">
            <v>5600</v>
          </cell>
        </row>
        <row r="4251">
          <cell r="AA4251">
            <v>44743</v>
          </cell>
          <cell r="AB4251">
            <v>2022</v>
          </cell>
        </row>
        <row r="4251">
          <cell r="AF4251" t="str">
            <v>电梯广告（业委会）</v>
          </cell>
        </row>
        <row r="4252">
          <cell r="C4252" t="str">
            <v>中华东波苑</v>
          </cell>
        </row>
        <row r="4252">
          <cell r="K4252" t="str">
            <v>2022年</v>
          </cell>
        </row>
        <row r="4252">
          <cell r="M4252">
            <v>44773</v>
          </cell>
        </row>
        <row r="4252">
          <cell r="S4252">
            <v>-751.5</v>
          </cell>
        </row>
        <row r="4252">
          <cell r="AA4252">
            <v>44743</v>
          </cell>
          <cell r="AB4252">
            <v>2022</v>
          </cell>
        </row>
        <row r="4252">
          <cell r="AF4252" t="str">
            <v>各类押金</v>
          </cell>
        </row>
        <row r="4253">
          <cell r="C4253" t="str">
            <v>中华东波苑</v>
          </cell>
        </row>
        <row r="4253">
          <cell r="K4253" t="str">
            <v>2022年</v>
          </cell>
        </row>
        <row r="4253">
          <cell r="M4253">
            <v>44742</v>
          </cell>
        </row>
        <row r="4253">
          <cell r="S4253">
            <v>12900</v>
          </cell>
        </row>
        <row r="4253">
          <cell r="AA4253">
            <v>44774</v>
          </cell>
          <cell r="AB4253">
            <v>2022</v>
          </cell>
        </row>
        <row r="4253">
          <cell r="AF4253" t="str">
            <v>租金收入</v>
          </cell>
        </row>
        <row r="4254">
          <cell r="C4254" t="str">
            <v>中华东波苑</v>
          </cell>
        </row>
        <row r="4254">
          <cell r="K4254" t="str">
            <v>2022年</v>
          </cell>
        </row>
        <row r="4254">
          <cell r="M4254">
            <v>44742</v>
          </cell>
        </row>
        <row r="4254">
          <cell r="S4254">
            <v>6805.12</v>
          </cell>
        </row>
        <row r="4254">
          <cell r="AA4254">
            <v>44774</v>
          </cell>
          <cell r="AB4254">
            <v>2022</v>
          </cell>
        </row>
        <row r="4254">
          <cell r="AF4254" t="str">
            <v>电费及管理费</v>
          </cell>
        </row>
        <row r="4255">
          <cell r="C4255" t="str">
            <v>中华东波苑</v>
          </cell>
        </row>
        <row r="4255">
          <cell r="K4255" t="str">
            <v>2022年</v>
          </cell>
        </row>
        <row r="4255">
          <cell r="M4255">
            <v>44742</v>
          </cell>
        </row>
        <row r="4255">
          <cell r="S4255">
            <v>973.08</v>
          </cell>
        </row>
        <row r="4255">
          <cell r="AA4255">
            <v>44774</v>
          </cell>
          <cell r="AB4255">
            <v>2022</v>
          </cell>
        </row>
        <row r="4255">
          <cell r="AF4255" t="str">
            <v>代收水费</v>
          </cell>
        </row>
        <row r="4256">
          <cell r="C4256" t="str">
            <v>中华东波苑</v>
          </cell>
        </row>
        <row r="4256">
          <cell r="K4256" t="str">
            <v>2022年</v>
          </cell>
        </row>
        <row r="4256">
          <cell r="M4256">
            <v>44742</v>
          </cell>
        </row>
        <row r="4256">
          <cell r="S4256">
            <v>3645.6</v>
          </cell>
        </row>
        <row r="4256">
          <cell r="AA4256">
            <v>44774</v>
          </cell>
          <cell r="AB4256">
            <v>2022</v>
          </cell>
        </row>
        <row r="4256">
          <cell r="AF4256" t="str">
            <v>电费及管理费</v>
          </cell>
        </row>
        <row r="4257">
          <cell r="C4257" t="str">
            <v>中华东波苑</v>
          </cell>
        </row>
        <row r="4257">
          <cell r="K4257" t="str">
            <v>2022年</v>
          </cell>
        </row>
        <row r="4257">
          <cell r="M4257">
            <v>44742</v>
          </cell>
        </row>
        <row r="4257">
          <cell r="S4257">
            <v>352.5</v>
          </cell>
        </row>
        <row r="4257">
          <cell r="AA4257">
            <v>44774</v>
          </cell>
          <cell r="AB4257">
            <v>2022</v>
          </cell>
        </row>
        <row r="4257">
          <cell r="AF4257" t="str">
            <v>代收水费</v>
          </cell>
        </row>
        <row r="4258">
          <cell r="C4258" t="str">
            <v>中华东波苑</v>
          </cell>
        </row>
        <row r="4258">
          <cell r="K4258" t="str">
            <v>2022年</v>
          </cell>
        </row>
        <row r="4258">
          <cell r="M4258">
            <v>44926</v>
          </cell>
        </row>
        <row r="4258">
          <cell r="S4258">
            <v>16000</v>
          </cell>
        </row>
        <row r="4258">
          <cell r="AA4258">
            <v>44774</v>
          </cell>
          <cell r="AB4258">
            <v>2022</v>
          </cell>
        </row>
        <row r="4258">
          <cell r="AF4258" t="str">
            <v>租金收入</v>
          </cell>
        </row>
        <row r="4259">
          <cell r="C4259" t="str">
            <v>中华东波苑</v>
          </cell>
        </row>
        <row r="4259">
          <cell r="K4259" t="str">
            <v>2023年</v>
          </cell>
        </row>
        <row r="4259">
          <cell r="M4259">
            <v>45046</v>
          </cell>
        </row>
        <row r="4259">
          <cell r="S4259">
            <v>8000</v>
          </cell>
        </row>
        <row r="4259">
          <cell r="AA4259">
            <v>44774</v>
          </cell>
          <cell r="AB4259">
            <v>2022</v>
          </cell>
        </row>
        <row r="4259">
          <cell r="AF4259" t="str">
            <v>租金收入</v>
          </cell>
        </row>
        <row r="4260">
          <cell r="C4260" t="str">
            <v>中华东波苑</v>
          </cell>
        </row>
        <row r="4260">
          <cell r="K4260" t="str">
            <v>2022年</v>
          </cell>
        </row>
        <row r="4260">
          <cell r="M4260">
            <v>44742</v>
          </cell>
        </row>
        <row r="4260">
          <cell r="S4260">
            <v>1011</v>
          </cell>
        </row>
        <row r="4260">
          <cell r="AA4260">
            <v>44774</v>
          </cell>
          <cell r="AB4260">
            <v>2022</v>
          </cell>
        </row>
        <row r="4260">
          <cell r="AF4260" t="str">
            <v>电费及管理费</v>
          </cell>
        </row>
        <row r="4261">
          <cell r="C4261" t="str">
            <v>中华东波苑</v>
          </cell>
        </row>
        <row r="4261">
          <cell r="K4261" t="str">
            <v>2022年</v>
          </cell>
        </row>
        <row r="4261">
          <cell r="M4261">
            <v>44742</v>
          </cell>
        </row>
        <row r="4261">
          <cell r="S4261">
            <v>225</v>
          </cell>
        </row>
        <row r="4261">
          <cell r="AA4261">
            <v>44774</v>
          </cell>
          <cell r="AB4261">
            <v>2022</v>
          </cell>
        </row>
        <row r="4261">
          <cell r="AF4261" t="str">
            <v>代收水费</v>
          </cell>
        </row>
        <row r="4262">
          <cell r="C4262" t="str">
            <v>中华东波苑</v>
          </cell>
        </row>
        <row r="4262">
          <cell r="K4262" t="str">
            <v>2022年</v>
          </cell>
        </row>
        <row r="4262">
          <cell r="M4262">
            <v>44742</v>
          </cell>
        </row>
        <row r="4262">
          <cell r="S4262">
            <v>0.36</v>
          </cell>
        </row>
        <row r="4262">
          <cell r="AA4262">
            <v>44774</v>
          </cell>
          <cell r="AB4262">
            <v>2022</v>
          </cell>
        </row>
        <row r="4262">
          <cell r="AF4262" t="str">
            <v>电费及管理费</v>
          </cell>
        </row>
        <row r="4263">
          <cell r="C4263" t="str">
            <v>中华东波苑</v>
          </cell>
        </row>
        <row r="4263">
          <cell r="K4263" t="str">
            <v>2022年</v>
          </cell>
        </row>
        <row r="4263">
          <cell r="M4263">
            <v>44742</v>
          </cell>
        </row>
        <row r="4263">
          <cell r="S4263">
            <v>3390.19</v>
          </cell>
        </row>
        <row r="4263">
          <cell r="AA4263">
            <v>44774</v>
          </cell>
          <cell r="AB4263">
            <v>2022</v>
          </cell>
        </row>
        <row r="4263">
          <cell r="AF4263" t="str">
            <v>商铺物业费</v>
          </cell>
        </row>
        <row r="4264">
          <cell r="C4264" t="str">
            <v>中华东波苑</v>
          </cell>
        </row>
        <row r="4264">
          <cell r="K4264" t="str">
            <v>2022年</v>
          </cell>
        </row>
        <row r="4264">
          <cell r="M4264">
            <v>44742</v>
          </cell>
        </row>
        <row r="4264">
          <cell r="S4264">
            <v>957.6</v>
          </cell>
        </row>
        <row r="4264">
          <cell r="AA4264">
            <v>44774</v>
          </cell>
          <cell r="AB4264">
            <v>2022</v>
          </cell>
        </row>
        <row r="4264">
          <cell r="AF4264" t="str">
            <v>商铺物业费</v>
          </cell>
        </row>
        <row r="4265">
          <cell r="C4265" t="str">
            <v>中华东波苑</v>
          </cell>
        </row>
        <row r="4265">
          <cell r="K4265" t="str">
            <v>2022年</v>
          </cell>
        </row>
        <row r="4265">
          <cell r="M4265">
            <v>44742</v>
          </cell>
        </row>
        <row r="4265">
          <cell r="S4265">
            <v>684</v>
          </cell>
        </row>
        <row r="4265">
          <cell r="AA4265">
            <v>44774</v>
          </cell>
          <cell r="AB4265">
            <v>2022</v>
          </cell>
        </row>
        <row r="4265">
          <cell r="AF4265" t="str">
            <v>商铺物业费</v>
          </cell>
        </row>
        <row r="4266">
          <cell r="C4266" t="str">
            <v>中华东波苑</v>
          </cell>
        </row>
        <row r="4266">
          <cell r="K4266" t="str">
            <v>2022年</v>
          </cell>
        </row>
        <row r="4266">
          <cell r="M4266">
            <v>44742</v>
          </cell>
        </row>
        <row r="4266">
          <cell r="S4266">
            <v>2080.5</v>
          </cell>
        </row>
        <row r="4266">
          <cell r="AA4266">
            <v>44774</v>
          </cell>
          <cell r="AB4266">
            <v>2022</v>
          </cell>
        </row>
        <row r="4266">
          <cell r="AF4266" t="str">
            <v>商铺物业费</v>
          </cell>
        </row>
        <row r="4267">
          <cell r="C4267" t="str">
            <v>中华东波苑</v>
          </cell>
        </row>
        <row r="4267">
          <cell r="K4267" t="str">
            <v>2022年</v>
          </cell>
        </row>
        <row r="4267">
          <cell r="M4267">
            <v>44926</v>
          </cell>
        </row>
        <row r="4267">
          <cell r="S4267">
            <v>899.58</v>
          </cell>
        </row>
        <row r="4267">
          <cell r="AA4267">
            <v>44774</v>
          </cell>
          <cell r="AB4267">
            <v>2022</v>
          </cell>
        </row>
        <row r="4267">
          <cell r="AF4267" t="str">
            <v>住宅物业费</v>
          </cell>
        </row>
        <row r="4268">
          <cell r="C4268" t="str">
            <v>中华东波苑</v>
          </cell>
        </row>
        <row r="4268">
          <cell r="K4268" t="str">
            <v>2022年</v>
          </cell>
        </row>
        <row r="4268">
          <cell r="M4268">
            <v>44742</v>
          </cell>
        </row>
        <row r="4268">
          <cell r="S4268">
            <v>6539.76</v>
          </cell>
        </row>
        <row r="4268">
          <cell r="AA4268">
            <v>44774</v>
          </cell>
          <cell r="AB4268">
            <v>2022</v>
          </cell>
        </row>
        <row r="4268">
          <cell r="AF4268" t="str">
            <v>电费及管理费</v>
          </cell>
        </row>
        <row r="4269">
          <cell r="C4269" t="str">
            <v>中华东波苑</v>
          </cell>
        </row>
        <row r="4269">
          <cell r="K4269" t="str">
            <v>2022年</v>
          </cell>
        </row>
        <row r="4269">
          <cell r="M4269">
            <v>44742</v>
          </cell>
        </row>
        <row r="4269">
          <cell r="S4269">
            <v>945.5</v>
          </cell>
        </row>
        <row r="4269">
          <cell r="AA4269">
            <v>44774</v>
          </cell>
          <cell r="AB4269">
            <v>2022</v>
          </cell>
        </row>
        <row r="4269">
          <cell r="AF4269" t="str">
            <v>代收水费</v>
          </cell>
        </row>
        <row r="4270">
          <cell r="C4270" t="str">
            <v>中华东波苑</v>
          </cell>
        </row>
        <row r="4270">
          <cell r="K4270" t="str">
            <v>2022年</v>
          </cell>
        </row>
        <row r="4270">
          <cell r="M4270">
            <v>44742</v>
          </cell>
        </row>
        <row r="4270">
          <cell r="S4270">
            <v>7505.1</v>
          </cell>
        </row>
        <row r="4270">
          <cell r="AA4270">
            <v>44774</v>
          </cell>
          <cell r="AB4270">
            <v>2022</v>
          </cell>
        </row>
        <row r="4270">
          <cell r="AF4270" t="str">
            <v>电费及管理费</v>
          </cell>
        </row>
        <row r="4271">
          <cell r="C4271" t="str">
            <v>中华东波苑</v>
          </cell>
        </row>
        <row r="4271">
          <cell r="K4271" t="str">
            <v>2022年</v>
          </cell>
        </row>
        <row r="4271">
          <cell r="M4271">
            <v>44742</v>
          </cell>
        </row>
        <row r="4271">
          <cell r="S4271">
            <v>1891</v>
          </cell>
        </row>
        <row r="4271">
          <cell r="AA4271">
            <v>44774</v>
          </cell>
          <cell r="AB4271">
            <v>2022</v>
          </cell>
        </row>
        <row r="4271">
          <cell r="AF4271" t="str">
            <v>代收水费</v>
          </cell>
        </row>
        <row r="4272">
          <cell r="C4272" t="str">
            <v>中华东波苑</v>
          </cell>
        </row>
        <row r="4272">
          <cell r="K4272" t="str">
            <v>2022年</v>
          </cell>
        </row>
        <row r="4272">
          <cell r="M4272">
            <v>44926</v>
          </cell>
        </row>
        <row r="4272">
          <cell r="S4272">
            <v>1794.36</v>
          </cell>
        </row>
        <row r="4272">
          <cell r="AA4272">
            <v>44774</v>
          </cell>
          <cell r="AB4272">
            <v>2022</v>
          </cell>
        </row>
        <row r="4272">
          <cell r="AF4272" t="str">
            <v>住宅物业费</v>
          </cell>
        </row>
        <row r="4273">
          <cell r="C4273" t="str">
            <v>中华东波苑</v>
          </cell>
        </row>
        <row r="4273">
          <cell r="K4273" t="str">
            <v>2022年</v>
          </cell>
        </row>
        <row r="4273">
          <cell r="M4273">
            <v>44926</v>
          </cell>
        </row>
        <row r="4273">
          <cell r="S4273">
            <v>3000</v>
          </cell>
        </row>
        <row r="4273">
          <cell r="AA4273">
            <v>44774</v>
          </cell>
          <cell r="AB4273">
            <v>2022</v>
          </cell>
        </row>
        <row r="4273">
          <cell r="AF4273" t="str">
            <v>地面停车费</v>
          </cell>
        </row>
        <row r="4274">
          <cell r="C4274" t="str">
            <v>中华东波苑</v>
          </cell>
        </row>
        <row r="4274">
          <cell r="K4274" t="str">
            <v>2022年</v>
          </cell>
        </row>
        <row r="4274">
          <cell r="M4274">
            <v>44926</v>
          </cell>
        </row>
        <row r="4274">
          <cell r="S4274">
            <v>736.8</v>
          </cell>
        </row>
        <row r="4274">
          <cell r="AA4274">
            <v>44774</v>
          </cell>
          <cell r="AB4274">
            <v>2022</v>
          </cell>
        </row>
        <row r="4274">
          <cell r="AF4274" t="str">
            <v>住宅物业费</v>
          </cell>
        </row>
        <row r="4275">
          <cell r="C4275" t="str">
            <v>中华东波苑</v>
          </cell>
        </row>
        <row r="4275">
          <cell r="K4275" t="str">
            <v>2022年</v>
          </cell>
        </row>
        <row r="4275">
          <cell r="M4275">
            <v>44926</v>
          </cell>
        </row>
        <row r="4275">
          <cell r="S4275">
            <v>1732.2</v>
          </cell>
        </row>
        <row r="4275">
          <cell r="AA4275">
            <v>44774</v>
          </cell>
          <cell r="AB4275">
            <v>2022</v>
          </cell>
        </row>
        <row r="4275">
          <cell r="AF4275" t="str">
            <v>住宅物业费</v>
          </cell>
        </row>
        <row r="4276">
          <cell r="C4276" t="str">
            <v>中华东波苑</v>
          </cell>
        </row>
        <row r="4276">
          <cell r="K4276" t="str">
            <v>2022年</v>
          </cell>
        </row>
        <row r="4276">
          <cell r="M4276">
            <v>44773</v>
          </cell>
        </row>
        <row r="4276">
          <cell r="S4276">
            <v>401.8</v>
          </cell>
        </row>
        <row r="4276">
          <cell r="AA4276">
            <v>44774</v>
          </cell>
          <cell r="AB4276">
            <v>2022</v>
          </cell>
        </row>
        <row r="4276">
          <cell r="AF4276" t="str">
            <v>电费及管理费</v>
          </cell>
        </row>
        <row r="4277">
          <cell r="C4277" t="str">
            <v>中华东波苑</v>
          </cell>
        </row>
        <row r="4277">
          <cell r="K4277" t="str">
            <v>2022年</v>
          </cell>
        </row>
        <row r="4277">
          <cell r="M4277">
            <v>44773</v>
          </cell>
        </row>
        <row r="4277">
          <cell r="S4277">
            <v>56</v>
          </cell>
        </row>
        <row r="4277">
          <cell r="AA4277">
            <v>44774</v>
          </cell>
          <cell r="AB4277">
            <v>2022</v>
          </cell>
        </row>
        <row r="4277">
          <cell r="AF4277" t="str">
            <v>代收水费</v>
          </cell>
        </row>
        <row r="4278">
          <cell r="C4278" t="str">
            <v>中华东波苑</v>
          </cell>
        </row>
        <row r="4278">
          <cell r="K4278" t="str">
            <v>2022年</v>
          </cell>
        </row>
        <row r="4278">
          <cell r="M4278">
            <v>44773</v>
          </cell>
        </row>
        <row r="4278">
          <cell r="S4278">
            <v>5637.2</v>
          </cell>
        </row>
        <row r="4278">
          <cell r="AA4278">
            <v>44774</v>
          </cell>
          <cell r="AB4278">
            <v>2022</v>
          </cell>
        </row>
        <row r="4278">
          <cell r="AF4278" t="str">
            <v>电费及管理费</v>
          </cell>
        </row>
        <row r="4279">
          <cell r="C4279" t="str">
            <v>中华东波苑</v>
          </cell>
        </row>
        <row r="4279">
          <cell r="K4279" t="str">
            <v>2022年</v>
          </cell>
        </row>
        <row r="4279">
          <cell r="M4279">
            <v>44773</v>
          </cell>
        </row>
        <row r="4279">
          <cell r="S4279">
            <v>122.74</v>
          </cell>
        </row>
        <row r="4279">
          <cell r="AA4279">
            <v>44774</v>
          </cell>
          <cell r="AB4279">
            <v>2022</v>
          </cell>
        </row>
        <row r="4279">
          <cell r="AF4279" t="str">
            <v>代收水费</v>
          </cell>
        </row>
        <row r="4280">
          <cell r="C4280" t="str">
            <v>中华东波苑</v>
          </cell>
        </row>
        <row r="4280">
          <cell r="K4280" t="str">
            <v>2022年</v>
          </cell>
        </row>
        <row r="4280">
          <cell r="M4280">
            <v>44773</v>
          </cell>
        </row>
        <row r="4280">
          <cell r="S4280">
            <v>3499.58</v>
          </cell>
        </row>
        <row r="4280">
          <cell r="AA4280">
            <v>44774</v>
          </cell>
          <cell r="AB4280">
            <v>2022</v>
          </cell>
        </row>
        <row r="4280">
          <cell r="AF4280" t="str">
            <v>电费及管理费</v>
          </cell>
        </row>
        <row r="4281">
          <cell r="C4281" t="str">
            <v>中华东波苑</v>
          </cell>
        </row>
        <row r="4281">
          <cell r="K4281" t="str">
            <v>2022年</v>
          </cell>
        </row>
        <row r="4281">
          <cell r="M4281">
            <v>44773</v>
          </cell>
        </row>
        <row r="4281">
          <cell r="S4281">
            <v>816</v>
          </cell>
        </row>
        <row r="4281">
          <cell r="AA4281">
            <v>44774</v>
          </cell>
          <cell r="AB4281">
            <v>2022</v>
          </cell>
        </row>
        <row r="4281">
          <cell r="AF4281" t="str">
            <v>代收水费</v>
          </cell>
        </row>
        <row r="4282">
          <cell r="C4282" t="str">
            <v>中华东波苑</v>
          </cell>
        </row>
        <row r="4282">
          <cell r="K4282" t="str">
            <v>2022年</v>
          </cell>
        </row>
        <row r="4282">
          <cell r="M4282">
            <v>44773</v>
          </cell>
        </row>
        <row r="4282">
          <cell r="S4282">
            <v>981.6</v>
          </cell>
        </row>
        <row r="4282">
          <cell r="AA4282">
            <v>44774</v>
          </cell>
          <cell r="AB4282">
            <v>2022</v>
          </cell>
        </row>
        <row r="4282">
          <cell r="AF4282" t="str">
            <v>电费及管理费</v>
          </cell>
        </row>
        <row r="4283">
          <cell r="C4283" t="str">
            <v>中华东波苑</v>
          </cell>
        </row>
        <row r="4283">
          <cell r="K4283" t="str">
            <v>2022年</v>
          </cell>
        </row>
        <row r="4283">
          <cell r="M4283">
            <v>44773</v>
          </cell>
        </row>
        <row r="4283">
          <cell r="S4283">
            <v>88</v>
          </cell>
        </row>
        <row r="4283">
          <cell r="AA4283">
            <v>44774</v>
          </cell>
          <cell r="AB4283">
            <v>2022</v>
          </cell>
        </row>
        <row r="4283">
          <cell r="AF4283" t="str">
            <v>代收水费</v>
          </cell>
        </row>
        <row r="4284">
          <cell r="C4284" t="str">
            <v>中华东波苑</v>
          </cell>
        </row>
        <row r="4284">
          <cell r="K4284" t="str">
            <v>2022年</v>
          </cell>
        </row>
        <row r="4284">
          <cell r="M4284">
            <v>44773</v>
          </cell>
        </row>
        <row r="4284">
          <cell r="S4284">
            <v>224</v>
          </cell>
        </row>
        <row r="4284">
          <cell r="AA4284">
            <v>44774</v>
          </cell>
          <cell r="AB4284">
            <v>2022</v>
          </cell>
        </row>
        <row r="4284">
          <cell r="AF4284" t="str">
            <v>代收水费</v>
          </cell>
        </row>
        <row r="4285">
          <cell r="C4285" t="str">
            <v>中华东波苑</v>
          </cell>
        </row>
        <row r="4285">
          <cell r="K4285" t="str">
            <v>2022年</v>
          </cell>
        </row>
        <row r="4285">
          <cell r="M4285">
            <v>44926</v>
          </cell>
        </row>
        <row r="4285">
          <cell r="S4285">
            <v>1473.6</v>
          </cell>
        </row>
        <row r="4285">
          <cell r="AA4285">
            <v>44774</v>
          </cell>
          <cell r="AB4285">
            <v>2022</v>
          </cell>
        </row>
        <row r="4285">
          <cell r="AF4285" t="str">
            <v>住宅物业费</v>
          </cell>
        </row>
        <row r="4286">
          <cell r="C4286" t="str">
            <v>中华东波苑</v>
          </cell>
        </row>
        <row r="4286">
          <cell r="K4286" t="str">
            <v>2022年</v>
          </cell>
        </row>
        <row r="4286">
          <cell r="M4286">
            <v>44773</v>
          </cell>
        </row>
        <row r="4286">
          <cell r="S4286">
            <v>500.78</v>
          </cell>
        </row>
        <row r="4286">
          <cell r="AA4286">
            <v>44774</v>
          </cell>
          <cell r="AB4286">
            <v>2022</v>
          </cell>
        </row>
        <row r="4286">
          <cell r="AF4286" t="str">
            <v>电费及管理费</v>
          </cell>
        </row>
        <row r="4287">
          <cell r="C4287" t="str">
            <v>中华东波苑</v>
          </cell>
        </row>
        <row r="4287">
          <cell r="K4287" t="str">
            <v>2022年</v>
          </cell>
        </row>
        <row r="4287">
          <cell r="M4287">
            <v>44773</v>
          </cell>
        </row>
        <row r="4287">
          <cell r="S4287">
            <v>72.2</v>
          </cell>
        </row>
        <row r="4287">
          <cell r="AA4287">
            <v>44774</v>
          </cell>
          <cell r="AB4287">
            <v>2022</v>
          </cell>
        </row>
        <row r="4287">
          <cell r="AF4287" t="str">
            <v>代收水费</v>
          </cell>
        </row>
        <row r="4288">
          <cell r="C4288" t="str">
            <v>中华东波苑</v>
          </cell>
        </row>
        <row r="4288">
          <cell r="K4288" t="str">
            <v>2022年</v>
          </cell>
        </row>
        <row r="4288">
          <cell r="M4288">
            <v>44773</v>
          </cell>
        </row>
        <row r="4288">
          <cell r="S4288">
            <v>350.84</v>
          </cell>
        </row>
        <row r="4288">
          <cell r="AA4288">
            <v>44774</v>
          </cell>
          <cell r="AB4288">
            <v>2022</v>
          </cell>
        </row>
        <row r="4288">
          <cell r="AF4288" t="str">
            <v>电费及管理费</v>
          </cell>
        </row>
        <row r="4289">
          <cell r="C4289" t="str">
            <v>中华东波苑</v>
          </cell>
        </row>
        <row r="4289">
          <cell r="K4289" t="str">
            <v>2022年</v>
          </cell>
        </row>
        <row r="4289">
          <cell r="M4289">
            <v>44773</v>
          </cell>
        </row>
        <row r="4289">
          <cell r="S4289">
            <v>418.76</v>
          </cell>
        </row>
        <row r="4289">
          <cell r="AA4289">
            <v>44774</v>
          </cell>
          <cell r="AB4289">
            <v>2022</v>
          </cell>
        </row>
        <row r="4289">
          <cell r="AF4289" t="str">
            <v>代收水费</v>
          </cell>
        </row>
        <row r="4290">
          <cell r="C4290" t="str">
            <v>中华东波苑</v>
          </cell>
        </row>
        <row r="4290">
          <cell r="K4290" t="str">
            <v>2022年</v>
          </cell>
        </row>
        <row r="4290">
          <cell r="M4290">
            <v>44926</v>
          </cell>
        </row>
        <row r="4290">
          <cell r="S4290">
            <v>1673.88</v>
          </cell>
        </row>
        <row r="4290">
          <cell r="AA4290">
            <v>44774</v>
          </cell>
          <cell r="AB4290">
            <v>2022</v>
          </cell>
        </row>
        <row r="4290">
          <cell r="AF4290" t="str">
            <v>住宅物业费</v>
          </cell>
        </row>
        <row r="4291">
          <cell r="C4291" t="str">
            <v>中华东波苑</v>
          </cell>
        </row>
        <row r="4291">
          <cell r="K4291" t="str">
            <v>2022年</v>
          </cell>
        </row>
        <row r="4291">
          <cell r="M4291">
            <v>44742</v>
          </cell>
        </row>
        <row r="4291">
          <cell r="S4291">
            <v>188</v>
          </cell>
        </row>
        <row r="4291">
          <cell r="AA4291">
            <v>44774</v>
          </cell>
          <cell r="AB4291">
            <v>2022</v>
          </cell>
        </row>
        <row r="4291">
          <cell r="AF4291" t="str">
            <v>电费及管理费</v>
          </cell>
        </row>
        <row r="4292">
          <cell r="C4292" t="str">
            <v>中华东波苑</v>
          </cell>
        </row>
        <row r="4292">
          <cell r="K4292" t="str">
            <v>2022年</v>
          </cell>
        </row>
        <row r="4292">
          <cell r="M4292">
            <v>44773</v>
          </cell>
        </row>
        <row r="4292">
          <cell r="S4292">
            <v>1729.2</v>
          </cell>
        </row>
        <row r="4292">
          <cell r="AA4292">
            <v>44774</v>
          </cell>
          <cell r="AB4292">
            <v>2022</v>
          </cell>
        </row>
        <row r="4292">
          <cell r="AF4292" t="str">
            <v>电费及管理费</v>
          </cell>
        </row>
        <row r="4293">
          <cell r="C4293" t="str">
            <v>中华东波苑</v>
          </cell>
        </row>
        <row r="4293">
          <cell r="K4293" t="str">
            <v>2022年</v>
          </cell>
        </row>
        <row r="4293">
          <cell r="M4293">
            <v>44773</v>
          </cell>
        </row>
        <row r="4293">
          <cell r="S4293">
            <v>75</v>
          </cell>
        </row>
        <row r="4293">
          <cell r="AA4293">
            <v>44774</v>
          </cell>
          <cell r="AB4293">
            <v>2022</v>
          </cell>
        </row>
        <row r="4293">
          <cell r="AF4293" t="str">
            <v>代收水费</v>
          </cell>
        </row>
        <row r="4294">
          <cell r="C4294" t="str">
            <v>中华东波苑</v>
          </cell>
        </row>
        <row r="4294">
          <cell r="K4294" t="str">
            <v>2022年</v>
          </cell>
        </row>
        <row r="4294">
          <cell r="M4294">
            <v>44592</v>
          </cell>
        </row>
        <row r="4294">
          <cell r="S4294">
            <v>5768.78</v>
          </cell>
        </row>
        <row r="4294">
          <cell r="AA4294">
            <v>44774</v>
          </cell>
          <cell r="AB4294">
            <v>2022</v>
          </cell>
        </row>
        <row r="4294">
          <cell r="AF4294" t="str">
            <v>电费及管理费</v>
          </cell>
        </row>
        <row r="4295">
          <cell r="C4295" t="str">
            <v>中华东波苑</v>
          </cell>
        </row>
        <row r="4295">
          <cell r="K4295" t="str">
            <v>2022年</v>
          </cell>
        </row>
        <row r="4295">
          <cell r="M4295">
            <v>44620</v>
          </cell>
        </row>
        <row r="4295">
          <cell r="S4295">
            <v>6274.18</v>
          </cell>
        </row>
        <row r="4295">
          <cell r="AA4295">
            <v>44774</v>
          </cell>
          <cell r="AB4295">
            <v>2022</v>
          </cell>
        </row>
        <row r="4295">
          <cell r="AF4295" t="str">
            <v>代收水费</v>
          </cell>
        </row>
        <row r="4296">
          <cell r="C4296" t="str">
            <v>中华东波苑</v>
          </cell>
        </row>
        <row r="4296">
          <cell r="K4296" t="str">
            <v>2022年</v>
          </cell>
        </row>
        <row r="4296">
          <cell r="M4296">
            <v>44651</v>
          </cell>
        </row>
        <row r="4296">
          <cell r="S4296">
            <v>587.729999999998</v>
          </cell>
        </row>
        <row r="4296">
          <cell r="AA4296">
            <v>44774</v>
          </cell>
          <cell r="AB4296">
            <v>2022</v>
          </cell>
        </row>
        <row r="4296">
          <cell r="AF4296" t="str">
            <v>商铺物业费</v>
          </cell>
        </row>
        <row r="4297">
          <cell r="C4297" t="str">
            <v>中华东波苑</v>
          </cell>
        </row>
        <row r="4297">
          <cell r="K4297" t="str">
            <v>2022年</v>
          </cell>
        </row>
        <row r="4297">
          <cell r="M4297">
            <v>44651</v>
          </cell>
        </row>
        <row r="4297">
          <cell r="S4297">
            <v>1063.47</v>
          </cell>
        </row>
        <row r="4297">
          <cell r="AA4297">
            <v>44774</v>
          </cell>
          <cell r="AB4297">
            <v>2022</v>
          </cell>
        </row>
        <row r="4297">
          <cell r="AF4297" t="str">
            <v>商铺物业费</v>
          </cell>
        </row>
        <row r="4298">
          <cell r="C4298" t="str">
            <v>中华东波苑</v>
          </cell>
        </row>
        <row r="4298">
          <cell r="K4298" t="str">
            <v>2022年</v>
          </cell>
        </row>
        <row r="4298">
          <cell r="M4298">
            <v>44651</v>
          </cell>
        </row>
        <row r="4298">
          <cell r="S4298">
            <v>3189.09</v>
          </cell>
        </row>
        <row r="4298">
          <cell r="AA4298">
            <v>44774</v>
          </cell>
          <cell r="AB4298">
            <v>2022</v>
          </cell>
        </row>
        <row r="4298">
          <cell r="AF4298" t="str">
            <v>商铺物业费</v>
          </cell>
        </row>
        <row r="4299">
          <cell r="C4299" t="str">
            <v>中华东波苑</v>
          </cell>
        </row>
        <row r="4299">
          <cell r="K4299" t="str">
            <v>2022年</v>
          </cell>
        </row>
        <row r="4299">
          <cell r="M4299">
            <v>44651</v>
          </cell>
        </row>
        <row r="4299">
          <cell r="S4299">
            <v>3195.34</v>
          </cell>
        </row>
        <row r="4299">
          <cell r="AA4299">
            <v>44774</v>
          </cell>
          <cell r="AB4299">
            <v>2022</v>
          </cell>
        </row>
        <row r="4299">
          <cell r="AF4299" t="str">
            <v>商铺物业费</v>
          </cell>
        </row>
        <row r="4300">
          <cell r="C4300" t="str">
            <v>中华东波苑</v>
          </cell>
        </row>
        <row r="4300">
          <cell r="K4300" t="str">
            <v>2022年</v>
          </cell>
        </row>
        <row r="4300">
          <cell r="M4300">
            <v>44651</v>
          </cell>
        </row>
        <row r="4300">
          <cell r="S4300">
            <v>4927.51</v>
          </cell>
        </row>
        <row r="4300">
          <cell r="AA4300">
            <v>44774</v>
          </cell>
          <cell r="AB4300">
            <v>2022</v>
          </cell>
        </row>
        <row r="4300">
          <cell r="AF4300" t="str">
            <v>商铺物业费</v>
          </cell>
        </row>
        <row r="4301">
          <cell r="C4301" t="str">
            <v>中华东波苑</v>
          </cell>
        </row>
        <row r="4301">
          <cell r="K4301" t="str">
            <v>2022年</v>
          </cell>
        </row>
        <row r="4301">
          <cell r="M4301">
            <v>44651</v>
          </cell>
        </row>
        <row r="4301">
          <cell r="S4301">
            <v>575.95</v>
          </cell>
        </row>
        <row r="4301">
          <cell r="AA4301">
            <v>44774</v>
          </cell>
          <cell r="AB4301">
            <v>2022</v>
          </cell>
        </row>
        <row r="4301">
          <cell r="AF4301" t="str">
            <v>商铺物业费</v>
          </cell>
        </row>
        <row r="4302">
          <cell r="C4302" t="str">
            <v>中华东波苑</v>
          </cell>
        </row>
        <row r="4302">
          <cell r="K4302" t="str">
            <v>2022年</v>
          </cell>
        </row>
        <row r="4302">
          <cell r="M4302">
            <v>44651</v>
          </cell>
        </row>
        <row r="4302">
          <cell r="S4302">
            <v>1042.16</v>
          </cell>
        </row>
        <row r="4302">
          <cell r="AA4302">
            <v>44774</v>
          </cell>
          <cell r="AB4302">
            <v>2022</v>
          </cell>
        </row>
        <row r="4302">
          <cell r="AF4302" t="str">
            <v>商铺物业费</v>
          </cell>
        </row>
        <row r="4303">
          <cell r="C4303" t="str">
            <v>中华东波苑</v>
          </cell>
        </row>
        <row r="4303">
          <cell r="K4303" t="str">
            <v>2022年</v>
          </cell>
        </row>
        <row r="4303">
          <cell r="M4303">
            <v>44651</v>
          </cell>
        </row>
        <row r="4303">
          <cell r="S4303">
            <v>1338.88</v>
          </cell>
        </row>
        <row r="4303">
          <cell r="AA4303">
            <v>44774</v>
          </cell>
          <cell r="AB4303">
            <v>2022</v>
          </cell>
        </row>
        <row r="4303">
          <cell r="AF4303" t="str">
            <v>商铺物业费</v>
          </cell>
        </row>
        <row r="4304">
          <cell r="C4304" t="str">
            <v>中华东波苑</v>
          </cell>
        </row>
        <row r="4304">
          <cell r="K4304" t="str">
            <v>2022年</v>
          </cell>
        </row>
        <row r="4304">
          <cell r="M4304">
            <v>44651</v>
          </cell>
        </row>
        <row r="4304">
          <cell r="S4304">
            <v>471.58</v>
          </cell>
        </row>
        <row r="4304">
          <cell r="AA4304">
            <v>44774</v>
          </cell>
          <cell r="AB4304">
            <v>2022</v>
          </cell>
        </row>
        <row r="4304">
          <cell r="AF4304" t="str">
            <v>商铺物业费</v>
          </cell>
        </row>
        <row r="4305">
          <cell r="C4305" t="str">
            <v>中华东波苑</v>
          </cell>
        </row>
        <row r="4305">
          <cell r="K4305" t="str">
            <v>2022年</v>
          </cell>
        </row>
        <row r="4305">
          <cell r="M4305">
            <v>44926</v>
          </cell>
        </row>
        <row r="4305">
          <cell r="S4305">
            <v>899.58</v>
          </cell>
        </row>
        <row r="4305">
          <cell r="AA4305">
            <v>44774</v>
          </cell>
          <cell r="AB4305">
            <v>2022</v>
          </cell>
        </row>
        <row r="4305">
          <cell r="AF4305" t="str">
            <v>住宅物业费</v>
          </cell>
        </row>
        <row r="4306">
          <cell r="C4306" t="str">
            <v>中华东波苑</v>
          </cell>
        </row>
        <row r="4306">
          <cell r="K4306" t="str">
            <v>2022年</v>
          </cell>
        </row>
        <row r="4306">
          <cell r="M4306">
            <v>44834</v>
          </cell>
        </row>
        <row r="4306">
          <cell r="S4306">
            <v>1500</v>
          </cell>
        </row>
        <row r="4306">
          <cell r="AA4306">
            <v>44774</v>
          </cell>
          <cell r="AB4306">
            <v>2022</v>
          </cell>
        </row>
        <row r="4306">
          <cell r="AF4306" t="str">
            <v>地面停车费</v>
          </cell>
        </row>
        <row r="4307">
          <cell r="C4307" t="str">
            <v>中华东波苑</v>
          </cell>
        </row>
        <row r="4307">
          <cell r="K4307" t="str">
            <v>2022年</v>
          </cell>
        </row>
        <row r="4307">
          <cell r="M4307">
            <v>44773</v>
          </cell>
        </row>
        <row r="4307">
          <cell r="S4307">
            <v>4178.88</v>
          </cell>
        </row>
        <row r="4307">
          <cell r="AA4307">
            <v>44774</v>
          </cell>
          <cell r="AB4307">
            <v>2022</v>
          </cell>
        </row>
        <row r="4307">
          <cell r="AF4307" t="str">
            <v>电费及管理费</v>
          </cell>
        </row>
        <row r="4308">
          <cell r="C4308" t="str">
            <v>中华东波苑</v>
          </cell>
        </row>
        <row r="4308">
          <cell r="K4308" t="str">
            <v>2022年</v>
          </cell>
        </row>
        <row r="4308">
          <cell r="M4308">
            <v>44773</v>
          </cell>
        </row>
        <row r="4308">
          <cell r="S4308">
            <v>997.5</v>
          </cell>
        </row>
        <row r="4308">
          <cell r="AA4308">
            <v>44774</v>
          </cell>
          <cell r="AB4308">
            <v>2022</v>
          </cell>
        </row>
        <row r="4308">
          <cell r="AF4308" t="str">
            <v>代收水费</v>
          </cell>
        </row>
        <row r="4309">
          <cell r="C4309" t="str">
            <v>中华东波苑</v>
          </cell>
        </row>
        <row r="4309">
          <cell r="K4309" t="str">
            <v>2022年</v>
          </cell>
        </row>
        <row r="4309">
          <cell r="M4309">
            <v>44926</v>
          </cell>
        </row>
        <row r="4309">
          <cell r="S4309">
            <v>836.94</v>
          </cell>
        </row>
        <row r="4309">
          <cell r="AA4309">
            <v>44774</v>
          </cell>
          <cell r="AB4309">
            <v>2022</v>
          </cell>
        </row>
        <row r="4309">
          <cell r="AF4309" t="str">
            <v>住宅物业费</v>
          </cell>
        </row>
        <row r="4310">
          <cell r="C4310" t="str">
            <v>中华东波苑</v>
          </cell>
        </row>
        <row r="4310">
          <cell r="K4310" t="str">
            <v>2022年</v>
          </cell>
        </row>
        <row r="4310">
          <cell r="M4310">
            <v>44926</v>
          </cell>
        </row>
        <row r="4310">
          <cell r="S4310">
            <v>736.8</v>
          </cell>
        </row>
        <row r="4310">
          <cell r="AA4310">
            <v>44774</v>
          </cell>
          <cell r="AB4310">
            <v>2022</v>
          </cell>
        </row>
        <row r="4310">
          <cell r="AF4310" t="str">
            <v>住宅物业费</v>
          </cell>
        </row>
        <row r="4311">
          <cell r="C4311" t="str">
            <v>中华东波苑</v>
          </cell>
        </row>
        <row r="4311">
          <cell r="K4311" t="str">
            <v>2022年</v>
          </cell>
        </row>
        <row r="4311">
          <cell r="M4311">
            <v>44773</v>
          </cell>
        </row>
        <row r="4311">
          <cell r="S4311">
            <v>922.18</v>
          </cell>
        </row>
        <row r="4311">
          <cell r="AA4311">
            <v>44774</v>
          </cell>
          <cell r="AB4311">
            <v>2022</v>
          </cell>
        </row>
        <row r="4311">
          <cell r="AF4311" t="str">
            <v>电费及管理费</v>
          </cell>
        </row>
        <row r="4312">
          <cell r="C4312" t="str">
            <v>中华东波苑</v>
          </cell>
        </row>
        <row r="4312">
          <cell r="K4312" t="str">
            <v>2022年</v>
          </cell>
        </row>
        <row r="4312">
          <cell r="M4312">
            <v>44773</v>
          </cell>
        </row>
        <row r="4312">
          <cell r="S4312">
            <v>225</v>
          </cell>
        </row>
        <row r="4312">
          <cell r="AA4312">
            <v>44774</v>
          </cell>
          <cell r="AB4312">
            <v>2022</v>
          </cell>
        </row>
        <row r="4312">
          <cell r="AF4312" t="str">
            <v>代收水费</v>
          </cell>
        </row>
        <row r="4313">
          <cell r="C4313" t="str">
            <v>中华东波苑</v>
          </cell>
        </row>
        <row r="4313">
          <cell r="K4313" t="str">
            <v>2022年</v>
          </cell>
        </row>
        <row r="4313">
          <cell r="M4313">
            <v>44773</v>
          </cell>
        </row>
        <row r="4313">
          <cell r="S4313">
            <v>4037.6</v>
          </cell>
        </row>
        <row r="4313">
          <cell r="AA4313">
            <v>44774</v>
          </cell>
          <cell r="AB4313">
            <v>2022</v>
          </cell>
        </row>
        <row r="4313">
          <cell r="AF4313" t="str">
            <v>电费及管理费</v>
          </cell>
        </row>
        <row r="4314">
          <cell r="C4314" t="str">
            <v>中华东波苑</v>
          </cell>
        </row>
        <row r="4314">
          <cell r="K4314" t="str">
            <v>2022年</v>
          </cell>
        </row>
        <row r="4314">
          <cell r="M4314">
            <v>44773</v>
          </cell>
        </row>
        <row r="4314">
          <cell r="S4314">
            <v>166.06</v>
          </cell>
        </row>
        <row r="4314">
          <cell r="AA4314">
            <v>44774</v>
          </cell>
          <cell r="AB4314">
            <v>2022</v>
          </cell>
        </row>
        <row r="4314">
          <cell r="AF4314" t="str">
            <v>代收水费</v>
          </cell>
        </row>
        <row r="4315">
          <cell r="C4315" t="str">
            <v>中华东波苑</v>
          </cell>
        </row>
        <row r="4315">
          <cell r="K4315" t="str">
            <v>2022年</v>
          </cell>
        </row>
        <row r="4315">
          <cell r="M4315">
            <v>44651</v>
          </cell>
        </row>
        <row r="4315">
          <cell r="S4315">
            <v>5985.38</v>
          </cell>
        </row>
        <row r="4315">
          <cell r="AA4315">
            <v>44774</v>
          </cell>
          <cell r="AB4315">
            <v>2022</v>
          </cell>
        </row>
        <row r="4315">
          <cell r="AF4315" t="str">
            <v>代收水费</v>
          </cell>
        </row>
        <row r="4316">
          <cell r="C4316" t="str">
            <v>中华东波苑</v>
          </cell>
        </row>
        <row r="4316">
          <cell r="K4316" t="str">
            <v>2022年</v>
          </cell>
        </row>
        <row r="4316">
          <cell r="M4316">
            <v>44712</v>
          </cell>
        </row>
        <row r="4316">
          <cell r="S4316">
            <v>6317.5</v>
          </cell>
        </row>
        <row r="4316">
          <cell r="AA4316">
            <v>44774</v>
          </cell>
          <cell r="AB4316">
            <v>2022</v>
          </cell>
        </row>
        <row r="4316">
          <cell r="AF4316" t="str">
            <v>代收水费</v>
          </cell>
        </row>
        <row r="4317">
          <cell r="C4317" t="str">
            <v>中华东波苑</v>
          </cell>
        </row>
        <row r="4317">
          <cell r="K4317" t="str">
            <v>2022年</v>
          </cell>
        </row>
        <row r="4317">
          <cell r="M4317">
            <v>44742</v>
          </cell>
        </row>
        <row r="4317">
          <cell r="S4317">
            <v>4729.1</v>
          </cell>
        </row>
        <row r="4317">
          <cell r="AA4317">
            <v>44774</v>
          </cell>
          <cell r="AB4317">
            <v>2022</v>
          </cell>
        </row>
        <row r="4317">
          <cell r="AF4317" t="str">
            <v>代收水费</v>
          </cell>
        </row>
        <row r="4318">
          <cell r="C4318" t="str">
            <v>中华东波苑</v>
          </cell>
        </row>
        <row r="4318">
          <cell r="K4318" t="str">
            <v>2022年</v>
          </cell>
        </row>
        <row r="4318">
          <cell r="M4318">
            <v>44773</v>
          </cell>
        </row>
        <row r="4318">
          <cell r="S4318">
            <v>4535.65</v>
          </cell>
        </row>
        <row r="4318">
          <cell r="AA4318">
            <v>44774</v>
          </cell>
          <cell r="AB4318">
            <v>2022</v>
          </cell>
        </row>
        <row r="4318">
          <cell r="AF4318" t="str">
            <v>代收水费</v>
          </cell>
        </row>
        <row r="4319">
          <cell r="C4319" t="str">
            <v>中华东波苑</v>
          </cell>
        </row>
        <row r="4319">
          <cell r="K4319" t="str">
            <v>2022年</v>
          </cell>
        </row>
        <row r="4319">
          <cell r="M4319">
            <v>44742</v>
          </cell>
        </row>
        <row r="4319">
          <cell r="S4319">
            <v>334.8</v>
          </cell>
        </row>
        <row r="4319">
          <cell r="AA4319">
            <v>44774</v>
          </cell>
          <cell r="AB4319">
            <v>2022</v>
          </cell>
        </row>
        <row r="4319">
          <cell r="AF4319" t="str">
            <v>电费及管理费</v>
          </cell>
        </row>
        <row r="4320">
          <cell r="C4320" t="str">
            <v>中华东波苑</v>
          </cell>
        </row>
        <row r="4320">
          <cell r="K4320" t="str">
            <v>2022年</v>
          </cell>
        </row>
        <row r="4320">
          <cell r="M4320">
            <v>44742</v>
          </cell>
        </row>
        <row r="4320">
          <cell r="S4320">
            <v>14.44</v>
          </cell>
        </row>
        <row r="4320">
          <cell r="AA4320">
            <v>44774</v>
          </cell>
          <cell r="AB4320">
            <v>2022</v>
          </cell>
        </row>
        <row r="4320">
          <cell r="AF4320" t="str">
            <v>代收水费</v>
          </cell>
        </row>
        <row r="4321">
          <cell r="C4321" t="str">
            <v>中华东波苑</v>
          </cell>
        </row>
        <row r="4321">
          <cell r="K4321" t="str">
            <v>2022年</v>
          </cell>
        </row>
        <row r="4321">
          <cell r="M4321">
            <v>44773</v>
          </cell>
        </row>
        <row r="4321">
          <cell r="S4321">
            <v>2511</v>
          </cell>
        </row>
        <row r="4321">
          <cell r="AA4321">
            <v>44774</v>
          </cell>
          <cell r="AB4321">
            <v>2022</v>
          </cell>
        </row>
        <row r="4321">
          <cell r="AF4321" t="str">
            <v>电费及管理费</v>
          </cell>
        </row>
        <row r="4322">
          <cell r="C4322" t="str">
            <v>中华东波苑</v>
          </cell>
        </row>
        <row r="4322">
          <cell r="K4322" t="str">
            <v>2022年</v>
          </cell>
        </row>
        <row r="4322">
          <cell r="M4322">
            <v>44773</v>
          </cell>
        </row>
        <row r="4322">
          <cell r="S4322">
            <v>259.92</v>
          </cell>
        </row>
        <row r="4322">
          <cell r="AA4322">
            <v>44774</v>
          </cell>
          <cell r="AB4322">
            <v>2022</v>
          </cell>
        </row>
        <row r="4322">
          <cell r="AF4322" t="str">
            <v>代收水费</v>
          </cell>
        </row>
        <row r="4323">
          <cell r="C4323" t="str">
            <v>中华东波苑</v>
          </cell>
        </row>
        <row r="4323">
          <cell r="K4323" t="str">
            <v>2022年</v>
          </cell>
        </row>
        <row r="4323">
          <cell r="M4323">
            <v>44773</v>
          </cell>
        </row>
        <row r="4323">
          <cell r="S4323">
            <v>5556.6</v>
          </cell>
        </row>
        <row r="4323">
          <cell r="AA4323">
            <v>44774</v>
          </cell>
          <cell r="AB4323">
            <v>2022</v>
          </cell>
        </row>
        <row r="4323">
          <cell r="AF4323" t="str">
            <v>电费及管理费</v>
          </cell>
        </row>
        <row r="4324">
          <cell r="C4324" t="str">
            <v>中华东波苑</v>
          </cell>
        </row>
        <row r="4324">
          <cell r="K4324" t="str">
            <v>2022年</v>
          </cell>
        </row>
        <row r="4324">
          <cell r="M4324">
            <v>44773</v>
          </cell>
        </row>
        <row r="4324">
          <cell r="S4324">
            <v>405</v>
          </cell>
        </row>
        <row r="4324">
          <cell r="AA4324">
            <v>44774</v>
          </cell>
          <cell r="AB4324">
            <v>2022</v>
          </cell>
        </row>
        <row r="4324">
          <cell r="AF4324" t="str">
            <v>代收水费</v>
          </cell>
        </row>
        <row r="4325">
          <cell r="C4325" t="str">
            <v>中华东波苑</v>
          </cell>
        </row>
        <row r="4325">
          <cell r="K4325" t="str">
            <v>2022年</v>
          </cell>
        </row>
        <row r="4325">
          <cell r="M4325">
            <v>44773</v>
          </cell>
        </row>
        <row r="4325">
          <cell r="S4325">
            <v>3101.7</v>
          </cell>
        </row>
        <row r="4325">
          <cell r="AA4325">
            <v>44774</v>
          </cell>
          <cell r="AB4325">
            <v>2022</v>
          </cell>
        </row>
        <row r="4325">
          <cell r="AF4325" t="str">
            <v>电费及管理费</v>
          </cell>
        </row>
        <row r="4326">
          <cell r="C4326" t="str">
            <v>中华东波苑</v>
          </cell>
        </row>
        <row r="4326">
          <cell r="K4326" t="str">
            <v>2022年</v>
          </cell>
        </row>
        <row r="4326">
          <cell r="M4326">
            <v>44773</v>
          </cell>
        </row>
        <row r="4326">
          <cell r="S4326">
            <v>487.5</v>
          </cell>
        </row>
        <row r="4326">
          <cell r="AA4326">
            <v>44774</v>
          </cell>
          <cell r="AB4326">
            <v>2022</v>
          </cell>
        </row>
        <row r="4326">
          <cell r="AF4326" t="str">
            <v>代收水费</v>
          </cell>
        </row>
        <row r="4327">
          <cell r="C4327" t="str">
            <v>中华东波苑</v>
          </cell>
        </row>
        <row r="4327">
          <cell r="K4327" t="str">
            <v>2022年</v>
          </cell>
        </row>
        <row r="4327">
          <cell r="M4327">
            <v>44926</v>
          </cell>
        </row>
        <row r="4327">
          <cell r="S4327">
            <v>1656.12</v>
          </cell>
        </row>
        <row r="4327">
          <cell r="AA4327">
            <v>44774</v>
          </cell>
          <cell r="AB4327">
            <v>2022</v>
          </cell>
        </row>
        <row r="4327">
          <cell r="AF4327" t="str">
            <v>住宅物业费</v>
          </cell>
        </row>
        <row r="4328">
          <cell r="C4328" t="str">
            <v>中华东波苑</v>
          </cell>
        </row>
        <row r="4328">
          <cell r="K4328" t="str">
            <v>2022年</v>
          </cell>
        </row>
        <row r="4328">
          <cell r="M4328">
            <v>44926</v>
          </cell>
        </row>
        <row r="4328">
          <cell r="S4328">
            <v>736.8</v>
          </cell>
        </row>
        <row r="4328">
          <cell r="AA4328">
            <v>44774</v>
          </cell>
          <cell r="AB4328">
            <v>2022</v>
          </cell>
        </row>
        <row r="4328">
          <cell r="AF4328" t="str">
            <v>住宅物业费</v>
          </cell>
        </row>
        <row r="4329">
          <cell r="C4329" t="str">
            <v>中华东波苑</v>
          </cell>
        </row>
        <row r="4329">
          <cell r="K4329" t="str">
            <v>2022年</v>
          </cell>
        </row>
        <row r="4329">
          <cell r="M4329">
            <v>44651</v>
          </cell>
        </row>
        <row r="4329">
          <cell r="S4329">
            <v>18463.4</v>
          </cell>
        </row>
        <row r="4329">
          <cell r="AA4329">
            <v>44774</v>
          </cell>
          <cell r="AB4329">
            <v>2022</v>
          </cell>
        </row>
        <row r="4329">
          <cell r="AF4329" t="str">
            <v>电费及管理费</v>
          </cell>
        </row>
        <row r="4330">
          <cell r="C4330" t="str">
            <v>中华东波苑</v>
          </cell>
        </row>
        <row r="4330">
          <cell r="K4330" t="str">
            <v>2022年</v>
          </cell>
        </row>
        <row r="4330">
          <cell r="M4330">
            <v>44651</v>
          </cell>
        </row>
        <row r="4330">
          <cell r="S4330">
            <v>5263.38</v>
          </cell>
        </row>
        <row r="4330">
          <cell r="AA4330">
            <v>44774</v>
          </cell>
          <cell r="AB4330">
            <v>2022</v>
          </cell>
        </row>
        <row r="4330">
          <cell r="AF4330" t="str">
            <v>代收水费</v>
          </cell>
        </row>
        <row r="4331">
          <cell r="C4331" t="str">
            <v>中华东波苑</v>
          </cell>
        </row>
        <row r="4331">
          <cell r="K4331" t="str">
            <v>2022年</v>
          </cell>
        </row>
        <row r="4331">
          <cell r="M4331">
            <v>44742</v>
          </cell>
        </row>
        <row r="4331">
          <cell r="S4331">
            <v>19952.8</v>
          </cell>
        </row>
        <row r="4331">
          <cell r="AA4331">
            <v>44774</v>
          </cell>
          <cell r="AB4331">
            <v>2022</v>
          </cell>
        </row>
        <row r="4331">
          <cell r="AF4331" t="str">
            <v>电费及管理费</v>
          </cell>
        </row>
        <row r="4332">
          <cell r="C4332" t="str">
            <v>中华东波苑</v>
          </cell>
        </row>
        <row r="4332">
          <cell r="K4332" t="str">
            <v>2022年</v>
          </cell>
        </row>
        <row r="4332">
          <cell r="M4332">
            <v>44742</v>
          </cell>
        </row>
        <row r="4332">
          <cell r="S4332">
            <v>4332</v>
          </cell>
        </row>
        <row r="4332">
          <cell r="AA4332">
            <v>44774</v>
          </cell>
          <cell r="AB4332">
            <v>2022</v>
          </cell>
        </row>
        <row r="4332">
          <cell r="AF4332" t="str">
            <v>代收水费</v>
          </cell>
        </row>
        <row r="4333">
          <cell r="C4333" t="str">
            <v>中华东波苑</v>
          </cell>
        </row>
        <row r="4333">
          <cell r="K4333" t="str">
            <v>2022年</v>
          </cell>
        </row>
        <row r="4333">
          <cell r="M4333">
            <v>44788</v>
          </cell>
        </row>
        <row r="4333">
          <cell r="S4333">
            <v>3119.39</v>
          </cell>
        </row>
        <row r="4333">
          <cell r="AA4333">
            <v>44774</v>
          </cell>
          <cell r="AB4333">
            <v>2022</v>
          </cell>
        </row>
        <row r="4333">
          <cell r="AF4333" t="str">
            <v>商铺物业费</v>
          </cell>
        </row>
        <row r="4334">
          <cell r="C4334" t="str">
            <v>中华东波苑</v>
          </cell>
        </row>
        <row r="4334">
          <cell r="K4334" t="str">
            <v>2022年</v>
          </cell>
        </row>
        <row r="4334">
          <cell r="M4334">
            <v>44788</v>
          </cell>
        </row>
        <row r="4334">
          <cell r="S4334">
            <v>27531.53</v>
          </cell>
        </row>
        <row r="4334">
          <cell r="AA4334">
            <v>44774</v>
          </cell>
          <cell r="AB4334">
            <v>2022</v>
          </cell>
        </row>
        <row r="4334">
          <cell r="AF4334" t="str">
            <v>商铺物业费</v>
          </cell>
        </row>
        <row r="4335">
          <cell r="C4335" t="str">
            <v>中华东波苑</v>
          </cell>
        </row>
        <row r="4335">
          <cell r="K4335" t="str">
            <v>2022年</v>
          </cell>
        </row>
        <row r="4335">
          <cell r="M4335">
            <v>44773</v>
          </cell>
        </row>
        <row r="4335">
          <cell r="S4335">
            <v>194.94</v>
          </cell>
        </row>
        <row r="4335">
          <cell r="AA4335">
            <v>44774</v>
          </cell>
          <cell r="AB4335">
            <v>2022</v>
          </cell>
        </row>
        <row r="4335">
          <cell r="AF4335" t="str">
            <v>代收水费</v>
          </cell>
        </row>
        <row r="4336">
          <cell r="C4336" t="str">
            <v>中华东波苑</v>
          </cell>
        </row>
        <row r="4336">
          <cell r="K4336" t="str">
            <v>2022年</v>
          </cell>
        </row>
        <row r="4336">
          <cell r="M4336">
            <v>44834</v>
          </cell>
        </row>
        <row r="4336">
          <cell r="S4336">
            <v>393.79</v>
          </cell>
        </row>
        <row r="4336">
          <cell r="AA4336">
            <v>44774</v>
          </cell>
          <cell r="AB4336">
            <v>2022</v>
          </cell>
        </row>
        <row r="4336">
          <cell r="AF4336" t="str">
            <v>商铺物业费</v>
          </cell>
        </row>
        <row r="4337">
          <cell r="C4337" t="str">
            <v>中华东波苑</v>
          </cell>
        </row>
        <row r="4337">
          <cell r="K4337" t="str">
            <v>2022年</v>
          </cell>
        </row>
        <row r="4337">
          <cell r="M4337">
            <v>44834</v>
          </cell>
        </row>
        <row r="4337">
          <cell r="S4337">
            <v>265.56</v>
          </cell>
        </row>
        <row r="4337">
          <cell r="AA4337">
            <v>44774</v>
          </cell>
          <cell r="AB4337">
            <v>2022</v>
          </cell>
        </row>
        <row r="4337">
          <cell r="AF4337" t="str">
            <v>商铺物业费</v>
          </cell>
        </row>
        <row r="4338">
          <cell r="C4338" t="str">
            <v>中华东波苑</v>
          </cell>
        </row>
        <row r="4338">
          <cell r="K4338" t="str">
            <v>2022年</v>
          </cell>
        </row>
        <row r="4338">
          <cell r="M4338">
            <v>44834</v>
          </cell>
        </row>
        <row r="4338">
          <cell r="S4338">
            <v>1699.1</v>
          </cell>
        </row>
        <row r="4338">
          <cell r="AA4338">
            <v>44774</v>
          </cell>
          <cell r="AB4338">
            <v>2022</v>
          </cell>
        </row>
        <row r="4338">
          <cell r="AF4338" t="str">
            <v>商铺物业费</v>
          </cell>
        </row>
        <row r="4339">
          <cell r="C4339" t="str">
            <v>中华东波苑</v>
          </cell>
        </row>
        <row r="4339">
          <cell r="K4339" t="str">
            <v>2022年</v>
          </cell>
        </row>
        <row r="4339">
          <cell r="M4339">
            <v>44804</v>
          </cell>
        </row>
        <row r="4339">
          <cell r="S4339">
            <v>500</v>
          </cell>
        </row>
        <row r="4339">
          <cell r="AA4339">
            <v>44774</v>
          </cell>
          <cell r="AB4339">
            <v>2022</v>
          </cell>
        </row>
        <row r="4339">
          <cell r="AF4339" t="str">
            <v>临时停车费</v>
          </cell>
        </row>
        <row r="4340">
          <cell r="C4340" t="str">
            <v>中华东波苑</v>
          </cell>
        </row>
        <row r="4340">
          <cell r="K4340" t="str">
            <v>2022年</v>
          </cell>
        </row>
        <row r="4340">
          <cell r="M4340">
            <v>44926</v>
          </cell>
        </row>
        <row r="4340">
          <cell r="S4340">
            <v>1473.6</v>
          </cell>
        </row>
        <row r="4340">
          <cell r="AA4340">
            <v>44774</v>
          </cell>
          <cell r="AB4340">
            <v>2022</v>
          </cell>
        </row>
        <row r="4340">
          <cell r="AF4340" t="str">
            <v>住宅物业费</v>
          </cell>
        </row>
        <row r="4341">
          <cell r="C4341" t="str">
            <v>中华东波苑</v>
          </cell>
        </row>
        <row r="4341">
          <cell r="K4341" t="str">
            <v>2022年</v>
          </cell>
        </row>
        <row r="4341">
          <cell r="M4341">
            <v>44926</v>
          </cell>
        </row>
        <row r="4341">
          <cell r="S4341">
            <v>836.94</v>
          </cell>
        </row>
        <row r="4341">
          <cell r="AA4341">
            <v>44774</v>
          </cell>
          <cell r="AB4341">
            <v>2022</v>
          </cell>
        </row>
        <row r="4341">
          <cell r="AF4341" t="str">
            <v>住宅物业费</v>
          </cell>
        </row>
        <row r="4342">
          <cell r="C4342" t="str">
            <v>中华东波苑</v>
          </cell>
        </row>
        <row r="4342">
          <cell r="K4342" t="str">
            <v>2022年</v>
          </cell>
        </row>
        <row r="4342">
          <cell r="M4342">
            <v>44926</v>
          </cell>
        </row>
        <row r="4342">
          <cell r="S4342">
            <v>1799.16</v>
          </cell>
        </row>
        <row r="4342">
          <cell r="AA4342">
            <v>44774</v>
          </cell>
          <cell r="AB4342">
            <v>2022</v>
          </cell>
        </row>
        <row r="4342">
          <cell r="AF4342" t="str">
            <v>住宅物业费</v>
          </cell>
        </row>
        <row r="4343">
          <cell r="C4343" t="str">
            <v>中华东波苑</v>
          </cell>
        </row>
        <row r="4343">
          <cell r="K4343" t="str">
            <v>2022年</v>
          </cell>
        </row>
        <row r="4343">
          <cell r="M4343">
            <v>44926</v>
          </cell>
        </row>
        <row r="4343">
          <cell r="S4343">
            <v>3000</v>
          </cell>
        </row>
        <row r="4343">
          <cell r="AA4343">
            <v>44774</v>
          </cell>
          <cell r="AB4343">
            <v>2022</v>
          </cell>
        </row>
        <row r="4343">
          <cell r="AF4343" t="str">
            <v>地面停车费</v>
          </cell>
        </row>
        <row r="4344">
          <cell r="C4344" t="str">
            <v>中华东波苑</v>
          </cell>
        </row>
        <row r="4344">
          <cell r="K4344" t="str">
            <v>2022年</v>
          </cell>
        </row>
        <row r="4344">
          <cell r="M4344">
            <v>44926</v>
          </cell>
        </row>
        <row r="4344">
          <cell r="S4344">
            <v>4248.3</v>
          </cell>
        </row>
        <row r="4344">
          <cell r="AA4344">
            <v>44774</v>
          </cell>
          <cell r="AB4344">
            <v>2022</v>
          </cell>
        </row>
        <row r="4344">
          <cell r="AF4344" t="str">
            <v>商铺物业费</v>
          </cell>
        </row>
        <row r="4345">
          <cell r="C4345" t="str">
            <v>中华东波苑</v>
          </cell>
        </row>
        <row r="4345">
          <cell r="K4345" t="str">
            <v>2022年</v>
          </cell>
        </row>
        <row r="4345">
          <cell r="M4345">
            <v>44773</v>
          </cell>
        </row>
        <row r="4345">
          <cell r="S4345">
            <v>30</v>
          </cell>
        </row>
        <row r="4345">
          <cell r="AA4345">
            <v>44774</v>
          </cell>
          <cell r="AB4345">
            <v>2022</v>
          </cell>
        </row>
        <row r="4345">
          <cell r="AF4345" t="str">
            <v>电费及管理费</v>
          </cell>
        </row>
        <row r="4346">
          <cell r="C4346" t="str">
            <v>中华东波苑</v>
          </cell>
        </row>
        <row r="4346">
          <cell r="K4346" t="str">
            <v>2022年</v>
          </cell>
        </row>
        <row r="4346">
          <cell r="M4346">
            <v>44773</v>
          </cell>
        </row>
        <row r="4346">
          <cell r="S4346">
            <v>18.2</v>
          </cell>
        </row>
        <row r="4346">
          <cell r="AA4346">
            <v>44774</v>
          </cell>
          <cell r="AB4346">
            <v>2022</v>
          </cell>
        </row>
        <row r="4346">
          <cell r="AF4346" t="str">
            <v>代收水费</v>
          </cell>
        </row>
        <row r="4347">
          <cell r="C4347" t="str">
            <v>中华东波苑</v>
          </cell>
        </row>
        <row r="4347">
          <cell r="K4347" t="str">
            <v>2022年</v>
          </cell>
        </row>
        <row r="4347">
          <cell r="M4347">
            <v>44742</v>
          </cell>
        </row>
        <row r="4347">
          <cell r="S4347">
            <v>12287.28</v>
          </cell>
        </row>
        <row r="4347">
          <cell r="AA4347">
            <v>44805</v>
          </cell>
          <cell r="AB4347">
            <v>2022</v>
          </cell>
        </row>
        <row r="4347">
          <cell r="AF4347" t="str">
            <v>商铺物业费</v>
          </cell>
        </row>
        <row r="4348">
          <cell r="C4348" t="str">
            <v>中华东波苑</v>
          </cell>
        </row>
        <row r="4348">
          <cell r="K4348" t="str">
            <v>2022年</v>
          </cell>
        </row>
        <row r="4348">
          <cell r="M4348">
            <v>44742</v>
          </cell>
        </row>
        <row r="4348">
          <cell r="S4348">
            <v>10800</v>
          </cell>
        </row>
        <row r="4348">
          <cell r="AA4348">
            <v>44805</v>
          </cell>
          <cell r="AB4348">
            <v>2022</v>
          </cell>
        </row>
        <row r="4348">
          <cell r="AF4348" t="str">
            <v>租金收入</v>
          </cell>
        </row>
        <row r="4349">
          <cell r="C4349" t="str">
            <v>中华东波苑</v>
          </cell>
        </row>
        <row r="4349">
          <cell r="K4349" t="str">
            <v>2022年</v>
          </cell>
        </row>
        <row r="4349">
          <cell r="M4349">
            <v>44926</v>
          </cell>
        </row>
        <row r="4349">
          <cell r="S4349">
            <v>1500</v>
          </cell>
        </row>
        <row r="4349">
          <cell r="AA4349">
            <v>44805</v>
          </cell>
          <cell r="AB4349">
            <v>2022</v>
          </cell>
        </row>
        <row r="4349">
          <cell r="AF4349" t="str">
            <v>小业主产权车辆管理费</v>
          </cell>
        </row>
        <row r="4350">
          <cell r="C4350" t="str">
            <v>中华东波苑</v>
          </cell>
        </row>
        <row r="4350">
          <cell r="K4350" t="str">
            <v>2022年</v>
          </cell>
        </row>
        <row r="4350">
          <cell r="M4350">
            <v>44926</v>
          </cell>
        </row>
        <row r="4350">
          <cell r="S4350">
            <v>545.88</v>
          </cell>
        </row>
        <row r="4350">
          <cell r="AA4350">
            <v>44805</v>
          </cell>
          <cell r="AB4350">
            <v>2022</v>
          </cell>
        </row>
        <row r="4350">
          <cell r="AF4350" t="str">
            <v>住宅物业费</v>
          </cell>
        </row>
        <row r="4351">
          <cell r="C4351" t="str">
            <v>中华东波苑</v>
          </cell>
        </row>
        <row r="4351">
          <cell r="K4351" t="str">
            <v>2022年</v>
          </cell>
        </row>
        <row r="4351">
          <cell r="M4351">
            <v>44834</v>
          </cell>
        </row>
        <row r="4351">
          <cell r="S4351">
            <v>427.47</v>
          </cell>
        </row>
        <row r="4351">
          <cell r="AA4351">
            <v>44805</v>
          </cell>
          <cell r="AB4351">
            <v>2022</v>
          </cell>
        </row>
        <row r="4351">
          <cell r="AF4351" t="str">
            <v>住宅物业费</v>
          </cell>
        </row>
        <row r="4352">
          <cell r="C4352" t="str">
            <v>中华东波苑</v>
          </cell>
        </row>
        <row r="4352">
          <cell r="K4352" t="str">
            <v>2022年</v>
          </cell>
        </row>
        <row r="4352">
          <cell r="M4352">
            <v>44834</v>
          </cell>
        </row>
        <row r="4352">
          <cell r="S4352">
            <v>1050</v>
          </cell>
        </row>
        <row r="4352">
          <cell r="AA4352">
            <v>44805</v>
          </cell>
          <cell r="AB4352">
            <v>2022</v>
          </cell>
        </row>
        <row r="4352">
          <cell r="AF4352" t="str">
            <v>地下停车费</v>
          </cell>
        </row>
        <row r="4353">
          <cell r="C4353" t="str">
            <v>中华东波苑</v>
          </cell>
        </row>
        <row r="4353">
          <cell r="K4353" t="str">
            <v>2022年</v>
          </cell>
        </row>
        <row r="4353">
          <cell r="M4353">
            <v>44926</v>
          </cell>
        </row>
        <row r="4353">
          <cell r="S4353">
            <v>427.47</v>
          </cell>
        </row>
        <row r="4353">
          <cell r="AA4353">
            <v>44805</v>
          </cell>
          <cell r="AB4353">
            <v>2022</v>
          </cell>
        </row>
        <row r="4353">
          <cell r="AF4353" t="str">
            <v>住宅物业费</v>
          </cell>
        </row>
        <row r="4354">
          <cell r="C4354" t="str">
            <v>中华东波苑</v>
          </cell>
        </row>
        <row r="4354">
          <cell r="K4354" t="str">
            <v>2022年</v>
          </cell>
        </row>
        <row r="4354">
          <cell r="M4354">
            <v>44926</v>
          </cell>
        </row>
        <row r="4354">
          <cell r="S4354">
            <v>1050</v>
          </cell>
        </row>
        <row r="4354">
          <cell r="AA4354">
            <v>44805</v>
          </cell>
          <cell r="AB4354">
            <v>2022</v>
          </cell>
        </row>
        <row r="4354">
          <cell r="AF4354" t="str">
            <v>地下停车费</v>
          </cell>
        </row>
        <row r="4355">
          <cell r="C4355" t="str">
            <v>中华东波苑</v>
          </cell>
        </row>
        <row r="4355">
          <cell r="K4355" t="str">
            <v>2022年</v>
          </cell>
        </row>
        <row r="4355">
          <cell r="M4355">
            <v>44926</v>
          </cell>
        </row>
        <row r="4355">
          <cell r="S4355">
            <v>1673.88</v>
          </cell>
        </row>
        <row r="4355">
          <cell r="AA4355">
            <v>44805</v>
          </cell>
          <cell r="AB4355">
            <v>2022</v>
          </cell>
        </row>
        <row r="4355">
          <cell r="AF4355" t="str">
            <v>住宅物业费</v>
          </cell>
        </row>
        <row r="4356">
          <cell r="C4356" t="str">
            <v>中华东波苑</v>
          </cell>
        </row>
        <row r="4356">
          <cell r="K4356" t="str">
            <v>2022年</v>
          </cell>
        </row>
        <row r="4356">
          <cell r="M4356">
            <v>44773</v>
          </cell>
        </row>
        <row r="4356">
          <cell r="S4356">
            <v>8824.5</v>
          </cell>
        </row>
        <row r="4356">
          <cell r="AA4356">
            <v>44805</v>
          </cell>
          <cell r="AB4356">
            <v>2022</v>
          </cell>
        </row>
        <row r="4356">
          <cell r="AF4356" t="str">
            <v>电费及管理费</v>
          </cell>
        </row>
        <row r="4357">
          <cell r="C4357" t="str">
            <v>中华东波苑</v>
          </cell>
        </row>
        <row r="4357">
          <cell r="K4357" t="str">
            <v>2022年</v>
          </cell>
        </row>
        <row r="4357">
          <cell r="M4357">
            <v>44773</v>
          </cell>
        </row>
        <row r="4357">
          <cell r="S4357">
            <v>741.15</v>
          </cell>
        </row>
        <row r="4357">
          <cell r="AA4357">
            <v>44805</v>
          </cell>
          <cell r="AB4357">
            <v>2022</v>
          </cell>
        </row>
        <row r="4357">
          <cell r="AF4357" t="str">
            <v>代收水费</v>
          </cell>
        </row>
        <row r="4358">
          <cell r="C4358" t="str">
            <v>中华东波苑</v>
          </cell>
        </row>
        <row r="4358">
          <cell r="K4358" t="str">
            <v>2022年</v>
          </cell>
        </row>
        <row r="4358">
          <cell r="M4358">
            <v>44773</v>
          </cell>
        </row>
        <row r="4358">
          <cell r="S4358">
            <v>9265.59</v>
          </cell>
        </row>
        <row r="4358">
          <cell r="AA4358">
            <v>44805</v>
          </cell>
          <cell r="AB4358">
            <v>2022</v>
          </cell>
        </row>
        <row r="4358">
          <cell r="AF4358" t="str">
            <v>电费及管理费</v>
          </cell>
        </row>
        <row r="4359">
          <cell r="C4359" t="str">
            <v>中华东波苑</v>
          </cell>
        </row>
        <row r="4359">
          <cell r="K4359" t="str">
            <v>2022年</v>
          </cell>
        </row>
        <row r="4359">
          <cell r="M4359">
            <v>44773</v>
          </cell>
        </row>
        <row r="4359">
          <cell r="S4359">
            <v>1586.61</v>
          </cell>
        </row>
        <row r="4359">
          <cell r="AA4359">
            <v>44805</v>
          </cell>
          <cell r="AB4359">
            <v>2022</v>
          </cell>
        </row>
        <row r="4359">
          <cell r="AF4359" t="str">
            <v>代收水费</v>
          </cell>
        </row>
        <row r="4360">
          <cell r="C4360" t="str">
            <v>中华东波苑</v>
          </cell>
        </row>
        <row r="4360">
          <cell r="K4360" t="str">
            <v>2022年</v>
          </cell>
        </row>
        <row r="4360">
          <cell r="M4360">
            <v>44773</v>
          </cell>
        </row>
        <row r="4360">
          <cell r="S4360">
            <v>33270.81</v>
          </cell>
        </row>
        <row r="4360">
          <cell r="AA4360">
            <v>44805</v>
          </cell>
          <cell r="AB4360">
            <v>2022</v>
          </cell>
        </row>
        <row r="4360">
          <cell r="AF4360" t="str">
            <v>电费及管理费</v>
          </cell>
        </row>
        <row r="4361">
          <cell r="C4361" t="str">
            <v>中华东波苑</v>
          </cell>
        </row>
        <row r="4361">
          <cell r="K4361" t="str">
            <v>2022年</v>
          </cell>
        </row>
        <row r="4361">
          <cell r="M4361">
            <v>44773</v>
          </cell>
        </row>
        <row r="4361">
          <cell r="S4361">
            <v>4268.88</v>
          </cell>
        </row>
        <row r="4361">
          <cell r="AA4361">
            <v>44805</v>
          </cell>
          <cell r="AB4361">
            <v>2022</v>
          </cell>
        </row>
        <row r="4361">
          <cell r="AF4361" t="str">
            <v>电费及管理费</v>
          </cell>
        </row>
        <row r="4362">
          <cell r="C4362" t="str">
            <v>中华东波苑</v>
          </cell>
        </row>
        <row r="4362">
          <cell r="K4362" t="str">
            <v>2022年</v>
          </cell>
        </row>
        <row r="4362">
          <cell r="M4362">
            <v>44773</v>
          </cell>
        </row>
        <row r="4362">
          <cell r="S4362">
            <v>562.86</v>
          </cell>
        </row>
        <row r="4362">
          <cell r="AA4362">
            <v>44805</v>
          </cell>
          <cell r="AB4362">
            <v>2022</v>
          </cell>
        </row>
        <row r="4362">
          <cell r="AF4362" t="str">
            <v>代收水费</v>
          </cell>
        </row>
        <row r="4363">
          <cell r="C4363" t="str">
            <v>中华东波苑</v>
          </cell>
        </row>
        <row r="4363">
          <cell r="K4363" t="str">
            <v>2022年</v>
          </cell>
        </row>
        <row r="4363">
          <cell r="M4363">
            <v>44834</v>
          </cell>
        </row>
        <row r="4363">
          <cell r="S4363">
            <v>2365.5</v>
          </cell>
        </row>
        <row r="4363">
          <cell r="AA4363">
            <v>44805</v>
          </cell>
          <cell r="AB4363">
            <v>2022</v>
          </cell>
        </row>
        <row r="4363">
          <cell r="AF4363" t="str">
            <v>商铺物业费</v>
          </cell>
        </row>
        <row r="4364">
          <cell r="C4364" t="str">
            <v>中华东波苑</v>
          </cell>
        </row>
        <row r="4364">
          <cell r="K4364" t="str">
            <v>2022年</v>
          </cell>
        </row>
        <row r="4364">
          <cell r="M4364">
            <v>44926</v>
          </cell>
        </row>
        <row r="4364">
          <cell r="S4364">
            <v>3161.62</v>
          </cell>
        </row>
        <row r="4364">
          <cell r="AA4364">
            <v>44805</v>
          </cell>
          <cell r="AB4364">
            <v>2022</v>
          </cell>
        </row>
        <row r="4364">
          <cell r="AF4364" t="str">
            <v>商铺物业费</v>
          </cell>
        </row>
        <row r="4365">
          <cell r="C4365" t="str">
            <v>中华东波苑</v>
          </cell>
        </row>
        <row r="4365">
          <cell r="K4365" t="str">
            <v>2022年</v>
          </cell>
        </row>
        <row r="4365">
          <cell r="M4365">
            <v>44926</v>
          </cell>
        </row>
        <row r="4365">
          <cell r="S4365">
            <v>1955.58</v>
          </cell>
        </row>
        <row r="4365">
          <cell r="AA4365">
            <v>44805</v>
          </cell>
          <cell r="AB4365">
            <v>2022</v>
          </cell>
        </row>
        <row r="4365">
          <cell r="AF4365" t="str">
            <v>住宅物业费</v>
          </cell>
        </row>
        <row r="4366">
          <cell r="C4366" t="str">
            <v>中华东波苑</v>
          </cell>
        </row>
        <row r="4366">
          <cell r="K4366" t="str">
            <v>2022年</v>
          </cell>
        </row>
        <row r="4366">
          <cell r="M4366">
            <v>44926</v>
          </cell>
        </row>
        <row r="4366">
          <cell r="S4366">
            <v>750</v>
          </cell>
        </row>
        <row r="4366">
          <cell r="AA4366">
            <v>44805</v>
          </cell>
          <cell r="AB4366">
            <v>2022</v>
          </cell>
        </row>
        <row r="4366">
          <cell r="AF4366" t="str">
            <v>小业主产权车辆管理费</v>
          </cell>
        </row>
        <row r="4367">
          <cell r="C4367" t="str">
            <v>中华东波苑</v>
          </cell>
        </row>
        <row r="4367">
          <cell r="K4367" t="str">
            <v>2022年</v>
          </cell>
        </row>
        <row r="4367">
          <cell r="M4367">
            <v>44742</v>
          </cell>
        </row>
        <row r="4367">
          <cell r="S4367">
            <v>40.18</v>
          </cell>
        </row>
        <row r="4367">
          <cell r="AA4367">
            <v>44805</v>
          </cell>
          <cell r="AB4367">
            <v>2022</v>
          </cell>
        </row>
        <row r="4367">
          <cell r="AF4367" t="str">
            <v>电费及管理费</v>
          </cell>
        </row>
        <row r="4368">
          <cell r="C4368" t="str">
            <v>中华东波苑</v>
          </cell>
        </row>
        <row r="4368">
          <cell r="K4368" t="str">
            <v>2022年</v>
          </cell>
        </row>
        <row r="4368">
          <cell r="M4368">
            <v>44742</v>
          </cell>
        </row>
        <row r="4368">
          <cell r="S4368">
            <v>120</v>
          </cell>
        </row>
        <row r="4368">
          <cell r="AA4368">
            <v>44805</v>
          </cell>
          <cell r="AB4368">
            <v>2022</v>
          </cell>
        </row>
        <row r="4368">
          <cell r="AF4368" t="str">
            <v>代收水费</v>
          </cell>
        </row>
        <row r="4369">
          <cell r="C4369" t="str">
            <v>中华东波苑</v>
          </cell>
        </row>
        <row r="4369">
          <cell r="K4369" t="str">
            <v>2022年</v>
          </cell>
        </row>
        <row r="4369">
          <cell r="M4369">
            <v>44773</v>
          </cell>
        </row>
        <row r="4369">
          <cell r="S4369">
            <v>820.26</v>
          </cell>
        </row>
        <row r="4369">
          <cell r="AA4369">
            <v>44805</v>
          </cell>
          <cell r="AB4369">
            <v>2022</v>
          </cell>
        </row>
        <row r="4369">
          <cell r="AF4369" t="str">
            <v>电费及管理费</v>
          </cell>
        </row>
        <row r="4370">
          <cell r="C4370" t="str">
            <v>中华东波苑</v>
          </cell>
        </row>
        <row r="4370">
          <cell r="K4370" t="str">
            <v>2022年</v>
          </cell>
        </row>
        <row r="4370">
          <cell r="M4370">
            <v>44773</v>
          </cell>
        </row>
        <row r="4370">
          <cell r="S4370">
            <v>60</v>
          </cell>
        </row>
        <row r="4370">
          <cell r="AA4370">
            <v>44805</v>
          </cell>
          <cell r="AB4370">
            <v>2022</v>
          </cell>
        </row>
        <row r="4370">
          <cell r="AF4370" t="str">
            <v>代收水费</v>
          </cell>
        </row>
        <row r="4371">
          <cell r="C4371" t="str">
            <v>中华东波苑</v>
          </cell>
        </row>
        <row r="4371">
          <cell r="K4371" t="str">
            <v>2022年</v>
          </cell>
        </row>
        <row r="4371">
          <cell r="M4371">
            <v>44926</v>
          </cell>
        </row>
        <row r="4371">
          <cell r="S4371">
            <v>1500</v>
          </cell>
        </row>
        <row r="4371">
          <cell r="AA4371">
            <v>44805</v>
          </cell>
          <cell r="AB4371">
            <v>2022</v>
          </cell>
        </row>
        <row r="4371">
          <cell r="AF4371" t="str">
            <v>地面停车费</v>
          </cell>
        </row>
        <row r="4372">
          <cell r="C4372" t="str">
            <v>中华东波苑</v>
          </cell>
        </row>
        <row r="4372">
          <cell r="K4372" t="str">
            <v>2022年</v>
          </cell>
        </row>
        <row r="4372">
          <cell r="M4372">
            <v>44804</v>
          </cell>
        </row>
        <row r="4372">
          <cell r="S4372">
            <v>409</v>
          </cell>
        </row>
        <row r="4372">
          <cell r="AA4372">
            <v>44805</v>
          </cell>
          <cell r="AB4372">
            <v>2022</v>
          </cell>
        </row>
        <row r="4372">
          <cell r="AF4372" t="str">
            <v>电费及管理费</v>
          </cell>
        </row>
        <row r="4373">
          <cell r="C4373" t="str">
            <v>中华东波苑</v>
          </cell>
        </row>
        <row r="4373">
          <cell r="K4373" t="str">
            <v>2022年</v>
          </cell>
        </row>
        <row r="4373">
          <cell r="M4373">
            <v>44804</v>
          </cell>
        </row>
        <row r="4373">
          <cell r="S4373">
            <v>72</v>
          </cell>
        </row>
        <row r="4373">
          <cell r="AA4373">
            <v>44805</v>
          </cell>
          <cell r="AB4373">
            <v>2022</v>
          </cell>
        </row>
        <row r="4373">
          <cell r="AF4373" t="str">
            <v>代收水费</v>
          </cell>
        </row>
        <row r="4374">
          <cell r="C4374" t="str">
            <v>中华东波苑</v>
          </cell>
        </row>
        <row r="4374">
          <cell r="K4374" t="str">
            <v>2022年</v>
          </cell>
        </row>
        <row r="4374">
          <cell r="M4374">
            <v>44804</v>
          </cell>
        </row>
        <row r="4374">
          <cell r="S4374">
            <v>163.6</v>
          </cell>
        </row>
        <row r="4374">
          <cell r="AA4374">
            <v>44805</v>
          </cell>
          <cell r="AB4374">
            <v>2022</v>
          </cell>
        </row>
        <row r="4374">
          <cell r="AF4374" t="str">
            <v>电费及管理费</v>
          </cell>
        </row>
        <row r="4375">
          <cell r="C4375" t="str">
            <v>中华东波苑</v>
          </cell>
        </row>
        <row r="4375">
          <cell r="K4375" t="str">
            <v>2022年</v>
          </cell>
        </row>
        <row r="4375">
          <cell r="M4375">
            <v>44804</v>
          </cell>
        </row>
        <row r="4375">
          <cell r="S4375">
            <v>944.4</v>
          </cell>
        </row>
        <row r="4375">
          <cell r="AA4375">
            <v>44805</v>
          </cell>
          <cell r="AB4375">
            <v>2022</v>
          </cell>
        </row>
        <row r="4375">
          <cell r="AF4375" t="str">
            <v>电费及管理费</v>
          </cell>
        </row>
        <row r="4376">
          <cell r="C4376" t="str">
            <v>中华东波苑</v>
          </cell>
        </row>
        <row r="4376">
          <cell r="K4376" t="str">
            <v>2022年</v>
          </cell>
        </row>
        <row r="4376">
          <cell r="M4376">
            <v>44804</v>
          </cell>
        </row>
        <row r="4376">
          <cell r="S4376">
            <v>112</v>
          </cell>
        </row>
        <row r="4376">
          <cell r="AA4376">
            <v>44805</v>
          </cell>
          <cell r="AB4376">
            <v>2022</v>
          </cell>
        </row>
        <row r="4376">
          <cell r="AF4376" t="str">
            <v>代收水费</v>
          </cell>
        </row>
        <row r="4377">
          <cell r="C4377" t="str">
            <v>中华东波苑</v>
          </cell>
        </row>
        <row r="4377">
          <cell r="K4377" t="str">
            <v>2022年</v>
          </cell>
        </row>
        <row r="4377">
          <cell r="M4377">
            <v>44804</v>
          </cell>
        </row>
        <row r="4377">
          <cell r="S4377">
            <v>320</v>
          </cell>
        </row>
        <row r="4377">
          <cell r="AA4377">
            <v>44805</v>
          </cell>
          <cell r="AB4377">
            <v>2022</v>
          </cell>
        </row>
        <row r="4377">
          <cell r="AF4377" t="str">
            <v>代收水费</v>
          </cell>
        </row>
        <row r="4378">
          <cell r="C4378" t="str">
            <v>中华东波苑</v>
          </cell>
        </row>
        <row r="4378">
          <cell r="K4378" t="str">
            <v>2022年</v>
          </cell>
        </row>
        <row r="4378">
          <cell r="M4378">
            <v>44804</v>
          </cell>
        </row>
        <row r="4378">
          <cell r="S4378">
            <v>3265.36</v>
          </cell>
        </row>
        <row r="4378">
          <cell r="AA4378">
            <v>44805</v>
          </cell>
          <cell r="AB4378">
            <v>2022</v>
          </cell>
        </row>
        <row r="4378">
          <cell r="AF4378" t="str">
            <v>电费及管理费</v>
          </cell>
        </row>
        <row r="4379">
          <cell r="C4379" t="str">
            <v>中华东波苑</v>
          </cell>
        </row>
        <row r="4379">
          <cell r="K4379" t="str">
            <v>2022年</v>
          </cell>
        </row>
        <row r="4379">
          <cell r="M4379">
            <v>44804</v>
          </cell>
        </row>
        <row r="4379">
          <cell r="S4379">
            <v>608</v>
          </cell>
        </row>
        <row r="4379">
          <cell r="AA4379">
            <v>44805</v>
          </cell>
          <cell r="AB4379">
            <v>2022</v>
          </cell>
        </row>
        <row r="4379">
          <cell r="AF4379" t="str">
            <v>代收水费</v>
          </cell>
        </row>
        <row r="4380">
          <cell r="C4380" t="str">
            <v>中华东波苑</v>
          </cell>
        </row>
        <row r="4380">
          <cell r="K4380" t="str">
            <v>2022年</v>
          </cell>
        </row>
        <row r="4380">
          <cell r="M4380">
            <v>44804</v>
          </cell>
        </row>
        <row r="4380">
          <cell r="S4380">
            <v>6211.38</v>
          </cell>
        </row>
        <row r="4380">
          <cell r="AA4380">
            <v>44805</v>
          </cell>
          <cell r="AB4380">
            <v>2022</v>
          </cell>
        </row>
        <row r="4380">
          <cell r="AF4380" t="str">
            <v>电费及管理费</v>
          </cell>
        </row>
        <row r="4381">
          <cell r="C4381" t="str">
            <v>中华东波苑</v>
          </cell>
        </row>
        <row r="4381">
          <cell r="K4381" t="str">
            <v>2022年</v>
          </cell>
        </row>
        <row r="4381">
          <cell r="M4381">
            <v>44804</v>
          </cell>
        </row>
        <row r="4381">
          <cell r="S4381">
            <v>123.46</v>
          </cell>
        </row>
        <row r="4381">
          <cell r="AA4381">
            <v>44805</v>
          </cell>
          <cell r="AB4381">
            <v>2022</v>
          </cell>
        </row>
        <row r="4381">
          <cell r="AF4381" t="str">
            <v>代收水费</v>
          </cell>
        </row>
        <row r="4382">
          <cell r="C4382" t="str">
            <v>中华东波苑</v>
          </cell>
        </row>
        <row r="4382">
          <cell r="K4382" t="str">
            <v>2022年</v>
          </cell>
        </row>
        <row r="4382">
          <cell r="M4382">
            <v>44926</v>
          </cell>
        </row>
        <row r="4382">
          <cell r="S4382">
            <v>836.94</v>
          </cell>
        </row>
        <row r="4382">
          <cell r="AA4382">
            <v>44805</v>
          </cell>
          <cell r="AB4382">
            <v>2022</v>
          </cell>
        </row>
        <row r="4382">
          <cell r="AF4382" t="str">
            <v>住宅物业费</v>
          </cell>
        </row>
        <row r="4383">
          <cell r="C4383" t="str">
            <v>中华东波苑</v>
          </cell>
        </row>
        <row r="4383">
          <cell r="K4383" t="str">
            <v>2022年</v>
          </cell>
        </row>
        <row r="4383">
          <cell r="M4383">
            <v>44804</v>
          </cell>
        </row>
        <row r="4383">
          <cell r="S4383">
            <v>348.88</v>
          </cell>
        </row>
        <row r="4383">
          <cell r="AA4383">
            <v>44805</v>
          </cell>
          <cell r="AB4383">
            <v>2022</v>
          </cell>
        </row>
        <row r="4383">
          <cell r="AF4383" t="str">
            <v>电费及管理费</v>
          </cell>
        </row>
        <row r="4384">
          <cell r="C4384" t="str">
            <v>中华东波苑</v>
          </cell>
        </row>
        <row r="4384">
          <cell r="K4384" t="str">
            <v>2022年</v>
          </cell>
        </row>
        <row r="4384">
          <cell r="M4384">
            <v>44804</v>
          </cell>
        </row>
        <row r="4384">
          <cell r="S4384">
            <v>303.24</v>
          </cell>
        </row>
        <row r="4384">
          <cell r="AA4384">
            <v>44805</v>
          </cell>
          <cell r="AB4384">
            <v>2022</v>
          </cell>
        </row>
        <row r="4384">
          <cell r="AF4384" t="str">
            <v>代收水费</v>
          </cell>
        </row>
        <row r="4385">
          <cell r="C4385" t="str">
            <v>中华东波苑</v>
          </cell>
        </row>
        <row r="4385">
          <cell r="K4385" t="str">
            <v>2022年</v>
          </cell>
        </row>
        <row r="4385">
          <cell r="M4385">
            <v>44926</v>
          </cell>
        </row>
        <row r="4385">
          <cell r="S4385">
            <v>8650.98</v>
          </cell>
        </row>
        <row r="4385">
          <cell r="AA4385">
            <v>44805</v>
          </cell>
          <cell r="AB4385">
            <v>2022</v>
          </cell>
        </row>
        <row r="4385">
          <cell r="AF4385" t="str">
            <v>商铺物业费</v>
          </cell>
        </row>
        <row r="4386">
          <cell r="C4386" t="str">
            <v>中华东波苑</v>
          </cell>
        </row>
        <row r="4386">
          <cell r="K4386" t="str">
            <v>2022年</v>
          </cell>
        </row>
        <row r="4386">
          <cell r="M4386">
            <v>44926</v>
          </cell>
        </row>
        <row r="4386">
          <cell r="S4386">
            <v>7085.4</v>
          </cell>
        </row>
        <row r="4386">
          <cell r="AA4386">
            <v>44805</v>
          </cell>
          <cell r="AB4386">
            <v>2022</v>
          </cell>
        </row>
        <row r="4386">
          <cell r="AF4386" t="str">
            <v>商铺物业费</v>
          </cell>
        </row>
        <row r="4387">
          <cell r="C4387" t="str">
            <v>中华东波苑</v>
          </cell>
        </row>
        <row r="4387">
          <cell r="K4387" t="str">
            <v>2022年</v>
          </cell>
        </row>
        <row r="4387">
          <cell r="M4387">
            <v>44926</v>
          </cell>
        </row>
        <row r="4387">
          <cell r="S4387">
            <v>1656.12</v>
          </cell>
        </row>
        <row r="4387">
          <cell r="AA4387">
            <v>44805</v>
          </cell>
          <cell r="AB4387">
            <v>2022</v>
          </cell>
        </row>
        <row r="4387">
          <cell r="AF4387" t="str">
            <v>住宅物业费</v>
          </cell>
        </row>
        <row r="4388">
          <cell r="C4388" t="str">
            <v>中华东波苑</v>
          </cell>
        </row>
        <row r="4388">
          <cell r="K4388" t="str">
            <v>2022年</v>
          </cell>
        </row>
        <row r="4388">
          <cell r="M4388">
            <v>44804</v>
          </cell>
        </row>
        <row r="4388">
          <cell r="S4388">
            <v>2219.7</v>
          </cell>
        </row>
        <row r="4388">
          <cell r="AA4388">
            <v>44805</v>
          </cell>
          <cell r="AB4388">
            <v>2022</v>
          </cell>
        </row>
        <row r="4388">
          <cell r="AF4388" t="str">
            <v>电费及管理费</v>
          </cell>
        </row>
        <row r="4389">
          <cell r="C4389" t="str">
            <v>中华东波苑</v>
          </cell>
        </row>
        <row r="4389">
          <cell r="K4389" t="str">
            <v>2022年</v>
          </cell>
        </row>
        <row r="4389">
          <cell r="M4389">
            <v>44804</v>
          </cell>
        </row>
        <row r="4389">
          <cell r="S4389">
            <v>750</v>
          </cell>
        </row>
        <row r="4389">
          <cell r="AA4389">
            <v>44805</v>
          </cell>
          <cell r="AB4389">
            <v>2022</v>
          </cell>
        </row>
        <row r="4389">
          <cell r="AF4389" t="str">
            <v>代收水费</v>
          </cell>
        </row>
        <row r="4390">
          <cell r="C4390" t="str">
            <v>中华东波苑</v>
          </cell>
        </row>
        <row r="4390">
          <cell r="K4390" t="str">
            <v>2022年</v>
          </cell>
        </row>
        <row r="4390">
          <cell r="M4390">
            <v>44804</v>
          </cell>
        </row>
        <row r="4390">
          <cell r="S4390">
            <v>9895.02</v>
          </cell>
        </row>
        <row r="4390">
          <cell r="AA4390">
            <v>44805</v>
          </cell>
          <cell r="AB4390">
            <v>2022</v>
          </cell>
        </row>
        <row r="4390">
          <cell r="AF4390" t="str">
            <v>电费及管理费</v>
          </cell>
        </row>
        <row r="4391">
          <cell r="C4391" t="str">
            <v>中华东波苑</v>
          </cell>
        </row>
        <row r="4391">
          <cell r="K4391" t="str">
            <v>2022年</v>
          </cell>
        </row>
        <row r="4391">
          <cell r="M4391">
            <v>44804</v>
          </cell>
        </row>
        <row r="4391">
          <cell r="S4391">
            <v>911.33</v>
          </cell>
        </row>
        <row r="4391">
          <cell r="AA4391">
            <v>44805</v>
          </cell>
          <cell r="AB4391">
            <v>2022</v>
          </cell>
        </row>
        <row r="4391">
          <cell r="AF4391" t="str">
            <v>代收水费</v>
          </cell>
        </row>
        <row r="4392">
          <cell r="C4392" t="str">
            <v>中华东波苑</v>
          </cell>
        </row>
        <row r="4392">
          <cell r="K4392" t="str">
            <v>2022年</v>
          </cell>
        </row>
        <row r="4392">
          <cell r="M4392">
            <v>44804</v>
          </cell>
        </row>
        <row r="4392">
          <cell r="S4392">
            <v>8989.38</v>
          </cell>
        </row>
        <row r="4392">
          <cell r="AA4392">
            <v>44805</v>
          </cell>
          <cell r="AB4392">
            <v>2022</v>
          </cell>
        </row>
        <row r="4392">
          <cell r="AF4392" t="str">
            <v>电费及管理费</v>
          </cell>
        </row>
        <row r="4393">
          <cell r="C4393" t="str">
            <v>中华东波苑</v>
          </cell>
        </row>
        <row r="4393">
          <cell r="K4393" t="str">
            <v>2022年</v>
          </cell>
        </row>
        <row r="4393">
          <cell r="M4393">
            <v>44804</v>
          </cell>
        </row>
        <row r="4393">
          <cell r="S4393">
            <v>1586.61</v>
          </cell>
        </row>
        <row r="4393">
          <cell r="AA4393">
            <v>44805</v>
          </cell>
          <cell r="AB4393">
            <v>2022</v>
          </cell>
        </row>
        <row r="4393">
          <cell r="AF4393" t="str">
            <v>代收水费</v>
          </cell>
        </row>
        <row r="4394">
          <cell r="C4394" t="str">
            <v>中华东波苑</v>
          </cell>
        </row>
        <row r="4394">
          <cell r="K4394" t="str">
            <v>2022年</v>
          </cell>
        </row>
        <row r="4394">
          <cell r="M4394">
            <v>44804</v>
          </cell>
        </row>
        <row r="4394">
          <cell r="S4394">
            <v>3176.18</v>
          </cell>
        </row>
        <row r="4394">
          <cell r="AA4394">
            <v>44805</v>
          </cell>
          <cell r="AB4394">
            <v>2022</v>
          </cell>
        </row>
        <row r="4394">
          <cell r="AF4394" t="str">
            <v>电费及管理费</v>
          </cell>
        </row>
        <row r="4395">
          <cell r="C4395" t="str">
            <v>中华东波苑</v>
          </cell>
        </row>
        <row r="4395">
          <cell r="K4395" t="str">
            <v>2022年</v>
          </cell>
        </row>
        <row r="4395">
          <cell r="M4395">
            <v>44804</v>
          </cell>
        </row>
        <row r="4395">
          <cell r="S4395">
            <v>832.5</v>
          </cell>
        </row>
        <row r="4395">
          <cell r="AA4395">
            <v>44805</v>
          </cell>
          <cell r="AB4395">
            <v>2022</v>
          </cell>
        </row>
        <row r="4395">
          <cell r="AF4395" t="str">
            <v>代收水费</v>
          </cell>
        </row>
        <row r="4396">
          <cell r="C4396" t="str">
            <v>中华东波苑</v>
          </cell>
        </row>
        <row r="4396">
          <cell r="K4396" t="str">
            <v>2022年</v>
          </cell>
        </row>
        <row r="4396">
          <cell r="M4396">
            <v>44804</v>
          </cell>
        </row>
        <row r="4396">
          <cell r="S4396">
            <v>2498.4</v>
          </cell>
        </row>
        <row r="4396">
          <cell r="AA4396">
            <v>44805</v>
          </cell>
          <cell r="AB4396">
            <v>2022</v>
          </cell>
        </row>
        <row r="4396">
          <cell r="AF4396" t="str">
            <v>电费及管理费</v>
          </cell>
        </row>
        <row r="4397">
          <cell r="C4397" t="str">
            <v>中华东波苑</v>
          </cell>
        </row>
        <row r="4397">
          <cell r="K4397" t="str">
            <v>2022年</v>
          </cell>
        </row>
        <row r="4397">
          <cell r="M4397">
            <v>44804</v>
          </cell>
        </row>
        <row r="4397">
          <cell r="S4397">
            <v>225</v>
          </cell>
        </row>
        <row r="4397">
          <cell r="AA4397">
            <v>44805</v>
          </cell>
          <cell r="AB4397">
            <v>2022</v>
          </cell>
        </row>
        <row r="4397">
          <cell r="AF4397" t="str">
            <v>代收水费</v>
          </cell>
        </row>
        <row r="4398">
          <cell r="C4398" t="str">
            <v>中华东波苑</v>
          </cell>
        </row>
        <row r="4398">
          <cell r="K4398" t="str">
            <v>2022年</v>
          </cell>
        </row>
        <row r="4398">
          <cell r="M4398">
            <v>44926</v>
          </cell>
        </row>
        <row r="4398">
          <cell r="S4398">
            <v>414.03</v>
          </cell>
        </row>
        <row r="4398">
          <cell r="AA4398">
            <v>44805</v>
          </cell>
          <cell r="AB4398">
            <v>2022</v>
          </cell>
        </row>
        <row r="4398">
          <cell r="AF4398" t="str">
            <v>住宅物业费</v>
          </cell>
        </row>
        <row r="4399">
          <cell r="C4399" t="str">
            <v>中华东波苑</v>
          </cell>
        </row>
        <row r="4399">
          <cell r="K4399" t="str">
            <v>2022年</v>
          </cell>
        </row>
        <row r="4399">
          <cell r="M4399">
            <v>44804</v>
          </cell>
        </row>
        <row r="4399">
          <cell r="S4399">
            <v>419.44</v>
          </cell>
        </row>
        <row r="4399">
          <cell r="AA4399">
            <v>44805</v>
          </cell>
          <cell r="AB4399">
            <v>2022</v>
          </cell>
        </row>
        <row r="4399">
          <cell r="AF4399" t="str">
            <v>电费及管理费</v>
          </cell>
        </row>
        <row r="4400">
          <cell r="C4400" t="str">
            <v>中华东波苑</v>
          </cell>
        </row>
        <row r="4400">
          <cell r="K4400" t="str">
            <v>2022年</v>
          </cell>
        </row>
        <row r="4400">
          <cell r="M4400">
            <v>44804</v>
          </cell>
        </row>
        <row r="4400">
          <cell r="S4400">
            <v>72.2</v>
          </cell>
        </row>
        <row r="4400">
          <cell r="AA4400">
            <v>44805</v>
          </cell>
          <cell r="AB4400">
            <v>2022</v>
          </cell>
        </row>
        <row r="4400">
          <cell r="AF4400" t="str">
            <v>代收水费</v>
          </cell>
        </row>
        <row r="4401">
          <cell r="C4401" t="str">
            <v>中华东波苑</v>
          </cell>
        </row>
        <row r="4401">
          <cell r="K4401" t="str">
            <v>2022年</v>
          </cell>
        </row>
        <row r="4401">
          <cell r="M4401">
            <v>44804</v>
          </cell>
        </row>
        <row r="4401">
          <cell r="S4401">
            <v>144.4</v>
          </cell>
        </row>
        <row r="4401">
          <cell r="AA4401">
            <v>44805</v>
          </cell>
          <cell r="AB4401">
            <v>2022</v>
          </cell>
        </row>
        <row r="4401">
          <cell r="AF4401" t="str">
            <v>代收水费</v>
          </cell>
        </row>
        <row r="4402">
          <cell r="C4402" t="str">
            <v>中华东波苑</v>
          </cell>
        </row>
        <row r="4402">
          <cell r="K4402" t="str">
            <v>2022年</v>
          </cell>
        </row>
        <row r="4402">
          <cell r="M4402">
            <v>44804</v>
          </cell>
        </row>
        <row r="4402">
          <cell r="S4402">
            <v>1500.38</v>
          </cell>
        </row>
        <row r="4402">
          <cell r="AA4402">
            <v>44805</v>
          </cell>
          <cell r="AB4402">
            <v>2022</v>
          </cell>
        </row>
        <row r="4402">
          <cell r="AF4402" t="str">
            <v>电费及管理费</v>
          </cell>
        </row>
        <row r="4403">
          <cell r="C4403" t="str">
            <v>中华东波苑</v>
          </cell>
        </row>
        <row r="4403">
          <cell r="K4403" t="str">
            <v>2022年</v>
          </cell>
        </row>
        <row r="4403">
          <cell r="M4403">
            <v>44804</v>
          </cell>
        </row>
        <row r="4403">
          <cell r="S4403">
            <v>112.5</v>
          </cell>
        </row>
        <row r="4403">
          <cell r="AA4403">
            <v>44805</v>
          </cell>
          <cell r="AB4403">
            <v>2022</v>
          </cell>
        </row>
        <row r="4403">
          <cell r="AF4403" t="str">
            <v>代收水费</v>
          </cell>
        </row>
        <row r="4404">
          <cell r="C4404" t="str">
            <v>中华东波苑</v>
          </cell>
        </row>
        <row r="4404">
          <cell r="K4404" t="str">
            <v>2022年</v>
          </cell>
        </row>
        <row r="4404">
          <cell r="M4404">
            <v>44926</v>
          </cell>
        </row>
        <row r="4404">
          <cell r="S4404">
            <v>7470.3</v>
          </cell>
        </row>
        <row r="4404">
          <cell r="AA4404">
            <v>44805</v>
          </cell>
          <cell r="AB4404">
            <v>2022</v>
          </cell>
        </row>
        <row r="4404">
          <cell r="AF4404" t="str">
            <v>商铺物业费</v>
          </cell>
        </row>
        <row r="4405">
          <cell r="C4405" t="str">
            <v>中华东波苑</v>
          </cell>
        </row>
        <row r="4405">
          <cell r="K4405" t="str">
            <v>2022年</v>
          </cell>
        </row>
        <row r="4405">
          <cell r="M4405">
            <v>44804</v>
          </cell>
        </row>
        <row r="4405">
          <cell r="S4405">
            <v>4249.58</v>
          </cell>
        </row>
        <row r="4405">
          <cell r="AA4405">
            <v>44805</v>
          </cell>
          <cell r="AB4405">
            <v>2022</v>
          </cell>
        </row>
        <row r="4405">
          <cell r="AF4405" t="str">
            <v>电费及管理费</v>
          </cell>
        </row>
        <row r="4406">
          <cell r="C4406" t="str">
            <v>中华东波苑</v>
          </cell>
        </row>
        <row r="4406">
          <cell r="K4406" t="str">
            <v>2022年</v>
          </cell>
        </row>
        <row r="4406">
          <cell r="M4406">
            <v>44804</v>
          </cell>
        </row>
        <row r="4406">
          <cell r="S4406">
            <v>757.5</v>
          </cell>
        </row>
        <row r="4406">
          <cell r="AA4406">
            <v>44805</v>
          </cell>
          <cell r="AB4406">
            <v>2022</v>
          </cell>
        </row>
        <row r="4406">
          <cell r="AF4406" t="str">
            <v>代收水费</v>
          </cell>
        </row>
        <row r="4407">
          <cell r="C4407" t="str">
            <v>中华东波苑</v>
          </cell>
        </row>
        <row r="4407">
          <cell r="K4407" t="str">
            <v>2022年</v>
          </cell>
        </row>
        <row r="4407">
          <cell r="M4407">
            <v>44926</v>
          </cell>
        </row>
        <row r="4407">
          <cell r="S4407">
            <v>1656.12</v>
          </cell>
        </row>
        <row r="4407">
          <cell r="AA4407">
            <v>44805</v>
          </cell>
          <cell r="AB4407">
            <v>2022</v>
          </cell>
        </row>
        <row r="4407">
          <cell r="AF4407" t="str">
            <v>住宅物业费</v>
          </cell>
        </row>
        <row r="4408">
          <cell r="C4408" t="str">
            <v>中华东波苑</v>
          </cell>
        </row>
        <row r="4408">
          <cell r="K4408" t="str">
            <v>2022年</v>
          </cell>
        </row>
        <row r="4408">
          <cell r="M4408">
            <v>44834</v>
          </cell>
        </row>
        <row r="4408">
          <cell r="S4408">
            <v>1170.66</v>
          </cell>
        </row>
        <row r="4408">
          <cell r="AA4408">
            <v>44805</v>
          </cell>
          <cell r="AB4408">
            <v>2022</v>
          </cell>
        </row>
        <row r="4408">
          <cell r="AF4408" t="str">
            <v>商铺物业费</v>
          </cell>
        </row>
        <row r="4409">
          <cell r="C4409" t="str">
            <v>中华东波苑</v>
          </cell>
        </row>
        <row r="4409">
          <cell r="K4409" t="str">
            <v>2022年</v>
          </cell>
        </row>
        <row r="4409">
          <cell r="M4409">
            <v>44834</v>
          </cell>
        </row>
        <row r="4409">
          <cell r="S4409">
            <v>906.18</v>
          </cell>
        </row>
        <row r="4409">
          <cell r="AA4409">
            <v>44805</v>
          </cell>
          <cell r="AB4409">
            <v>2022</v>
          </cell>
        </row>
        <row r="4409">
          <cell r="AF4409" t="str">
            <v>商铺物业费</v>
          </cell>
        </row>
        <row r="4410">
          <cell r="C4410" t="str">
            <v>中华东波苑</v>
          </cell>
        </row>
        <row r="4410">
          <cell r="K4410" t="str">
            <v>2022年</v>
          </cell>
        </row>
        <row r="4410">
          <cell r="M4410">
            <v>44804</v>
          </cell>
        </row>
        <row r="4410">
          <cell r="S4410">
            <v>7203</v>
          </cell>
        </row>
        <row r="4410">
          <cell r="AA4410">
            <v>44805</v>
          </cell>
          <cell r="AB4410">
            <v>2022</v>
          </cell>
        </row>
        <row r="4410">
          <cell r="AF4410" t="str">
            <v>电费及管理费</v>
          </cell>
        </row>
        <row r="4411">
          <cell r="C4411" t="str">
            <v>中华东波苑</v>
          </cell>
        </row>
        <row r="4411">
          <cell r="K4411" t="str">
            <v>2022年</v>
          </cell>
        </row>
        <row r="4411">
          <cell r="M4411">
            <v>44804</v>
          </cell>
        </row>
        <row r="4411">
          <cell r="S4411">
            <v>495</v>
          </cell>
        </row>
        <row r="4411">
          <cell r="AA4411">
            <v>44805</v>
          </cell>
          <cell r="AB4411">
            <v>2022</v>
          </cell>
        </row>
        <row r="4411">
          <cell r="AF4411" t="str">
            <v>代收水费</v>
          </cell>
        </row>
        <row r="4412">
          <cell r="C4412" t="str">
            <v>中华东波苑</v>
          </cell>
        </row>
        <row r="4412">
          <cell r="K4412" t="str">
            <v>2022年</v>
          </cell>
        </row>
        <row r="4412">
          <cell r="M4412">
            <v>44926</v>
          </cell>
        </row>
        <row r="4412">
          <cell r="S4412">
            <v>736.8</v>
          </cell>
        </row>
        <row r="4412">
          <cell r="AA4412">
            <v>44805</v>
          </cell>
          <cell r="AB4412">
            <v>2022</v>
          </cell>
        </row>
        <row r="4412">
          <cell r="AF4412" t="str">
            <v>住宅物业费</v>
          </cell>
        </row>
        <row r="4413">
          <cell r="C4413" t="str">
            <v>中华东波苑</v>
          </cell>
        </row>
        <row r="4413">
          <cell r="K4413" t="str">
            <v>2022年</v>
          </cell>
        </row>
        <row r="4413">
          <cell r="M4413">
            <v>44804</v>
          </cell>
        </row>
        <row r="4413">
          <cell r="S4413">
            <v>3897.46</v>
          </cell>
        </row>
        <row r="4413">
          <cell r="AA4413">
            <v>44805</v>
          </cell>
          <cell r="AB4413">
            <v>2022</v>
          </cell>
        </row>
        <row r="4413">
          <cell r="AF4413" t="str">
            <v>电费及管理费</v>
          </cell>
        </row>
        <row r="4414">
          <cell r="C4414" t="str">
            <v>中华东波苑</v>
          </cell>
        </row>
        <row r="4414">
          <cell r="K4414" t="str">
            <v>2022年</v>
          </cell>
        </row>
        <row r="4414">
          <cell r="M4414">
            <v>44804</v>
          </cell>
        </row>
        <row r="4414">
          <cell r="S4414">
            <v>209.38</v>
          </cell>
        </row>
        <row r="4414">
          <cell r="AA4414">
            <v>44805</v>
          </cell>
          <cell r="AB4414">
            <v>2022</v>
          </cell>
        </row>
        <row r="4414">
          <cell r="AF4414" t="str">
            <v>代收水费</v>
          </cell>
        </row>
        <row r="4415">
          <cell r="C4415" t="str">
            <v>中华东波苑</v>
          </cell>
        </row>
        <row r="4415">
          <cell r="K4415" t="str">
            <v>2022年</v>
          </cell>
        </row>
        <row r="4415">
          <cell r="M4415">
            <v>44834</v>
          </cell>
        </row>
        <row r="4415">
          <cell r="S4415">
            <v>943</v>
          </cell>
        </row>
        <row r="4415">
          <cell r="AA4415">
            <v>44805</v>
          </cell>
          <cell r="AB4415">
            <v>2022</v>
          </cell>
        </row>
        <row r="4415">
          <cell r="AF4415" t="str">
            <v>电费及管理费</v>
          </cell>
        </row>
        <row r="4416">
          <cell r="C4416" t="str">
            <v>中华东波苑</v>
          </cell>
        </row>
        <row r="4416">
          <cell r="K4416" t="str">
            <v>2022年</v>
          </cell>
        </row>
        <row r="4416">
          <cell r="M4416">
            <v>44742</v>
          </cell>
        </row>
        <row r="4416">
          <cell r="S4416">
            <v>587.749999999998</v>
          </cell>
        </row>
        <row r="4416">
          <cell r="AA4416">
            <v>44805</v>
          </cell>
          <cell r="AB4416">
            <v>2022</v>
          </cell>
        </row>
        <row r="4416">
          <cell r="AF4416" t="str">
            <v>商铺物业费</v>
          </cell>
        </row>
        <row r="4417">
          <cell r="C4417" t="str">
            <v>中华东波苑</v>
          </cell>
        </row>
        <row r="4417">
          <cell r="K4417" t="str">
            <v>2022年</v>
          </cell>
        </row>
        <row r="4417">
          <cell r="M4417">
            <v>44742</v>
          </cell>
        </row>
        <row r="4417">
          <cell r="S4417">
            <v>1063.47</v>
          </cell>
        </row>
        <row r="4417">
          <cell r="AA4417">
            <v>44805</v>
          </cell>
          <cell r="AB4417">
            <v>2022</v>
          </cell>
        </row>
        <row r="4417">
          <cell r="AF4417" t="str">
            <v>商铺物业费</v>
          </cell>
        </row>
        <row r="4418">
          <cell r="C4418" t="str">
            <v>中华东波苑</v>
          </cell>
        </row>
        <row r="4418">
          <cell r="K4418" t="str">
            <v>2022年</v>
          </cell>
        </row>
        <row r="4418">
          <cell r="M4418">
            <v>44742</v>
          </cell>
        </row>
        <row r="4418">
          <cell r="S4418">
            <v>3189.09</v>
          </cell>
        </row>
        <row r="4418">
          <cell r="AA4418">
            <v>44805</v>
          </cell>
          <cell r="AB4418">
            <v>2022</v>
          </cell>
        </row>
        <row r="4418">
          <cell r="AF4418" t="str">
            <v>商铺物业费</v>
          </cell>
        </row>
        <row r="4419">
          <cell r="C4419" t="str">
            <v>中华东波苑</v>
          </cell>
        </row>
        <row r="4419">
          <cell r="K4419" t="str">
            <v>2022年</v>
          </cell>
        </row>
        <row r="4419">
          <cell r="M4419">
            <v>44742</v>
          </cell>
        </row>
        <row r="4419">
          <cell r="S4419">
            <v>3195.34</v>
          </cell>
        </row>
        <row r="4419">
          <cell r="AA4419">
            <v>44805</v>
          </cell>
          <cell r="AB4419">
            <v>2022</v>
          </cell>
        </row>
        <row r="4419">
          <cell r="AF4419" t="str">
            <v>商铺物业费</v>
          </cell>
        </row>
        <row r="4420">
          <cell r="C4420" t="str">
            <v>中华东波苑</v>
          </cell>
        </row>
        <row r="4420">
          <cell r="K4420" t="str">
            <v>2022年</v>
          </cell>
        </row>
        <row r="4420">
          <cell r="M4420">
            <v>44742</v>
          </cell>
        </row>
        <row r="4420">
          <cell r="S4420">
            <v>4927.51</v>
          </cell>
        </row>
        <row r="4420">
          <cell r="AA4420">
            <v>44805</v>
          </cell>
          <cell r="AB4420">
            <v>2022</v>
          </cell>
        </row>
        <row r="4420">
          <cell r="AF4420" t="str">
            <v>商铺物业费</v>
          </cell>
        </row>
        <row r="4421">
          <cell r="C4421" t="str">
            <v>中华东波苑</v>
          </cell>
        </row>
        <row r="4421">
          <cell r="K4421" t="str">
            <v>2022年</v>
          </cell>
        </row>
        <row r="4421">
          <cell r="M4421">
            <v>44742</v>
          </cell>
        </row>
        <row r="4421">
          <cell r="S4421">
            <v>575.95</v>
          </cell>
        </row>
        <row r="4421">
          <cell r="AA4421">
            <v>44805</v>
          </cell>
          <cell r="AB4421">
            <v>2022</v>
          </cell>
        </row>
        <row r="4421">
          <cell r="AF4421" t="str">
            <v>商铺物业费</v>
          </cell>
        </row>
        <row r="4422">
          <cell r="C4422" t="str">
            <v>中华东波苑</v>
          </cell>
        </row>
        <row r="4422">
          <cell r="K4422" t="str">
            <v>2022年</v>
          </cell>
        </row>
        <row r="4422">
          <cell r="M4422">
            <v>44742</v>
          </cell>
        </row>
        <row r="4422">
          <cell r="S4422">
            <v>1042.16</v>
          </cell>
        </row>
        <row r="4422">
          <cell r="AA4422">
            <v>44805</v>
          </cell>
          <cell r="AB4422">
            <v>2022</v>
          </cell>
        </row>
        <row r="4422">
          <cell r="AF4422" t="str">
            <v>商铺物业费</v>
          </cell>
        </row>
        <row r="4423">
          <cell r="C4423" t="str">
            <v>中华东波苑</v>
          </cell>
        </row>
        <row r="4423">
          <cell r="K4423" t="str">
            <v>2022年</v>
          </cell>
        </row>
        <row r="4423">
          <cell r="M4423">
            <v>44742</v>
          </cell>
        </row>
        <row r="4423">
          <cell r="S4423">
            <v>1338.88</v>
          </cell>
        </row>
        <row r="4423">
          <cell r="AA4423">
            <v>44805</v>
          </cell>
          <cell r="AB4423">
            <v>2022</v>
          </cell>
        </row>
        <row r="4423">
          <cell r="AF4423" t="str">
            <v>商铺物业费</v>
          </cell>
        </row>
        <row r="4424">
          <cell r="C4424" t="str">
            <v>中华东波苑</v>
          </cell>
        </row>
        <row r="4424">
          <cell r="K4424" t="str">
            <v>2022年</v>
          </cell>
        </row>
        <row r="4424">
          <cell r="M4424">
            <v>44742</v>
          </cell>
        </row>
        <row r="4424">
          <cell r="S4424">
            <v>471.58</v>
          </cell>
        </row>
        <row r="4424">
          <cell r="AA4424">
            <v>44805</v>
          </cell>
          <cell r="AB4424">
            <v>2022</v>
          </cell>
        </row>
        <row r="4424">
          <cell r="AF4424" t="str">
            <v>商铺物业费</v>
          </cell>
        </row>
        <row r="4425">
          <cell r="C4425" t="str">
            <v>中华东波苑</v>
          </cell>
        </row>
        <row r="4425">
          <cell r="K4425" t="str">
            <v>2022年</v>
          </cell>
        </row>
        <row r="4425">
          <cell r="M4425">
            <v>44834</v>
          </cell>
        </row>
        <row r="4425">
          <cell r="S4425">
            <v>368.4</v>
          </cell>
        </row>
        <row r="4425">
          <cell r="AA4425">
            <v>44805</v>
          </cell>
          <cell r="AB4425">
            <v>2022</v>
          </cell>
        </row>
        <row r="4425">
          <cell r="AF4425" t="str">
            <v>住宅物业费</v>
          </cell>
        </row>
        <row r="4426">
          <cell r="C4426" t="str">
            <v>中华东波苑</v>
          </cell>
        </row>
        <row r="4426">
          <cell r="K4426" t="str">
            <v>2022年</v>
          </cell>
        </row>
        <row r="4426">
          <cell r="M4426">
            <v>44834</v>
          </cell>
        </row>
        <row r="4426">
          <cell r="S4426">
            <v>750</v>
          </cell>
        </row>
        <row r="4426">
          <cell r="AA4426">
            <v>44805</v>
          </cell>
          <cell r="AB4426">
            <v>2022</v>
          </cell>
        </row>
        <row r="4426">
          <cell r="AF4426" t="str">
            <v>地面停车费</v>
          </cell>
        </row>
        <row r="4427">
          <cell r="C4427" t="str">
            <v>中华东波苑</v>
          </cell>
        </row>
        <row r="4427">
          <cell r="K4427" t="str">
            <v>2022年</v>
          </cell>
        </row>
        <row r="4427">
          <cell r="M4427">
            <v>44834</v>
          </cell>
        </row>
        <row r="4427">
          <cell r="S4427">
            <v>1050</v>
          </cell>
        </row>
        <row r="4427">
          <cell r="AA4427">
            <v>44805</v>
          </cell>
          <cell r="AB4427">
            <v>2022</v>
          </cell>
        </row>
        <row r="4427">
          <cell r="AF4427" t="str">
            <v>地下停车费</v>
          </cell>
        </row>
        <row r="4428">
          <cell r="C4428" t="str">
            <v>中华东波苑</v>
          </cell>
        </row>
        <row r="4428">
          <cell r="K4428" t="str">
            <v>2022年</v>
          </cell>
        </row>
        <row r="4428">
          <cell r="M4428">
            <v>44804</v>
          </cell>
        </row>
        <row r="4428">
          <cell r="S4428">
            <v>1367.1</v>
          </cell>
        </row>
        <row r="4428">
          <cell r="AA4428">
            <v>44805</v>
          </cell>
          <cell r="AB4428">
            <v>2022</v>
          </cell>
        </row>
        <row r="4428">
          <cell r="AF4428" t="str">
            <v>电费及管理费</v>
          </cell>
        </row>
        <row r="4429">
          <cell r="C4429" t="str">
            <v>中华东波苑</v>
          </cell>
        </row>
        <row r="4429">
          <cell r="K4429" t="str">
            <v>2022年</v>
          </cell>
        </row>
        <row r="4429">
          <cell r="M4429">
            <v>44804</v>
          </cell>
        </row>
        <row r="4429">
          <cell r="S4429">
            <v>57.76</v>
          </cell>
        </row>
        <row r="4429">
          <cell r="AA4429">
            <v>44805</v>
          </cell>
          <cell r="AB4429">
            <v>2022</v>
          </cell>
        </row>
        <row r="4429">
          <cell r="AF4429" t="str">
            <v>代收水费</v>
          </cell>
        </row>
        <row r="4430">
          <cell r="C4430" t="str">
            <v>中华东波苑</v>
          </cell>
        </row>
        <row r="4430">
          <cell r="K4430" t="str">
            <v>2022年</v>
          </cell>
        </row>
        <row r="4430">
          <cell r="M4430">
            <v>44834</v>
          </cell>
        </row>
        <row r="4430">
          <cell r="S4430">
            <v>1674.34</v>
          </cell>
        </row>
        <row r="4430">
          <cell r="AA4430">
            <v>44805</v>
          </cell>
          <cell r="AB4430">
            <v>2022</v>
          </cell>
        </row>
        <row r="4430">
          <cell r="AF4430" t="str">
            <v>商铺物业费</v>
          </cell>
        </row>
        <row r="4431">
          <cell r="C4431" t="str">
            <v>中华东波苑</v>
          </cell>
        </row>
        <row r="4431">
          <cell r="K4431" t="str">
            <v>2022年</v>
          </cell>
        </row>
        <row r="4431">
          <cell r="M4431">
            <v>44834</v>
          </cell>
        </row>
        <row r="4431">
          <cell r="S4431">
            <v>1282.94</v>
          </cell>
        </row>
        <row r="4431">
          <cell r="AA4431">
            <v>44805</v>
          </cell>
          <cell r="AB4431">
            <v>2022</v>
          </cell>
        </row>
        <row r="4431">
          <cell r="AF4431" t="str">
            <v>商铺物业费</v>
          </cell>
        </row>
        <row r="4432">
          <cell r="C4432" t="str">
            <v>中华东波苑</v>
          </cell>
        </row>
        <row r="4432">
          <cell r="K4432" t="str">
            <v>2022年</v>
          </cell>
        </row>
        <row r="4432">
          <cell r="M4432">
            <v>44834</v>
          </cell>
        </row>
        <row r="4432">
          <cell r="S4432">
            <v>3553.8</v>
          </cell>
        </row>
        <row r="4432">
          <cell r="AA4432">
            <v>44805</v>
          </cell>
          <cell r="AB4432">
            <v>2022</v>
          </cell>
        </row>
        <row r="4432">
          <cell r="AF4432" t="str">
            <v>商铺物业费</v>
          </cell>
        </row>
        <row r="4433">
          <cell r="C4433" t="str">
            <v>中华东波苑</v>
          </cell>
        </row>
        <row r="4433">
          <cell r="K4433" t="str">
            <v>2022年</v>
          </cell>
        </row>
        <row r="4433">
          <cell r="M4433">
            <v>44834</v>
          </cell>
        </row>
        <row r="4433">
          <cell r="S4433">
            <v>12900</v>
          </cell>
        </row>
        <row r="4433">
          <cell r="AA4433">
            <v>44805</v>
          </cell>
          <cell r="AB4433">
            <v>2022</v>
          </cell>
        </row>
        <row r="4433">
          <cell r="AF4433" t="str">
            <v>租金收入</v>
          </cell>
        </row>
        <row r="4434">
          <cell r="C4434" t="str">
            <v>中华东波苑</v>
          </cell>
        </row>
        <row r="4434">
          <cell r="K4434" t="str">
            <v>2022年</v>
          </cell>
        </row>
        <row r="4434">
          <cell r="M4434">
            <v>44834</v>
          </cell>
        </row>
        <row r="4434">
          <cell r="S4434">
            <v>7200</v>
          </cell>
        </row>
        <row r="4434">
          <cell r="AA4434">
            <v>44805</v>
          </cell>
          <cell r="AB4434">
            <v>2022</v>
          </cell>
        </row>
        <row r="4434">
          <cell r="AF4434" t="str">
            <v>租金收入</v>
          </cell>
        </row>
        <row r="4435">
          <cell r="C4435" t="str">
            <v>中华东波苑</v>
          </cell>
        </row>
        <row r="4435">
          <cell r="K4435" t="str">
            <v>2022年</v>
          </cell>
        </row>
        <row r="4435">
          <cell r="M4435">
            <v>44926</v>
          </cell>
        </row>
        <row r="4435">
          <cell r="S4435">
            <v>1673.88</v>
          </cell>
        </row>
        <row r="4435">
          <cell r="AA4435">
            <v>44805</v>
          </cell>
          <cell r="AB4435">
            <v>2022</v>
          </cell>
        </row>
        <row r="4435">
          <cell r="AF4435" t="str">
            <v>住宅物业费</v>
          </cell>
        </row>
        <row r="4436">
          <cell r="C4436" t="str">
            <v>中华东波苑</v>
          </cell>
        </row>
        <row r="4436">
          <cell r="K4436" t="str">
            <v>2022年</v>
          </cell>
        </row>
        <row r="4436">
          <cell r="M4436">
            <v>44926</v>
          </cell>
        </row>
        <row r="4436">
          <cell r="S4436">
            <v>1799.16</v>
          </cell>
        </row>
        <row r="4436">
          <cell r="AA4436">
            <v>44805</v>
          </cell>
          <cell r="AB4436">
            <v>2022</v>
          </cell>
        </row>
        <row r="4436">
          <cell r="AF4436" t="str">
            <v>住宅物业费</v>
          </cell>
        </row>
        <row r="4437">
          <cell r="C4437" t="str">
            <v>中华东波苑</v>
          </cell>
        </row>
        <row r="4437">
          <cell r="K4437" t="str">
            <v>2022年</v>
          </cell>
        </row>
        <row r="4437">
          <cell r="M4437">
            <v>44742</v>
          </cell>
        </row>
        <row r="4437">
          <cell r="S4437">
            <v>9327.54</v>
          </cell>
        </row>
        <row r="4437">
          <cell r="AA4437">
            <v>44805</v>
          </cell>
          <cell r="AB4437">
            <v>2022</v>
          </cell>
        </row>
        <row r="4437">
          <cell r="AF4437" t="str">
            <v>商铺物业费</v>
          </cell>
        </row>
        <row r="4438">
          <cell r="C4438" t="str">
            <v>中华东波苑</v>
          </cell>
        </row>
        <row r="4438">
          <cell r="K4438" t="str">
            <v>2022年</v>
          </cell>
        </row>
        <row r="4438">
          <cell r="M4438">
            <v>44742</v>
          </cell>
        </row>
        <row r="4438">
          <cell r="S4438">
            <v>24852.8</v>
          </cell>
        </row>
        <row r="4438">
          <cell r="AA4438">
            <v>44805</v>
          </cell>
          <cell r="AB4438">
            <v>2022</v>
          </cell>
        </row>
        <row r="4438">
          <cell r="AF4438" t="str">
            <v>电费及管理费</v>
          </cell>
        </row>
        <row r="4439">
          <cell r="C4439" t="str">
            <v>中华东波苑</v>
          </cell>
        </row>
        <row r="4439">
          <cell r="K4439" t="str">
            <v>2022年</v>
          </cell>
        </row>
        <row r="4439">
          <cell r="M4439">
            <v>44742</v>
          </cell>
        </row>
        <row r="4439">
          <cell r="S4439">
            <v>4931.26</v>
          </cell>
        </row>
        <row r="4439">
          <cell r="AA4439">
            <v>44805</v>
          </cell>
          <cell r="AB4439">
            <v>2022</v>
          </cell>
        </row>
        <row r="4439">
          <cell r="AF4439" t="str">
            <v>代收水费</v>
          </cell>
        </row>
        <row r="4440">
          <cell r="C4440" t="str">
            <v>中华东波苑</v>
          </cell>
        </row>
        <row r="4440">
          <cell r="K4440" t="str">
            <v>2022年</v>
          </cell>
        </row>
        <row r="4440">
          <cell r="M4440">
            <v>44712</v>
          </cell>
        </row>
        <row r="4440">
          <cell r="S4440">
            <v>20657.32</v>
          </cell>
        </row>
        <row r="4440">
          <cell r="AA4440">
            <v>44805</v>
          </cell>
          <cell r="AB4440">
            <v>2022</v>
          </cell>
        </row>
        <row r="4440">
          <cell r="AF4440" t="str">
            <v>电费及管理费</v>
          </cell>
        </row>
        <row r="4441">
          <cell r="C4441" t="str">
            <v>中华东波苑</v>
          </cell>
        </row>
        <row r="4441">
          <cell r="K4441" t="str">
            <v>2022年</v>
          </cell>
        </row>
        <row r="4441">
          <cell r="M4441">
            <v>44712</v>
          </cell>
        </row>
        <row r="4441">
          <cell r="S4441">
            <v>9342.68</v>
          </cell>
        </row>
        <row r="4441">
          <cell r="AA4441">
            <v>44805</v>
          </cell>
          <cell r="AB4441">
            <v>2022</v>
          </cell>
        </row>
        <row r="4441">
          <cell r="AF4441" t="str">
            <v>代收水费</v>
          </cell>
        </row>
        <row r="4442">
          <cell r="C4442" t="str">
            <v>中华东波苑</v>
          </cell>
        </row>
        <row r="4442">
          <cell r="K4442" t="str">
            <v>2022年</v>
          </cell>
        </row>
        <row r="4442">
          <cell r="M4442">
            <v>44834</v>
          </cell>
        </row>
        <row r="4442">
          <cell r="S4442">
            <v>250</v>
          </cell>
        </row>
        <row r="4442">
          <cell r="AA4442">
            <v>44805</v>
          </cell>
          <cell r="AB4442">
            <v>2022</v>
          </cell>
        </row>
        <row r="4442">
          <cell r="AF4442" t="str">
            <v>临时停车费</v>
          </cell>
        </row>
        <row r="4443">
          <cell r="C4443" t="str">
            <v>中华东波苑</v>
          </cell>
        </row>
        <row r="4443">
          <cell r="K4443" t="str">
            <v>2022年</v>
          </cell>
        </row>
        <row r="4443">
          <cell r="M4443">
            <v>44834</v>
          </cell>
        </row>
        <row r="4443">
          <cell r="S4443">
            <v>500</v>
          </cell>
        </row>
        <row r="4443">
          <cell r="AA4443">
            <v>44805</v>
          </cell>
          <cell r="AB4443">
            <v>2022</v>
          </cell>
        </row>
        <row r="4443">
          <cell r="AF4443" t="str">
            <v>临时停车费</v>
          </cell>
        </row>
        <row r="4444">
          <cell r="C4444" t="str">
            <v>中华东波苑</v>
          </cell>
        </row>
        <row r="4444">
          <cell r="K4444" t="str">
            <v>2022年</v>
          </cell>
        </row>
        <row r="4444">
          <cell r="M4444">
            <v>44834</v>
          </cell>
        </row>
        <row r="4444">
          <cell r="S4444">
            <v>500</v>
          </cell>
        </row>
        <row r="4444">
          <cell r="AA4444">
            <v>44805</v>
          </cell>
          <cell r="AB4444">
            <v>2022</v>
          </cell>
        </row>
        <row r="4444">
          <cell r="AF4444" t="str">
            <v>临时停车费</v>
          </cell>
        </row>
        <row r="4445">
          <cell r="C4445" t="str">
            <v>中华东波苑</v>
          </cell>
        </row>
        <row r="4445">
          <cell r="K4445" t="str">
            <v>2022年</v>
          </cell>
        </row>
        <row r="4445">
          <cell r="M4445">
            <v>44834</v>
          </cell>
        </row>
        <row r="4445">
          <cell r="S4445">
            <v>100</v>
          </cell>
        </row>
        <row r="4445">
          <cell r="AA4445">
            <v>44805</v>
          </cell>
          <cell r="AB4445">
            <v>2022</v>
          </cell>
        </row>
        <row r="4445">
          <cell r="AF4445" t="str">
            <v>临时停车费</v>
          </cell>
        </row>
        <row r="4446">
          <cell r="C4446" t="str">
            <v>中华东波苑</v>
          </cell>
        </row>
        <row r="4446">
          <cell r="K4446" t="str">
            <v>2022年</v>
          </cell>
        </row>
        <row r="4446">
          <cell r="M4446">
            <v>44834</v>
          </cell>
        </row>
        <row r="4446">
          <cell r="S4446">
            <v>10</v>
          </cell>
        </row>
        <row r="4446">
          <cell r="AA4446">
            <v>44805</v>
          </cell>
          <cell r="AB4446">
            <v>2022</v>
          </cell>
        </row>
        <row r="4446">
          <cell r="AF4446" t="str">
            <v>临时停车费</v>
          </cell>
        </row>
        <row r="4447">
          <cell r="C4447" t="str">
            <v>中华东波苑</v>
          </cell>
        </row>
        <row r="4447">
          <cell r="K4447" t="str">
            <v>2022年</v>
          </cell>
        </row>
        <row r="4447">
          <cell r="M4447">
            <v>44926</v>
          </cell>
        </row>
        <row r="4447">
          <cell r="S4447">
            <v>900</v>
          </cell>
        </row>
        <row r="4447">
          <cell r="AA4447">
            <v>44835</v>
          </cell>
          <cell r="AB4447">
            <v>2022</v>
          </cell>
        </row>
        <row r="4447">
          <cell r="AF4447" t="str">
            <v>租金收入</v>
          </cell>
        </row>
        <row r="4448">
          <cell r="C4448" t="str">
            <v>中华东波苑</v>
          </cell>
        </row>
        <row r="4448">
          <cell r="K4448" t="str">
            <v>2022年</v>
          </cell>
        </row>
        <row r="4448">
          <cell r="M4448">
            <v>44804</v>
          </cell>
        </row>
        <row r="4448">
          <cell r="S4448">
            <v>4535.44</v>
          </cell>
        </row>
        <row r="4448">
          <cell r="AA4448">
            <v>44835</v>
          </cell>
          <cell r="AB4448">
            <v>2022</v>
          </cell>
        </row>
        <row r="4448">
          <cell r="AF4448" t="str">
            <v>电费及管理费</v>
          </cell>
        </row>
        <row r="4449">
          <cell r="C4449" t="str">
            <v>中华东波苑</v>
          </cell>
        </row>
        <row r="4449">
          <cell r="K4449" t="str">
            <v>2022年</v>
          </cell>
        </row>
        <row r="4449">
          <cell r="M4449">
            <v>44804</v>
          </cell>
        </row>
        <row r="4449">
          <cell r="S4449">
            <v>715.5</v>
          </cell>
        </row>
        <row r="4449">
          <cell r="AA4449">
            <v>44835</v>
          </cell>
          <cell r="AB4449">
            <v>2022</v>
          </cell>
        </row>
        <row r="4449">
          <cell r="AF4449" t="str">
            <v>代收水费</v>
          </cell>
        </row>
        <row r="4450">
          <cell r="C4450" t="str">
            <v>中华东波苑</v>
          </cell>
        </row>
        <row r="4450">
          <cell r="K4450" t="str">
            <v>2022年</v>
          </cell>
        </row>
        <row r="4450">
          <cell r="M4450">
            <v>44926</v>
          </cell>
        </row>
        <row r="4450">
          <cell r="S4450">
            <v>2365.5</v>
          </cell>
        </row>
        <row r="4450">
          <cell r="AA4450">
            <v>44835</v>
          </cell>
          <cell r="AB4450">
            <v>2022</v>
          </cell>
        </row>
        <row r="4450">
          <cell r="AF4450" t="str">
            <v>商铺物业费</v>
          </cell>
        </row>
        <row r="4451">
          <cell r="C4451" t="str">
            <v>中华东波苑</v>
          </cell>
        </row>
        <row r="4451">
          <cell r="K4451" t="str">
            <v>2022年</v>
          </cell>
        </row>
        <row r="4451">
          <cell r="M4451">
            <v>44926</v>
          </cell>
        </row>
        <row r="4451">
          <cell r="S4451">
            <v>10000</v>
          </cell>
        </row>
        <row r="4451">
          <cell r="AA4451">
            <v>44835</v>
          </cell>
          <cell r="AB4451">
            <v>2022</v>
          </cell>
        </row>
        <row r="4451">
          <cell r="AF4451" t="str">
            <v>租金收入</v>
          </cell>
        </row>
        <row r="4452">
          <cell r="C4452" t="str">
            <v>中华东波苑</v>
          </cell>
        </row>
        <row r="4452">
          <cell r="K4452" t="str">
            <v>2023年</v>
          </cell>
        </row>
        <row r="4452">
          <cell r="M4452">
            <v>45230</v>
          </cell>
        </row>
        <row r="4452">
          <cell r="S4452">
            <v>50000</v>
          </cell>
        </row>
        <row r="4452">
          <cell r="AA4452">
            <v>44835</v>
          </cell>
          <cell r="AB4452">
            <v>2022</v>
          </cell>
        </row>
        <row r="4452">
          <cell r="AF4452" t="str">
            <v>租金收入</v>
          </cell>
        </row>
        <row r="4453">
          <cell r="C4453" t="str">
            <v>中华东波苑</v>
          </cell>
        </row>
        <row r="4453">
          <cell r="K4453" t="str">
            <v>2022年</v>
          </cell>
        </row>
        <row r="4453">
          <cell r="M4453">
            <v>44804</v>
          </cell>
        </row>
        <row r="4453">
          <cell r="S4453">
            <v>1368.08</v>
          </cell>
        </row>
        <row r="4453">
          <cell r="AA4453">
            <v>44835</v>
          </cell>
          <cell r="AB4453">
            <v>2022</v>
          </cell>
        </row>
        <row r="4453">
          <cell r="AF4453" t="str">
            <v>电费及管理费</v>
          </cell>
        </row>
        <row r="4454">
          <cell r="C4454" t="str">
            <v>中华东波苑</v>
          </cell>
        </row>
        <row r="4454">
          <cell r="K4454" t="str">
            <v>2022年</v>
          </cell>
        </row>
        <row r="4454">
          <cell r="M4454">
            <v>44804</v>
          </cell>
        </row>
        <row r="4454">
          <cell r="S4454">
            <v>82.5</v>
          </cell>
        </row>
        <row r="4454">
          <cell r="AA4454">
            <v>44835</v>
          </cell>
          <cell r="AB4454">
            <v>2022</v>
          </cell>
        </row>
        <row r="4454">
          <cell r="AF4454" t="str">
            <v>代收水费</v>
          </cell>
        </row>
        <row r="4455">
          <cell r="C4455" t="str">
            <v>中华东波苑</v>
          </cell>
        </row>
        <row r="4455">
          <cell r="K4455" t="str">
            <v>2022年</v>
          </cell>
        </row>
        <row r="4455">
          <cell r="M4455">
            <v>44926</v>
          </cell>
        </row>
        <row r="4455">
          <cell r="S4455">
            <v>1673.88</v>
          </cell>
        </row>
        <row r="4455">
          <cell r="AA4455">
            <v>44835</v>
          </cell>
          <cell r="AB4455">
            <v>2022</v>
          </cell>
        </row>
        <row r="4455">
          <cell r="AF4455" t="str">
            <v>住宅物业费</v>
          </cell>
        </row>
        <row r="4456">
          <cell r="C4456" t="str">
            <v>中华东波苑</v>
          </cell>
        </row>
        <row r="4456">
          <cell r="K4456" t="str">
            <v>2022年</v>
          </cell>
        </row>
        <row r="4456">
          <cell r="M4456">
            <v>44742</v>
          </cell>
        </row>
        <row r="4456">
          <cell r="S4456">
            <v>105.84</v>
          </cell>
        </row>
        <row r="4456">
          <cell r="AA4456">
            <v>44835</v>
          </cell>
          <cell r="AB4456">
            <v>2022</v>
          </cell>
        </row>
        <row r="4456">
          <cell r="AF4456" t="str">
            <v>电费及管理费</v>
          </cell>
        </row>
        <row r="4457">
          <cell r="C4457" t="str">
            <v>中华东波苑</v>
          </cell>
        </row>
        <row r="4457">
          <cell r="K4457" t="str">
            <v>2022年</v>
          </cell>
        </row>
        <row r="4457">
          <cell r="M4457">
            <v>44804</v>
          </cell>
        </row>
        <row r="4457">
          <cell r="S4457">
            <v>157.78</v>
          </cell>
        </row>
        <row r="4457">
          <cell r="AA4457">
            <v>44835</v>
          </cell>
          <cell r="AB4457">
            <v>2022</v>
          </cell>
        </row>
        <row r="4457">
          <cell r="AF4457" t="str">
            <v>电费及管理费</v>
          </cell>
        </row>
        <row r="4458">
          <cell r="C4458" t="str">
            <v>中华东波苑</v>
          </cell>
        </row>
        <row r="4458">
          <cell r="K4458" t="str">
            <v>2022年</v>
          </cell>
        </row>
        <row r="4458">
          <cell r="M4458">
            <v>44804</v>
          </cell>
        </row>
        <row r="4458">
          <cell r="S4458">
            <v>75</v>
          </cell>
        </row>
        <row r="4458">
          <cell r="AA4458">
            <v>44835</v>
          </cell>
          <cell r="AB4458">
            <v>2022</v>
          </cell>
        </row>
        <row r="4458">
          <cell r="AF4458" t="str">
            <v>代收水费</v>
          </cell>
        </row>
        <row r="4459">
          <cell r="C4459" t="str">
            <v>中华东波苑</v>
          </cell>
        </row>
        <row r="4459">
          <cell r="K4459" t="str">
            <v>2022年</v>
          </cell>
        </row>
        <row r="4459">
          <cell r="M4459">
            <v>44834</v>
          </cell>
        </row>
        <row r="4459">
          <cell r="S4459">
            <v>177.45</v>
          </cell>
        </row>
        <row r="4459">
          <cell r="AA4459">
            <v>44835</v>
          </cell>
          <cell r="AB4459">
            <v>2022</v>
          </cell>
        </row>
        <row r="4459">
          <cell r="AF4459" t="str">
            <v>电费及管理费</v>
          </cell>
        </row>
        <row r="4460">
          <cell r="C4460" t="str">
            <v>中华东波苑</v>
          </cell>
        </row>
        <row r="4460">
          <cell r="K4460" t="str">
            <v>2022年</v>
          </cell>
        </row>
        <row r="4460">
          <cell r="M4460">
            <v>44834</v>
          </cell>
        </row>
        <row r="4460">
          <cell r="S4460">
            <v>64</v>
          </cell>
        </row>
        <row r="4460">
          <cell r="AA4460">
            <v>44835</v>
          </cell>
          <cell r="AB4460">
            <v>2022</v>
          </cell>
        </row>
        <row r="4460">
          <cell r="AF4460" t="str">
            <v>代收水费</v>
          </cell>
        </row>
        <row r="4461">
          <cell r="C4461" t="str">
            <v>中华东波苑</v>
          </cell>
        </row>
        <row r="4461">
          <cell r="K4461" t="str">
            <v>2022年</v>
          </cell>
        </row>
        <row r="4461">
          <cell r="M4461">
            <v>44834</v>
          </cell>
        </row>
        <row r="4461">
          <cell r="S4461">
            <v>4451.17</v>
          </cell>
        </row>
        <row r="4461">
          <cell r="AA4461">
            <v>44835</v>
          </cell>
          <cell r="AB4461">
            <v>2022</v>
          </cell>
        </row>
        <row r="4461">
          <cell r="AF4461" t="str">
            <v>电费及管理费</v>
          </cell>
        </row>
        <row r="4462">
          <cell r="C4462" t="str">
            <v>中华东波苑</v>
          </cell>
        </row>
        <row r="4462">
          <cell r="K4462" t="str">
            <v>2022年</v>
          </cell>
        </row>
        <row r="4462">
          <cell r="M4462">
            <v>44834</v>
          </cell>
        </row>
        <row r="4462">
          <cell r="S4462">
            <v>103.97</v>
          </cell>
        </row>
        <row r="4462">
          <cell r="AA4462">
            <v>44835</v>
          </cell>
          <cell r="AB4462">
            <v>2022</v>
          </cell>
        </row>
        <row r="4462">
          <cell r="AF4462" t="str">
            <v>代收水费</v>
          </cell>
        </row>
        <row r="4463">
          <cell r="C4463" t="str">
            <v>中华东波苑</v>
          </cell>
        </row>
        <row r="4463">
          <cell r="K4463" t="str">
            <v>2022年</v>
          </cell>
        </row>
        <row r="4463">
          <cell r="M4463">
            <v>44834</v>
          </cell>
        </row>
        <row r="4463">
          <cell r="S4463">
            <v>876</v>
          </cell>
        </row>
        <row r="4463">
          <cell r="AA4463">
            <v>44835</v>
          </cell>
          <cell r="AB4463">
            <v>2022</v>
          </cell>
        </row>
        <row r="4463">
          <cell r="AF4463" t="str">
            <v>电费及管理费</v>
          </cell>
        </row>
        <row r="4464">
          <cell r="C4464" t="str">
            <v>中华东波苑</v>
          </cell>
        </row>
        <row r="4464">
          <cell r="K4464" t="str">
            <v>2022年</v>
          </cell>
        </row>
        <row r="4464">
          <cell r="M4464">
            <v>44834</v>
          </cell>
        </row>
        <row r="4464">
          <cell r="S4464">
            <v>120</v>
          </cell>
        </row>
        <row r="4464">
          <cell r="AA4464">
            <v>44835</v>
          </cell>
          <cell r="AB4464">
            <v>2022</v>
          </cell>
        </row>
        <row r="4464">
          <cell r="AF4464" t="str">
            <v>代收水费</v>
          </cell>
        </row>
        <row r="4465">
          <cell r="C4465" t="str">
            <v>中华东波苑</v>
          </cell>
        </row>
        <row r="4465">
          <cell r="K4465" t="str">
            <v>2022年</v>
          </cell>
        </row>
        <row r="4465">
          <cell r="M4465">
            <v>44834</v>
          </cell>
        </row>
        <row r="4465">
          <cell r="S4465">
            <v>336</v>
          </cell>
        </row>
        <row r="4465">
          <cell r="AA4465">
            <v>44835</v>
          </cell>
          <cell r="AB4465">
            <v>2022</v>
          </cell>
        </row>
        <row r="4465">
          <cell r="AF4465" t="str">
            <v>代收水费</v>
          </cell>
        </row>
        <row r="4466">
          <cell r="C4466" t="str">
            <v>中华东波苑</v>
          </cell>
        </row>
        <row r="4466">
          <cell r="K4466" t="str">
            <v>2022年</v>
          </cell>
        </row>
        <row r="4466">
          <cell r="M4466">
            <v>44834</v>
          </cell>
        </row>
        <row r="4466">
          <cell r="S4466">
            <v>283.5</v>
          </cell>
        </row>
        <row r="4466">
          <cell r="AA4466">
            <v>44835</v>
          </cell>
          <cell r="AB4466">
            <v>2022</v>
          </cell>
        </row>
        <row r="4466">
          <cell r="AF4466" t="str">
            <v>电费及管理费</v>
          </cell>
        </row>
        <row r="4467">
          <cell r="C4467" t="str">
            <v>中华东波苑</v>
          </cell>
        </row>
        <row r="4467">
          <cell r="K4467" t="str">
            <v>2022年</v>
          </cell>
        </row>
        <row r="4467">
          <cell r="M4467">
            <v>44834</v>
          </cell>
        </row>
        <row r="4467">
          <cell r="S4467">
            <v>267.14</v>
          </cell>
        </row>
        <row r="4467">
          <cell r="AA4467">
            <v>44835</v>
          </cell>
          <cell r="AB4467">
            <v>2022</v>
          </cell>
        </row>
        <row r="4467">
          <cell r="AF4467" t="str">
            <v>代收水费</v>
          </cell>
        </row>
        <row r="4468">
          <cell r="C4468" t="str">
            <v>中华东波苑</v>
          </cell>
        </row>
        <row r="4468">
          <cell r="K4468" t="str">
            <v>2022年</v>
          </cell>
        </row>
        <row r="4468">
          <cell r="M4468">
            <v>44834</v>
          </cell>
        </row>
        <row r="4468">
          <cell r="S4468">
            <v>2298.45</v>
          </cell>
        </row>
        <row r="4468">
          <cell r="AA4468">
            <v>44835</v>
          </cell>
          <cell r="AB4468">
            <v>2022</v>
          </cell>
        </row>
        <row r="4468">
          <cell r="AF4468" t="str">
            <v>电费及管理费</v>
          </cell>
        </row>
        <row r="4469">
          <cell r="C4469" t="str">
            <v>中华东波苑</v>
          </cell>
        </row>
        <row r="4469">
          <cell r="K4469" t="str">
            <v>2022年</v>
          </cell>
        </row>
        <row r="4469">
          <cell r="M4469">
            <v>44834</v>
          </cell>
        </row>
        <row r="4469">
          <cell r="S4469">
            <v>488</v>
          </cell>
        </row>
        <row r="4469">
          <cell r="AA4469">
            <v>44835</v>
          </cell>
          <cell r="AB4469">
            <v>2022</v>
          </cell>
        </row>
        <row r="4469">
          <cell r="AF4469" t="str">
            <v>代收水费</v>
          </cell>
        </row>
        <row r="4470">
          <cell r="C4470" t="str">
            <v>中华东波苑</v>
          </cell>
        </row>
        <row r="4470">
          <cell r="K4470" t="str">
            <v>2022年</v>
          </cell>
        </row>
        <row r="4470">
          <cell r="M4470">
            <v>44834</v>
          </cell>
        </row>
        <row r="4470">
          <cell r="S4470">
            <v>194.94</v>
          </cell>
        </row>
        <row r="4470">
          <cell r="AA4470">
            <v>44835</v>
          </cell>
          <cell r="AB4470">
            <v>2022</v>
          </cell>
        </row>
        <row r="4470">
          <cell r="AF4470" t="str">
            <v>代收水费</v>
          </cell>
        </row>
        <row r="4471">
          <cell r="C4471" t="str">
            <v>中华东波苑</v>
          </cell>
        </row>
        <row r="4471">
          <cell r="K4471" t="str">
            <v>2022年</v>
          </cell>
        </row>
        <row r="4471">
          <cell r="M4471">
            <v>44834</v>
          </cell>
        </row>
        <row r="4471">
          <cell r="S4471">
            <v>102.9</v>
          </cell>
        </row>
        <row r="4471">
          <cell r="AA4471">
            <v>44835</v>
          </cell>
          <cell r="AB4471">
            <v>2022</v>
          </cell>
        </row>
        <row r="4471">
          <cell r="AF4471" t="str">
            <v>电费及管理费</v>
          </cell>
        </row>
        <row r="4472">
          <cell r="C4472" t="str">
            <v>中华东波苑</v>
          </cell>
        </row>
        <row r="4472">
          <cell r="K4472" t="str">
            <v>2022年</v>
          </cell>
        </row>
        <row r="4472">
          <cell r="M4472">
            <v>44834</v>
          </cell>
        </row>
        <row r="4472">
          <cell r="S4472">
            <v>72.2</v>
          </cell>
        </row>
        <row r="4472">
          <cell r="AA4472">
            <v>44835</v>
          </cell>
          <cell r="AB4472">
            <v>2022</v>
          </cell>
        </row>
        <row r="4472">
          <cell r="AF4472" t="str">
            <v>代收水费</v>
          </cell>
        </row>
        <row r="4473">
          <cell r="C4473" t="str">
            <v>中华东波苑</v>
          </cell>
        </row>
        <row r="4473">
          <cell r="K4473" t="str">
            <v>2022年</v>
          </cell>
        </row>
        <row r="4473">
          <cell r="M4473">
            <v>44834</v>
          </cell>
        </row>
        <row r="4473">
          <cell r="S4473">
            <v>587.749999999998</v>
          </cell>
        </row>
        <row r="4473">
          <cell r="AA4473">
            <v>44835</v>
          </cell>
          <cell r="AB4473">
            <v>2022</v>
          </cell>
        </row>
        <row r="4473">
          <cell r="AF4473" t="str">
            <v>商铺物业费</v>
          </cell>
        </row>
        <row r="4474">
          <cell r="C4474" t="str">
            <v>中华东波苑</v>
          </cell>
        </row>
        <row r="4474">
          <cell r="K4474" t="str">
            <v>2022年</v>
          </cell>
        </row>
        <row r="4474">
          <cell r="M4474">
            <v>44834</v>
          </cell>
        </row>
        <row r="4474">
          <cell r="S4474">
            <v>1063.47</v>
          </cell>
        </row>
        <row r="4474">
          <cell r="AA4474">
            <v>44835</v>
          </cell>
          <cell r="AB4474">
            <v>2022</v>
          </cell>
        </row>
        <row r="4474">
          <cell r="AF4474" t="str">
            <v>商铺物业费</v>
          </cell>
        </row>
        <row r="4475">
          <cell r="C4475" t="str">
            <v>中华东波苑</v>
          </cell>
        </row>
        <row r="4475">
          <cell r="K4475" t="str">
            <v>2022年</v>
          </cell>
        </row>
        <row r="4475">
          <cell r="M4475">
            <v>44834</v>
          </cell>
        </row>
        <row r="4475">
          <cell r="S4475">
            <v>3189.09</v>
          </cell>
        </row>
        <row r="4475">
          <cell r="AA4475">
            <v>44835</v>
          </cell>
          <cell r="AB4475">
            <v>2022</v>
          </cell>
        </row>
        <row r="4475">
          <cell r="AF4475" t="str">
            <v>商铺物业费</v>
          </cell>
        </row>
        <row r="4476">
          <cell r="C4476" t="str">
            <v>中华东波苑</v>
          </cell>
        </row>
        <row r="4476">
          <cell r="K4476" t="str">
            <v>2022年</v>
          </cell>
        </row>
        <row r="4476">
          <cell r="M4476">
            <v>44834</v>
          </cell>
        </row>
        <row r="4476">
          <cell r="S4476">
            <v>3195.34</v>
          </cell>
        </row>
        <row r="4476">
          <cell r="AA4476">
            <v>44835</v>
          </cell>
          <cell r="AB4476">
            <v>2022</v>
          </cell>
        </row>
        <row r="4476">
          <cell r="AF4476" t="str">
            <v>商铺物业费</v>
          </cell>
        </row>
        <row r="4477">
          <cell r="C4477" t="str">
            <v>中华东波苑</v>
          </cell>
        </row>
        <row r="4477">
          <cell r="K4477" t="str">
            <v>2022年</v>
          </cell>
        </row>
        <row r="4477">
          <cell r="M4477">
            <v>44834</v>
          </cell>
        </row>
        <row r="4477">
          <cell r="S4477">
            <v>4927.51</v>
          </cell>
        </row>
        <row r="4477">
          <cell r="AA4477">
            <v>44835</v>
          </cell>
          <cell r="AB4477">
            <v>2022</v>
          </cell>
        </row>
        <row r="4477">
          <cell r="AF4477" t="str">
            <v>商铺物业费</v>
          </cell>
        </row>
        <row r="4478">
          <cell r="C4478" t="str">
            <v>中华东波苑</v>
          </cell>
        </row>
        <row r="4478">
          <cell r="K4478" t="str">
            <v>2022年</v>
          </cell>
        </row>
        <row r="4478">
          <cell r="M4478">
            <v>44834</v>
          </cell>
        </row>
        <row r="4478">
          <cell r="S4478">
            <v>575.95</v>
          </cell>
        </row>
        <row r="4478">
          <cell r="AA4478">
            <v>44835</v>
          </cell>
          <cell r="AB4478">
            <v>2022</v>
          </cell>
        </row>
        <row r="4478">
          <cell r="AF4478" t="str">
            <v>商铺物业费</v>
          </cell>
        </row>
        <row r="4479">
          <cell r="C4479" t="str">
            <v>中华东波苑</v>
          </cell>
        </row>
        <row r="4479">
          <cell r="K4479" t="str">
            <v>2022年</v>
          </cell>
        </row>
        <row r="4479">
          <cell r="M4479">
            <v>44834</v>
          </cell>
        </row>
        <row r="4479">
          <cell r="S4479">
            <v>1042.16</v>
          </cell>
        </row>
        <row r="4479">
          <cell r="AA4479">
            <v>44835</v>
          </cell>
          <cell r="AB4479">
            <v>2022</v>
          </cell>
        </row>
        <row r="4479">
          <cell r="AF4479" t="str">
            <v>商铺物业费</v>
          </cell>
        </row>
        <row r="4480">
          <cell r="C4480" t="str">
            <v>中华东波苑</v>
          </cell>
        </row>
        <row r="4480">
          <cell r="K4480" t="str">
            <v>2022年</v>
          </cell>
        </row>
        <row r="4480">
          <cell r="M4480">
            <v>44834</v>
          </cell>
        </row>
        <row r="4480">
          <cell r="S4480">
            <v>1338.88</v>
          </cell>
        </row>
        <row r="4480">
          <cell r="AA4480">
            <v>44835</v>
          </cell>
          <cell r="AB4480">
            <v>2022</v>
          </cell>
        </row>
        <row r="4480">
          <cell r="AF4480" t="str">
            <v>商铺物业费</v>
          </cell>
        </row>
        <row r="4481">
          <cell r="C4481" t="str">
            <v>中华东波苑</v>
          </cell>
        </row>
        <row r="4481">
          <cell r="K4481" t="str">
            <v>2022年</v>
          </cell>
        </row>
        <row r="4481">
          <cell r="M4481">
            <v>44834</v>
          </cell>
        </row>
        <row r="4481">
          <cell r="S4481">
            <v>471.58</v>
          </cell>
        </row>
        <row r="4481">
          <cell r="AA4481">
            <v>44835</v>
          </cell>
          <cell r="AB4481">
            <v>2022</v>
          </cell>
        </row>
        <row r="4481">
          <cell r="AF4481" t="str">
            <v>商铺物业费</v>
          </cell>
        </row>
        <row r="4482">
          <cell r="C4482" t="str">
            <v>中华东波苑</v>
          </cell>
        </row>
        <row r="4482">
          <cell r="K4482" t="str">
            <v>2022年</v>
          </cell>
        </row>
        <row r="4482">
          <cell r="M4482">
            <v>44804</v>
          </cell>
        </row>
        <row r="4482">
          <cell r="S4482">
            <v>4952.92</v>
          </cell>
        </row>
        <row r="4482">
          <cell r="AA4482">
            <v>44835</v>
          </cell>
          <cell r="AB4482">
            <v>2022</v>
          </cell>
        </row>
        <row r="4482">
          <cell r="AF4482" t="str">
            <v>代收水费</v>
          </cell>
        </row>
        <row r="4483">
          <cell r="C4483" t="str">
            <v>中华东波苑</v>
          </cell>
        </row>
        <row r="4483">
          <cell r="K4483" t="str">
            <v>2022年</v>
          </cell>
        </row>
        <row r="4483">
          <cell r="M4483">
            <v>44926</v>
          </cell>
        </row>
        <row r="4483">
          <cell r="S4483">
            <v>737.22</v>
          </cell>
        </row>
        <row r="4483">
          <cell r="AA4483">
            <v>44835</v>
          </cell>
          <cell r="AB4483">
            <v>2022</v>
          </cell>
        </row>
        <row r="4483">
          <cell r="AF4483" t="str">
            <v>住宅物业费</v>
          </cell>
        </row>
        <row r="4484">
          <cell r="C4484" t="str">
            <v>中华东波苑</v>
          </cell>
        </row>
        <row r="4484">
          <cell r="K4484" t="str">
            <v>2022年</v>
          </cell>
        </row>
        <row r="4484">
          <cell r="M4484">
            <v>44834</v>
          </cell>
        </row>
        <row r="4484">
          <cell r="S4484">
            <v>584</v>
          </cell>
        </row>
        <row r="4484">
          <cell r="AA4484">
            <v>44835</v>
          </cell>
          <cell r="AB4484">
            <v>2022</v>
          </cell>
        </row>
        <row r="4484">
          <cell r="AF4484" t="str">
            <v>电费及管理费</v>
          </cell>
        </row>
        <row r="4485">
          <cell r="C4485" t="str">
            <v>中华东波苑</v>
          </cell>
        </row>
        <row r="4485">
          <cell r="K4485" t="str">
            <v>2022年</v>
          </cell>
        </row>
        <row r="4485">
          <cell r="M4485">
            <v>44834</v>
          </cell>
        </row>
        <row r="4485">
          <cell r="S4485">
            <v>112.5</v>
          </cell>
        </row>
        <row r="4485">
          <cell r="AA4485">
            <v>44835</v>
          </cell>
          <cell r="AB4485">
            <v>2022</v>
          </cell>
        </row>
        <row r="4485">
          <cell r="AF4485" t="str">
            <v>代收水费</v>
          </cell>
        </row>
        <row r="4486">
          <cell r="C4486" t="str">
            <v>中华东波苑</v>
          </cell>
        </row>
        <row r="4486">
          <cell r="K4486" t="str">
            <v>2022年</v>
          </cell>
        </row>
        <row r="4486">
          <cell r="M4486">
            <v>44834</v>
          </cell>
        </row>
        <row r="4486">
          <cell r="S4486">
            <v>1142.45</v>
          </cell>
        </row>
        <row r="4486">
          <cell r="AA4486">
            <v>44835</v>
          </cell>
          <cell r="AB4486">
            <v>2022</v>
          </cell>
        </row>
        <row r="4486">
          <cell r="AF4486" t="str">
            <v>电费及管理费</v>
          </cell>
        </row>
        <row r="4487">
          <cell r="C4487" t="str">
            <v>中华东波苑</v>
          </cell>
        </row>
        <row r="4487">
          <cell r="K4487" t="str">
            <v>2022年</v>
          </cell>
        </row>
        <row r="4487">
          <cell r="M4487">
            <v>44834</v>
          </cell>
        </row>
        <row r="4487">
          <cell r="S4487">
            <v>247.5</v>
          </cell>
        </row>
        <row r="4487">
          <cell r="AA4487">
            <v>44835</v>
          </cell>
          <cell r="AB4487">
            <v>2022</v>
          </cell>
        </row>
        <row r="4487">
          <cell r="AF4487" t="str">
            <v>代收水费</v>
          </cell>
        </row>
        <row r="4488">
          <cell r="C4488" t="str">
            <v>中华东波苑</v>
          </cell>
        </row>
        <row r="4488">
          <cell r="K4488" t="str">
            <v>2022年</v>
          </cell>
        </row>
        <row r="4488">
          <cell r="M4488">
            <v>44804</v>
          </cell>
        </row>
        <row r="4488">
          <cell r="S4488">
            <v>32588.63</v>
          </cell>
        </row>
        <row r="4488">
          <cell r="AA4488">
            <v>44835</v>
          </cell>
          <cell r="AB4488">
            <v>2022</v>
          </cell>
        </row>
        <row r="4488">
          <cell r="AF4488" t="str">
            <v>电费及管理费</v>
          </cell>
        </row>
        <row r="4489">
          <cell r="C4489" t="str">
            <v>中华东波苑</v>
          </cell>
        </row>
        <row r="4489">
          <cell r="K4489" t="str">
            <v>2022年</v>
          </cell>
        </row>
        <row r="4489">
          <cell r="M4489">
            <v>44834</v>
          </cell>
        </row>
        <row r="4489">
          <cell r="S4489">
            <v>1422.9</v>
          </cell>
        </row>
        <row r="4489">
          <cell r="AA4489">
            <v>44835</v>
          </cell>
          <cell r="AB4489">
            <v>2022</v>
          </cell>
        </row>
        <row r="4489">
          <cell r="AF4489" t="str">
            <v>电费及管理费</v>
          </cell>
        </row>
        <row r="4490">
          <cell r="C4490" t="str">
            <v>中华东波苑</v>
          </cell>
        </row>
        <row r="4490">
          <cell r="K4490" t="str">
            <v>2022年</v>
          </cell>
        </row>
        <row r="4490">
          <cell r="M4490">
            <v>44834</v>
          </cell>
        </row>
        <row r="4490">
          <cell r="S4490">
            <v>57.76</v>
          </cell>
        </row>
        <row r="4490">
          <cell r="AA4490">
            <v>44835</v>
          </cell>
          <cell r="AB4490">
            <v>2022</v>
          </cell>
        </row>
        <row r="4490">
          <cell r="AF4490" t="str">
            <v>代收水费</v>
          </cell>
        </row>
        <row r="4491">
          <cell r="C4491" t="str">
            <v>中华东波苑</v>
          </cell>
        </row>
        <row r="4491">
          <cell r="K4491" t="str">
            <v>2022年</v>
          </cell>
        </row>
        <row r="4491">
          <cell r="M4491">
            <v>44834</v>
          </cell>
        </row>
        <row r="4491">
          <cell r="S4491">
            <v>844.8</v>
          </cell>
        </row>
        <row r="4491">
          <cell r="AA4491">
            <v>44835</v>
          </cell>
          <cell r="AB4491">
            <v>2022</v>
          </cell>
        </row>
        <row r="4491">
          <cell r="AF4491" t="str">
            <v>电费及管理费</v>
          </cell>
        </row>
        <row r="4492">
          <cell r="C4492" t="str">
            <v>中华东波苑</v>
          </cell>
        </row>
        <row r="4492">
          <cell r="K4492" t="str">
            <v>2022年</v>
          </cell>
        </row>
        <row r="4492">
          <cell r="M4492">
            <v>44834</v>
          </cell>
        </row>
        <row r="4492">
          <cell r="S4492">
            <v>300</v>
          </cell>
        </row>
        <row r="4492">
          <cell r="AA4492">
            <v>44835</v>
          </cell>
          <cell r="AB4492">
            <v>2022</v>
          </cell>
        </row>
        <row r="4492">
          <cell r="AF4492" t="str">
            <v>代收水费</v>
          </cell>
        </row>
        <row r="4493">
          <cell r="C4493" t="str">
            <v>中华东波苑</v>
          </cell>
        </row>
        <row r="4493">
          <cell r="K4493" t="str">
            <v>2022年</v>
          </cell>
        </row>
        <row r="4493">
          <cell r="M4493">
            <v>44834</v>
          </cell>
        </row>
        <row r="4493">
          <cell r="S4493">
            <v>1878.45</v>
          </cell>
        </row>
        <row r="4493">
          <cell r="AA4493">
            <v>44835</v>
          </cell>
          <cell r="AB4493">
            <v>2022</v>
          </cell>
        </row>
        <row r="4493">
          <cell r="AF4493" t="str">
            <v>电费及管理费</v>
          </cell>
        </row>
        <row r="4494">
          <cell r="C4494" t="str">
            <v>中华东波苑</v>
          </cell>
        </row>
        <row r="4494">
          <cell r="K4494" t="str">
            <v>2022年</v>
          </cell>
        </row>
        <row r="4494">
          <cell r="M4494">
            <v>44834</v>
          </cell>
        </row>
        <row r="4494">
          <cell r="S4494">
            <v>194.94</v>
          </cell>
        </row>
        <row r="4494">
          <cell r="AA4494">
            <v>44835</v>
          </cell>
          <cell r="AB4494">
            <v>2022</v>
          </cell>
        </row>
        <row r="4494">
          <cell r="AF4494" t="str">
            <v>代收水费</v>
          </cell>
        </row>
        <row r="4495">
          <cell r="C4495" t="str">
            <v>中华东波苑</v>
          </cell>
        </row>
        <row r="4495">
          <cell r="K4495" t="str">
            <v>2022年</v>
          </cell>
        </row>
        <row r="4495">
          <cell r="M4495">
            <v>44834</v>
          </cell>
        </row>
        <row r="4495">
          <cell r="S4495">
            <v>1735.65</v>
          </cell>
        </row>
        <row r="4495">
          <cell r="AA4495">
            <v>44835</v>
          </cell>
          <cell r="AB4495">
            <v>2022</v>
          </cell>
        </row>
        <row r="4495">
          <cell r="AF4495" t="str">
            <v>电费及管理费</v>
          </cell>
        </row>
        <row r="4496">
          <cell r="C4496" t="str">
            <v>中华东波苑</v>
          </cell>
        </row>
        <row r="4496">
          <cell r="K4496" t="str">
            <v>2022年</v>
          </cell>
        </row>
        <row r="4496">
          <cell r="M4496">
            <v>44834</v>
          </cell>
        </row>
        <row r="4496">
          <cell r="S4496">
            <v>622.5</v>
          </cell>
        </row>
        <row r="4496">
          <cell r="AA4496">
            <v>44835</v>
          </cell>
          <cell r="AB4496">
            <v>2022</v>
          </cell>
        </row>
        <row r="4496">
          <cell r="AF4496" t="str">
            <v>代收水费</v>
          </cell>
        </row>
        <row r="4497">
          <cell r="C4497" t="str">
            <v>中华东波苑</v>
          </cell>
        </row>
        <row r="4497">
          <cell r="K4497" t="str">
            <v>2022年</v>
          </cell>
        </row>
        <row r="4497">
          <cell r="M4497">
            <v>44834</v>
          </cell>
        </row>
        <row r="4497">
          <cell r="S4497">
            <v>757.5</v>
          </cell>
        </row>
        <row r="4497">
          <cell r="AA4497">
            <v>44835</v>
          </cell>
          <cell r="AB4497">
            <v>2022</v>
          </cell>
        </row>
        <row r="4497">
          <cell r="AF4497" t="str">
            <v>代收水费</v>
          </cell>
        </row>
        <row r="4498">
          <cell r="C4498" t="str">
            <v>中华东波苑</v>
          </cell>
        </row>
        <row r="4498">
          <cell r="K4498" t="str">
            <v>2022年</v>
          </cell>
        </row>
        <row r="4498">
          <cell r="M4498">
            <v>44834</v>
          </cell>
        </row>
        <row r="4498">
          <cell r="S4498">
            <v>2205</v>
          </cell>
        </row>
        <row r="4498">
          <cell r="AA4498">
            <v>44835</v>
          </cell>
          <cell r="AB4498">
            <v>2022</v>
          </cell>
        </row>
        <row r="4498">
          <cell r="AF4498" t="str">
            <v>电费及管理费</v>
          </cell>
        </row>
        <row r="4499">
          <cell r="C4499" t="str">
            <v>中华东波苑</v>
          </cell>
        </row>
        <row r="4499">
          <cell r="K4499" t="str">
            <v>2022年</v>
          </cell>
        </row>
        <row r="4499">
          <cell r="M4499">
            <v>44881</v>
          </cell>
        </row>
        <row r="4499">
          <cell r="S4499">
            <v>2227.5</v>
          </cell>
        </row>
        <row r="4499">
          <cell r="AA4499">
            <v>44835</v>
          </cell>
          <cell r="AB4499">
            <v>2022</v>
          </cell>
        </row>
        <row r="4499">
          <cell r="AF4499" t="str">
            <v>租金收入</v>
          </cell>
        </row>
        <row r="4500">
          <cell r="C4500" t="str">
            <v>中华东波苑</v>
          </cell>
        </row>
        <row r="4500">
          <cell r="K4500" t="str">
            <v>2022年</v>
          </cell>
        </row>
        <row r="4500">
          <cell r="M4500">
            <v>44834</v>
          </cell>
        </row>
        <row r="4500">
          <cell r="S4500">
            <v>5323.5</v>
          </cell>
        </row>
        <row r="4500">
          <cell r="AA4500">
            <v>44835</v>
          </cell>
          <cell r="AB4500">
            <v>2022</v>
          </cell>
        </row>
        <row r="4500">
          <cell r="AF4500" t="str">
            <v>电费及管理费</v>
          </cell>
        </row>
        <row r="4501">
          <cell r="C4501" t="str">
            <v>中华东波苑</v>
          </cell>
        </row>
        <row r="4501">
          <cell r="K4501" t="str">
            <v>2022年</v>
          </cell>
        </row>
        <row r="4501">
          <cell r="M4501">
            <v>44834</v>
          </cell>
        </row>
        <row r="4501">
          <cell r="S4501">
            <v>540</v>
          </cell>
        </row>
        <row r="4501">
          <cell r="AA4501">
            <v>44835</v>
          </cell>
          <cell r="AB4501">
            <v>2022</v>
          </cell>
        </row>
        <row r="4501">
          <cell r="AF4501" t="str">
            <v>代收水费</v>
          </cell>
        </row>
        <row r="4502">
          <cell r="C4502" t="str">
            <v>中华东波苑</v>
          </cell>
        </row>
        <row r="4502">
          <cell r="K4502" t="str">
            <v>2022年</v>
          </cell>
        </row>
        <row r="4502">
          <cell r="M4502">
            <v>44834</v>
          </cell>
        </row>
        <row r="4502">
          <cell r="S4502">
            <v>69</v>
          </cell>
        </row>
        <row r="4502">
          <cell r="AA4502">
            <v>44835</v>
          </cell>
          <cell r="AB4502">
            <v>2022</v>
          </cell>
        </row>
        <row r="4502">
          <cell r="AF4502" t="str">
            <v>电费及管理费</v>
          </cell>
        </row>
        <row r="4503">
          <cell r="C4503" t="str">
            <v>中华东波苑</v>
          </cell>
        </row>
        <row r="4503">
          <cell r="K4503" t="str">
            <v>2022年</v>
          </cell>
        </row>
        <row r="4503">
          <cell r="M4503">
            <v>44834</v>
          </cell>
        </row>
        <row r="4503">
          <cell r="S4503">
            <v>75</v>
          </cell>
        </row>
        <row r="4503">
          <cell r="AA4503">
            <v>44835</v>
          </cell>
          <cell r="AB4503">
            <v>2022</v>
          </cell>
        </row>
        <row r="4503">
          <cell r="AF4503" t="str">
            <v>代收水费</v>
          </cell>
        </row>
        <row r="4504">
          <cell r="C4504" t="str">
            <v>中华东波苑</v>
          </cell>
        </row>
        <row r="4504">
          <cell r="K4504" t="str">
            <v>2022年</v>
          </cell>
        </row>
        <row r="4504">
          <cell r="M4504">
            <v>44834</v>
          </cell>
        </row>
        <row r="4504">
          <cell r="S4504">
            <v>5484.86</v>
          </cell>
        </row>
        <row r="4504">
          <cell r="AA4504">
            <v>44835</v>
          </cell>
          <cell r="AB4504">
            <v>2022</v>
          </cell>
        </row>
        <row r="4504">
          <cell r="AF4504" t="str">
            <v>电费及管理费</v>
          </cell>
        </row>
        <row r="4505">
          <cell r="C4505" t="str">
            <v>中华东波苑</v>
          </cell>
        </row>
        <row r="4505">
          <cell r="K4505" t="str">
            <v>2022年</v>
          </cell>
        </row>
        <row r="4505">
          <cell r="M4505">
            <v>44834</v>
          </cell>
        </row>
        <row r="4505">
          <cell r="S4505">
            <v>790.56</v>
          </cell>
        </row>
        <row r="4505">
          <cell r="AA4505">
            <v>44835</v>
          </cell>
          <cell r="AB4505">
            <v>2022</v>
          </cell>
        </row>
        <row r="4505">
          <cell r="AF4505" t="str">
            <v>代收水费</v>
          </cell>
        </row>
        <row r="4506">
          <cell r="C4506" t="str">
            <v>中华东波苑</v>
          </cell>
        </row>
        <row r="4506">
          <cell r="K4506" t="str">
            <v>2022年</v>
          </cell>
        </row>
        <row r="4506">
          <cell r="M4506">
            <v>44834</v>
          </cell>
        </row>
        <row r="4506">
          <cell r="S4506">
            <v>4570.02</v>
          </cell>
        </row>
        <row r="4506">
          <cell r="AA4506">
            <v>44835</v>
          </cell>
          <cell r="AB4506">
            <v>2022</v>
          </cell>
        </row>
        <row r="4506">
          <cell r="AF4506" t="str">
            <v>电费及管理费</v>
          </cell>
        </row>
        <row r="4507">
          <cell r="C4507" t="str">
            <v>中华东波苑</v>
          </cell>
        </row>
        <row r="4507">
          <cell r="K4507" t="str">
            <v>2022年</v>
          </cell>
        </row>
        <row r="4507">
          <cell r="M4507">
            <v>44834</v>
          </cell>
        </row>
        <row r="4507">
          <cell r="S4507">
            <v>1388.97</v>
          </cell>
        </row>
        <row r="4507">
          <cell r="AA4507">
            <v>44835</v>
          </cell>
          <cell r="AB4507">
            <v>2022</v>
          </cell>
        </row>
        <row r="4507">
          <cell r="AF4507" t="str">
            <v>代收水费</v>
          </cell>
        </row>
        <row r="4508">
          <cell r="C4508" t="str">
            <v>中华东波苑</v>
          </cell>
        </row>
        <row r="4508">
          <cell r="K4508" t="str">
            <v>2022年</v>
          </cell>
        </row>
        <row r="4508">
          <cell r="M4508">
            <v>44834</v>
          </cell>
        </row>
        <row r="4508">
          <cell r="S4508">
            <v>680.4</v>
          </cell>
        </row>
        <row r="4508">
          <cell r="AA4508">
            <v>44835</v>
          </cell>
          <cell r="AB4508">
            <v>2022</v>
          </cell>
        </row>
        <row r="4508">
          <cell r="AF4508" t="str">
            <v>电费及管理费</v>
          </cell>
        </row>
        <row r="4509">
          <cell r="C4509" t="str">
            <v>中华东波苑</v>
          </cell>
        </row>
        <row r="4509">
          <cell r="K4509" t="str">
            <v>2022年</v>
          </cell>
        </row>
        <row r="4509">
          <cell r="M4509">
            <v>44834</v>
          </cell>
        </row>
        <row r="4509">
          <cell r="S4509">
            <v>67.5</v>
          </cell>
        </row>
        <row r="4509">
          <cell r="AA4509">
            <v>44835</v>
          </cell>
          <cell r="AB4509">
            <v>2022</v>
          </cell>
        </row>
        <row r="4509">
          <cell r="AF4509" t="str">
            <v>代收水费</v>
          </cell>
        </row>
        <row r="4510">
          <cell r="C4510" t="str">
            <v>中华东波苑</v>
          </cell>
        </row>
        <row r="4510">
          <cell r="K4510" t="str">
            <v>2022年</v>
          </cell>
        </row>
        <row r="4510">
          <cell r="M4510">
            <v>44926</v>
          </cell>
        </row>
        <row r="4510">
          <cell r="S4510">
            <v>449.79</v>
          </cell>
        </row>
        <row r="4510">
          <cell r="AA4510">
            <v>44835</v>
          </cell>
          <cell r="AB4510">
            <v>2022</v>
          </cell>
        </row>
        <row r="4510">
          <cell r="AF4510" t="str">
            <v>住宅物业费</v>
          </cell>
        </row>
        <row r="4511">
          <cell r="C4511" t="str">
            <v>中华东波苑</v>
          </cell>
        </row>
        <row r="4511">
          <cell r="K4511" t="str">
            <v>2022年</v>
          </cell>
        </row>
        <row r="4511">
          <cell r="M4511">
            <v>44926</v>
          </cell>
        </row>
        <row r="4511">
          <cell r="S4511">
            <v>375</v>
          </cell>
        </row>
        <row r="4511">
          <cell r="AA4511">
            <v>44835</v>
          </cell>
          <cell r="AB4511">
            <v>2022</v>
          </cell>
        </row>
        <row r="4511">
          <cell r="AF4511" t="str">
            <v>小业主产权车辆管理费</v>
          </cell>
        </row>
        <row r="4512">
          <cell r="C4512" t="str">
            <v>中华东波苑</v>
          </cell>
        </row>
        <row r="4512">
          <cell r="K4512" t="str">
            <v>2022年</v>
          </cell>
        </row>
        <row r="4512">
          <cell r="M4512">
            <v>44926</v>
          </cell>
        </row>
        <row r="4512">
          <cell r="S4512">
            <v>1673.88</v>
          </cell>
        </row>
        <row r="4512">
          <cell r="AA4512">
            <v>44835</v>
          </cell>
          <cell r="AB4512">
            <v>2022</v>
          </cell>
        </row>
        <row r="4512">
          <cell r="AF4512" t="str">
            <v>住宅物业费</v>
          </cell>
        </row>
        <row r="4513">
          <cell r="C4513" t="str">
            <v>中华东波苑</v>
          </cell>
        </row>
        <row r="4513">
          <cell r="K4513" t="str">
            <v>2022年</v>
          </cell>
        </row>
        <row r="4513">
          <cell r="M4513">
            <v>44926</v>
          </cell>
        </row>
        <row r="4513">
          <cell r="S4513">
            <v>736.8</v>
          </cell>
        </row>
        <row r="4513">
          <cell r="AA4513">
            <v>44835</v>
          </cell>
          <cell r="AB4513">
            <v>2022</v>
          </cell>
        </row>
        <row r="4513">
          <cell r="AF4513" t="str">
            <v>住宅物业费</v>
          </cell>
        </row>
        <row r="4514">
          <cell r="C4514" t="str">
            <v>中华东波苑</v>
          </cell>
        </row>
        <row r="4514">
          <cell r="K4514" t="str">
            <v>2022年</v>
          </cell>
        </row>
        <row r="4514">
          <cell r="M4514">
            <v>44926</v>
          </cell>
        </row>
        <row r="4514">
          <cell r="S4514">
            <v>1500</v>
          </cell>
        </row>
        <row r="4514">
          <cell r="AA4514">
            <v>44835</v>
          </cell>
          <cell r="AB4514">
            <v>2022</v>
          </cell>
        </row>
        <row r="4514">
          <cell r="AF4514" t="str">
            <v>地面停车费</v>
          </cell>
        </row>
        <row r="4515">
          <cell r="C4515" t="str">
            <v>中华东波苑</v>
          </cell>
        </row>
        <row r="4515">
          <cell r="K4515" t="str">
            <v>2022年</v>
          </cell>
        </row>
        <row r="4515">
          <cell r="M4515">
            <v>44834</v>
          </cell>
        </row>
        <row r="4515">
          <cell r="S4515">
            <v>3135</v>
          </cell>
        </row>
        <row r="4515">
          <cell r="AA4515">
            <v>44835</v>
          </cell>
          <cell r="AB4515">
            <v>2022</v>
          </cell>
        </row>
        <row r="4515">
          <cell r="AF4515" t="str">
            <v>商铺物业费</v>
          </cell>
        </row>
        <row r="4516">
          <cell r="C4516" t="str">
            <v>中华东波苑</v>
          </cell>
        </row>
        <row r="4516">
          <cell r="K4516" t="str">
            <v>2022年</v>
          </cell>
        </row>
        <row r="4516">
          <cell r="M4516">
            <v>44865</v>
          </cell>
        </row>
        <row r="4516">
          <cell r="S4516">
            <v>500</v>
          </cell>
        </row>
        <row r="4516">
          <cell r="AA4516">
            <v>44835</v>
          </cell>
          <cell r="AB4516">
            <v>2022</v>
          </cell>
        </row>
        <row r="4516">
          <cell r="AF4516" t="str">
            <v>临时停车费</v>
          </cell>
        </row>
        <row r="4517">
          <cell r="C4517" t="str">
            <v>中华东波苑</v>
          </cell>
        </row>
        <row r="4517">
          <cell r="K4517" t="str">
            <v>2022年</v>
          </cell>
        </row>
        <row r="4517">
          <cell r="M4517">
            <v>44865</v>
          </cell>
        </row>
        <row r="4517">
          <cell r="S4517">
            <v>500</v>
          </cell>
        </row>
        <row r="4517">
          <cell r="AA4517">
            <v>44835</v>
          </cell>
          <cell r="AB4517">
            <v>2022</v>
          </cell>
        </row>
        <row r="4517">
          <cell r="AF4517" t="str">
            <v>临时停车费</v>
          </cell>
        </row>
        <row r="4518">
          <cell r="C4518" t="str">
            <v>中华东波苑</v>
          </cell>
        </row>
        <row r="4518">
          <cell r="K4518" t="str">
            <v>2022年</v>
          </cell>
        </row>
        <row r="4518">
          <cell r="M4518">
            <v>44865</v>
          </cell>
        </row>
        <row r="4518">
          <cell r="S4518">
            <v>250</v>
          </cell>
        </row>
        <row r="4518">
          <cell r="AA4518">
            <v>44835</v>
          </cell>
          <cell r="AB4518">
            <v>2022</v>
          </cell>
        </row>
        <row r="4518">
          <cell r="AF4518" t="str">
            <v>临时停车费</v>
          </cell>
        </row>
        <row r="4519">
          <cell r="C4519" t="str">
            <v>中华东波苑</v>
          </cell>
        </row>
        <row r="4519">
          <cell r="K4519" t="str">
            <v>2022年</v>
          </cell>
        </row>
        <row r="4519">
          <cell r="M4519">
            <v>44865</v>
          </cell>
        </row>
        <row r="4519">
          <cell r="S4519">
            <v>50</v>
          </cell>
        </row>
        <row r="4519">
          <cell r="AA4519">
            <v>44835</v>
          </cell>
          <cell r="AB4519">
            <v>2022</v>
          </cell>
        </row>
        <row r="4519">
          <cell r="AF4519" t="str">
            <v>临时停车费</v>
          </cell>
        </row>
        <row r="4520">
          <cell r="C4520" t="str">
            <v>中华东波苑</v>
          </cell>
        </row>
        <row r="4520">
          <cell r="K4520" t="str">
            <v>2022年</v>
          </cell>
        </row>
        <row r="4520">
          <cell r="M4520">
            <v>44865</v>
          </cell>
        </row>
        <row r="4520">
          <cell r="S4520">
            <v>10</v>
          </cell>
        </row>
        <row r="4520">
          <cell r="AA4520">
            <v>44835</v>
          </cell>
          <cell r="AB4520">
            <v>2022</v>
          </cell>
        </row>
        <row r="4520">
          <cell r="AF4520" t="str">
            <v>临时停车费</v>
          </cell>
        </row>
        <row r="4521">
          <cell r="C4521" t="str">
            <v>中华东波苑</v>
          </cell>
        </row>
        <row r="4521">
          <cell r="K4521" t="str">
            <v>2022年</v>
          </cell>
        </row>
        <row r="4521">
          <cell r="M4521">
            <v>44712</v>
          </cell>
        </row>
        <row r="4521">
          <cell r="S4521">
            <v>32653.6</v>
          </cell>
        </row>
        <row r="4521">
          <cell r="AA4521">
            <v>44835</v>
          </cell>
          <cell r="AB4521">
            <v>2022</v>
          </cell>
        </row>
        <row r="4521">
          <cell r="AF4521" t="str">
            <v>电费及管理费</v>
          </cell>
        </row>
        <row r="4522">
          <cell r="C4522" t="str">
            <v>中华东波苑</v>
          </cell>
        </row>
        <row r="4522">
          <cell r="K4522" t="str">
            <v>2022年</v>
          </cell>
        </row>
        <row r="4522">
          <cell r="M4522">
            <v>44712</v>
          </cell>
        </row>
        <row r="4522">
          <cell r="S4522">
            <v>8548.48</v>
          </cell>
        </row>
        <row r="4522">
          <cell r="AA4522">
            <v>44835</v>
          </cell>
          <cell r="AB4522">
            <v>2022</v>
          </cell>
        </row>
        <row r="4522">
          <cell r="AF4522" t="str">
            <v>代收水费</v>
          </cell>
        </row>
        <row r="4523">
          <cell r="C4523" t="str">
            <v>中华东波苑</v>
          </cell>
        </row>
        <row r="4523">
          <cell r="K4523" t="str">
            <v>2022年</v>
          </cell>
        </row>
        <row r="4523">
          <cell r="M4523">
            <v>44712</v>
          </cell>
        </row>
        <row r="4523">
          <cell r="S4523">
            <v>15720.28</v>
          </cell>
        </row>
        <row r="4523">
          <cell r="AA4523">
            <v>44835</v>
          </cell>
          <cell r="AB4523">
            <v>2022</v>
          </cell>
        </row>
        <row r="4523">
          <cell r="AF4523" t="str">
            <v>电费及管理费</v>
          </cell>
        </row>
        <row r="4524">
          <cell r="C4524" t="str">
            <v>中华东波苑</v>
          </cell>
        </row>
        <row r="4524">
          <cell r="K4524" t="str">
            <v>2022年</v>
          </cell>
        </row>
        <row r="4524">
          <cell r="M4524">
            <v>44926</v>
          </cell>
        </row>
        <row r="4524">
          <cell r="S4524">
            <v>393.79</v>
          </cell>
        </row>
        <row r="4524">
          <cell r="AA4524">
            <v>44866</v>
          </cell>
          <cell r="AB4524">
            <v>2022</v>
          </cell>
        </row>
        <row r="4524">
          <cell r="AF4524" t="str">
            <v>商铺物业费</v>
          </cell>
        </row>
        <row r="4525">
          <cell r="C4525" t="str">
            <v>中华东波苑</v>
          </cell>
        </row>
        <row r="4525">
          <cell r="K4525" t="str">
            <v>2022年</v>
          </cell>
        </row>
        <row r="4525">
          <cell r="M4525">
            <v>44926</v>
          </cell>
        </row>
        <row r="4525">
          <cell r="S4525">
            <v>265.56</v>
          </cell>
        </row>
        <row r="4525">
          <cell r="AA4525">
            <v>44866</v>
          </cell>
          <cell r="AB4525">
            <v>2022</v>
          </cell>
        </row>
        <row r="4525">
          <cell r="AF4525" t="str">
            <v>商铺物业费</v>
          </cell>
        </row>
        <row r="4526">
          <cell r="C4526" t="str">
            <v>中华东波苑</v>
          </cell>
        </row>
        <row r="4526">
          <cell r="K4526" t="str">
            <v>2022年</v>
          </cell>
        </row>
        <row r="4526">
          <cell r="M4526">
            <v>44926</v>
          </cell>
        </row>
        <row r="4526">
          <cell r="S4526">
            <v>1699.1</v>
          </cell>
        </row>
        <row r="4526">
          <cell r="AA4526">
            <v>44866</v>
          </cell>
          <cell r="AB4526">
            <v>2022</v>
          </cell>
        </row>
        <row r="4526">
          <cell r="AF4526" t="str">
            <v>商铺物业费</v>
          </cell>
        </row>
        <row r="4527">
          <cell r="C4527" t="str">
            <v>中华东波苑</v>
          </cell>
        </row>
        <row r="4527">
          <cell r="K4527" t="str">
            <v>2022年</v>
          </cell>
        </row>
        <row r="4527">
          <cell r="M4527">
            <v>44865</v>
          </cell>
        </row>
        <row r="4527">
          <cell r="S4527">
            <v>187.72</v>
          </cell>
        </row>
        <row r="4527">
          <cell r="AA4527">
            <v>44866</v>
          </cell>
          <cell r="AB4527">
            <v>2022</v>
          </cell>
        </row>
        <row r="4527">
          <cell r="AF4527" t="str">
            <v>代收水费</v>
          </cell>
        </row>
        <row r="4528">
          <cell r="C4528" t="str">
            <v>中华东波苑</v>
          </cell>
        </row>
        <row r="4528">
          <cell r="K4528" t="str">
            <v>2022年</v>
          </cell>
        </row>
        <row r="4528">
          <cell r="M4528">
            <v>44865</v>
          </cell>
        </row>
        <row r="4528">
          <cell r="S4528">
            <v>548.4</v>
          </cell>
        </row>
        <row r="4528">
          <cell r="AA4528">
            <v>44866</v>
          </cell>
          <cell r="AB4528">
            <v>2022</v>
          </cell>
        </row>
        <row r="4528">
          <cell r="AF4528" t="str">
            <v>电费及管理费</v>
          </cell>
        </row>
        <row r="4529">
          <cell r="C4529" t="str">
            <v>中华东波苑</v>
          </cell>
        </row>
        <row r="4529">
          <cell r="K4529" t="str">
            <v>2022年</v>
          </cell>
        </row>
        <row r="4529">
          <cell r="M4529">
            <v>44865</v>
          </cell>
        </row>
        <row r="4529">
          <cell r="S4529">
            <v>225</v>
          </cell>
        </row>
        <row r="4529">
          <cell r="AA4529">
            <v>44866</v>
          </cell>
          <cell r="AB4529">
            <v>2022</v>
          </cell>
        </row>
        <row r="4529">
          <cell r="AF4529" t="str">
            <v>代收水费</v>
          </cell>
        </row>
        <row r="4530">
          <cell r="C4530" t="str">
            <v>中华东波苑</v>
          </cell>
        </row>
        <row r="4530">
          <cell r="K4530" t="str">
            <v>2022年</v>
          </cell>
        </row>
        <row r="4530">
          <cell r="M4530">
            <v>44865</v>
          </cell>
        </row>
        <row r="4530">
          <cell r="S4530">
            <v>4905</v>
          </cell>
        </row>
        <row r="4530">
          <cell r="AA4530">
            <v>44866</v>
          </cell>
          <cell r="AB4530">
            <v>2022</v>
          </cell>
        </row>
        <row r="4530">
          <cell r="AF4530" t="str">
            <v>电费及管理费</v>
          </cell>
        </row>
        <row r="4531">
          <cell r="C4531" t="str">
            <v>中华东波苑</v>
          </cell>
        </row>
        <row r="4531">
          <cell r="K4531" t="str">
            <v>2022年</v>
          </cell>
        </row>
        <row r="4531">
          <cell r="M4531">
            <v>44865</v>
          </cell>
        </row>
        <row r="4531">
          <cell r="S4531">
            <v>570</v>
          </cell>
        </row>
        <row r="4531">
          <cell r="AA4531">
            <v>44866</v>
          </cell>
          <cell r="AB4531">
            <v>2022</v>
          </cell>
        </row>
        <row r="4531">
          <cell r="AF4531" t="str">
            <v>代收水费</v>
          </cell>
        </row>
        <row r="4532">
          <cell r="C4532" t="str">
            <v>中华东波苑</v>
          </cell>
        </row>
        <row r="4532">
          <cell r="K4532" t="str">
            <v>2022年</v>
          </cell>
        </row>
        <row r="4532">
          <cell r="M4532">
            <v>44926</v>
          </cell>
        </row>
        <row r="4532">
          <cell r="S4532">
            <v>1170.66</v>
          </cell>
        </row>
        <row r="4532">
          <cell r="AA4532">
            <v>44866</v>
          </cell>
          <cell r="AB4532">
            <v>2022</v>
          </cell>
        </row>
        <row r="4532">
          <cell r="AF4532" t="str">
            <v>商铺物业费</v>
          </cell>
        </row>
        <row r="4533">
          <cell r="C4533" t="str">
            <v>中华东波苑</v>
          </cell>
        </row>
        <row r="4533">
          <cell r="K4533" t="str">
            <v>2022年</v>
          </cell>
        </row>
        <row r="4533">
          <cell r="M4533">
            <v>44926</v>
          </cell>
        </row>
        <row r="4533">
          <cell r="S4533">
            <v>906.18</v>
          </cell>
        </row>
        <row r="4533">
          <cell r="AA4533">
            <v>44866</v>
          </cell>
          <cell r="AB4533">
            <v>2022</v>
          </cell>
        </row>
        <row r="4533">
          <cell r="AF4533" t="str">
            <v>商铺物业费</v>
          </cell>
        </row>
        <row r="4534">
          <cell r="C4534" t="str">
            <v>中华东波苑</v>
          </cell>
        </row>
        <row r="4534">
          <cell r="K4534" t="str">
            <v>2022年</v>
          </cell>
        </row>
        <row r="4534">
          <cell r="M4534">
            <v>44865</v>
          </cell>
        </row>
        <row r="4534">
          <cell r="S4534">
            <v>56.68</v>
          </cell>
        </row>
        <row r="4534">
          <cell r="AA4534">
            <v>44866</v>
          </cell>
          <cell r="AB4534">
            <v>2022</v>
          </cell>
        </row>
        <row r="4534">
          <cell r="AF4534" t="str">
            <v>电费及管理费</v>
          </cell>
        </row>
        <row r="4535">
          <cell r="C4535" t="str">
            <v>中华东波苑</v>
          </cell>
        </row>
        <row r="4535">
          <cell r="K4535" t="str">
            <v>2022年</v>
          </cell>
        </row>
        <row r="4535">
          <cell r="M4535">
            <v>44865</v>
          </cell>
        </row>
        <row r="4535">
          <cell r="S4535">
            <v>75</v>
          </cell>
        </row>
        <row r="4535">
          <cell r="AA4535">
            <v>44866</v>
          </cell>
          <cell r="AB4535">
            <v>2022</v>
          </cell>
        </row>
        <row r="4535">
          <cell r="AF4535" t="str">
            <v>代收水费</v>
          </cell>
        </row>
        <row r="4536">
          <cell r="C4536" t="str">
            <v>中华东波苑</v>
          </cell>
        </row>
        <row r="4536">
          <cell r="K4536" t="str">
            <v>2022年</v>
          </cell>
        </row>
        <row r="4536">
          <cell r="M4536">
            <v>44865</v>
          </cell>
        </row>
        <row r="4536">
          <cell r="S4536">
            <v>1190.28</v>
          </cell>
        </row>
        <row r="4536">
          <cell r="AA4536">
            <v>44866</v>
          </cell>
          <cell r="AB4536">
            <v>2022</v>
          </cell>
        </row>
        <row r="4536">
          <cell r="AF4536" t="str">
            <v>电费及管理费</v>
          </cell>
        </row>
        <row r="4537">
          <cell r="C4537" t="str">
            <v>中华东波苑</v>
          </cell>
        </row>
        <row r="4537">
          <cell r="K4537" t="str">
            <v>2022年</v>
          </cell>
        </row>
        <row r="4537">
          <cell r="M4537">
            <v>44865</v>
          </cell>
        </row>
        <row r="4537">
          <cell r="S4537">
            <v>173.28</v>
          </cell>
        </row>
        <row r="4537">
          <cell r="AA4537">
            <v>44866</v>
          </cell>
          <cell r="AB4537">
            <v>2022</v>
          </cell>
        </row>
        <row r="4537">
          <cell r="AF4537" t="str">
            <v>代收水费</v>
          </cell>
        </row>
        <row r="4538">
          <cell r="C4538" t="str">
            <v>中华东波苑</v>
          </cell>
        </row>
        <row r="4538">
          <cell r="K4538" t="str">
            <v>2022年</v>
          </cell>
        </row>
        <row r="4538">
          <cell r="M4538">
            <v>44865</v>
          </cell>
        </row>
        <row r="4538">
          <cell r="S4538">
            <v>208.19</v>
          </cell>
        </row>
        <row r="4538">
          <cell r="AA4538">
            <v>44866</v>
          </cell>
          <cell r="AB4538">
            <v>2022</v>
          </cell>
        </row>
        <row r="4538">
          <cell r="AF4538" t="str">
            <v>电费及管理费</v>
          </cell>
        </row>
        <row r="4539">
          <cell r="C4539" t="str">
            <v>中华东波苑</v>
          </cell>
        </row>
        <row r="4539">
          <cell r="K4539" t="str">
            <v>2022年</v>
          </cell>
        </row>
        <row r="4539">
          <cell r="M4539">
            <v>44865</v>
          </cell>
        </row>
        <row r="4539">
          <cell r="S4539">
            <v>72.2</v>
          </cell>
        </row>
        <row r="4539">
          <cell r="AA4539">
            <v>44866</v>
          </cell>
          <cell r="AB4539">
            <v>2022</v>
          </cell>
        </row>
        <row r="4539">
          <cell r="AF4539" t="str">
            <v>代收水费</v>
          </cell>
        </row>
        <row r="4540">
          <cell r="C4540" t="str">
            <v>中华东波苑</v>
          </cell>
        </row>
        <row r="4540">
          <cell r="K4540" t="str">
            <v>2022年</v>
          </cell>
        </row>
        <row r="4540">
          <cell r="M4540">
            <v>44865</v>
          </cell>
        </row>
        <row r="4540">
          <cell r="S4540">
            <v>798.97</v>
          </cell>
        </row>
        <row r="4540">
          <cell r="AA4540">
            <v>44866</v>
          </cell>
          <cell r="AB4540">
            <v>2022</v>
          </cell>
        </row>
        <row r="4540">
          <cell r="AF4540" t="str">
            <v>电费及管理费</v>
          </cell>
        </row>
        <row r="4541">
          <cell r="C4541" t="str">
            <v>中华东波苑</v>
          </cell>
        </row>
        <row r="4541">
          <cell r="K4541" t="str">
            <v>2022年</v>
          </cell>
        </row>
        <row r="4541">
          <cell r="M4541">
            <v>44865</v>
          </cell>
        </row>
        <row r="4541">
          <cell r="S4541">
            <v>1135.78</v>
          </cell>
        </row>
        <row r="4541">
          <cell r="AA4541">
            <v>44866</v>
          </cell>
          <cell r="AB4541">
            <v>2022</v>
          </cell>
        </row>
        <row r="4541">
          <cell r="AF4541" t="str">
            <v>电费及管理费</v>
          </cell>
        </row>
        <row r="4542">
          <cell r="C4542" t="str">
            <v>中华东波苑</v>
          </cell>
        </row>
        <row r="4542">
          <cell r="K4542" t="str">
            <v>2022年</v>
          </cell>
        </row>
        <row r="4542">
          <cell r="M4542">
            <v>44865</v>
          </cell>
        </row>
        <row r="4542">
          <cell r="S4542">
            <v>924.32</v>
          </cell>
        </row>
        <row r="4542">
          <cell r="AA4542">
            <v>44866</v>
          </cell>
          <cell r="AB4542">
            <v>2022</v>
          </cell>
        </row>
        <row r="4542">
          <cell r="AF4542" t="str">
            <v>电费及管理费</v>
          </cell>
        </row>
        <row r="4543">
          <cell r="C4543" t="str">
            <v>中华东波苑</v>
          </cell>
        </row>
        <row r="4543">
          <cell r="K4543" t="str">
            <v>2022年</v>
          </cell>
        </row>
        <row r="4543">
          <cell r="M4543">
            <v>44865</v>
          </cell>
        </row>
        <row r="4543">
          <cell r="S4543">
            <v>1140</v>
          </cell>
        </row>
        <row r="4543">
          <cell r="AA4543">
            <v>44866</v>
          </cell>
          <cell r="AB4543">
            <v>2022</v>
          </cell>
        </row>
        <row r="4543">
          <cell r="AF4543" t="str">
            <v>代收水费</v>
          </cell>
        </row>
        <row r="4544">
          <cell r="C4544" t="str">
            <v>中华东波苑</v>
          </cell>
        </row>
        <row r="4544">
          <cell r="K4544" t="str">
            <v>2022年</v>
          </cell>
        </row>
        <row r="4544">
          <cell r="M4544">
            <v>44865</v>
          </cell>
        </row>
        <row r="4544">
          <cell r="S4544">
            <v>202.5</v>
          </cell>
        </row>
        <row r="4544">
          <cell r="AA4544">
            <v>44866</v>
          </cell>
          <cell r="AB4544">
            <v>2022</v>
          </cell>
        </row>
        <row r="4544">
          <cell r="AF4544" t="str">
            <v>代收水费</v>
          </cell>
        </row>
        <row r="4545">
          <cell r="C4545" t="str">
            <v>中华东波苑</v>
          </cell>
        </row>
        <row r="4545">
          <cell r="K4545" t="str">
            <v>2022年</v>
          </cell>
        </row>
        <row r="4545">
          <cell r="M4545">
            <v>44865</v>
          </cell>
        </row>
        <row r="4545">
          <cell r="S4545">
            <v>1573.96</v>
          </cell>
        </row>
        <row r="4545">
          <cell r="AA4545">
            <v>44866</v>
          </cell>
          <cell r="AB4545">
            <v>2022</v>
          </cell>
        </row>
        <row r="4545">
          <cell r="AF4545" t="str">
            <v>电费及管理费</v>
          </cell>
        </row>
        <row r="4546">
          <cell r="C4546" t="str">
            <v>中华东波苑</v>
          </cell>
        </row>
        <row r="4546">
          <cell r="K4546" t="str">
            <v>2022年</v>
          </cell>
        </row>
        <row r="4546">
          <cell r="M4546">
            <v>44865</v>
          </cell>
        </row>
        <row r="4546">
          <cell r="S4546">
            <v>562.5</v>
          </cell>
        </row>
        <row r="4546">
          <cell r="AA4546">
            <v>44866</v>
          </cell>
          <cell r="AB4546">
            <v>2022</v>
          </cell>
        </row>
        <row r="4546">
          <cell r="AF4546" t="str">
            <v>代收水费</v>
          </cell>
        </row>
        <row r="4547">
          <cell r="C4547" t="str">
            <v>中华东波苑</v>
          </cell>
        </row>
        <row r="4547">
          <cell r="K4547" t="str">
            <v>2022年</v>
          </cell>
        </row>
        <row r="4547">
          <cell r="M4547">
            <v>44865</v>
          </cell>
        </row>
        <row r="4547">
          <cell r="S4547">
            <v>447.5</v>
          </cell>
        </row>
        <row r="4547">
          <cell r="AA4547">
            <v>44866</v>
          </cell>
          <cell r="AB4547">
            <v>2022</v>
          </cell>
        </row>
        <row r="4547">
          <cell r="AF4547" t="str">
            <v>电费及管理费</v>
          </cell>
        </row>
        <row r="4548">
          <cell r="C4548" t="str">
            <v>中华东波苑</v>
          </cell>
        </row>
        <row r="4548">
          <cell r="K4548" t="str">
            <v>2022年</v>
          </cell>
        </row>
        <row r="4548">
          <cell r="M4548">
            <v>44865</v>
          </cell>
        </row>
        <row r="4548">
          <cell r="S4548">
            <v>67.5</v>
          </cell>
        </row>
        <row r="4548">
          <cell r="AA4548">
            <v>44866</v>
          </cell>
          <cell r="AB4548">
            <v>2022</v>
          </cell>
        </row>
        <row r="4548">
          <cell r="AF4548" t="str">
            <v>代收水费</v>
          </cell>
        </row>
        <row r="4549">
          <cell r="C4549" t="str">
            <v>中华东波苑</v>
          </cell>
        </row>
        <row r="4549">
          <cell r="K4549" t="str">
            <v>2022年</v>
          </cell>
        </row>
        <row r="4549">
          <cell r="M4549">
            <v>44865</v>
          </cell>
        </row>
        <row r="4549">
          <cell r="S4549">
            <v>2339.55</v>
          </cell>
        </row>
        <row r="4549">
          <cell r="AA4549">
            <v>44866</v>
          </cell>
          <cell r="AB4549">
            <v>2022</v>
          </cell>
        </row>
        <row r="4549">
          <cell r="AF4549" t="str">
            <v>电费及管理费</v>
          </cell>
        </row>
        <row r="4550">
          <cell r="C4550" t="str">
            <v>中华东波苑</v>
          </cell>
        </row>
        <row r="4550">
          <cell r="K4550" t="str">
            <v>2022年</v>
          </cell>
        </row>
        <row r="4550">
          <cell r="M4550">
            <v>44865</v>
          </cell>
        </row>
        <row r="4550">
          <cell r="S4550">
            <v>585</v>
          </cell>
        </row>
        <row r="4550">
          <cell r="AA4550">
            <v>44866</v>
          </cell>
          <cell r="AB4550">
            <v>2022</v>
          </cell>
        </row>
        <row r="4550">
          <cell r="AF4550" t="str">
            <v>代收水费</v>
          </cell>
        </row>
        <row r="4551">
          <cell r="C4551" t="str">
            <v>中华东波苑</v>
          </cell>
        </row>
        <row r="4551">
          <cell r="K4551" t="str">
            <v>2022年</v>
          </cell>
        </row>
        <row r="4551">
          <cell r="M4551">
            <v>44865</v>
          </cell>
        </row>
        <row r="4551">
          <cell r="S4551">
            <v>5645.1</v>
          </cell>
        </row>
        <row r="4551">
          <cell r="AA4551">
            <v>44866</v>
          </cell>
          <cell r="AB4551">
            <v>2022</v>
          </cell>
        </row>
        <row r="4551">
          <cell r="AF4551" t="str">
            <v>电费及管理费</v>
          </cell>
        </row>
        <row r="4552">
          <cell r="C4552" t="str">
            <v>中华东波苑</v>
          </cell>
        </row>
        <row r="4552">
          <cell r="K4552" t="str">
            <v>2022年</v>
          </cell>
        </row>
        <row r="4552">
          <cell r="M4552">
            <v>44865</v>
          </cell>
        </row>
        <row r="4552">
          <cell r="S4552">
            <v>884.5</v>
          </cell>
        </row>
        <row r="4552">
          <cell r="AA4552">
            <v>44866</v>
          </cell>
          <cell r="AB4552">
            <v>2022</v>
          </cell>
        </row>
        <row r="4552">
          <cell r="AF4552" t="str">
            <v>代收水费</v>
          </cell>
        </row>
        <row r="4553">
          <cell r="C4553" t="str">
            <v>中华东波苑</v>
          </cell>
        </row>
        <row r="4553">
          <cell r="K4553" t="str">
            <v>2022年</v>
          </cell>
        </row>
        <row r="4553">
          <cell r="M4553">
            <v>44865</v>
          </cell>
        </row>
        <row r="4553">
          <cell r="S4553">
            <v>4966.2</v>
          </cell>
        </row>
        <row r="4553">
          <cell r="AA4553">
            <v>44866</v>
          </cell>
          <cell r="AB4553">
            <v>2022</v>
          </cell>
        </row>
        <row r="4553">
          <cell r="AF4553" t="str">
            <v>电费及管理费</v>
          </cell>
        </row>
        <row r="4554">
          <cell r="C4554" t="str">
            <v>中华东波苑</v>
          </cell>
        </row>
        <row r="4554">
          <cell r="K4554" t="str">
            <v>2022年</v>
          </cell>
        </row>
        <row r="4554">
          <cell r="M4554">
            <v>44865</v>
          </cell>
        </row>
        <row r="4554">
          <cell r="S4554">
            <v>1537.2</v>
          </cell>
        </row>
        <row r="4554">
          <cell r="AA4554">
            <v>44866</v>
          </cell>
          <cell r="AB4554">
            <v>2022</v>
          </cell>
        </row>
        <row r="4554">
          <cell r="AF4554" t="str">
            <v>代收水费</v>
          </cell>
        </row>
        <row r="4555">
          <cell r="C4555" t="str">
            <v>中华东波苑</v>
          </cell>
        </row>
        <row r="4555">
          <cell r="K4555" t="str">
            <v>2022年</v>
          </cell>
        </row>
        <row r="4555">
          <cell r="M4555">
            <v>44926</v>
          </cell>
        </row>
        <row r="4555">
          <cell r="S4555">
            <v>2364.58</v>
          </cell>
        </row>
        <row r="4555">
          <cell r="AA4555">
            <v>44866</v>
          </cell>
          <cell r="AB4555">
            <v>2022</v>
          </cell>
        </row>
        <row r="4555">
          <cell r="AF4555" t="str">
            <v>商铺物业费</v>
          </cell>
        </row>
        <row r="4556">
          <cell r="C4556" t="str">
            <v>中华东波苑</v>
          </cell>
        </row>
        <row r="4556">
          <cell r="K4556" t="str">
            <v>2022年</v>
          </cell>
        </row>
        <row r="4556">
          <cell r="M4556">
            <v>44926</v>
          </cell>
        </row>
        <row r="4556">
          <cell r="S4556">
            <v>3146.54</v>
          </cell>
        </row>
        <row r="4556">
          <cell r="AA4556">
            <v>44866</v>
          </cell>
          <cell r="AB4556">
            <v>2022</v>
          </cell>
        </row>
        <row r="4556">
          <cell r="AF4556" t="str">
            <v>商铺物业费</v>
          </cell>
        </row>
        <row r="4557">
          <cell r="C4557" t="str">
            <v>中华东波苑</v>
          </cell>
        </row>
        <row r="4557">
          <cell r="K4557" t="str">
            <v>2022年</v>
          </cell>
        </row>
        <row r="4557">
          <cell r="M4557">
            <v>44926</v>
          </cell>
        </row>
        <row r="4557">
          <cell r="S4557">
            <v>3000</v>
          </cell>
        </row>
        <row r="4557">
          <cell r="AA4557">
            <v>44866</v>
          </cell>
          <cell r="AB4557">
            <v>2022</v>
          </cell>
        </row>
        <row r="4557">
          <cell r="AF4557" t="str">
            <v>临时停车费</v>
          </cell>
        </row>
        <row r="4558">
          <cell r="C4558" t="str">
            <v>中华东波苑</v>
          </cell>
        </row>
        <row r="4558">
          <cell r="K4558" t="str">
            <v>2022年</v>
          </cell>
        </row>
        <row r="4558">
          <cell r="M4558">
            <v>44834</v>
          </cell>
        </row>
        <row r="4558">
          <cell r="S4558">
            <v>4815.74</v>
          </cell>
        </row>
        <row r="4558">
          <cell r="AA4558">
            <v>44866</v>
          </cell>
          <cell r="AB4558">
            <v>2022</v>
          </cell>
        </row>
        <row r="4558">
          <cell r="AF4558" t="str">
            <v>代收水费</v>
          </cell>
        </row>
        <row r="4559">
          <cell r="C4559" t="str">
            <v>中华东波苑</v>
          </cell>
        </row>
        <row r="4559">
          <cell r="K4559" t="str">
            <v>2022年</v>
          </cell>
        </row>
        <row r="4559">
          <cell r="M4559">
            <v>44865</v>
          </cell>
        </row>
        <row r="4559">
          <cell r="S4559">
            <v>5039.56</v>
          </cell>
        </row>
        <row r="4559">
          <cell r="AA4559">
            <v>44866</v>
          </cell>
          <cell r="AB4559">
            <v>2022</v>
          </cell>
        </row>
        <row r="4559">
          <cell r="AF4559" t="str">
            <v>代收水费</v>
          </cell>
        </row>
        <row r="4560">
          <cell r="C4560" t="str">
            <v>中华东波苑</v>
          </cell>
        </row>
        <row r="4560">
          <cell r="K4560" t="str">
            <v>2022年</v>
          </cell>
        </row>
        <row r="4560">
          <cell r="M4560">
            <v>44926</v>
          </cell>
        </row>
        <row r="4560">
          <cell r="S4560">
            <v>1674.34</v>
          </cell>
        </row>
        <row r="4560">
          <cell r="AA4560">
            <v>44866</v>
          </cell>
          <cell r="AB4560">
            <v>2022</v>
          </cell>
        </row>
        <row r="4560">
          <cell r="AF4560" t="str">
            <v>商铺物业费</v>
          </cell>
        </row>
        <row r="4561">
          <cell r="C4561" t="str">
            <v>中华东波苑</v>
          </cell>
        </row>
        <row r="4561">
          <cell r="K4561" t="str">
            <v>2022年</v>
          </cell>
        </row>
        <row r="4561">
          <cell r="M4561">
            <v>44926</v>
          </cell>
        </row>
        <row r="4561">
          <cell r="S4561">
            <v>1282.94</v>
          </cell>
        </row>
        <row r="4561">
          <cell r="AA4561">
            <v>44866</v>
          </cell>
          <cell r="AB4561">
            <v>2022</v>
          </cell>
        </row>
        <row r="4561">
          <cell r="AF4561" t="str">
            <v>商铺物业费</v>
          </cell>
        </row>
        <row r="4562">
          <cell r="C4562" t="str">
            <v>中华东波苑</v>
          </cell>
        </row>
        <row r="4562">
          <cell r="K4562" t="str">
            <v>2022年</v>
          </cell>
        </row>
        <row r="4562">
          <cell r="M4562">
            <v>44926</v>
          </cell>
        </row>
        <row r="4562">
          <cell r="S4562">
            <v>3553.8</v>
          </cell>
        </row>
        <row r="4562">
          <cell r="AA4562">
            <v>44866</v>
          </cell>
          <cell r="AB4562">
            <v>2022</v>
          </cell>
        </row>
        <row r="4562">
          <cell r="AF4562" t="str">
            <v>商铺物业费</v>
          </cell>
        </row>
        <row r="4563">
          <cell r="C4563" t="str">
            <v>中华东波苑</v>
          </cell>
        </row>
        <row r="4563">
          <cell r="K4563" t="str">
            <v>2022年</v>
          </cell>
        </row>
        <row r="4563">
          <cell r="M4563">
            <v>44865</v>
          </cell>
        </row>
        <row r="4563">
          <cell r="S4563">
            <v>28.88</v>
          </cell>
        </row>
        <row r="4563">
          <cell r="AA4563">
            <v>44866</v>
          </cell>
          <cell r="AB4563">
            <v>2022</v>
          </cell>
        </row>
        <row r="4563">
          <cell r="AF4563" t="str">
            <v>代收水费</v>
          </cell>
        </row>
        <row r="4564">
          <cell r="C4564" t="str">
            <v>中华东波苑</v>
          </cell>
        </row>
        <row r="4564">
          <cell r="K4564" t="str">
            <v>2022年</v>
          </cell>
        </row>
        <row r="4564">
          <cell r="M4564">
            <v>44926</v>
          </cell>
        </row>
        <row r="4564">
          <cell r="S4564">
            <v>1953.3</v>
          </cell>
        </row>
        <row r="4564">
          <cell r="AA4564">
            <v>44866</v>
          </cell>
          <cell r="AB4564">
            <v>2022</v>
          </cell>
        </row>
        <row r="4564">
          <cell r="AF4564" t="str">
            <v>住宅物业费</v>
          </cell>
        </row>
        <row r="4565">
          <cell r="C4565" t="str">
            <v>中华东波苑</v>
          </cell>
        </row>
        <row r="4565">
          <cell r="K4565" t="str">
            <v>2022年</v>
          </cell>
        </row>
        <row r="4565">
          <cell r="M4565">
            <v>44926</v>
          </cell>
        </row>
        <row r="4565">
          <cell r="S4565">
            <v>580.449999999999</v>
          </cell>
        </row>
        <row r="4565">
          <cell r="AA4565">
            <v>44866</v>
          </cell>
          <cell r="AB4565">
            <v>2022</v>
          </cell>
        </row>
        <row r="4565">
          <cell r="AF4565" t="str">
            <v>商铺物业费</v>
          </cell>
        </row>
        <row r="4566">
          <cell r="C4566" t="str">
            <v>中华东波苑</v>
          </cell>
        </row>
        <row r="4566">
          <cell r="K4566" t="str">
            <v>2022年</v>
          </cell>
        </row>
        <row r="4566">
          <cell r="M4566">
            <v>44926</v>
          </cell>
        </row>
        <row r="4566">
          <cell r="S4566">
            <v>1063.47</v>
          </cell>
        </row>
        <row r="4566">
          <cell r="AA4566">
            <v>44866</v>
          </cell>
          <cell r="AB4566">
            <v>2022</v>
          </cell>
        </row>
        <row r="4566">
          <cell r="AF4566" t="str">
            <v>商铺物业费</v>
          </cell>
        </row>
        <row r="4567">
          <cell r="C4567" t="str">
            <v>中华东波苑</v>
          </cell>
        </row>
        <row r="4567">
          <cell r="K4567" t="str">
            <v>2022年</v>
          </cell>
        </row>
        <row r="4567">
          <cell r="M4567">
            <v>44926</v>
          </cell>
        </row>
        <row r="4567">
          <cell r="S4567">
            <v>4927.51</v>
          </cell>
        </row>
        <row r="4567">
          <cell r="AA4567">
            <v>44866</v>
          </cell>
          <cell r="AB4567">
            <v>2022</v>
          </cell>
        </row>
        <row r="4567">
          <cell r="AF4567" t="str">
            <v>商铺物业费</v>
          </cell>
        </row>
        <row r="4568">
          <cell r="C4568" t="str">
            <v>中华东波苑</v>
          </cell>
        </row>
        <row r="4568">
          <cell r="K4568" t="str">
            <v>2022年</v>
          </cell>
        </row>
        <row r="4568">
          <cell r="M4568">
            <v>44926</v>
          </cell>
        </row>
        <row r="4568">
          <cell r="S4568">
            <v>575.95</v>
          </cell>
        </row>
        <row r="4568">
          <cell r="AA4568">
            <v>44866</v>
          </cell>
          <cell r="AB4568">
            <v>2022</v>
          </cell>
        </row>
        <row r="4568">
          <cell r="AF4568" t="str">
            <v>商铺物业费</v>
          </cell>
        </row>
        <row r="4569">
          <cell r="C4569" t="str">
            <v>中华东波苑</v>
          </cell>
        </row>
        <row r="4569">
          <cell r="K4569" t="str">
            <v>2022年</v>
          </cell>
        </row>
        <row r="4569">
          <cell r="M4569">
            <v>44926</v>
          </cell>
        </row>
        <row r="4569">
          <cell r="S4569">
            <v>1042.16</v>
          </cell>
        </row>
        <row r="4569">
          <cell r="AA4569">
            <v>44866</v>
          </cell>
          <cell r="AB4569">
            <v>2022</v>
          </cell>
        </row>
        <row r="4569">
          <cell r="AF4569" t="str">
            <v>商铺物业费</v>
          </cell>
        </row>
        <row r="4570">
          <cell r="C4570" t="str">
            <v>中华东波苑</v>
          </cell>
        </row>
        <row r="4570">
          <cell r="K4570" t="str">
            <v>2022年</v>
          </cell>
        </row>
        <row r="4570">
          <cell r="M4570">
            <v>44926</v>
          </cell>
        </row>
        <row r="4570">
          <cell r="S4570">
            <v>1338.88</v>
          </cell>
        </row>
        <row r="4570">
          <cell r="AA4570">
            <v>44866</v>
          </cell>
          <cell r="AB4570">
            <v>2022</v>
          </cell>
        </row>
        <row r="4570">
          <cell r="AF4570" t="str">
            <v>商铺物业费</v>
          </cell>
        </row>
        <row r="4571">
          <cell r="C4571" t="str">
            <v>中华东波苑</v>
          </cell>
        </row>
        <row r="4571">
          <cell r="K4571" t="str">
            <v>2022年</v>
          </cell>
        </row>
        <row r="4571">
          <cell r="M4571">
            <v>44926</v>
          </cell>
        </row>
        <row r="4571">
          <cell r="S4571">
            <v>471.58</v>
          </cell>
        </row>
        <row r="4571">
          <cell r="AA4571">
            <v>44866</v>
          </cell>
          <cell r="AB4571">
            <v>2022</v>
          </cell>
        </row>
        <row r="4571">
          <cell r="AF4571" t="str">
            <v>商铺物业费</v>
          </cell>
        </row>
        <row r="4572">
          <cell r="C4572" t="str">
            <v>中华东波苑</v>
          </cell>
        </row>
        <row r="4572">
          <cell r="K4572" t="str">
            <v>2022年</v>
          </cell>
        </row>
        <row r="4572">
          <cell r="M4572">
            <v>44926</v>
          </cell>
        </row>
        <row r="4572">
          <cell r="S4572">
            <v>3196.39</v>
          </cell>
        </row>
        <row r="4572">
          <cell r="AA4572">
            <v>44866</v>
          </cell>
          <cell r="AB4572">
            <v>2022</v>
          </cell>
        </row>
        <row r="4572">
          <cell r="AF4572" t="str">
            <v>商铺物业费</v>
          </cell>
        </row>
        <row r="4573">
          <cell r="C4573" t="str">
            <v>中华东波苑</v>
          </cell>
        </row>
        <row r="4573">
          <cell r="K4573" t="str">
            <v>2022年</v>
          </cell>
        </row>
        <row r="4573">
          <cell r="M4573">
            <v>44926</v>
          </cell>
        </row>
        <row r="4573">
          <cell r="S4573">
            <v>3195.34</v>
          </cell>
        </row>
        <row r="4573">
          <cell r="AA4573">
            <v>44866</v>
          </cell>
          <cell r="AB4573">
            <v>2022</v>
          </cell>
        </row>
        <row r="4573">
          <cell r="AF4573" t="str">
            <v>商铺物业费</v>
          </cell>
        </row>
        <row r="4574">
          <cell r="C4574" t="str">
            <v>中华东波苑</v>
          </cell>
        </row>
        <row r="4574">
          <cell r="K4574" t="str">
            <v>2023年</v>
          </cell>
        </row>
        <row r="4574">
          <cell r="M4574">
            <v>45291</v>
          </cell>
        </row>
        <row r="4574">
          <cell r="S4574">
            <v>12000</v>
          </cell>
        </row>
        <row r="4574">
          <cell r="AA4574">
            <v>44866</v>
          </cell>
          <cell r="AB4574">
            <v>2022</v>
          </cell>
        </row>
        <row r="4574">
          <cell r="AF4574" t="str">
            <v>租金收入</v>
          </cell>
        </row>
        <row r="4575">
          <cell r="C4575" t="str">
            <v>中华东波苑</v>
          </cell>
        </row>
        <row r="4575">
          <cell r="K4575" t="str">
            <v>2024年</v>
          </cell>
        </row>
        <row r="4575">
          <cell r="M4575">
            <v>45351</v>
          </cell>
        </row>
        <row r="4575">
          <cell r="S4575">
            <v>2400</v>
          </cell>
        </row>
        <row r="4575">
          <cell r="AA4575">
            <v>44866</v>
          </cell>
          <cell r="AB4575">
            <v>2022</v>
          </cell>
        </row>
        <row r="4575">
          <cell r="AF4575" t="str">
            <v>租金收入</v>
          </cell>
        </row>
        <row r="4576">
          <cell r="C4576" t="str">
            <v>中华东波苑</v>
          </cell>
        </row>
        <row r="4576">
          <cell r="K4576" t="str">
            <v>2022年</v>
          </cell>
        </row>
        <row r="4576">
          <cell r="M4576">
            <v>44865</v>
          </cell>
        </row>
        <row r="4576">
          <cell r="S4576">
            <v>463.25</v>
          </cell>
        </row>
        <row r="4576">
          <cell r="AA4576">
            <v>44866</v>
          </cell>
          <cell r="AB4576">
            <v>2022</v>
          </cell>
        </row>
        <row r="4576">
          <cell r="AF4576" t="str">
            <v>电费及管理费</v>
          </cell>
        </row>
        <row r="4577">
          <cell r="C4577" t="str">
            <v>中华东波苑</v>
          </cell>
        </row>
        <row r="4577">
          <cell r="K4577" t="str">
            <v>2022年</v>
          </cell>
        </row>
        <row r="4577">
          <cell r="M4577">
            <v>44865</v>
          </cell>
        </row>
        <row r="4577">
          <cell r="S4577">
            <v>112.5</v>
          </cell>
        </row>
        <row r="4577">
          <cell r="AA4577">
            <v>44866</v>
          </cell>
          <cell r="AB4577">
            <v>2022</v>
          </cell>
        </row>
        <row r="4577">
          <cell r="AF4577" t="str">
            <v>代收水费</v>
          </cell>
        </row>
        <row r="4578">
          <cell r="C4578" t="str">
            <v>中华东波苑</v>
          </cell>
        </row>
        <row r="4578">
          <cell r="K4578" t="str">
            <v>2022年</v>
          </cell>
        </row>
        <row r="4578">
          <cell r="M4578">
            <v>44926</v>
          </cell>
        </row>
        <row r="4578">
          <cell r="S4578">
            <v>368.4</v>
          </cell>
        </row>
        <row r="4578">
          <cell r="AA4578">
            <v>44866</v>
          </cell>
          <cell r="AB4578">
            <v>2022</v>
          </cell>
        </row>
        <row r="4578">
          <cell r="AF4578" t="str">
            <v>住宅物业费</v>
          </cell>
        </row>
        <row r="4579">
          <cell r="C4579" t="str">
            <v>中华东波苑</v>
          </cell>
        </row>
        <row r="4579">
          <cell r="K4579" t="str">
            <v>2022年</v>
          </cell>
        </row>
        <row r="4579">
          <cell r="M4579">
            <v>44926</v>
          </cell>
        </row>
        <row r="4579">
          <cell r="S4579">
            <v>750</v>
          </cell>
        </row>
        <row r="4579">
          <cell r="AA4579">
            <v>44866</v>
          </cell>
          <cell r="AB4579">
            <v>2022</v>
          </cell>
        </row>
        <row r="4579">
          <cell r="AF4579" t="str">
            <v>地面停车费</v>
          </cell>
        </row>
        <row r="4580">
          <cell r="C4580" t="str">
            <v>中华东波苑</v>
          </cell>
        </row>
        <row r="4580">
          <cell r="K4580" t="str">
            <v>2022年</v>
          </cell>
        </row>
        <row r="4580">
          <cell r="M4580">
            <v>44926</v>
          </cell>
        </row>
        <row r="4580">
          <cell r="S4580">
            <v>1050</v>
          </cell>
        </row>
        <row r="4580">
          <cell r="AA4580">
            <v>44866</v>
          </cell>
          <cell r="AB4580">
            <v>2022</v>
          </cell>
        </row>
        <row r="4580">
          <cell r="AF4580" t="str">
            <v>地下停车费</v>
          </cell>
        </row>
        <row r="4581">
          <cell r="C4581" t="str">
            <v>中华东波苑</v>
          </cell>
        </row>
        <row r="4581">
          <cell r="K4581" t="str">
            <v>2022年</v>
          </cell>
        </row>
        <row r="4581">
          <cell r="M4581">
            <v>44911</v>
          </cell>
        </row>
        <row r="4581">
          <cell r="S4581">
            <v>171.35</v>
          </cell>
        </row>
        <row r="4581">
          <cell r="AA4581">
            <v>44866</v>
          </cell>
          <cell r="AB4581">
            <v>2022</v>
          </cell>
        </row>
        <row r="4581">
          <cell r="AF4581" t="str">
            <v>租金收入</v>
          </cell>
        </row>
        <row r="4582">
          <cell r="C4582" t="str">
            <v>中华东波苑</v>
          </cell>
        </row>
        <row r="4582">
          <cell r="K4582" t="str">
            <v>2023年</v>
          </cell>
        </row>
        <row r="4582">
          <cell r="M4582">
            <v>44973</v>
          </cell>
        </row>
        <row r="4582">
          <cell r="S4582">
            <v>2056.18</v>
          </cell>
        </row>
        <row r="4582">
          <cell r="AA4582">
            <v>44866</v>
          </cell>
          <cell r="AB4582">
            <v>2022</v>
          </cell>
        </row>
        <row r="4582">
          <cell r="AF4582" t="str">
            <v>租金收入</v>
          </cell>
        </row>
        <row r="4583">
          <cell r="C4583" t="str">
            <v>中华东波苑</v>
          </cell>
        </row>
        <row r="4583">
          <cell r="K4583" t="str">
            <v>2022年</v>
          </cell>
        </row>
        <row r="4583">
          <cell r="M4583">
            <v>44895</v>
          </cell>
        </row>
        <row r="4583">
          <cell r="S4583">
            <v>500</v>
          </cell>
        </row>
        <row r="4583">
          <cell r="AA4583">
            <v>44866</v>
          </cell>
          <cell r="AB4583">
            <v>2022</v>
          </cell>
        </row>
        <row r="4583">
          <cell r="AF4583" t="str">
            <v>临时停车费</v>
          </cell>
        </row>
        <row r="4584">
          <cell r="C4584" t="str">
            <v>中华东波苑</v>
          </cell>
        </row>
        <row r="4584">
          <cell r="K4584" t="str">
            <v>2022年</v>
          </cell>
        </row>
        <row r="4584">
          <cell r="M4584">
            <v>44895</v>
          </cell>
        </row>
        <row r="4584">
          <cell r="S4584">
            <v>500</v>
          </cell>
        </row>
        <row r="4584">
          <cell r="AA4584">
            <v>44866</v>
          </cell>
          <cell r="AB4584">
            <v>2022</v>
          </cell>
        </row>
        <row r="4584">
          <cell r="AF4584" t="str">
            <v>临时停车费</v>
          </cell>
        </row>
        <row r="4585">
          <cell r="C4585" t="str">
            <v>中华东波苑</v>
          </cell>
        </row>
        <row r="4585">
          <cell r="K4585" t="str">
            <v>2022年</v>
          </cell>
        </row>
        <row r="4585">
          <cell r="M4585">
            <v>44895</v>
          </cell>
        </row>
        <row r="4585">
          <cell r="S4585">
            <v>100</v>
          </cell>
        </row>
        <row r="4585">
          <cell r="AA4585">
            <v>44866</v>
          </cell>
          <cell r="AB4585">
            <v>2022</v>
          </cell>
        </row>
        <row r="4585">
          <cell r="AF4585" t="str">
            <v>临时停车费</v>
          </cell>
        </row>
        <row r="4586">
          <cell r="C4586" t="str">
            <v>中华东波苑</v>
          </cell>
        </row>
        <row r="4586">
          <cell r="K4586" t="str">
            <v>2022年</v>
          </cell>
        </row>
        <row r="4586">
          <cell r="M4586">
            <v>44773</v>
          </cell>
        </row>
        <row r="4586">
          <cell r="S4586">
            <v>34078.07</v>
          </cell>
        </row>
        <row r="4586">
          <cell r="AA4586">
            <v>44866</v>
          </cell>
          <cell r="AB4586">
            <v>2022</v>
          </cell>
        </row>
        <row r="4586">
          <cell r="AF4586" t="str">
            <v>代收水费</v>
          </cell>
        </row>
        <row r="4587">
          <cell r="C4587" t="str">
            <v>中华东波苑</v>
          </cell>
        </row>
        <row r="4587">
          <cell r="K4587" t="str">
            <v>2022年</v>
          </cell>
        </row>
        <row r="4587">
          <cell r="M4587">
            <v>44834</v>
          </cell>
        </row>
        <row r="4587">
          <cell r="S4587">
            <v>9327.54</v>
          </cell>
        </row>
        <row r="4587">
          <cell r="AA4587">
            <v>44866</v>
          </cell>
          <cell r="AB4587">
            <v>2022</v>
          </cell>
        </row>
        <row r="4587">
          <cell r="AF4587" t="str">
            <v>商铺物业费</v>
          </cell>
        </row>
        <row r="4588">
          <cell r="C4588" t="str">
            <v>中华东波苑</v>
          </cell>
        </row>
        <row r="4588">
          <cell r="K4588" t="str">
            <v>2022年</v>
          </cell>
        </row>
        <row r="4588">
          <cell r="M4588">
            <v>44926</v>
          </cell>
        </row>
        <row r="4588">
          <cell r="S4588">
            <v>9327.54</v>
          </cell>
        </row>
        <row r="4588">
          <cell r="AA4588">
            <v>44866</v>
          </cell>
          <cell r="AB4588">
            <v>2022</v>
          </cell>
        </row>
        <row r="4588">
          <cell r="AF4588" t="str">
            <v>商铺物业费</v>
          </cell>
        </row>
        <row r="4589">
          <cell r="C4589" t="str">
            <v>中华东波苑</v>
          </cell>
        </row>
        <row r="4589">
          <cell r="K4589" t="str">
            <v>2022年</v>
          </cell>
        </row>
        <row r="4589">
          <cell r="M4589">
            <v>44834</v>
          </cell>
        </row>
        <row r="4589">
          <cell r="S4589">
            <v>4180.44</v>
          </cell>
        </row>
        <row r="4589">
          <cell r="AA4589">
            <v>44866</v>
          </cell>
          <cell r="AB4589">
            <v>2022</v>
          </cell>
        </row>
        <row r="4589">
          <cell r="AF4589" t="str">
            <v>商铺物业费</v>
          </cell>
        </row>
        <row r="4590">
          <cell r="C4590" t="str">
            <v>中华东波苑</v>
          </cell>
        </row>
        <row r="4590">
          <cell r="K4590" t="str">
            <v>2022年</v>
          </cell>
        </row>
        <row r="4590">
          <cell r="M4590">
            <v>44834</v>
          </cell>
        </row>
        <row r="4590">
          <cell r="S4590">
            <v>957.6</v>
          </cell>
        </row>
        <row r="4590">
          <cell r="AA4590">
            <v>44866</v>
          </cell>
          <cell r="AB4590">
            <v>2022</v>
          </cell>
        </row>
        <row r="4590">
          <cell r="AF4590" t="str">
            <v>商铺物业费</v>
          </cell>
        </row>
        <row r="4591">
          <cell r="C4591" t="str">
            <v>中华东波苑</v>
          </cell>
        </row>
        <row r="4591">
          <cell r="K4591" t="str">
            <v>2022年</v>
          </cell>
        </row>
        <row r="4591">
          <cell r="M4591">
            <v>44834</v>
          </cell>
        </row>
        <row r="4591">
          <cell r="S4591">
            <v>684</v>
          </cell>
        </row>
        <row r="4591">
          <cell r="AA4591">
            <v>44866</v>
          </cell>
          <cell r="AB4591">
            <v>2022</v>
          </cell>
        </row>
        <row r="4591">
          <cell r="AF4591" t="str">
            <v>商铺物业费</v>
          </cell>
        </row>
        <row r="4592">
          <cell r="C4592" t="str">
            <v>中华东波苑</v>
          </cell>
        </row>
        <row r="4592">
          <cell r="K4592" t="str">
            <v>2022年</v>
          </cell>
        </row>
        <row r="4592">
          <cell r="M4592">
            <v>44834</v>
          </cell>
        </row>
        <row r="4592">
          <cell r="S4592">
            <v>2080.5</v>
          </cell>
        </row>
        <row r="4592">
          <cell r="AA4592">
            <v>44866</v>
          </cell>
          <cell r="AB4592">
            <v>2022</v>
          </cell>
        </row>
        <row r="4592">
          <cell r="AF4592" t="str">
            <v>商铺物业费</v>
          </cell>
        </row>
        <row r="4593">
          <cell r="C4593" t="str">
            <v>中华东波苑</v>
          </cell>
        </row>
        <row r="4593">
          <cell r="K4593" t="str">
            <v>2022年</v>
          </cell>
        </row>
        <row r="4593">
          <cell r="M4593">
            <v>44834</v>
          </cell>
        </row>
        <row r="4593">
          <cell r="S4593">
            <v>400.68</v>
          </cell>
        </row>
        <row r="4593">
          <cell r="AA4593">
            <v>44866</v>
          </cell>
          <cell r="AB4593">
            <v>2022</v>
          </cell>
        </row>
        <row r="4593">
          <cell r="AF4593" t="str">
            <v>代收水费</v>
          </cell>
        </row>
        <row r="4594">
          <cell r="C4594" t="str">
            <v>中华东波苑</v>
          </cell>
        </row>
        <row r="4594">
          <cell r="K4594" t="str">
            <v>2022年</v>
          </cell>
        </row>
        <row r="4594">
          <cell r="M4594">
            <v>44834</v>
          </cell>
        </row>
        <row r="4594">
          <cell r="S4594">
            <v>3660.3</v>
          </cell>
        </row>
        <row r="4594">
          <cell r="AA4594">
            <v>44866</v>
          </cell>
          <cell r="AB4594">
            <v>2022</v>
          </cell>
        </row>
        <row r="4594">
          <cell r="AF4594" t="str">
            <v>电费及管理费</v>
          </cell>
        </row>
        <row r="4595">
          <cell r="C4595" t="str">
            <v>中华东波苑</v>
          </cell>
        </row>
        <row r="4595">
          <cell r="K4595" t="str">
            <v>2022年</v>
          </cell>
        </row>
        <row r="4595">
          <cell r="M4595">
            <v>44926</v>
          </cell>
        </row>
        <row r="4595">
          <cell r="S4595">
            <v>1799.16</v>
          </cell>
        </row>
        <row r="4595">
          <cell r="AA4595">
            <v>44866</v>
          </cell>
          <cell r="AB4595">
            <v>2022</v>
          </cell>
        </row>
        <row r="4595">
          <cell r="AF4595" t="str">
            <v>住宅物业费</v>
          </cell>
        </row>
        <row r="4596">
          <cell r="C4596" t="str">
            <v>中华东波苑</v>
          </cell>
        </row>
        <row r="4596">
          <cell r="K4596" t="str">
            <v>2022年</v>
          </cell>
        </row>
        <row r="4596">
          <cell r="M4596">
            <v>44926</v>
          </cell>
        </row>
        <row r="4596">
          <cell r="S4596">
            <v>750</v>
          </cell>
        </row>
        <row r="4596">
          <cell r="AA4596">
            <v>44866</v>
          </cell>
          <cell r="AB4596">
            <v>2022</v>
          </cell>
        </row>
        <row r="4596">
          <cell r="AF4596" t="str">
            <v>地面停车费</v>
          </cell>
        </row>
        <row r="4597">
          <cell r="C4597" t="str">
            <v>中华东波苑</v>
          </cell>
        </row>
        <row r="4597">
          <cell r="K4597" t="str">
            <v>2022年</v>
          </cell>
        </row>
        <row r="4597">
          <cell r="M4597">
            <v>44926</v>
          </cell>
        </row>
        <row r="4597">
          <cell r="S4597">
            <v>1799.16</v>
          </cell>
        </row>
        <row r="4597">
          <cell r="AA4597">
            <v>44866</v>
          </cell>
          <cell r="AB4597">
            <v>2022</v>
          </cell>
        </row>
        <row r="4597">
          <cell r="AF4597" t="str">
            <v>住宅物业费</v>
          </cell>
        </row>
        <row r="4598">
          <cell r="C4598" t="str">
            <v>中华东波苑</v>
          </cell>
        </row>
        <row r="4598">
          <cell r="K4598" t="str">
            <v>2022年</v>
          </cell>
        </row>
        <row r="4598">
          <cell r="M4598">
            <v>44926</v>
          </cell>
        </row>
        <row r="4598">
          <cell r="S4598">
            <v>1500</v>
          </cell>
        </row>
        <row r="4598">
          <cell r="AA4598">
            <v>44866</v>
          </cell>
          <cell r="AB4598">
            <v>2022</v>
          </cell>
        </row>
        <row r="4598">
          <cell r="AF4598" t="str">
            <v>小业主产权车辆管理费</v>
          </cell>
        </row>
        <row r="4599">
          <cell r="C4599" t="str">
            <v>中华东波苑</v>
          </cell>
        </row>
        <row r="4599">
          <cell r="K4599" t="str">
            <v>2022年</v>
          </cell>
        </row>
        <row r="4599">
          <cell r="M4599">
            <v>44865</v>
          </cell>
        </row>
        <row r="4599">
          <cell r="S4599">
            <v>178.76</v>
          </cell>
        </row>
        <row r="4599">
          <cell r="AA4599">
            <v>44866</v>
          </cell>
          <cell r="AB4599">
            <v>2022</v>
          </cell>
        </row>
        <row r="4599">
          <cell r="AF4599" t="str">
            <v>电费及管理费</v>
          </cell>
        </row>
        <row r="4600">
          <cell r="C4600" t="str">
            <v>中华东波苑</v>
          </cell>
        </row>
        <row r="4600">
          <cell r="K4600" t="str">
            <v>2022年</v>
          </cell>
        </row>
        <row r="4600">
          <cell r="M4600">
            <v>44865</v>
          </cell>
        </row>
        <row r="4600">
          <cell r="S4600">
            <v>56</v>
          </cell>
        </row>
        <row r="4600">
          <cell r="AA4600">
            <v>44866</v>
          </cell>
          <cell r="AB4600">
            <v>2022</v>
          </cell>
        </row>
        <row r="4600">
          <cell r="AF4600" t="str">
            <v>代收水费</v>
          </cell>
        </row>
        <row r="4601">
          <cell r="C4601" t="str">
            <v>中华东波苑</v>
          </cell>
        </row>
        <row r="4601">
          <cell r="K4601" t="str">
            <v>2022年</v>
          </cell>
        </row>
        <row r="4601">
          <cell r="M4601">
            <v>44865</v>
          </cell>
        </row>
        <row r="4601">
          <cell r="S4601">
            <v>1108.8</v>
          </cell>
        </row>
        <row r="4601">
          <cell r="AA4601">
            <v>44866</v>
          </cell>
          <cell r="AB4601">
            <v>2022</v>
          </cell>
        </row>
        <row r="4601">
          <cell r="AF4601" t="str">
            <v>电费及管理费</v>
          </cell>
        </row>
        <row r="4602">
          <cell r="C4602" t="str">
            <v>中华东波苑</v>
          </cell>
        </row>
        <row r="4602">
          <cell r="K4602" t="str">
            <v>2022年</v>
          </cell>
        </row>
        <row r="4602">
          <cell r="M4602">
            <v>44865</v>
          </cell>
        </row>
        <row r="4602">
          <cell r="S4602">
            <v>120</v>
          </cell>
        </row>
        <row r="4602">
          <cell r="AA4602">
            <v>44866</v>
          </cell>
          <cell r="AB4602">
            <v>2022</v>
          </cell>
        </row>
        <row r="4602">
          <cell r="AF4602" t="str">
            <v>代收水费</v>
          </cell>
        </row>
        <row r="4603">
          <cell r="C4603" t="str">
            <v>中华东波苑</v>
          </cell>
        </row>
        <row r="4603">
          <cell r="K4603" t="str">
            <v>2022年</v>
          </cell>
        </row>
        <row r="4603">
          <cell r="M4603">
            <v>44865</v>
          </cell>
        </row>
        <row r="4603">
          <cell r="S4603">
            <v>336</v>
          </cell>
        </row>
        <row r="4603">
          <cell r="AA4603">
            <v>44866</v>
          </cell>
          <cell r="AB4603">
            <v>2022</v>
          </cell>
        </row>
        <row r="4603">
          <cell r="AF4603" t="str">
            <v>代收水费</v>
          </cell>
        </row>
        <row r="4604">
          <cell r="C4604" t="str">
            <v>中华东波苑</v>
          </cell>
        </row>
        <row r="4604">
          <cell r="K4604" t="str">
            <v>2022年</v>
          </cell>
        </row>
        <row r="4604">
          <cell r="M4604">
            <v>44865</v>
          </cell>
        </row>
        <row r="4604">
          <cell r="S4604">
            <v>2497.19</v>
          </cell>
        </row>
        <row r="4604">
          <cell r="AA4604">
            <v>44866</v>
          </cell>
          <cell r="AB4604">
            <v>2022</v>
          </cell>
        </row>
        <row r="4604">
          <cell r="AF4604" t="str">
            <v>电费及管理费</v>
          </cell>
        </row>
        <row r="4605">
          <cell r="C4605" t="str">
            <v>中华东波苑</v>
          </cell>
        </row>
        <row r="4605">
          <cell r="K4605" t="str">
            <v>2022年</v>
          </cell>
        </row>
        <row r="4605">
          <cell r="M4605">
            <v>44865</v>
          </cell>
        </row>
        <row r="4605">
          <cell r="S4605">
            <v>568</v>
          </cell>
        </row>
        <row r="4605">
          <cell r="AA4605">
            <v>44866</v>
          </cell>
          <cell r="AB4605">
            <v>2022</v>
          </cell>
        </row>
        <row r="4605">
          <cell r="AF4605" t="str">
            <v>代收水费</v>
          </cell>
        </row>
        <row r="4606">
          <cell r="C4606" t="str">
            <v>中华东波苑</v>
          </cell>
        </row>
        <row r="4606">
          <cell r="K4606" t="str">
            <v>2022年</v>
          </cell>
        </row>
        <row r="4606">
          <cell r="M4606">
            <v>44865</v>
          </cell>
        </row>
        <row r="4606">
          <cell r="S4606">
            <v>4197.1</v>
          </cell>
        </row>
        <row r="4606">
          <cell r="AA4606">
            <v>44866</v>
          </cell>
          <cell r="AB4606">
            <v>2022</v>
          </cell>
        </row>
        <row r="4606">
          <cell r="AF4606" t="str">
            <v>电费及管理费</v>
          </cell>
        </row>
        <row r="4607">
          <cell r="C4607" t="str">
            <v>中华东波苑</v>
          </cell>
        </row>
        <row r="4607">
          <cell r="K4607" t="str">
            <v>2022年</v>
          </cell>
        </row>
        <row r="4607">
          <cell r="M4607">
            <v>44865</v>
          </cell>
        </row>
        <row r="4607">
          <cell r="S4607">
            <v>101.08</v>
          </cell>
        </row>
        <row r="4607">
          <cell r="AA4607">
            <v>44866</v>
          </cell>
          <cell r="AB4607">
            <v>2022</v>
          </cell>
        </row>
        <row r="4607">
          <cell r="AF4607" t="str">
            <v>代收水费</v>
          </cell>
        </row>
        <row r="4608">
          <cell r="C4608" t="str">
            <v>中华东波苑</v>
          </cell>
        </row>
        <row r="4608">
          <cell r="K4608" t="str">
            <v>2022年</v>
          </cell>
        </row>
        <row r="4608">
          <cell r="M4608">
            <v>44865</v>
          </cell>
        </row>
        <row r="4608">
          <cell r="S4608">
            <v>78.48</v>
          </cell>
        </row>
        <row r="4608">
          <cell r="AA4608">
            <v>44866</v>
          </cell>
          <cell r="AB4608">
            <v>2022</v>
          </cell>
        </row>
        <row r="4608">
          <cell r="AF4608" t="str">
            <v>电费及管理费</v>
          </cell>
        </row>
        <row r="4609">
          <cell r="C4609" t="str">
            <v>中华东波苑</v>
          </cell>
        </row>
        <row r="4609">
          <cell r="K4609" t="str">
            <v>2022年</v>
          </cell>
        </row>
        <row r="4609">
          <cell r="M4609">
            <v>44865</v>
          </cell>
        </row>
        <row r="4609">
          <cell r="S4609">
            <v>296.48</v>
          </cell>
        </row>
        <row r="4609">
          <cell r="AA4609">
            <v>44866</v>
          </cell>
          <cell r="AB4609">
            <v>2022</v>
          </cell>
        </row>
        <row r="4609">
          <cell r="AF4609" t="str">
            <v>电费及管理费</v>
          </cell>
        </row>
        <row r="4610">
          <cell r="C4610" t="str">
            <v>中华东波苑</v>
          </cell>
        </row>
        <row r="4610">
          <cell r="K4610" t="str">
            <v>2022年</v>
          </cell>
        </row>
        <row r="4610">
          <cell r="M4610">
            <v>44865</v>
          </cell>
        </row>
        <row r="4610">
          <cell r="S4610">
            <v>382.66</v>
          </cell>
        </row>
        <row r="4610">
          <cell r="AA4610">
            <v>44866</v>
          </cell>
          <cell r="AB4610">
            <v>2022</v>
          </cell>
        </row>
        <row r="4610">
          <cell r="AF4610" t="str">
            <v>代收水费</v>
          </cell>
        </row>
        <row r="4611">
          <cell r="C4611" t="str">
            <v>中华东波苑</v>
          </cell>
        </row>
        <row r="4611">
          <cell r="K4611" t="str">
            <v>2022年</v>
          </cell>
        </row>
        <row r="4611">
          <cell r="M4611">
            <v>44895</v>
          </cell>
        </row>
        <row r="4611">
          <cell r="S4611">
            <v>1700</v>
          </cell>
        </row>
        <row r="4611">
          <cell r="AA4611">
            <v>44866</v>
          </cell>
          <cell r="AB4611">
            <v>2022</v>
          </cell>
        </row>
        <row r="4611">
          <cell r="AF4611" t="str">
            <v>快递柜</v>
          </cell>
        </row>
        <row r="4612">
          <cell r="C4612" t="str">
            <v>中华东波苑</v>
          </cell>
        </row>
        <row r="4612">
          <cell r="K4612" t="str">
            <v>2022年</v>
          </cell>
        </row>
        <row r="4612">
          <cell r="M4612">
            <v>44909</v>
          </cell>
        </row>
        <row r="4612">
          <cell r="S4612">
            <v>5500</v>
          </cell>
        </row>
        <row r="4612">
          <cell r="AA4612">
            <v>44866</v>
          </cell>
          <cell r="AB4612">
            <v>2022</v>
          </cell>
        </row>
        <row r="4612">
          <cell r="AF4612" t="str">
            <v>电梯广告（业委会）</v>
          </cell>
        </row>
        <row r="4613">
          <cell r="C4613" t="str">
            <v>中华东波苑</v>
          </cell>
        </row>
        <row r="4613">
          <cell r="K4613" t="str">
            <v>2022年</v>
          </cell>
        </row>
        <row r="4613">
          <cell r="M4613">
            <v>44909</v>
          </cell>
        </row>
        <row r="4613">
          <cell r="S4613">
            <v>5400</v>
          </cell>
        </row>
        <row r="4613">
          <cell r="AA4613">
            <v>44866</v>
          </cell>
          <cell r="AB4613">
            <v>2022</v>
          </cell>
        </row>
        <row r="4613">
          <cell r="AF4613" t="str">
            <v>电梯广告（业委会）</v>
          </cell>
        </row>
        <row r="4614">
          <cell r="C4614" t="str">
            <v>中华东波苑</v>
          </cell>
        </row>
        <row r="4614">
          <cell r="K4614" t="str">
            <v>2022年</v>
          </cell>
        </row>
        <row r="4614">
          <cell r="M4614">
            <v>44909</v>
          </cell>
        </row>
        <row r="4614">
          <cell r="S4614">
            <v>5500</v>
          </cell>
        </row>
        <row r="4614">
          <cell r="AA4614">
            <v>44866</v>
          </cell>
          <cell r="AB4614">
            <v>2022</v>
          </cell>
        </row>
        <row r="4614">
          <cell r="AF4614" t="str">
            <v>电梯广告（业委会）</v>
          </cell>
        </row>
        <row r="4615">
          <cell r="C4615" t="str">
            <v>中华东波苑</v>
          </cell>
        </row>
        <row r="4615">
          <cell r="K4615" t="str">
            <v>2022年</v>
          </cell>
        </row>
        <row r="4615">
          <cell r="M4615">
            <v>44909</v>
          </cell>
        </row>
        <row r="4615">
          <cell r="S4615">
            <v>5400</v>
          </cell>
        </row>
        <row r="4615">
          <cell r="AA4615">
            <v>44866</v>
          </cell>
          <cell r="AB4615">
            <v>2022</v>
          </cell>
        </row>
        <row r="4615">
          <cell r="AF4615" t="str">
            <v>电梯广告（业委会）</v>
          </cell>
        </row>
        <row r="4616">
          <cell r="C4616" t="str">
            <v>中华东波苑</v>
          </cell>
        </row>
        <row r="4616">
          <cell r="K4616" t="str">
            <v>2022年</v>
          </cell>
        </row>
        <row r="4616">
          <cell r="M4616">
            <v>44926</v>
          </cell>
        </row>
        <row r="4616">
          <cell r="S4616">
            <v>500</v>
          </cell>
        </row>
        <row r="4616">
          <cell r="AA4616">
            <v>44866</v>
          </cell>
          <cell r="AB4616">
            <v>2022</v>
          </cell>
        </row>
        <row r="4616">
          <cell r="AF4616" t="str">
            <v>电梯广告（业委会）</v>
          </cell>
        </row>
        <row r="4617">
          <cell r="C4617" t="str">
            <v>中华东波苑</v>
          </cell>
        </row>
        <row r="4617">
          <cell r="K4617" t="str">
            <v>2023年</v>
          </cell>
        </row>
        <row r="4617">
          <cell r="M4617">
            <v>45138</v>
          </cell>
        </row>
        <row r="4617">
          <cell r="S4617">
            <v>700</v>
          </cell>
        </row>
        <row r="4617">
          <cell r="AA4617">
            <v>44866</v>
          </cell>
          <cell r="AB4617">
            <v>2022</v>
          </cell>
        </row>
        <row r="4617">
          <cell r="AF4617" t="str">
            <v>电梯广告（业委会）</v>
          </cell>
        </row>
        <row r="4618">
          <cell r="C4618" t="str">
            <v>中华东波苑</v>
          </cell>
        </row>
        <row r="4618">
          <cell r="K4618" t="str">
            <v>2022年</v>
          </cell>
        </row>
        <row r="4618">
          <cell r="M4618">
            <v>44926</v>
          </cell>
        </row>
        <row r="4618">
          <cell r="S4618">
            <v>166.67</v>
          </cell>
        </row>
        <row r="4618">
          <cell r="AA4618">
            <v>44866</v>
          </cell>
          <cell r="AB4618">
            <v>2022</v>
          </cell>
        </row>
        <row r="4618">
          <cell r="AF4618" t="str">
            <v>电梯广告（联讯）</v>
          </cell>
        </row>
        <row r="4619">
          <cell r="C4619" t="str">
            <v>中华东波苑</v>
          </cell>
        </row>
        <row r="4619">
          <cell r="K4619" t="str">
            <v>2023年</v>
          </cell>
        </row>
        <row r="4619">
          <cell r="M4619">
            <v>45138</v>
          </cell>
        </row>
        <row r="4619">
          <cell r="S4619">
            <v>233.33</v>
          </cell>
        </row>
        <row r="4619">
          <cell r="AA4619">
            <v>44866</v>
          </cell>
          <cell r="AB4619">
            <v>2022</v>
          </cell>
        </row>
        <row r="4619">
          <cell r="AF4619" t="str">
            <v>电梯广告（联讯）</v>
          </cell>
        </row>
        <row r="4620">
          <cell r="C4620" t="str">
            <v>中华东波苑</v>
          </cell>
        </row>
        <row r="4620">
          <cell r="K4620" t="str">
            <v>2022年</v>
          </cell>
        </row>
        <row r="4620">
          <cell r="M4620">
            <v>44869</v>
          </cell>
        </row>
        <row r="4620">
          <cell r="S4620">
            <v>1580</v>
          </cell>
        </row>
        <row r="4620">
          <cell r="AA4620">
            <v>44896</v>
          </cell>
          <cell r="AB4620">
            <v>2022</v>
          </cell>
        </row>
        <row r="4620">
          <cell r="AF4620" t="str">
            <v>电费及管理费</v>
          </cell>
        </row>
        <row r="4621">
          <cell r="C4621" t="str">
            <v>中华东波苑</v>
          </cell>
        </row>
        <row r="4621">
          <cell r="K4621" t="str">
            <v>2022年</v>
          </cell>
        </row>
        <row r="4621">
          <cell r="M4621">
            <v>44926</v>
          </cell>
        </row>
        <row r="4621">
          <cell r="S4621">
            <v>1473.6</v>
          </cell>
        </row>
        <row r="4621">
          <cell r="AA4621">
            <v>44896</v>
          </cell>
          <cell r="AB4621">
            <v>2022</v>
          </cell>
        </row>
        <row r="4621">
          <cell r="AF4621" t="str">
            <v>住宅物业费</v>
          </cell>
        </row>
        <row r="4622">
          <cell r="C4622" t="str">
            <v>中华东波苑</v>
          </cell>
        </row>
        <row r="4622">
          <cell r="K4622" t="str">
            <v>2022年</v>
          </cell>
        </row>
        <row r="4622">
          <cell r="M4622">
            <v>44926</v>
          </cell>
        </row>
        <row r="4622">
          <cell r="S4622">
            <v>1673.88</v>
          </cell>
        </row>
        <row r="4622">
          <cell r="AA4622">
            <v>44896</v>
          </cell>
          <cell r="AB4622">
            <v>2022</v>
          </cell>
        </row>
        <row r="4622">
          <cell r="AF4622" t="str">
            <v>住宅物业费</v>
          </cell>
        </row>
        <row r="4623">
          <cell r="C4623" t="str">
            <v>中华东波苑</v>
          </cell>
        </row>
        <row r="4623">
          <cell r="K4623" t="str">
            <v>2022年</v>
          </cell>
        </row>
        <row r="4623">
          <cell r="M4623">
            <v>44926</v>
          </cell>
        </row>
        <row r="4623">
          <cell r="S4623">
            <v>1473.6</v>
          </cell>
        </row>
        <row r="4623">
          <cell r="AA4623">
            <v>44896</v>
          </cell>
          <cell r="AB4623">
            <v>2022</v>
          </cell>
        </row>
        <row r="4623">
          <cell r="AF4623" t="str">
            <v>住宅物业费</v>
          </cell>
        </row>
        <row r="4624">
          <cell r="C4624" t="str">
            <v>中华东波苑</v>
          </cell>
        </row>
        <row r="4624">
          <cell r="K4624" t="str">
            <v>2022年</v>
          </cell>
        </row>
        <row r="4624">
          <cell r="M4624">
            <v>44926</v>
          </cell>
        </row>
        <row r="4624">
          <cell r="S4624">
            <v>1473.6</v>
          </cell>
        </row>
        <row r="4624">
          <cell r="AA4624">
            <v>44896</v>
          </cell>
          <cell r="AB4624">
            <v>2022</v>
          </cell>
        </row>
        <row r="4624">
          <cell r="AF4624" t="str">
            <v>住宅物业费</v>
          </cell>
        </row>
        <row r="4625">
          <cell r="C4625" t="str">
            <v>中华东波苑</v>
          </cell>
        </row>
        <row r="4625">
          <cell r="K4625" t="str">
            <v>2022年</v>
          </cell>
        </row>
        <row r="4625">
          <cell r="M4625">
            <v>44926</v>
          </cell>
        </row>
        <row r="4625">
          <cell r="S4625">
            <v>1656.12</v>
          </cell>
        </row>
        <row r="4625">
          <cell r="AA4625">
            <v>44896</v>
          </cell>
          <cell r="AB4625">
            <v>2022</v>
          </cell>
        </row>
        <row r="4625">
          <cell r="AF4625" t="str">
            <v>住宅物业费</v>
          </cell>
        </row>
        <row r="4626">
          <cell r="C4626" t="str">
            <v>中华东波苑</v>
          </cell>
        </row>
        <row r="4626">
          <cell r="K4626" t="str">
            <v>2022年</v>
          </cell>
        </row>
        <row r="4626">
          <cell r="M4626">
            <v>44865</v>
          </cell>
        </row>
        <row r="4626">
          <cell r="S4626">
            <v>3360.47</v>
          </cell>
        </row>
        <row r="4626">
          <cell r="AA4626">
            <v>44896</v>
          </cell>
          <cell r="AB4626">
            <v>2022</v>
          </cell>
        </row>
        <row r="4626">
          <cell r="AF4626" t="str">
            <v>电费及管理费</v>
          </cell>
        </row>
        <row r="4627">
          <cell r="C4627" t="str">
            <v>中华东波苑</v>
          </cell>
        </row>
        <row r="4627">
          <cell r="K4627" t="str">
            <v>2022年</v>
          </cell>
        </row>
        <row r="4627">
          <cell r="M4627">
            <v>44865</v>
          </cell>
        </row>
        <row r="4627">
          <cell r="S4627">
            <v>429.3</v>
          </cell>
        </row>
        <row r="4627">
          <cell r="AA4627">
            <v>44896</v>
          </cell>
          <cell r="AB4627">
            <v>2022</v>
          </cell>
        </row>
        <row r="4627">
          <cell r="AF4627" t="str">
            <v>代收水费</v>
          </cell>
        </row>
        <row r="4628">
          <cell r="C4628" t="str">
            <v>中华东波苑</v>
          </cell>
        </row>
        <row r="4628">
          <cell r="K4628" t="str">
            <v>2022年</v>
          </cell>
        </row>
        <row r="4628">
          <cell r="M4628">
            <v>44926</v>
          </cell>
        </row>
        <row r="4628">
          <cell r="S4628">
            <v>99.16</v>
          </cell>
        </row>
        <row r="4628">
          <cell r="AA4628">
            <v>44896</v>
          </cell>
          <cell r="AB4628">
            <v>2022</v>
          </cell>
        </row>
        <row r="4628">
          <cell r="AF4628" t="str">
            <v>住宅物业费</v>
          </cell>
        </row>
        <row r="4629">
          <cell r="C4629" t="str">
            <v>中华东波苑</v>
          </cell>
        </row>
        <row r="4629">
          <cell r="K4629" t="str">
            <v>2022年</v>
          </cell>
        </row>
        <row r="4629">
          <cell r="M4629">
            <v>44926</v>
          </cell>
        </row>
        <row r="4629">
          <cell r="S4629">
            <v>100</v>
          </cell>
        </row>
        <row r="4629">
          <cell r="AA4629">
            <v>44896</v>
          </cell>
          <cell r="AB4629">
            <v>2022</v>
          </cell>
        </row>
        <row r="4629">
          <cell r="AF4629" t="str">
            <v>住宅物业费</v>
          </cell>
        </row>
        <row r="4630">
          <cell r="C4630" t="str">
            <v>中华东波苑</v>
          </cell>
        </row>
        <row r="4630">
          <cell r="K4630" t="str">
            <v>2022年</v>
          </cell>
        </row>
        <row r="4630">
          <cell r="M4630">
            <v>44926</v>
          </cell>
        </row>
        <row r="4630">
          <cell r="S4630">
            <v>100</v>
          </cell>
        </row>
        <row r="4630">
          <cell r="AA4630">
            <v>44896</v>
          </cell>
          <cell r="AB4630">
            <v>2022</v>
          </cell>
        </row>
        <row r="4630">
          <cell r="AF4630" t="str">
            <v>住宅物业费</v>
          </cell>
        </row>
        <row r="4631">
          <cell r="C4631" t="str">
            <v>中华东波苑</v>
          </cell>
        </row>
        <row r="4631">
          <cell r="K4631" t="str">
            <v>2022年</v>
          </cell>
        </row>
        <row r="4631">
          <cell r="M4631">
            <v>44926</v>
          </cell>
        </row>
        <row r="4631">
          <cell r="S4631">
            <v>100</v>
          </cell>
        </row>
        <row r="4631">
          <cell r="AA4631">
            <v>44896</v>
          </cell>
          <cell r="AB4631">
            <v>2022</v>
          </cell>
        </row>
        <row r="4631">
          <cell r="AF4631" t="str">
            <v>住宅物业费</v>
          </cell>
        </row>
        <row r="4632">
          <cell r="C4632" t="str">
            <v>中华东波苑</v>
          </cell>
        </row>
        <row r="4632">
          <cell r="K4632" t="str">
            <v>2022年</v>
          </cell>
        </row>
        <row r="4632">
          <cell r="M4632">
            <v>44926</v>
          </cell>
        </row>
        <row r="4632">
          <cell r="S4632">
            <v>100</v>
          </cell>
        </row>
        <row r="4632">
          <cell r="AA4632">
            <v>44896</v>
          </cell>
          <cell r="AB4632">
            <v>2022</v>
          </cell>
        </row>
        <row r="4632">
          <cell r="AF4632" t="str">
            <v>住宅物业费</v>
          </cell>
        </row>
        <row r="4633">
          <cell r="C4633" t="str">
            <v>中华东波苑</v>
          </cell>
        </row>
        <row r="4633">
          <cell r="K4633" t="str">
            <v>2022年</v>
          </cell>
        </row>
        <row r="4633">
          <cell r="M4633">
            <v>44926</v>
          </cell>
        </row>
        <row r="4633">
          <cell r="S4633">
            <v>100</v>
          </cell>
        </row>
        <row r="4633">
          <cell r="AA4633">
            <v>44896</v>
          </cell>
          <cell r="AB4633">
            <v>2022</v>
          </cell>
        </row>
        <row r="4633">
          <cell r="AF4633" t="str">
            <v>住宅物业费</v>
          </cell>
        </row>
        <row r="4634">
          <cell r="C4634" t="str">
            <v>中华东波苑</v>
          </cell>
        </row>
        <row r="4634">
          <cell r="K4634" t="str">
            <v>2022年</v>
          </cell>
        </row>
        <row r="4634">
          <cell r="M4634">
            <v>44926</v>
          </cell>
        </row>
        <row r="4634">
          <cell r="S4634">
            <v>100</v>
          </cell>
        </row>
        <row r="4634">
          <cell r="AA4634">
            <v>44896</v>
          </cell>
          <cell r="AB4634">
            <v>2022</v>
          </cell>
        </row>
        <row r="4634">
          <cell r="AF4634" t="str">
            <v>住宅物业费</v>
          </cell>
        </row>
        <row r="4635">
          <cell r="C4635" t="str">
            <v>中华东波苑</v>
          </cell>
        </row>
        <row r="4635">
          <cell r="K4635" t="str">
            <v>2022年</v>
          </cell>
        </row>
        <row r="4635">
          <cell r="M4635">
            <v>44926</v>
          </cell>
        </row>
        <row r="4635">
          <cell r="S4635">
            <v>100</v>
          </cell>
        </row>
        <row r="4635">
          <cell r="AA4635">
            <v>44896</v>
          </cell>
          <cell r="AB4635">
            <v>2022</v>
          </cell>
        </row>
        <row r="4635">
          <cell r="AF4635" t="str">
            <v>住宅物业费</v>
          </cell>
        </row>
        <row r="4636">
          <cell r="C4636" t="str">
            <v>中华东波苑</v>
          </cell>
        </row>
        <row r="4636">
          <cell r="K4636" t="str">
            <v>2022年</v>
          </cell>
        </row>
        <row r="4636">
          <cell r="M4636">
            <v>44926</v>
          </cell>
        </row>
        <row r="4636">
          <cell r="S4636">
            <v>100</v>
          </cell>
        </row>
        <row r="4636">
          <cell r="AA4636">
            <v>44896</v>
          </cell>
          <cell r="AB4636">
            <v>2022</v>
          </cell>
        </row>
        <row r="4636">
          <cell r="AF4636" t="str">
            <v>住宅物业费</v>
          </cell>
        </row>
        <row r="4637">
          <cell r="C4637" t="str">
            <v>中华东波苑</v>
          </cell>
        </row>
        <row r="4637">
          <cell r="K4637" t="str">
            <v>2022年</v>
          </cell>
        </row>
        <row r="4637">
          <cell r="M4637">
            <v>44926</v>
          </cell>
        </row>
        <row r="4637">
          <cell r="S4637">
            <v>100</v>
          </cell>
        </row>
        <row r="4637">
          <cell r="AA4637">
            <v>44896</v>
          </cell>
          <cell r="AB4637">
            <v>2022</v>
          </cell>
        </row>
        <row r="4637">
          <cell r="AF4637" t="str">
            <v>住宅物业费</v>
          </cell>
        </row>
        <row r="4638">
          <cell r="C4638" t="str">
            <v>中华东波苑</v>
          </cell>
        </row>
        <row r="4638">
          <cell r="K4638" t="str">
            <v>2022年</v>
          </cell>
        </row>
        <row r="4638">
          <cell r="M4638">
            <v>44926</v>
          </cell>
        </row>
        <row r="4638">
          <cell r="S4638">
            <v>100</v>
          </cell>
        </row>
        <row r="4638">
          <cell r="AA4638">
            <v>44896</v>
          </cell>
          <cell r="AB4638">
            <v>2022</v>
          </cell>
        </row>
        <row r="4638">
          <cell r="AF4638" t="str">
            <v>住宅物业费</v>
          </cell>
        </row>
        <row r="4639">
          <cell r="C4639" t="str">
            <v>中华东波苑</v>
          </cell>
        </row>
        <row r="4639">
          <cell r="K4639" t="str">
            <v>2022年</v>
          </cell>
        </row>
        <row r="4639">
          <cell r="M4639">
            <v>44926</v>
          </cell>
        </row>
        <row r="4639">
          <cell r="S4639">
            <v>100</v>
          </cell>
        </row>
        <row r="4639">
          <cell r="AA4639">
            <v>44896</v>
          </cell>
          <cell r="AB4639">
            <v>2022</v>
          </cell>
        </row>
        <row r="4639">
          <cell r="AF4639" t="str">
            <v>住宅物业费</v>
          </cell>
        </row>
        <row r="4640">
          <cell r="C4640" t="str">
            <v>中华东波苑</v>
          </cell>
        </row>
        <row r="4640">
          <cell r="K4640" t="str">
            <v>2022年</v>
          </cell>
        </row>
        <row r="4640">
          <cell r="M4640">
            <v>44926</v>
          </cell>
        </row>
        <row r="4640">
          <cell r="S4640">
            <v>100</v>
          </cell>
        </row>
        <row r="4640">
          <cell r="AA4640">
            <v>44896</v>
          </cell>
          <cell r="AB4640">
            <v>2022</v>
          </cell>
        </row>
        <row r="4640">
          <cell r="AF4640" t="str">
            <v>住宅物业费</v>
          </cell>
        </row>
        <row r="4641">
          <cell r="C4641" t="str">
            <v>中华东波苑</v>
          </cell>
        </row>
        <row r="4641">
          <cell r="K4641" t="str">
            <v>2022年</v>
          </cell>
        </row>
        <row r="4641">
          <cell r="M4641">
            <v>44926</v>
          </cell>
        </row>
        <row r="4641">
          <cell r="S4641">
            <v>100</v>
          </cell>
        </row>
        <row r="4641">
          <cell r="AA4641">
            <v>44896</v>
          </cell>
          <cell r="AB4641">
            <v>2022</v>
          </cell>
        </row>
        <row r="4641">
          <cell r="AF4641" t="str">
            <v>住宅物业费</v>
          </cell>
        </row>
        <row r="4642">
          <cell r="C4642" t="str">
            <v>中华东波苑</v>
          </cell>
        </row>
        <row r="4642">
          <cell r="K4642" t="str">
            <v>2022年</v>
          </cell>
        </row>
        <row r="4642">
          <cell r="M4642">
            <v>44926</v>
          </cell>
        </row>
        <row r="4642">
          <cell r="S4642">
            <v>100</v>
          </cell>
        </row>
        <row r="4642">
          <cell r="AA4642">
            <v>44896</v>
          </cell>
          <cell r="AB4642">
            <v>2022</v>
          </cell>
        </row>
        <row r="4642">
          <cell r="AF4642" t="str">
            <v>住宅物业费</v>
          </cell>
        </row>
        <row r="4643">
          <cell r="C4643" t="str">
            <v>中华东波苑</v>
          </cell>
        </row>
        <row r="4643">
          <cell r="K4643" t="str">
            <v>2022年</v>
          </cell>
        </row>
        <row r="4643">
          <cell r="M4643">
            <v>44926</v>
          </cell>
        </row>
        <row r="4643">
          <cell r="S4643">
            <v>100</v>
          </cell>
        </row>
        <row r="4643">
          <cell r="AA4643">
            <v>44896</v>
          </cell>
          <cell r="AB4643">
            <v>2022</v>
          </cell>
        </row>
        <row r="4643">
          <cell r="AF4643" t="str">
            <v>住宅物业费</v>
          </cell>
        </row>
        <row r="4644">
          <cell r="C4644" t="str">
            <v>中华东波苑</v>
          </cell>
        </row>
        <row r="4644">
          <cell r="K4644" t="str">
            <v>2022年</v>
          </cell>
        </row>
        <row r="4644">
          <cell r="M4644">
            <v>44926</v>
          </cell>
        </row>
        <row r="4644">
          <cell r="S4644">
            <v>100</v>
          </cell>
        </row>
        <row r="4644">
          <cell r="AA4644">
            <v>44896</v>
          </cell>
          <cell r="AB4644">
            <v>2022</v>
          </cell>
        </row>
        <row r="4644">
          <cell r="AF4644" t="str">
            <v>住宅物业费</v>
          </cell>
        </row>
        <row r="4645">
          <cell r="C4645" t="str">
            <v>中华东波苑</v>
          </cell>
        </row>
        <row r="4645">
          <cell r="K4645" t="str">
            <v>2022年</v>
          </cell>
        </row>
        <row r="4645">
          <cell r="M4645">
            <v>44926</v>
          </cell>
        </row>
        <row r="4645">
          <cell r="S4645">
            <v>100</v>
          </cell>
        </row>
        <row r="4645">
          <cell r="AA4645">
            <v>44896</v>
          </cell>
          <cell r="AB4645">
            <v>2022</v>
          </cell>
        </row>
        <row r="4645">
          <cell r="AF4645" t="str">
            <v>住宅物业费</v>
          </cell>
        </row>
        <row r="4646">
          <cell r="C4646" t="str">
            <v>中华东波苑</v>
          </cell>
        </row>
        <row r="4646">
          <cell r="K4646" t="str">
            <v>2022年</v>
          </cell>
        </row>
        <row r="4646">
          <cell r="M4646">
            <v>44834</v>
          </cell>
        </row>
        <row r="4646">
          <cell r="S4646">
            <v>23810.2</v>
          </cell>
        </row>
        <row r="4646">
          <cell r="AA4646">
            <v>44896</v>
          </cell>
          <cell r="AB4646">
            <v>2022</v>
          </cell>
        </row>
        <row r="4646">
          <cell r="AF4646" t="str">
            <v>电费及管理费</v>
          </cell>
        </row>
        <row r="4647">
          <cell r="C4647" t="str">
            <v>中华东波苑</v>
          </cell>
        </row>
        <row r="4647">
          <cell r="K4647" t="str">
            <v>2022年</v>
          </cell>
        </row>
        <row r="4647">
          <cell r="M4647">
            <v>44926</v>
          </cell>
        </row>
        <row r="4647">
          <cell r="S4647">
            <v>2178.72</v>
          </cell>
        </row>
        <row r="4647">
          <cell r="AA4647">
            <v>44896</v>
          </cell>
          <cell r="AB4647">
            <v>2022</v>
          </cell>
        </row>
        <row r="4647">
          <cell r="AF4647" t="str">
            <v>住宅物业费</v>
          </cell>
        </row>
        <row r="4648">
          <cell r="C4648" t="str">
            <v>中华东波苑</v>
          </cell>
        </row>
        <row r="4648">
          <cell r="K4648" t="str">
            <v>2022年</v>
          </cell>
        </row>
        <row r="4648">
          <cell r="M4648">
            <v>44895</v>
          </cell>
        </row>
        <row r="4648">
          <cell r="S4648">
            <v>1336.5</v>
          </cell>
        </row>
        <row r="4648">
          <cell r="AA4648">
            <v>44896</v>
          </cell>
          <cell r="AB4648">
            <v>2022</v>
          </cell>
        </row>
        <row r="4648">
          <cell r="AF4648" t="str">
            <v>电费及管理费</v>
          </cell>
        </row>
        <row r="4649">
          <cell r="C4649" t="str">
            <v>中华东波苑</v>
          </cell>
        </row>
        <row r="4649">
          <cell r="K4649" t="str">
            <v>2022年</v>
          </cell>
        </row>
        <row r="4649">
          <cell r="M4649">
            <v>44895</v>
          </cell>
        </row>
        <row r="4649">
          <cell r="S4649">
            <v>238.26</v>
          </cell>
        </row>
        <row r="4649">
          <cell r="AA4649">
            <v>44896</v>
          </cell>
          <cell r="AB4649">
            <v>2022</v>
          </cell>
        </row>
        <row r="4649">
          <cell r="AF4649" t="str">
            <v>代收水费</v>
          </cell>
        </row>
        <row r="4650">
          <cell r="C4650" t="str">
            <v>中华东波苑</v>
          </cell>
        </row>
        <row r="4650">
          <cell r="K4650" t="str">
            <v>2022年</v>
          </cell>
        </row>
        <row r="4650">
          <cell r="M4650">
            <v>44895</v>
          </cell>
        </row>
        <row r="4650">
          <cell r="S4650">
            <v>1040.4</v>
          </cell>
        </row>
        <row r="4650">
          <cell r="AA4650">
            <v>44896</v>
          </cell>
          <cell r="AB4650">
            <v>2022</v>
          </cell>
        </row>
        <row r="4650">
          <cell r="AF4650" t="str">
            <v>电费及管理费</v>
          </cell>
        </row>
        <row r="4651">
          <cell r="C4651" t="str">
            <v>中华东波苑</v>
          </cell>
        </row>
        <row r="4651">
          <cell r="K4651" t="str">
            <v>2022年</v>
          </cell>
        </row>
        <row r="4651">
          <cell r="M4651">
            <v>44895</v>
          </cell>
        </row>
        <row r="4651">
          <cell r="S4651">
            <v>408</v>
          </cell>
        </row>
        <row r="4651">
          <cell r="AA4651">
            <v>44896</v>
          </cell>
          <cell r="AB4651">
            <v>2022</v>
          </cell>
        </row>
        <row r="4651">
          <cell r="AF4651" t="str">
            <v>代收水费</v>
          </cell>
        </row>
        <row r="4652">
          <cell r="C4652" t="str">
            <v>中华东波苑</v>
          </cell>
        </row>
        <row r="4652">
          <cell r="K4652" t="str">
            <v>2022年</v>
          </cell>
        </row>
        <row r="4652">
          <cell r="M4652">
            <v>44895</v>
          </cell>
        </row>
        <row r="4652">
          <cell r="S4652">
            <v>265.1</v>
          </cell>
        </row>
        <row r="4652">
          <cell r="AA4652">
            <v>44896</v>
          </cell>
          <cell r="AB4652">
            <v>2022</v>
          </cell>
        </row>
        <row r="4652">
          <cell r="AF4652" t="str">
            <v>电费及管理费</v>
          </cell>
        </row>
        <row r="4653">
          <cell r="C4653" t="str">
            <v>中华东波苑</v>
          </cell>
        </row>
        <row r="4653">
          <cell r="K4653" t="str">
            <v>2022年</v>
          </cell>
        </row>
        <row r="4653">
          <cell r="M4653">
            <v>44895</v>
          </cell>
        </row>
        <row r="4653">
          <cell r="S4653">
            <v>411.54</v>
          </cell>
        </row>
        <row r="4653">
          <cell r="AA4653">
            <v>44896</v>
          </cell>
          <cell r="AB4653">
            <v>2022</v>
          </cell>
        </row>
        <row r="4653">
          <cell r="AF4653" t="str">
            <v>代收水费</v>
          </cell>
        </row>
        <row r="4654">
          <cell r="C4654" t="str">
            <v>中华东波苑</v>
          </cell>
        </row>
        <row r="4654">
          <cell r="K4654" t="str">
            <v>2022年</v>
          </cell>
        </row>
        <row r="4654">
          <cell r="M4654">
            <v>44895</v>
          </cell>
        </row>
        <row r="4654">
          <cell r="S4654">
            <v>3570.6</v>
          </cell>
        </row>
        <row r="4654">
          <cell r="AA4654">
            <v>44896</v>
          </cell>
          <cell r="AB4654">
            <v>2022</v>
          </cell>
        </row>
        <row r="4654">
          <cell r="AF4654" t="str">
            <v>电费及管理费</v>
          </cell>
        </row>
        <row r="4655">
          <cell r="C4655" t="str">
            <v>中华东波苑</v>
          </cell>
        </row>
        <row r="4655">
          <cell r="K4655" t="str">
            <v>2022年</v>
          </cell>
        </row>
        <row r="4655">
          <cell r="M4655">
            <v>44895</v>
          </cell>
        </row>
        <row r="4655">
          <cell r="S4655">
            <v>576.06</v>
          </cell>
        </row>
        <row r="4655">
          <cell r="AA4655">
            <v>44896</v>
          </cell>
          <cell r="AB4655">
            <v>2022</v>
          </cell>
        </row>
        <row r="4655">
          <cell r="AF4655" t="str">
            <v>代收水费</v>
          </cell>
        </row>
        <row r="4656">
          <cell r="C4656" t="str">
            <v>中华东波苑</v>
          </cell>
        </row>
        <row r="4656">
          <cell r="K4656" t="str">
            <v>2022年</v>
          </cell>
        </row>
        <row r="4656">
          <cell r="M4656">
            <v>44895</v>
          </cell>
        </row>
        <row r="4656">
          <cell r="S4656">
            <v>3765.8</v>
          </cell>
        </row>
        <row r="4656">
          <cell r="AA4656">
            <v>44896</v>
          </cell>
          <cell r="AB4656">
            <v>2022</v>
          </cell>
        </row>
        <row r="4656">
          <cell r="AF4656" t="str">
            <v>电费及管理费</v>
          </cell>
        </row>
        <row r="4657">
          <cell r="C4657" t="str">
            <v>中华东波苑</v>
          </cell>
        </row>
        <row r="4657">
          <cell r="K4657" t="str">
            <v>2022年</v>
          </cell>
        </row>
        <row r="4657">
          <cell r="M4657">
            <v>44895</v>
          </cell>
        </row>
        <row r="4657">
          <cell r="S4657">
            <v>101.08</v>
          </cell>
        </row>
        <row r="4657">
          <cell r="AA4657">
            <v>44896</v>
          </cell>
          <cell r="AB4657">
            <v>2022</v>
          </cell>
        </row>
        <row r="4657">
          <cell r="AF4657" t="str">
            <v>代收水费</v>
          </cell>
        </row>
        <row r="4658">
          <cell r="C4658" t="str">
            <v>中华东波苑</v>
          </cell>
        </row>
        <row r="4658">
          <cell r="K4658" t="str">
            <v>2022年</v>
          </cell>
        </row>
        <row r="4658">
          <cell r="M4658">
            <v>44895</v>
          </cell>
        </row>
        <row r="4658">
          <cell r="S4658">
            <v>169.4</v>
          </cell>
        </row>
        <row r="4658">
          <cell r="AA4658">
            <v>44896</v>
          </cell>
          <cell r="AB4658">
            <v>2022</v>
          </cell>
        </row>
        <row r="4658">
          <cell r="AF4658" t="str">
            <v>电费及管理费</v>
          </cell>
        </row>
        <row r="4659">
          <cell r="C4659" t="str">
            <v>中华东波苑</v>
          </cell>
        </row>
        <row r="4659">
          <cell r="K4659" t="str">
            <v>2022年</v>
          </cell>
        </row>
        <row r="4659">
          <cell r="M4659">
            <v>44895</v>
          </cell>
        </row>
        <row r="4659">
          <cell r="S4659">
            <v>48</v>
          </cell>
        </row>
        <row r="4659">
          <cell r="AA4659">
            <v>44896</v>
          </cell>
          <cell r="AB4659">
            <v>2022</v>
          </cell>
        </row>
        <row r="4659">
          <cell r="AF4659" t="str">
            <v>代收水费</v>
          </cell>
        </row>
        <row r="4660">
          <cell r="C4660" t="str">
            <v>中华东波苑</v>
          </cell>
        </row>
        <row r="4660">
          <cell r="K4660" t="str">
            <v>2022年</v>
          </cell>
        </row>
        <row r="4660">
          <cell r="M4660">
            <v>44895</v>
          </cell>
        </row>
        <row r="4660">
          <cell r="S4660">
            <v>105.6</v>
          </cell>
        </row>
        <row r="4660">
          <cell r="AA4660">
            <v>44896</v>
          </cell>
          <cell r="AB4660">
            <v>2022</v>
          </cell>
        </row>
        <row r="4660">
          <cell r="AF4660" t="str">
            <v>电费及管理费</v>
          </cell>
        </row>
        <row r="4661">
          <cell r="C4661" t="str">
            <v>中华东波苑</v>
          </cell>
        </row>
        <row r="4661">
          <cell r="K4661" t="str">
            <v>2022年</v>
          </cell>
        </row>
        <row r="4661">
          <cell r="M4661">
            <v>44895</v>
          </cell>
        </row>
        <row r="4661">
          <cell r="S4661">
            <v>126.5</v>
          </cell>
        </row>
        <row r="4661">
          <cell r="AA4661">
            <v>44896</v>
          </cell>
          <cell r="AB4661">
            <v>2022</v>
          </cell>
        </row>
        <row r="4661">
          <cell r="AF4661" t="str">
            <v>电费及管理费</v>
          </cell>
        </row>
        <row r="4662">
          <cell r="C4662" t="str">
            <v>中华东波苑</v>
          </cell>
        </row>
        <row r="4662">
          <cell r="K4662" t="str">
            <v>2022年</v>
          </cell>
        </row>
        <row r="4662">
          <cell r="M4662">
            <v>44895</v>
          </cell>
        </row>
        <row r="4662">
          <cell r="S4662">
            <v>72.2</v>
          </cell>
        </row>
        <row r="4662">
          <cell r="AA4662">
            <v>44896</v>
          </cell>
          <cell r="AB4662">
            <v>2022</v>
          </cell>
        </row>
        <row r="4662">
          <cell r="AF4662" t="str">
            <v>代收水费</v>
          </cell>
        </row>
        <row r="4663">
          <cell r="C4663" t="str">
            <v>中华东波苑</v>
          </cell>
        </row>
        <row r="4663">
          <cell r="K4663" t="str">
            <v>2022年</v>
          </cell>
        </row>
        <row r="4663">
          <cell r="M4663">
            <v>44895</v>
          </cell>
        </row>
        <row r="4663">
          <cell r="S4663">
            <v>80.3</v>
          </cell>
        </row>
        <row r="4663">
          <cell r="AA4663">
            <v>44896</v>
          </cell>
          <cell r="AB4663">
            <v>2022</v>
          </cell>
        </row>
        <row r="4663">
          <cell r="AF4663" t="str">
            <v>电费及管理费</v>
          </cell>
        </row>
        <row r="4664">
          <cell r="C4664" t="str">
            <v>中华东波苑</v>
          </cell>
        </row>
        <row r="4664">
          <cell r="K4664" t="str">
            <v>2022年</v>
          </cell>
        </row>
        <row r="4664">
          <cell r="M4664">
            <v>44895</v>
          </cell>
        </row>
        <row r="4664">
          <cell r="S4664">
            <v>75</v>
          </cell>
        </row>
        <row r="4664">
          <cell r="AA4664">
            <v>44896</v>
          </cell>
          <cell r="AB4664">
            <v>2022</v>
          </cell>
        </row>
        <row r="4664">
          <cell r="AF4664" t="str">
            <v>代收水费</v>
          </cell>
        </row>
        <row r="4665">
          <cell r="C4665" t="str">
            <v>中华东波苑</v>
          </cell>
        </row>
        <row r="4665">
          <cell r="K4665" t="str">
            <v>2022年</v>
          </cell>
        </row>
        <row r="4665">
          <cell r="M4665">
            <v>44895</v>
          </cell>
        </row>
        <row r="4665">
          <cell r="S4665">
            <v>223.82</v>
          </cell>
        </row>
        <row r="4665">
          <cell r="AA4665">
            <v>44896</v>
          </cell>
          <cell r="AB4665">
            <v>2022</v>
          </cell>
        </row>
        <row r="4665">
          <cell r="AF4665" t="str">
            <v>代收水费</v>
          </cell>
        </row>
        <row r="4666">
          <cell r="C4666" t="str">
            <v>中华东波苑</v>
          </cell>
        </row>
        <row r="4666">
          <cell r="K4666" t="str">
            <v>2022年</v>
          </cell>
        </row>
        <row r="4666">
          <cell r="M4666">
            <v>44926</v>
          </cell>
        </row>
        <row r="4666">
          <cell r="S4666">
            <v>3135</v>
          </cell>
        </row>
        <row r="4666">
          <cell r="AA4666">
            <v>44896</v>
          </cell>
          <cell r="AB4666">
            <v>2022</v>
          </cell>
        </row>
        <row r="4666">
          <cell r="AF4666" t="str">
            <v>商铺物业费</v>
          </cell>
        </row>
        <row r="4667">
          <cell r="C4667" t="str">
            <v>中华东波苑</v>
          </cell>
        </row>
        <row r="4667">
          <cell r="K4667" t="str">
            <v>2022年</v>
          </cell>
        </row>
        <row r="4667">
          <cell r="M4667">
            <v>44895</v>
          </cell>
        </row>
        <row r="4667">
          <cell r="S4667">
            <v>1534.65</v>
          </cell>
        </row>
        <row r="4667">
          <cell r="AA4667">
            <v>44896</v>
          </cell>
          <cell r="AB4667">
            <v>2022</v>
          </cell>
        </row>
        <row r="4667">
          <cell r="AF4667" t="str">
            <v>电费及管理费</v>
          </cell>
        </row>
        <row r="4668">
          <cell r="C4668" t="str">
            <v>中华东波苑</v>
          </cell>
        </row>
        <row r="4668">
          <cell r="K4668" t="str">
            <v>2022年</v>
          </cell>
        </row>
        <row r="4668">
          <cell r="M4668">
            <v>44895</v>
          </cell>
        </row>
        <row r="4668">
          <cell r="S4668">
            <v>540</v>
          </cell>
        </row>
        <row r="4668">
          <cell r="AA4668">
            <v>44896</v>
          </cell>
          <cell r="AB4668">
            <v>2022</v>
          </cell>
        </row>
        <row r="4668">
          <cell r="AF4668" t="str">
            <v>代收水费</v>
          </cell>
        </row>
        <row r="4669">
          <cell r="C4669" t="str">
            <v>中华东波苑</v>
          </cell>
        </row>
        <row r="4669">
          <cell r="K4669" t="str">
            <v>2022年</v>
          </cell>
        </row>
        <row r="4669">
          <cell r="M4669">
            <v>44895</v>
          </cell>
        </row>
        <row r="4669">
          <cell r="S4669">
            <v>4059</v>
          </cell>
        </row>
        <row r="4669">
          <cell r="AA4669">
            <v>44896</v>
          </cell>
          <cell r="AB4669">
            <v>2022</v>
          </cell>
        </row>
        <row r="4669">
          <cell r="AF4669" t="str">
            <v>电费及管理费</v>
          </cell>
        </row>
        <row r="4670">
          <cell r="C4670" t="str">
            <v>中华东波苑</v>
          </cell>
        </row>
        <row r="4670">
          <cell r="K4670" t="str">
            <v>2022年</v>
          </cell>
        </row>
        <row r="4670">
          <cell r="M4670">
            <v>44895</v>
          </cell>
        </row>
        <row r="4670">
          <cell r="S4670">
            <v>450</v>
          </cell>
        </row>
        <row r="4670">
          <cell r="AA4670">
            <v>44896</v>
          </cell>
          <cell r="AB4670">
            <v>2022</v>
          </cell>
        </row>
        <row r="4670">
          <cell r="AF4670" t="str">
            <v>代收水费</v>
          </cell>
        </row>
        <row r="4671">
          <cell r="C4671" t="str">
            <v>中华东波苑</v>
          </cell>
        </row>
        <row r="4671">
          <cell r="K4671" t="str">
            <v>2022年</v>
          </cell>
        </row>
        <row r="4671">
          <cell r="M4671">
            <v>44869</v>
          </cell>
        </row>
        <row r="4671">
          <cell r="S4671">
            <v>1580</v>
          </cell>
        </row>
        <row r="4671">
          <cell r="AA4671">
            <v>44896</v>
          </cell>
          <cell r="AB4671">
            <v>2022</v>
          </cell>
        </row>
        <row r="4671">
          <cell r="AF4671" t="str">
            <v>电费及管理费</v>
          </cell>
        </row>
        <row r="4672">
          <cell r="C4672" t="str">
            <v>中华东波苑</v>
          </cell>
        </row>
        <row r="4672">
          <cell r="K4672" t="str">
            <v>2022年</v>
          </cell>
        </row>
        <row r="4672">
          <cell r="M4672">
            <v>44895</v>
          </cell>
        </row>
        <row r="4672">
          <cell r="S4672">
            <v>552.2</v>
          </cell>
        </row>
        <row r="4672">
          <cell r="AA4672">
            <v>44896</v>
          </cell>
          <cell r="AB4672">
            <v>2022</v>
          </cell>
        </row>
        <row r="4672">
          <cell r="AF4672" t="str">
            <v>电费及管理费</v>
          </cell>
        </row>
        <row r="4673">
          <cell r="C4673" t="str">
            <v>中华东波苑</v>
          </cell>
        </row>
        <row r="4673">
          <cell r="K4673" t="str">
            <v>2022年</v>
          </cell>
        </row>
        <row r="4673">
          <cell r="M4673">
            <v>44895</v>
          </cell>
        </row>
        <row r="4673">
          <cell r="S4673">
            <v>112.5</v>
          </cell>
        </row>
        <row r="4673">
          <cell r="AA4673">
            <v>44896</v>
          </cell>
          <cell r="AB4673">
            <v>2022</v>
          </cell>
        </row>
        <row r="4673">
          <cell r="AF4673" t="str">
            <v>代收水费</v>
          </cell>
        </row>
        <row r="4674">
          <cell r="C4674" t="str">
            <v>中华东波苑</v>
          </cell>
        </row>
        <row r="4674">
          <cell r="K4674" t="str">
            <v>2022年</v>
          </cell>
        </row>
        <row r="4674">
          <cell r="M4674">
            <v>44895</v>
          </cell>
        </row>
        <row r="4674">
          <cell r="S4674">
            <v>541.5</v>
          </cell>
        </row>
        <row r="4674">
          <cell r="AA4674">
            <v>44896</v>
          </cell>
          <cell r="AB4674">
            <v>2022</v>
          </cell>
        </row>
        <row r="4674">
          <cell r="AF4674" t="str">
            <v>电费及管理费</v>
          </cell>
        </row>
        <row r="4675">
          <cell r="C4675" t="str">
            <v>中华东波苑</v>
          </cell>
        </row>
        <row r="4675">
          <cell r="K4675" t="str">
            <v>2022年</v>
          </cell>
        </row>
        <row r="4675">
          <cell r="M4675">
            <v>44895</v>
          </cell>
        </row>
        <row r="4675">
          <cell r="S4675">
            <v>28.88</v>
          </cell>
        </row>
        <row r="4675">
          <cell r="AA4675">
            <v>44896</v>
          </cell>
          <cell r="AB4675">
            <v>2022</v>
          </cell>
        </row>
        <row r="4675">
          <cell r="AF4675" t="str">
            <v>代收水费</v>
          </cell>
        </row>
        <row r="4676">
          <cell r="C4676" t="str">
            <v>中华东波苑</v>
          </cell>
        </row>
        <row r="4676">
          <cell r="K4676" t="str">
            <v>2022年</v>
          </cell>
        </row>
        <row r="4676">
          <cell r="M4676">
            <v>44926</v>
          </cell>
        </row>
        <row r="4676">
          <cell r="S4676">
            <v>4180.44</v>
          </cell>
        </row>
        <row r="4676">
          <cell r="AA4676">
            <v>44896</v>
          </cell>
          <cell r="AB4676">
            <v>2022</v>
          </cell>
        </row>
        <row r="4676">
          <cell r="AF4676" t="str">
            <v>商铺物业费</v>
          </cell>
        </row>
        <row r="4677">
          <cell r="C4677" t="str">
            <v>中华东波苑</v>
          </cell>
        </row>
        <row r="4677">
          <cell r="K4677" t="str">
            <v>2022年</v>
          </cell>
        </row>
        <row r="4677">
          <cell r="M4677">
            <v>44926</v>
          </cell>
        </row>
        <row r="4677">
          <cell r="S4677">
            <v>957.6</v>
          </cell>
        </row>
        <row r="4677">
          <cell r="AA4677">
            <v>44896</v>
          </cell>
          <cell r="AB4677">
            <v>2022</v>
          </cell>
        </row>
        <row r="4677">
          <cell r="AF4677" t="str">
            <v>商铺物业费</v>
          </cell>
        </row>
        <row r="4678">
          <cell r="C4678" t="str">
            <v>中华东波苑</v>
          </cell>
        </row>
        <row r="4678">
          <cell r="K4678" t="str">
            <v>2022年</v>
          </cell>
        </row>
        <row r="4678">
          <cell r="M4678">
            <v>44926</v>
          </cell>
        </row>
        <row r="4678">
          <cell r="S4678">
            <v>684</v>
          </cell>
        </row>
        <row r="4678">
          <cell r="AA4678">
            <v>44896</v>
          </cell>
          <cell r="AB4678">
            <v>2022</v>
          </cell>
        </row>
        <row r="4678">
          <cell r="AF4678" t="str">
            <v>商铺物业费</v>
          </cell>
        </row>
        <row r="4679">
          <cell r="C4679" t="str">
            <v>中华东波苑</v>
          </cell>
        </row>
        <row r="4679">
          <cell r="K4679" t="str">
            <v>2022年</v>
          </cell>
        </row>
        <row r="4679">
          <cell r="M4679">
            <v>44926</v>
          </cell>
        </row>
        <row r="4679">
          <cell r="S4679">
            <v>2080.5</v>
          </cell>
        </row>
        <row r="4679">
          <cell r="AA4679">
            <v>44896</v>
          </cell>
          <cell r="AB4679">
            <v>2022</v>
          </cell>
        </row>
        <row r="4679">
          <cell r="AF4679" t="str">
            <v>商铺物业费</v>
          </cell>
        </row>
        <row r="4680">
          <cell r="C4680" t="str">
            <v>中华东波苑</v>
          </cell>
        </row>
        <row r="4680">
          <cell r="K4680" t="str">
            <v>2022年</v>
          </cell>
        </row>
        <row r="4680">
          <cell r="M4680">
            <v>44895</v>
          </cell>
        </row>
        <row r="4680">
          <cell r="S4680">
            <v>2916.1</v>
          </cell>
        </row>
        <row r="4680">
          <cell r="AA4680">
            <v>44896</v>
          </cell>
          <cell r="AB4680">
            <v>2022</v>
          </cell>
        </row>
        <row r="4680">
          <cell r="AF4680" t="str">
            <v>电费及管理费</v>
          </cell>
        </row>
        <row r="4681">
          <cell r="C4681" t="str">
            <v>中华东波苑</v>
          </cell>
        </row>
        <row r="4681">
          <cell r="K4681" t="str">
            <v>2022年</v>
          </cell>
        </row>
        <row r="4681">
          <cell r="M4681">
            <v>44895</v>
          </cell>
        </row>
        <row r="4681">
          <cell r="S4681">
            <v>1455</v>
          </cell>
        </row>
        <row r="4681">
          <cell r="AA4681">
            <v>44896</v>
          </cell>
          <cell r="AB4681">
            <v>2022</v>
          </cell>
        </row>
        <row r="4681">
          <cell r="AF4681" t="str">
            <v>代收水费</v>
          </cell>
        </row>
        <row r="4682">
          <cell r="C4682" t="str">
            <v>中华东波苑</v>
          </cell>
        </row>
        <row r="4682">
          <cell r="K4682" t="str">
            <v>2022年</v>
          </cell>
        </row>
        <row r="4682">
          <cell r="M4682">
            <v>44895</v>
          </cell>
        </row>
        <row r="4682">
          <cell r="S4682">
            <v>553.2</v>
          </cell>
        </row>
        <row r="4682">
          <cell r="AA4682">
            <v>44896</v>
          </cell>
          <cell r="AB4682">
            <v>2022</v>
          </cell>
        </row>
        <row r="4682">
          <cell r="AF4682" t="str">
            <v>电费及管理费</v>
          </cell>
        </row>
        <row r="4683">
          <cell r="C4683" t="str">
            <v>中华东波苑</v>
          </cell>
        </row>
        <row r="4683">
          <cell r="K4683" t="str">
            <v>2022年</v>
          </cell>
        </row>
        <row r="4683">
          <cell r="M4683">
            <v>44895</v>
          </cell>
        </row>
        <row r="4683">
          <cell r="S4683">
            <v>225</v>
          </cell>
        </row>
        <row r="4683">
          <cell r="AA4683">
            <v>44896</v>
          </cell>
          <cell r="AB4683">
            <v>2022</v>
          </cell>
        </row>
        <row r="4683">
          <cell r="AF4683" t="str">
            <v>代收水费</v>
          </cell>
        </row>
        <row r="4684">
          <cell r="C4684" t="str">
            <v>中华东波苑</v>
          </cell>
        </row>
        <row r="4684">
          <cell r="K4684" t="str">
            <v>2022年</v>
          </cell>
        </row>
        <row r="4684">
          <cell r="M4684">
            <v>44926</v>
          </cell>
        </row>
        <row r="4684">
          <cell r="S4684">
            <v>12287.28</v>
          </cell>
        </row>
        <row r="4684">
          <cell r="AA4684">
            <v>44896</v>
          </cell>
          <cell r="AB4684">
            <v>2022</v>
          </cell>
        </row>
        <row r="4684">
          <cell r="AF4684" t="str">
            <v>商铺物业费</v>
          </cell>
        </row>
        <row r="4685">
          <cell r="C4685" t="str">
            <v>中华东波苑</v>
          </cell>
        </row>
        <row r="4685">
          <cell r="K4685" t="str">
            <v>2022年</v>
          </cell>
        </row>
        <row r="4685">
          <cell r="M4685">
            <v>44895</v>
          </cell>
        </row>
        <row r="4685">
          <cell r="S4685">
            <v>5865.51</v>
          </cell>
        </row>
        <row r="4685">
          <cell r="AA4685">
            <v>44896</v>
          </cell>
          <cell r="AB4685">
            <v>2022</v>
          </cell>
        </row>
        <row r="4685">
          <cell r="AF4685" t="str">
            <v>电费及管理费</v>
          </cell>
        </row>
        <row r="4686">
          <cell r="C4686" t="str">
            <v>中华东波苑</v>
          </cell>
        </row>
        <row r="4686">
          <cell r="K4686" t="str">
            <v>2022年</v>
          </cell>
        </row>
        <row r="4686">
          <cell r="M4686">
            <v>44895</v>
          </cell>
        </row>
        <row r="4686">
          <cell r="S4686">
            <v>866.2</v>
          </cell>
        </row>
        <row r="4686">
          <cell r="AA4686">
            <v>44896</v>
          </cell>
          <cell r="AB4686">
            <v>2022</v>
          </cell>
        </row>
        <row r="4686">
          <cell r="AF4686" t="str">
            <v>代收水费</v>
          </cell>
        </row>
        <row r="4687">
          <cell r="C4687" t="str">
            <v>中华东波苑</v>
          </cell>
        </row>
        <row r="4687">
          <cell r="K4687" t="str">
            <v>2022年</v>
          </cell>
        </row>
        <row r="4687">
          <cell r="M4687">
            <v>44895</v>
          </cell>
        </row>
        <row r="4687">
          <cell r="S4687">
            <v>4798.8</v>
          </cell>
        </row>
        <row r="4687">
          <cell r="AA4687">
            <v>44896</v>
          </cell>
          <cell r="AB4687">
            <v>2022</v>
          </cell>
        </row>
        <row r="4687">
          <cell r="AF4687" t="str">
            <v>电费及管理费</v>
          </cell>
        </row>
        <row r="4688">
          <cell r="C4688" t="str">
            <v>中华东波苑</v>
          </cell>
        </row>
        <row r="4688">
          <cell r="K4688" t="str">
            <v>2022年</v>
          </cell>
        </row>
        <row r="4688">
          <cell r="M4688">
            <v>44895</v>
          </cell>
        </row>
        <row r="4688">
          <cell r="S4688">
            <v>1305.4</v>
          </cell>
        </row>
        <row r="4688">
          <cell r="AA4688">
            <v>44896</v>
          </cell>
          <cell r="AB4688">
            <v>2022</v>
          </cell>
        </row>
        <row r="4688">
          <cell r="AF4688" t="str">
            <v>代收水费</v>
          </cell>
        </row>
        <row r="4689">
          <cell r="C4689" t="str">
            <v>中华东波苑</v>
          </cell>
        </row>
        <row r="4689">
          <cell r="K4689" t="str">
            <v>2022年</v>
          </cell>
        </row>
        <row r="4689">
          <cell r="M4689">
            <v>44895</v>
          </cell>
        </row>
        <row r="4689">
          <cell r="S4689">
            <v>532.5</v>
          </cell>
        </row>
        <row r="4689">
          <cell r="AA4689">
            <v>44896</v>
          </cell>
          <cell r="AB4689">
            <v>2022</v>
          </cell>
        </row>
        <row r="4689">
          <cell r="AF4689" t="str">
            <v>代收水费</v>
          </cell>
        </row>
        <row r="4690">
          <cell r="C4690" t="str">
            <v>中华东波苑</v>
          </cell>
        </row>
        <row r="4690">
          <cell r="K4690" t="str">
            <v>2022年</v>
          </cell>
        </row>
        <row r="4690">
          <cell r="M4690">
            <v>44895</v>
          </cell>
        </row>
        <row r="4690">
          <cell r="S4690">
            <v>1494.9</v>
          </cell>
        </row>
        <row r="4690">
          <cell r="AA4690">
            <v>44896</v>
          </cell>
          <cell r="AB4690">
            <v>2022</v>
          </cell>
        </row>
        <row r="4690">
          <cell r="AF4690" t="str">
            <v>电费及管理费</v>
          </cell>
        </row>
        <row r="4691">
          <cell r="C4691" t="str">
            <v>中华东波苑</v>
          </cell>
        </row>
        <row r="4691">
          <cell r="K4691" t="str">
            <v>2022年</v>
          </cell>
        </row>
        <row r="4691">
          <cell r="M4691">
            <v>44926</v>
          </cell>
        </row>
        <row r="4691">
          <cell r="S4691">
            <v>2183.52</v>
          </cell>
        </row>
        <row r="4691">
          <cell r="AA4691">
            <v>44896</v>
          </cell>
          <cell r="AB4691">
            <v>2022</v>
          </cell>
        </row>
        <row r="4691">
          <cell r="AF4691" t="str">
            <v>住宅物业费</v>
          </cell>
        </row>
        <row r="4692">
          <cell r="C4692" t="str">
            <v>中华东波苑</v>
          </cell>
        </row>
        <row r="4692">
          <cell r="K4692" t="str">
            <v>2022年</v>
          </cell>
        </row>
        <row r="4692">
          <cell r="M4692">
            <v>44926</v>
          </cell>
        </row>
        <row r="4692">
          <cell r="S4692">
            <v>1044</v>
          </cell>
        </row>
        <row r="4692">
          <cell r="AA4692">
            <v>44896</v>
          </cell>
          <cell r="AB4692">
            <v>2022</v>
          </cell>
        </row>
        <row r="4692">
          <cell r="AF4692" t="str">
            <v>电费及管理费</v>
          </cell>
        </row>
        <row r="4693">
          <cell r="C4693" t="str">
            <v>中华东波苑</v>
          </cell>
        </row>
        <row r="4693">
          <cell r="K4693" t="str">
            <v>2022年</v>
          </cell>
        </row>
        <row r="4693">
          <cell r="M4693">
            <v>44926</v>
          </cell>
        </row>
        <row r="4693">
          <cell r="S4693">
            <v>12900</v>
          </cell>
        </row>
        <row r="4693">
          <cell r="AA4693">
            <v>44896</v>
          </cell>
          <cell r="AB4693">
            <v>2022</v>
          </cell>
        </row>
        <row r="4693">
          <cell r="AF4693" t="str">
            <v>租金收入</v>
          </cell>
        </row>
        <row r="4694">
          <cell r="C4694" t="str">
            <v>中华东波苑</v>
          </cell>
        </row>
        <row r="4694">
          <cell r="K4694" t="str">
            <v>2022年</v>
          </cell>
        </row>
        <row r="4694">
          <cell r="M4694">
            <v>44926</v>
          </cell>
        </row>
        <row r="4694">
          <cell r="S4694">
            <v>3600</v>
          </cell>
        </row>
        <row r="4694">
          <cell r="AA4694">
            <v>44896</v>
          </cell>
          <cell r="AB4694">
            <v>2022</v>
          </cell>
        </row>
        <row r="4694">
          <cell r="AF4694" t="str">
            <v>租金收入</v>
          </cell>
        </row>
        <row r="4695">
          <cell r="C4695" t="str">
            <v>中华东波苑</v>
          </cell>
        </row>
        <row r="4695">
          <cell r="K4695" t="str">
            <v>2022年</v>
          </cell>
        </row>
        <row r="4695">
          <cell r="M4695">
            <v>44926</v>
          </cell>
        </row>
        <row r="4695">
          <cell r="S4695">
            <v>1968.3</v>
          </cell>
        </row>
        <row r="4695">
          <cell r="AA4695">
            <v>44896</v>
          </cell>
          <cell r="AB4695">
            <v>2022</v>
          </cell>
        </row>
        <row r="4695">
          <cell r="AF4695" t="str">
            <v>租金收入</v>
          </cell>
        </row>
        <row r="4696">
          <cell r="C4696" t="str">
            <v>中华东波苑</v>
          </cell>
        </row>
        <row r="4696">
          <cell r="K4696" t="str">
            <v>2022年</v>
          </cell>
        </row>
        <row r="4696">
          <cell r="M4696">
            <v>44926</v>
          </cell>
        </row>
        <row r="4696">
          <cell r="S4696">
            <v>6323.99</v>
          </cell>
        </row>
        <row r="4696">
          <cell r="AA4696">
            <v>44896</v>
          </cell>
          <cell r="AB4696">
            <v>2022</v>
          </cell>
        </row>
        <row r="4696">
          <cell r="AF4696" t="str">
            <v>商铺物业费</v>
          </cell>
        </row>
        <row r="4697">
          <cell r="C4697" t="str">
            <v>中华东波苑</v>
          </cell>
        </row>
        <row r="4697">
          <cell r="K4697" t="str">
            <v>2022年</v>
          </cell>
        </row>
        <row r="4697">
          <cell r="M4697">
            <v>44926</v>
          </cell>
        </row>
        <row r="4697">
          <cell r="S4697">
            <v>5230.62</v>
          </cell>
        </row>
        <row r="4697">
          <cell r="AA4697">
            <v>44896</v>
          </cell>
          <cell r="AB4697">
            <v>2022</v>
          </cell>
        </row>
        <row r="4697">
          <cell r="AF4697" t="str">
            <v>商铺物业费</v>
          </cell>
        </row>
        <row r="4698">
          <cell r="C4698" t="str">
            <v>中华东波苑</v>
          </cell>
        </row>
        <row r="4698">
          <cell r="K4698" t="str">
            <v>2022年</v>
          </cell>
        </row>
        <row r="4698">
          <cell r="M4698">
            <v>44926</v>
          </cell>
        </row>
        <row r="4698">
          <cell r="S4698">
            <v>14489.83</v>
          </cell>
        </row>
        <row r="4698">
          <cell r="AA4698">
            <v>44896</v>
          </cell>
          <cell r="AB4698">
            <v>2022</v>
          </cell>
        </row>
        <row r="4698">
          <cell r="AF4698" t="str">
            <v>商铺物业费</v>
          </cell>
        </row>
        <row r="4699">
          <cell r="C4699" t="str">
            <v>中华东波苑</v>
          </cell>
        </row>
        <row r="4699">
          <cell r="K4699" t="str">
            <v>2022年</v>
          </cell>
        </row>
        <row r="4699">
          <cell r="M4699">
            <v>44926</v>
          </cell>
        </row>
        <row r="4699">
          <cell r="S4699">
            <v>250</v>
          </cell>
        </row>
        <row r="4699">
          <cell r="AA4699">
            <v>44896</v>
          </cell>
          <cell r="AB4699">
            <v>2022</v>
          </cell>
        </row>
        <row r="4699">
          <cell r="AF4699" t="str">
            <v>临时停车费</v>
          </cell>
        </row>
        <row r="4700">
          <cell r="C4700" t="str">
            <v>中华东波苑</v>
          </cell>
        </row>
        <row r="4700">
          <cell r="K4700" t="str">
            <v>2022年</v>
          </cell>
        </row>
        <row r="4700">
          <cell r="M4700">
            <v>44926</v>
          </cell>
        </row>
        <row r="4700">
          <cell r="S4700">
            <v>500</v>
          </cell>
        </row>
        <row r="4700">
          <cell r="AA4700">
            <v>44896</v>
          </cell>
          <cell r="AB4700">
            <v>2022</v>
          </cell>
        </row>
        <row r="4700">
          <cell r="AF4700" t="str">
            <v>临时停车费</v>
          </cell>
        </row>
        <row r="4701">
          <cell r="C4701" t="str">
            <v>中华东波苑</v>
          </cell>
        </row>
        <row r="4701">
          <cell r="K4701" t="str">
            <v>2022年</v>
          </cell>
        </row>
        <row r="4701">
          <cell r="M4701">
            <v>44926</v>
          </cell>
        </row>
        <row r="4701">
          <cell r="S4701">
            <v>500</v>
          </cell>
        </row>
        <row r="4701">
          <cell r="AA4701">
            <v>44896</v>
          </cell>
          <cell r="AB4701">
            <v>2022</v>
          </cell>
        </row>
        <row r="4701">
          <cell r="AF4701" t="str">
            <v>临时停车费</v>
          </cell>
        </row>
        <row r="4702">
          <cell r="C4702" t="str">
            <v>中华东波苑</v>
          </cell>
        </row>
        <row r="4702">
          <cell r="K4702" t="str">
            <v>2022年</v>
          </cell>
        </row>
        <row r="4702">
          <cell r="M4702">
            <v>44742</v>
          </cell>
        </row>
        <row r="4702">
          <cell r="S4702">
            <v>1091.76</v>
          </cell>
        </row>
        <row r="4702">
          <cell r="AA4702">
            <v>44896</v>
          </cell>
          <cell r="AB4702">
            <v>2022</v>
          </cell>
        </row>
        <row r="4702">
          <cell r="AF4702" t="str">
            <v>住宅物业费</v>
          </cell>
        </row>
        <row r="4703">
          <cell r="C4703" t="str">
            <v>中华东波苑</v>
          </cell>
        </row>
        <row r="4703">
          <cell r="K4703" t="str">
            <v>2022年</v>
          </cell>
        </row>
        <row r="4703">
          <cell r="M4703">
            <v>44926</v>
          </cell>
        </row>
        <row r="4703">
          <cell r="S4703">
            <v>4800</v>
          </cell>
        </row>
        <row r="4703">
          <cell r="AA4703">
            <v>44896</v>
          </cell>
          <cell r="AB4703">
            <v>2022</v>
          </cell>
        </row>
        <row r="4703">
          <cell r="AF4703" t="str">
            <v>租金收入</v>
          </cell>
        </row>
        <row r="4704">
          <cell r="C4704" t="str">
            <v>中华东波苑</v>
          </cell>
        </row>
        <row r="4704">
          <cell r="K4704" t="str">
            <v>2022年</v>
          </cell>
        </row>
        <row r="4704">
          <cell r="M4704">
            <v>44742</v>
          </cell>
        </row>
        <row r="4704">
          <cell r="S4704">
            <v>600</v>
          </cell>
        </row>
        <row r="4704">
          <cell r="AA4704">
            <v>44896</v>
          </cell>
          <cell r="AB4704">
            <v>2022</v>
          </cell>
        </row>
        <row r="4704">
          <cell r="AF4704" t="str">
            <v>租金收入</v>
          </cell>
        </row>
        <row r="4705">
          <cell r="C4705" t="str">
            <v>中华东波苑</v>
          </cell>
        </row>
        <row r="4705">
          <cell r="K4705" t="str">
            <v>2023年</v>
          </cell>
        </row>
        <row r="4705">
          <cell r="M4705">
            <v>44985</v>
          </cell>
        </row>
        <row r="4705">
          <cell r="S4705">
            <v>2400</v>
          </cell>
        </row>
        <row r="4705">
          <cell r="AA4705">
            <v>44896</v>
          </cell>
          <cell r="AB4705">
            <v>2022</v>
          </cell>
        </row>
        <row r="4705">
          <cell r="AF4705" t="str">
            <v>租金收入</v>
          </cell>
        </row>
        <row r="4706">
          <cell r="C4706" t="str">
            <v>中华东波苑</v>
          </cell>
        </row>
        <row r="4706">
          <cell r="K4706" t="str">
            <v>2022年</v>
          </cell>
        </row>
        <row r="4706">
          <cell r="M4706">
            <v>44804</v>
          </cell>
        </row>
        <row r="4706">
          <cell r="S4706">
            <v>300</v>
          </cell>
        </row>
        <row r="4706">
          <cell r="AA4706">
            <v>44896</v>
          </cell>
          <cell r="AB4706">
            <v>2022</v>
          </cell>
        </row>
        <row r="4706">
          <cell r="AF4706" t="str">
            <v>租金收入</v>
          </cell>
        </row>
        <row r="4707">
          <cell r="C4707" t="str">
            <v>中华东波苑</v>
          </cell>
        </row>
        <row r="4707">
          <cell r="K4707" t="str">
            <v>2022年</v>
          </cell>
        </row>
        <row r="4707">
          <cell r="M4707">
            <v>44773</v>
          </cell>
        </row>
        <row r="4707">
          <cell r="S4707">
            <v>21062.16</v>
          </cell>
        </row>
        <row r="4707">
          <cell r="AA4707">
            <v>44896</v>
          </cell>
          <cell r="AB4707">
            <v>2022</v>
          </cell>
        </row>
        <row r="4707">
          <cell r="AF4707" t="str">
            <v>电费及管理费</v>
          </cell>
        </row>
        <row r="4708">
          <cell r="C4708" t="str">
            <v>中华东波苑</v>
          </cell>
        </row>
        <row r="4708">
          <cell r="K4708" t="str">
            <v>2022年</v>
          </cell>
        </row>
        <row r="4708">
          <cell r="M4708">
            <v>44773</v>
          </cell>
        </row>
        <row r="4708">
          <cell r="S4708">
            <v>3385.46</v>
          </cell>
        </row>
        <row r="4708">
          <cell r="AA4708">
            <v>44896</v>
          </cell>
          <cell r="AB4708">
            <v>2022</v>
          </cell>
        </row>
        <row r="4708">
          <cell r="AF4708" t="str">
            <v>代收水费</v>
          </cell>
        </row>
        <row r="4709">
          <cell r="C4709" t="str">
            <v>中华东波苑</v>
          </cell>
        </row>
        <row r="4709">
          <cell r="K4709" t="str">
            <v>2022年</v>
          </cell>
        </row>
        <row r="4709">
          <cell r="M4709">
            <v>44804</v>
          </cell>
        </row>
        <row r="4709">
          <cell r="S4709">
            <v>5080.32</v>
          </cell>
        </row>
        <row r="4709">
          <cell r="AA4709">
            <v>44896</v>
          </cell>
          <cell r="AB4709">
            <v>2022</v>
          </cell>
        </row>
        <row r="4709">
          <cell r="AF4709" t="str">
            <v>电费及管理费</v>
          </cell>
        </row>
        <row r="4710">
          <cell r="C4710" t="str">
            <v>中华东波苑</v>
          </cell>
        </row>
        <row r="4710">
          <cell r="K4710" t="str">
            <v>2022年</v>
          </cell>
        </row>
        <row r="4710">
          <cell r="M4710">
            <v>44804</v>
          </cell>
        </row>
        <row r="4710">
          <cell r="S4710">
            <v>1611.51</v>
          </cell>
        </row>
        <row r="4710">
          <cell r="AA4710">
            <v>44896</v>
          </cell>
          <cell r="AB4710">
            <v>2022</v>
          </cell>
        </row>
        <row r="4710">
          <cell r="AF4710" t="str">
            <v>代收水费</v>
          </cell>
        </row>
        <row r="4711">
          <cell r="C4711" t="str">
            <v>中华东波苑</v>
          </cell>
        </row>
        <row r="4711">
          <cell r="K4711" t="str">
            <v>2022年</v>
          </cell>
        </row>
        <row r="4711">
          <cell r="M4711">
            <v>44804</v>
          </cell>
        </row>
        <row r="4711">
          <cell r="S4711">
            <v>37784.88</v>
          </cell>
        </row>
        <row r="4711">
          <cell r="AA4711">
            <v>44896</v>
          </cell>
          <cell r="AB4711">
            <v>2022</v>
          </cell>
        </row>
        <row r="4711">
          <cell r="AF4711" t="str">
            <v>电费及管理费</v>
          </cell>
        </row>
        <row r="4712">
          <cell r="C4712" t="str">
            <v>中华东波苑</v>
          </cell>
        </row>
        <row r="4712">
          <cell r="K4712" t="str">
            <v>2022年</v>
          </cell>
        </row>
        <row r="4712">
          <cell r="M4712">
            <v>44804</v>
          </cell>
        </row>
        <row r="4712">
          <cell r="S4712">
            <v>5666.26</v>
          </cell>
        </row>
        <row r="4712">
          <cell r="AA4712">
            <v>44896</v>
          </cell>
          <cell r="AB4712">
            <v>2022</v>
          </cell>
        </row>
        <row r="4712">
          <cell r="AF4712" t="str">
            <v>代收水费</v>
          </cell>
        </row>
        <row r="4713">
          <cell r="C4713" t="str">
            <v>中华东波苑</v>
          </cell>
        </row>
        <row r="4713">
          <cell r="K4713" t="str">
            <v>2022年</v>
          </cell>
        </row>
        <row r="4713">
          <cell r="M4713">
            <v>44895</v>
          </cell>
        </row>
        <row r="4713">
          <cell r="S4713">
            <v>455</v>
          </cell>
        </row>
        <row r="4713">
          <cell r="AA4713">
            <v>44927</v>
          </cell>
          <cell r="AB4713">
            <v>2023</v>
          </cell>
        </row>
        <row r="4713">
          <cell r="AF4713" t="str">
            <v>电费及管理费</v>
          </cell>
        </row>
        <row r="4714">
          <cell r="C4714" t="str">
            <v>中华东波苑</v>
          </cell>
        </row>
        <row r="4714">
          <cell r="K4714" t="str">
            <v>2022年</v>
          </cell>
        </row>
        <row r="4714">
          <cell r="M4714">
            <v>44895</v>
          </cell>
        </row>
        <row r="4714">
          <cell r="S4714">
            <v>60</v>
          </cell>
        </row>
        <row r="4714">
          <cell r="AA4714">
            <v>44927</v>
          </cell>
          <cell r="AB4714">
            <v>2023</v>
          </cell>
        </row>
        <row r="4714">
          <cell r="AF4714" t="str">
            <v>代收水费</v>
          </cell>
        </row>
        <row r="4715">
          <cell r="C4715" t="str">
            <v>中华东波苑</v>
          </cell>
        </row>
        <row r="4715">
          <cell r="K4715" t="str">
            <v>2022年</v>
          </cell>
        </row>
        <row r="4715">
          <cell r="M4715">
            <v>44895</v>
          </cell>
        </row>
        <row r="4715">
          <cell r="S4715">
            <v>3053.6</v>
          </cell>
        </row>
        <row r="4715">
          <cell r="AA4715">
            <v>44927</v>
          </cell>
          <cell r="AB4715">
            <v>2023</v>
          </cell>
        </row>
        <row r="4715">
          <cell r="AF4715" t="str">
            <v>电费及管理费</v>
          </cell>
        </row>
        <row r="4716">
          <cell r="C4716" t="str">
            <v>中华东波苑</v>
          </cell>
        </row>
        <row r="4716">
          <cell r="K4716" t="str">
            <v>2022年</v>
          </cell>
        </row>
        <row r="4716">
          <cell r="M4716">
            <v>44895</v>
          </cell>
        </row>
        <row r="4716">
          <cell r="S4716">
            <v>381.6</v>
          </cell>
        </row>
        <row r="4716">
          <cell r="AA4716">
            <v>44927</v>
          </cell>
          <cell r="AB4716">
            <v>2023</v>
          </cell>
        </row>
        <row r="4716">
          <cell r="AF4716" t="str">
            <v>代收水费</v>
          </cell>
        </row>
        <row r="4717">
          <cell r="C4717" t="str">
            <v>中华东波苑</v>
          </cell>
        </row>
        <row r="4717">
          <cell r="K4717" t="str">
            <v>2023年</v>
          </cell>
        </row>
        <row r="4717">
          <cell r="M4717">
            <v>45291</v>
          </cell>
        </row>
        <row r="4717">
          <cell r="S4717">
            <v>1799.16</v>
          </cell>
        </row>
        <row r="4717">
          <cell r="AA4717">
            <v>44927</v>
          </cell>
          <cell r="AB4717">
            <v>2023</v>
          </cell>
        </row>
        <row r="4717">
          <cell r="AF4717" t="str">
            <v>住宅物业费</v>
          </cell>
        </row>
        <row r="4718">
          <cell r="C4718" t="str">
            <v>中华东波苑</v>
          </cell>
        </row>
        <row r="4718">
          <cell r="K4718" t="str">
            <v>2023年</v>
          </cell>
        </row>
        <row r="4718">
          <cell r="M4718">
            <v>45291</v>
          </cell>
        </row>
        <row r="4718">
          <cell r="S4718">
            <v>3000</v>
          </cell>
        </row>
        <row r="4718">
          <cell r="AA4718">
            <v>44927</v>
          </cell>
          <cell r="AB4718">
            <v>2023</v>
          </cell>
        </row>
        <row r="4718">
          <cell r="AF4718" t="str">
            <v>地面停车费</v>
          </cell>
        </row>
        <row r="4719">
          <cell r="C4719" t="str">
            <v>中华东波苑</v>
          </cell>
        </row>
        <row r="4719">
          <cell r="K4719" t="str">
            <v>2023年</v>
          </cell>
        </row>
        <row r="4719">
          <cell r="M4719">
            <v>45291</v>
          </cell>
        </row>
        <row r="4719">
          <cell r="S4719">
            <v>1500</v>
          </cell>
        </row>
        <row r="4719">
          <cell r="AA4719">
            <v>44927</v>
          </cell>
          <cell r="AB4719">
            <v>2023</v>
          </cell>
        </row>
        <row r="4719">
          <cell r="AF4719" t="str">
            <v>小业主产权车辆管理费</v>
          </cell>
        </row>
        <row r="4720">
          <cell r="C4720" t="str">
            <v>中华东波苑</v>
          </cell>
        </row>
        <row r="4720">
          <cell r="K4720" t="str">
            <v>2023年</v>
          </cell>
        </row>
        <row r="4720">
          <cell r="M4720">
            <v>45291</v>
          </cell>
        </row>
        <row r="4720">
          <cell r="S4720">
            <v>1799.16</v>
          </cell>
        </row>
        <row r="4720">
          <cell r="AA4720">
            <v>44927</v>
          </cell>
          <cell r="AB4720">
            <v>2023</v>
          </cell>
        </row>
        <row r="4720">
          <cell r="AF4720" t="str">
            <v>住宅物业费</v>
          </cell>
        </row>
        <row r="4721">
          <cell r="C4721" t="str">
            <v>中华东波苑</v>
          </cell>
        </row>
        <row r="4721">
          <cell r="K4721" t="str">
            <v>2023年</v>
          </cell>
        </row>
        <row r="4721">
          <cell r="M4721">
            <v>45291</v>
          </cell>
        </row>
        <row r="4721">
          <cell r="S4721">
            <v>3000</v>
          </cell>
        </row>
        <row r="4721">
          <cell r="AA4721">
            <v>44927</v>
          </cell>
          <cell r="AB4721">
            <v>2023</v>
          </cell>
        </row>
        <row r="4721">
          <cell r="AF4721" t="str">
            <v>地面停车费</v>
          </cell>
        </row>
        <row r="4722">
          <cell r="C4722" t="str">
            <v>中华东波苑</v>
          </cell>
        </row>
        <row r="4722">
          <cell r="K4722" t="str">
            <v>2022年</v>
          </cell>
        </row>
        <row r="4722">
          <cell r="M4722">
            <v>44926</v>
          </cell>
        </row>
        <row r="4722">
          <cell r="S4722">
            <v>201.3</v>
          </cell>
        </row>
        <row r="4722">
          <cell r="AA4722">
            <v>44927</v>
          </cell>
          <cell r="AB4722">
            <v>2023</v>
          </cell>
        </row>
        <row r="4722">
          <cell r="AF4722" t="str">
            <v>电费及管理费</v>
          </cell>
        </row>
        <row r="4723">
          <cell r="C4723" t="str">
            <v>中华东波苑</v>
          </cell>
        </row>
        <row r="4723">
          <cell r="K4723" t="str">
            <v>2022年</v>
          </cell>
        </row>
        <row r="4723">
          <cell r="M4723">
            <v>44926</v>
          </cell>
        </row>
        <row r="4723">
          <cell r="S4723">
            <v>48</v>
          </cell>
        </row>
        <row r="4723">
          <cell r="AA4723">
            <v>44927</v>
          </cell>
          <cell r="AB4723">
            <v>2023</v>
          </cell>
        </row>
        <row r="4723">
          <cell r="AF4723" t="str">
            <v>代收水费</v>
          </cell>
        </row>
        <row r="4724">
          <cell r="C4724" t="str">
            <v>中华东波苑</v>
          </cell>
        </row>
        <row r="4724">
          <cell r="K4724" t="str">
            <v>2022年</v>
          </cell>
        </row>
        <row r="4724">
          <cell r="M4724">
            <v>44926</v>
          </cell>
        </row>
        <row r="4724">
          <cell r="S4724">
            <v>114.4</v>
          </cell>
        </row>
        <row r="4724">
          <cell r="AA4724">
            <v>44927</v>
          </cell>
          <cell r="AB4724">
            <v>2023</v>
          </cell>
        </row>
        <row r="4724">
          <cell r="AF4724" t="str">
            <v>电费及管理费</v>
          </cell>
        </row>
        <row r="4725">
          <cell r="C4725" t="str">
            <v>中华东波苑</v>
          </cell>
        </row>
        <row r="4725">
          <cell r="K4725" t="str">
            <v>2022年</v>
          </cell>
        </row>
        <row r="4725">
          <cell r="M4725">
            <v>44865</v>
          </cell>
        </row>
        <row r="4725">
          <cell r="S4725">
            <v>18986.45</v>
          </cell>
        </row>
        <row r="4725">
          <cell r="AA4725">
            <v>44927</v>
          </cell>
          <cell r="AB4725">
            <v>2023</v>
          </cell>
        </row>
        <row r="4725">
          <cell r="AF4725" t="str">
            <v>电费及管理费</v>
          </cell>
        </row>
        <row r="4726">
          <cell r="C4726" t="str">
            <v>中华东波苑</v>
          </cell>
        </row>
        <row r="4726">
          <cell r="K4726" t="str">
            <v>2023年</v>
          </cell>
        </row>
        <row r="4726">
          <cell r="M4726">
            <v>45291</v>
          </cell>
        </row>
        <row r="4726">
          <cell r="S4726">
            <v>1799.16</v>
          </cell>
        </row>
        <row r="4726">
          <cell r="AA4726">
            <v>44927</v>
          </cell>
          <cell r="AB4726">
            <v>2023</v>
          </cell>
        </row>
        <row r="4726">
          <cell r="AF4726" t="str">
            <v>住宅物业费</v>
          </cell>
        </row>
        <row r="4727">
          <cell r="C4727" t="str">
            <v>中华东波苑</v>
          </cell>
        </row>
        <row r="4727">
          <cell r="K4727" t="str">
            <v>2023年</v>
          </cell>
        </row>
        <row r="4727">
          <cell r="M4727">
            <v>45291</v>
          </cell>
        </row>
        <row r="4727">
          <cell r="S4727">
            <v>1500</v>
          </cell>
        </row>
        <row r="4727">
          <cell r="AA4727">
            <v>44927</v>
          </cell>
          <cell r="AB4727">
            <v>2023</v>
          </cell>
        </row>
        <row r="4727">
          <cell r="AF4727" t="str">
            <v>小业主产权车辆管理费</v>
          </cell>
        </row>
        <row r="4728">
          <cell r="C4728" t="str">
            <v>中华东波苑</v>
          </cell>
        </row>
        <row r="4728">
          <cell r="K4728" t="str">
            <v>2023年</v>
          </cell>
        </row>
        <row r="4728">
          <cell r="M4728">
            <v>45291</v>
          </cell>
        </row>
        <row r="4728">
          <cell r="S4728">
            <v>1500</v>
          </cell>
        </row>
        <row r="4728">
          <cell r="AA4728">
            <v>44927</v>
          </cell>
          <cell r="AB4728">
            <v>2023</v>
          </cell>
        </row>
        <row r="4728">
          <cell r="AF4728" t="str">
            <v>小业主产权车辆管理费</v>
          </cell>
        </row>
        <row r="4729">
          <cell r="C4729" t="str">
            <v>中华东波苑</v>
          </cell>
        </row>
        <row r="4729">
          <cell r="K4729" t="str">
            <v>2023年</v>
          </cell>
        </row>
        <row r="4729">
          <cell r="M4729">
            <v>45291</v>
          </cell>
        </row>
        <row r="4729">
          <cell r="S4729">
            <v>3000</v>
          </cell>
        </row>
        <row r="4729">
          <cell r="AA4729">
            <v>44927</v>
          </cell>
          <cell r="AB4729">
            <v>2023</v>
          </cell>
        </row>
        <row r="4729">
          <cell r="AF4729" t="str">
            <v>地面停车费</v>
          </cell>
        </row>
        <row r="4730">
          <cell r="C4730" t="str">
            <v>中华东波苑</v>
          </cell>
        </row>
        <row r="4730">
          <cell r="K4730" t="str">
            <v>2023年</v>
          </cell>
        </row>
        <row r="4730">
          <cell r="M4730">
            <v>45291</v>
          </cell>
        </row>
        <row r="4730">
          <cell r="S4730">
            <v>3600</v>
          </cell>
        </row>
        <row r="4730">
          <cell r="AA4730">
            <v>44927</v>
          </cell>
          <cell r="AB4730">
            <v>2023</v>
          </cell>
        </row>
        <row r="4730">
          <cell r="AF4730" t="str">
            <v>租金收入</v>
          </cell>
        </row>
        <row r="4731">
          <cell r="C4731" t="str">
            <v>中华东波苑</v>
          </cell>
        </row>
        <row r="4731">
          <cell r="K4731" t="str">
            <v>2023年</v>
          </cell>
        </row>
        <row r="4731">
          <cell r="M4731">
            <v>45107</v>
          </cell>
        </row>
        <row r="4731">
          <cell r="S4731">
            <v>836.94</v>
          </cell>
        </row>
        <row r="4731">
          <cell r="AA4731">
            <v>44927</v>
          </cell>
          <cell r="AB4731">
            <v>2023</v>
          </cell>
        </row>
        <row r="4731">
          <cell r="AF4731" t="str">
            <v>住宅物业费</v>
          </cell>
        </row>
        <row r="4732">
          <cell r="C4732" t="str">
            <v>中华东波苑</v>
          </cell>
        </row>
        <row r="4732">
          <cell r="K4732" t="str">
            <v>2023年</v>
          </cell>
        </row>
        <row r="4732">
          <cell r="M4732">
            <v>45291</v>
          </cell>
        </row>
        <row r="4732">
          <cell r="S4732">
            <v>3000</v>
          </cell>
        </row>
        <row r="4732">
          <cell r="AA4732">
            <v>44927</v>
          </cell>
          <cell r="AB4732">
            <v>2023</v>
          </cell>
        </row>
        <row r="4732">
          <cell r="AF4732" t="str">
            <v>地面停车费</v>
          </cell>
        </row>
        <row r="4733">
          <cell r="C4733" t="str">
            <v>中华东波苑</v>
          </cell>
        </row>
        <row r="4733">
          <cell r="K4733" t="str">
            <v>2023年</v>
          </cell>
        </row>
        <row r="4733">
          <cell r="M4733">
            <v>45291</v>
          </cell>
        </row>
        <row r="4733">
          <cell r="S4733">
            <v>1673.88</v>
          </cell>
        </row>
        <row r="4733">
          <cell r="AA4733">
            <v>44927</v>
          </cell>
          <cell r="AB4733">
            <v>2023</v>
          </cell>
        </row>
        <row r="4733">
          <cell r="AF4733" t="str">
            <v>住宅物业费</v>
          </cell>
        </row>
        <row r="4734">
          <cell r="C4734" t="str">
            <v>中华东波苑</v>
          </cell>
        </row>
        <row r="4734">
          <cell r="K4734" t="str">
            <v>2023年</v>
          </cell>
        </row>
        <row r="4734">
          <cell r="M4734">
            <v>45291</v>
          </cell>
        </row>
        <row r="4734">
          <cell r="S4734">
            <v>1673.88</v>
          </cell>
        </row>
        <row r="4734">
          <cell r="AA4734">
            <v>44927</v>
          </cell>
          <cell r="AB4734">
            <v>2023</v>
          </cell>
        </row>
        <row r="4734">
          <cell r="AF4734" t="str">
            <v>住宅物业费</v>
          </cell>
        </row>
        <row r="4735">
          <cell r="C4735" t="str">
            <v>中华东波苑</v>
          </cell>
        </row>
        <row r="4735">
          <cell r="K4735" t="str">
            <v>2023年</v>
          </cell>
        </row>
        <row r="4735">
          <cell r="M4735">
            <v>45291</v>
          </cell>
        </row>
        <row r="4735">
          <cell r="S4735">
            <v>4200</v>
          </cell>
        </row>
        <row r="4735">
          <cell r="AA4735">
            <v>44927</v>
          </cell>
          <cell r="AB4735">
            <v>2023</v>
          </cell>
        </row>
        <row r="4735">
          <cell r="AF4735" t="str">
            <v>地下停车费</v>
          </cell>
        </row>
        <row r="4736">
          <cell r="C4736" t="str">
            <v>中华东波苑</v>
          </cell>
        </row>
        <row r="4736">
          <cell r="K4736" t="str">
            <v>2022年</v>
          </cell>
        </row>
        <row r="4736">
          <cell r="M4736">
            <v>44926</v>
          </cell>
        </row>
        <row r="4736">
          <cell r="S4736">
            <v>10800</v>
          </cell>
        </row>
        <row r="4736">
          <cell r="AA4736">
            <v>44927</v>
          </cell>
          <cell r="AB4736">
            <v>2023</v>
          </cell>
        </row>
        <row r="4736">
          <cell r="AF4736" t="str">
            <v>租金收入</v>
          </cell>
        </row>
        <row r="4737">
          <cell r="C4737" t="str">
            <v>中华东波苑</v>
          </cell>
        </row>
        <row r="4737">
          <cell r="K4737" t="str">
            <v>2022年</v>
          </cell>
        </row>
        <row r="4737">
          <cell r="M4737">
            <v>44926</v>
          </cell>
        </row>
        <row r="4737">
          <cell r="S4737">
            <v>3320.25</v>
          </cell>
        </row>
        <row r="4737">
          <cell r="AA4737">
            <v>44927</v>
          </cell>
          <cell r="AB4737">
            <v>2023</v>
          </cell>
        </row>
        <row r="4737">
          <cell r="AF4737" t="str">
            <v>电费及管理费</v>
          </cell>
        </row>
        <row r="4738">
          <cell r="C4738" t="str">
            <v>中华东波苑</v>
          </cell>
        </row>
        <row r="4738">
          <cell r="K4738" t="str">
            <v>2022年</v>
          </cell>
        </row>
        <row r="4738">
          <cell r="M4738">
            <v>44926</v>
          </cell>
        </row>
        <row r="4738">
          <cell r="S4738">
            <v>101.08</v>
          </cell>
        </row>
        <row r="4738">
          <cell r="AA4738">
            <v>44927</v>
          </cell>
          <cell r="AB4738">
            <v>2023</v>
          </cell>
        </row>
        <row r="4738">
          <cell r="AF4738" t="str">
            <v>代收水费</v>
          </cell>
        </row>
        <row r="4739">
          <cell r="C4739" t="str">
            <v>中华东波苑</v>
          </cell>
        </row>
        <row r="4739">
          <cell r="K4739" t="str">
            <v>2022年</v>
          </cell>
        </row>
        <row r="4739">
          <cell r="M4739">
            <v>44926</v>
          </cell>
        </row>
        <row r="4739">
          <cell r="S4739">
            <v>1018.8</v>
          </cell>
        </row>
        <row r="4739">
          <cell r="AA4739">
            <v>44927</v>
          </cell>
          <cell r="AB4739">
            <v>2023</v>
          </cell>
        </row>
        <row r="4739">
          <cell r="AF4739" t="str">
            <v>电费及管理费</v>
          </cell>
        </row>
        <row r="4740">
          <cell r="C4740" t="str">
            <v>中华东波苑</v>
          </cell>
        </row>
        <row r="4740">
          <cell r="K4740" t="str">
            <v>2022年</v>
          </cell>
        </row>
        <row r="4740">
          <cell r="M4740">
            <v>44926</v>
          </cell>
        </row>
        <row r="4740">
          <cell r="S4740">
            <v>416</v>
          </cell>
        </row>
        <row r="4740">
          <cell r="AA4740">
            <v>44927</v>
          </cell>
          <cell r="AB4740">
            <v>2023</v>
          </cell>
        </row>
        <row r="4740">
          <cell r="AF4740" t="str">
            <v>代收水费</v>
          </cell>
        </row>
        <row r="4741">
          <cell r="C4741" t="str">
            <v>中华东波苑</v>
          </cell>
        </row>
        <row r="4741">
          <cell r="K4741" t="str">
            <v>2022年</v>
          </cell>
        </row>
        <row r="4741">
          <cell r="M4741">
            <v>44926</v>
          </cell>
        </row>
        <row r="4741">
          <cell r="S4741">
            <v>3550.8</v>
          </cell>
        </row>
        <row r="4741">
          <cell r="AA4741">
            <v>44927</v>
          </cell>
          <cell r="AB4741">
            <v>2023</v>
          </cell>
        </row>
        <row r="4741">
          <cell r="AF4741" t="str">
            <v>电费及管理费</v>
          </cell>
        </row>
        <row r="4742">
          <cell r="C4742" t="str">
            <v>中华东波苑</v>
          </cell>
        </row>
        <row r="4742">
          <cell r="K4742" t="str">
            <v>2022年</v>
          </cell>
        </row>
        <row r="4742">
          <cell r="M4742">
            <v>44926</v>
          </cell>
        </row>
        <row r="4742">
          <cell r="S4742">
            <v>488</v>
          </cell>
        </row>
        <row r="4742">
          <cell r="AA4742">
            <v>44927</v>
          </cell>
          <cell r="AB4742">
            <v>2023</v>
          </cell>
        </row>
        <row r="4742">
          <cell r="AF4742" t="str">
            <v>代收水费</v>
          </cell>
        </row>
        <row r="4743">
          <cell r="C4743" t="str">
            <v>中华东波苑</v>
          </cell>
        </row>
        <row r="4743">
          <cell r="K4743" t="str">
            <v>2022年</v>
          </cell>
        </row>
        <row r="4743">
          <cell r="M4743">
            <v>44926</v>
          </cell>
        </row>
        <row r="4743">
          <cell r="S4743">
            <v>359.7</v>
          </cell>
        </row>
        <row r="4743">
          <cell r="AA4743">
            <v>44927</v>
          </cell>
          <cell r="AB4743">
            <v>2023</v>
          </cell>
        </row>
        <row r="4743">
          <cell r="AF4743" t="str">
            <v>电费及管理费</v>
          </cell>
        </row>
        <row r="4744">
          <cell r="C4744" t="str">
            <v>中华东波苑</v>
          </cell>
        </row>
        <row r="4744">
          <cell r="K4744" t="str">
            <v>2022年</v>
          </cell>
        </row>
        <row r="4744">
          <cell r="M4744">
            <v>44926</v>
          </cell>
        </row>
        <row r="4744">
          <cell r="S4744">
            <v>368.22</v>
          </cell>
        </row>
        <row r="4744">
          <cell r="AA4744">
            <v>44927</v>
          </cell>
          <cell r="AB4744">
            <v>2023</v>
          </cell>
        </row>
        <row r="4744">
          <cell r="AF4744" t="str">
            <v>代收水费</v>
          </cell>
        </row>
        <row r="4745">
          <cell r="C4745" t="str">
            <v>中华东波苑</v>
          </cell>
        </row>
        <row r="4745">
          <cell r="K4745" t="str">
            <v>2023年</v>
          </cell>
        </row>
        <row r="4745">
          <cell r="M4745">
            <v>45291</v>
          </cell>
        </row>
        <row r="4745">
          <cell r="S4745">
            <v>3399</v>
          </cell>
        </row>
        <row r="4745">
          <cell r="AA4745">
            <v>44927</v>
          </cell>
          <cell r="AB4745">
            <v>2023</v>
          </cell>
        </row>
        <row r="4745">
          <cell r="AF4745" t="str">
            <v>商铺物业费</v>
          </cell>
        </row>
        <row r="4746">
          <cell r="C4746" t="str">
            <v>中华东波苑</v>
          </cell>
        </row>
        <row r="4746">
          <cell r="K4746" t="str">
            <v>2023年</v>
          </cell>
        </row>
        <row r="4746">
          <cell r="M4746">
            <v>45291</v>
          </cell>
        </row>
        <row r="4746">
          <cell r="S4746">
            <v>1474.44</v>
          </cell>
        </row>
        <row r="4746">
          <cell r="AA4746">
            <v>44927</v>
          </cell>
          <cell r="AB4746">
            <v>2023</v>
          </cell>
        </row>
        <row r="4746">
          <cell r="AF4746" t="str">
            <v>住宅物业费</v>
          </cell>
        </row>
        <row r="4747">
          <cell r="C4747" t="str">
            <v>中华东波苑</v>
          </cell>
        </row>
        <row r="4747">
          <cell r="K4747" t="str">
            <v>2023年</v>
          </cell>
        </row>
        <row r="4747">
          <cell r="M4747">
            <v>45291</v>
          </cell>
        </row>
        <row r="4747">
          <cell r="S4747">
            <v>1500</v>
          </cell>
        </row>
        <row r="4747">
          <cell r="AA4747">
            <v>44927</v>
          </cell>
          <cell r="AB4747">
            <v>2023</v>
          </cell>
        </row>
        <row r="4747">
          <cell r="AF4747" t="str">
            <v>小业主产权车辆管理费</v>
          </cell>
        </row>
        <row r="4748">
          <cell r="C4748" t="str">
            <v>中华东波苑</v>
          </cell>
        </row>
        <row r="4748">
          <cell r="K4748" t="str">
            <v>2023年</v>
          </cell>
        </row>
        <row r="4748">
          <cell r="M4748">
            <v>45291</v>
          </cell>
        </row>
        <row r="4748">
          <cell r="S4748">
            <v>3906.6</v>
          </cell>
        </row>
        <row r="4748">
          <cell r="AA4748">
            <v>44927</v>
          </cell>
          <cell r="AB4748">
            <v>2023</v>
          </cell>
        </row>
        <row r="4748">
          <cell r="AF4748" t="str">
            <v>住宅物业费</v>
          </cell>
        </row>
        <row r="4749">
          <cell r="C4749" t="str">
            <v>中华东波苑</v>
          </cell>
        </row>
        <row r="4749">
          <cell r="K4749" t="str">
            <v>2023年</v>
          </cell>
        </row>
        <row r="4749">
          <cell r="M4749">
            <v>45291</v>
          </cell>
        </row>
        <row r="4749">
          <cell r="S4749">
            <v>1473.6</v>
          </cell>
        </row>
        <row r="4749">
          <cell r="AA4749">
            <v>44927</v>
          </cell>
          <cell r="AB4749">
            <v>2023</v>
          </cell>
        </row>
        <row r="4749">
          <cell r="AF4749" t="str">
            <v>住宅物业费</v>
          </cell>
        </row>
        <row r="4750">
          <cell r="C4750" t="str">
            <v>中华东波苑</v>
          </cell>
        </row>
        <row r="4750">
          <cell r="K4750" t="str">
            <v>2023年</v>
          </cell>
        </row>
        <row r="4750">
          <cell r="M4750">
            <v>45107</v>
          </cell>
        </row>
        <row r="4750">
          <cell r="S4750">
            <v>2100</v>
          </cell>
        </row>
        <row r="4750">
          <cell r="AA4750">
            <v>44927</v>
          </cell>
          <cell r="AB4750">
            <v>2023</v>
          </cell>
        </row>
        <row r="4750">
          <cell r="AF4750" t="str">
            <v>地下停车费</v>
          </cell>
        </row>
        <row r="4751">
          <cell r="C4751" t="str">
            <v>中华东波苑</v>
          </cell>
        </row>
        <row r="4751">
          <cell r="K4751" t="str">
            <v>2023年</v>
          </cell>
        </row>
        <row r="4751">
          <cell r="M4751">
            <v>45107</v>
          </cell>
        </row>
        <row r="4751">
          <cell r="S4751">
            <v>836.94</v>
          </cell>
        </row>
        <row r="4751">
          <cell r="AA4751">
            <v>44927</v>
          </cell>
          <cell r="AB4751">
            <v>2023</v>
          </cell>
        </row>
        <row r="4751">
          <cell r="AF4751" t="str">
            <v>住宅物业费</v>
          </cell>
        </row>
        <row r="4752">
          <cell r="C4752" t="str">
            <v>中华东波苑</v>
          </cell>
        </row>
        <row r="4752">
          <cell r="K4752" t="str">
            <v>2023年</v>
          </cell>
        </row>
        <row r="4752">
          <cell r="M4752">
            <v>45291</v>
          </cell>
        </row>
        <row r="4752">
          <cell r="S4752">
            <v>2183.52</v>
          </cell>
        </row>
        <row r="4752">
          <cell r="AA4752">
            <v>44927</v>
          </cell>
          <cell r="AB4752">
            <v>2023</v>
          </cell>
        </row>
        <row r="4752">
          <cell r="AF4752" t="str">
            <v>住宅物业费</v>
          </cell>
        </row>
        <row r="4753">
          <cell r="C4753" t="str">
            <v>中华东波苑</v>
          </cell>
        </row>
        <row r="4753">
          <cell r="K4753" t="str">
            <v>2023年</v>
          </cell>
        </row>
        <row r="4753">
          <cell r="M4753">
            <v>45291</v>
          </cell>
        </row>
        <row r="4753">
          <cell r="S4753">
            <v>3000</v>
          </cell>
        </row>
        <row r="4753">
          <cell r="AA4753">
            <v>44927</v>
          </cell>
          <cell r="AB4753">
            <v>2023</v>
          </cell>
        </row>
        <row r="4753">
          <cell r="AF4753" t="str">
            <v>地面停车费</v>
          </cell>
        </row>
        <row r="4754">
          <cell r="C4754" t="str">
            <v>中华东波苑</v>
          </cell>
        </row>
        <row r="4754">
          <cell r="K4754" t="str">
            <v>2022年</v>
          </cell>
        </row>
        <row r="4754">
          <cell r="M4754">
            <v>44926</v>
          </cell>
        </row>
        <row r="4754">
          <cell r="S4754">
            <v>348.7</v>
          </cell>
        </row>
        <row r="4754">
          <cell r="AA4754">
            <v>44927</v>
          </cell>
          <cell r="AB4754">
            <v>2023</v>
          </cell>
        </row>
        <row r="4754">
          <cell r="AF4754" t="str">
            <v>电费及管理费</v>
          </cell>
        </row>
        <row r="4755">
          <cell r="C4755" t="str">
            <v>中华东波苑</v>
          </cell>
        </row>
        <row r="4755">
          <cell r="K4755" t="str">
            <v>2022年</v>
          </cell>
        </row>
        <row r="4755">
          <cell r="M4755">
            <v>44926</v>
          </cell>
        </row>
        <row r="4755">
          <cell r="S4755">
            <v>72.2</v>
          </cell>
        </row>
        <row r="4755">
          <cell r="AA4755">
            <v>44927</v>
          </cell>
          <cell r="AB4755">
            <v>2023</v>
          </cell>
        </row>
        <row r="4755">
          <cell r="AF4755" t="str">
            <v>代收水费</v>
          </cell>
        </row>
        <row r="4756">
          <cell r="C4756" t="str">
            <v>中华东波苑</v>
          </cell>
        </row>
        <row r="4756">
          <cell r="K4756" t="str">
            <v>2022年</v>
          </cell>
        </row>
        <row r="4756">
          <cell r="M4756">
            <v>44926</v>
          </cell>
        </row>
        <row r="4756">
          <cell r="S4756">
            <v>8164.47</v>
          </cell>
        </row>
        <row r="4756">
          <cell r="AA4756">
            <v>44927</v>
          </cell>
          <cell r="AB4756">
            <v>2023</v>
          </cell>
        </row>
        <row r="4756">
          <cell r="AF4756" t="str">
            <v>电费及管理费</v>
          </cell>
        </row>
        <row r="4757">
          <cell r="C4757" t="str">
            <v>中华东波苑</v>
          </cell>
        </row>
        <row r="4757">
          <cell r="K4757" t="str">
            <v>2022年</v>
          </cell>
        </row>
        <row r="4757">
          <cell r="M4757">
            <v>44926</v>
          </cell>
        </row>
        <row r="4757">
          <cell r="S4757">
            <v>768.6</v>
          </cell>
        </row>
        <row r="4757">
          <cell r="AA4757">
            <v>44927</v>
          </cell>
          <cell r="AB4757">
            <v>2023</v>
          </cell>
        </row>
        <row r="4757">
          <cell r="AF4757" t="str">
            <v>代收水费</v>
          </cell>
        </row>
        <row r="4758">
          <cell r="C4758" t="str">
            <v>中华东波苑</v>
          </cell>
        </row>
        <row r="4758">
          <cell r="K4758" t="str">
            <v>2022年</v>
          </cell>
        </row>
        <row r="4758">
          <cell r="M4758">
            <v>44926</v>
          </cell>
        </row>
        <row r="4758">
          <cell r="S4758">
            <v>6389.1</v>
          </cell>
        </row>
        <row r="4758">
          <cell r="AA4758">
            <v>44927</v>
          </cell>
          <cell r="AB4758">
            <v>2023</v>
          </cell>
        </row>
        <row r="4758">
          <cell r="AF4758" t="str">
            <v>电费及管理费</v>
          </cell>
        </row>
        <row r="4759">
          <cell r="C4759" t="str">
            <v>中华东波苑</v>
          </cell>
        </row>
        <row r="4759">
          <cell r="K4759" t="str">
            <v>2022年</v>
          </cell>
        </row>
        <row r="4759">
          <cell r="M4759">
            <v>44926</v>
          </cell>
        </row>
        <row r="4759">
          <cell r="S4759">
            <v>1232.2</v>
          </cell>
        </row>
        <row r="4759">
          <cell r="AA4759">
            <v>44927</v>
          </cell>
          <cell r="AB4759">
            <v>2023</v>
          </cell>
        </row>
        <row r="4759">
          <cell r="AF4759" t="str">
            <v>代收水费</v>
          </cell>
        </row>
        <row r="4760">
          <cell r="C4760" t="str">
            <v>中华东波苑</v>
          </cell>
        </row>
        <row r="4760">
          <cell r="K4760" t="str">
            <v>2022年</v>
          </cell>
        </row>
        <row r="4760">
          <cell r="M4760">
            <v>44926</v>
          </cell>
        </row>
        <row r="4760">
          <cell r="S4760">
            <v>231.04</v>
          </cell>
        </row>
        <row r="4760">
          <cell r="AA4760">
            <v>44927</v>
          </cell>
          <cell r="AB4760">
            <v>2023</v>
          </cell>
        </row>
        <row r="4760">
          <cell r="AF4760" t="str">
            <v>代收水费</v>
          </cell>
        </row>
        <row r="4761">
          <cell r="C4761" t="str">
            <v>中华东波苑</v>
          </cell>
        </row>
        <row r="4761">
          <cell r="K4761" t="str">
            <v>2023年</v>
          </cell>
        </row>
        <row r="4761">
          <cell r="M4761">
            <v>45291</v>
          </cell>
        </row>
        <row r="4761">
          <cell r="S4761">
            <v>349.08</v>
          </cell>
        </row>
        <row r="4761">
          <cell r="AA4761">
            <v>44927</v>
          </cell>
          <cell r="AB4761">
            <v>2023</v>
          </cell>
        </row>
        <row r="4761">
          <cell r="AF4761" t="str">
            <v>住宅物业费</v>
          </cell>
        </row>
        <row r="4762">
          <cell r="C4762" t="str">
            <v>中华东波苑</v>
          </cell>
        </row>
        <row r="4762">
          <cell r="K4762" t="str">
            <v>2023年</v>
          </cell>
        </row>
        <row r="4762">
          <cell r="M4762">
            <v>45291</v>
          </cell>
        </row>
        <row r="4762">
          <cell r="S4762">
            <v>1745.28</v>
          </cell>
        </row>
        <row r="4762">
          <cell r="AA4762">
            <v>44927</v>
          </cell>
          <cell r="AB4762">
            <v>2023</v>
          </cell>
        </row>
        <row r="4762">
          <cell r="AF4762" t="str">
            <v>住宅物业费</v>
          </cell>
        </row>
        <row r="4763">
          <cell r="C4763" t="str">
            <v>中华东波苑</v>
          </cell>
        </row>
        <row r="4763">
          <cell r="K4763" t="str">
            <v>2023年</v>
          </cell>
        </row>
        <row r="4763">
          <cell r="M4763">
            <v>45291</v>
          </cell>
        </row>
        <row r="4763">
          <cell r="S4763">
            <v>3000</v>
          </cell>
        </row>
        <row r="4763">
          <cell r="AA4763">
            <v>44927</v>
          </cell>
          <cell r="AB4763">
            <v>2023</v>
          </cell>
        </row>
        <row r="4763">
          <cell r="AF4763" t="str">
            <v>地面停车费</v>
          </cell>
        </row>
        <row r="4764">
          <cell r="C4764" t="str">
            <v>中华东波苑</v>
          </cell>
        </row>
        <row r="4764">
          <cell r="K4764" t="str">
            <v>2022年</v>
          </cell>
        </row>
        <row r="4764">
          <cell r="M4764">
            <v>44926</v>
          </cell>
        </row>
        <row r="4764">
          <cell r="S4764">
            <v>128.7</v>
          </cell>
        </row>
        <row r="4764">
          <cell r="AA4764">
            <v>44927</v>
          </cell>
          <cell r="AB4764">
            <v>2023</v>
          </cell>
        </row>
        <row r="4764">
          <cell r="AF4764" t="str">
            <v>电费及管理费</v>
          </cell>
        </row>
        <row r="4765">
          <cell r="C4765" t="str">
            <v>中华东波苑</v>
          </cell>
        </row>
        <row r="4765">
          <cell r="K4765" t="str">
            <v>2022年</v>
          </cell>
        </row>
        <row r="4765">
          <cell r="M4765">
            <v>44926</v>
          </cell>
        </row>
        <row r="4765">
          <cell r="S4765">
            <v>75</v>
          </cell>
        </row>
        <row r="4765">
          <cell r="AA4765">
            <v>44927</v>
          </cell>
          <cell r="AB4765">
            <v>2023</v>
          </cell>
        </row>
        <row r="4765">
          <cell r="AF4765" t="str">
            <v>代收水费</v>
          </cell>
        </row>
        <row r="4766">
          <cell r="C4766" t="str">
            <v>中华东波苑</v>
          </cell>
        </row>
        <row r="4766">
          <cell r="K4766" t="str">
            <v>2023年</v>
          </cell>
        </row>
        <row r="4766">
          <cell r="M4766">
            <v>45291</v>
          </cell>
        </row>
        <row r="4766">
          <cell r="S4766">
            <v>1709.88</v>
          </cell>
        </row>
        <row r="4766">
          <cell r="AA4766">
            <v>44927</v>
          </cell>
          <cell r="AB4766">
            <v>2023</v>
          </cell>
        </row>
        <row r="4766">
          <cell r="AF4766" t="str">
            <v>住宅物业费</v>
          </cell>
        </row>
        <row r="4767">
          <cell r="C4767" t="str">
            <v>中华东波苑</v>
          </cell>
        </row>
        <row r="4767">
          <cell r="K4767" t="str">
            <v>2023年</v>
          </cell>
        </row>
        <row r="4767">
          <cell r="M4767">
            <v>45291</v>
          </cell>
        </row>
        <row r="4767">
          <cell r="S4767">
            <v>4200</v>
          </cell>
        </row>
        <row r="4767">
          <cell r="AA4767">
            <v>44927</v>
          </cell>
          <cell r="AB4767">
            <v>2023</v>
          </cell>
        </row>
        <row r="4767">
          <cell r="AF4767" t="str">
            <v>地下停车费</v>
          </cell>
        </row>
        <row r="4768">
          <cell r="C4768" t="str">
            <v>中华东波苑</v>
          </cell>
        </row>
        <row r="4768">
          <cell r="K4768" t="str">
            <v>2023年</v>
          </cell>
        </row>
        <row r="4768">
          <cell r="M4768">
            <v>45016</v>
          </cell>
        </row>
        <row r="4768">
          <cell r="S4768">
            <v>545.88</v>
          </cell>
        </row>
        <row r="4768">
          <cell r="AA4768">
            <v>44927</v>
          </cell>
          <cell r="AB4768">
            <v>2023</v>
          </cell>
        </row>
        <row r="4768">
          <cell r="AF4768" t="str">
            <v>住宅物业费</v>
          </cell>
        </row>
        <row r="4769">
          <cell r="C4769" t="str">
            <v>中华东波苑</v>
          </cell>
        </row>
        <row r="4769">
          <cell r="K4769" t="str">
            <v>2023年</v>
          </cell>
        </row>
        <row r="4769">
          <cell r="M4769">
            <v>45291</v>
          </cell>
        </row>
        <row r="4769">
          <cell r="S4769">
            <v>2094.36</v>
          </cell>
        </row>
        <row r="4769">
          <cell r="AA4769">
            <v>44927</v>
          </cell>
          <cell r="AB4769">
            <v>2023</v>
          </cell>
        </row>
        <row r="4769">
          <cell r="AF4769" t="str">
            <v>住宅物业费</v>
          </cell>
        </row>
        <row r="4770">
          <cell r="C4770" t="str">
            <v>中华东波苑</v>
          </cell>
        </row>
        <row r="4770">
          <cell r="K4770" t="str">
            <v>2023年</v>
          </cell>
        </row>
        <row r="4770">
          <cell r="M4770">
            <v>45291</v>
          </cell>
        </row>
        <row r="4770">
          <cell r="S4770">
            <v>1500</v>
          </cell>
        </row>
        <row r="4770">
          <cell r="AA4770">
            <v>44927</v>
          </cell>
          <cell r="AB4770">
            <v>2023</v>
          </cell>
        </row>
        <row r="4770">
          <cell r="AF4770" t="str">
            <v>小业主产权车辆管理费</v>
          </cell>
        </row>
        <row r="4771">
          <cell r="C4771" t="str">
            <v>中华东波苑</v>
          </cell>
        </row>
        <row r="4771">
          <cell r="K4771" t="str">
            <v>2023年</v>
          </cell>
        </row>
        <row r="4771">
          <cell r="M4771">
            <v>45291</v>
          </cell>
        </row>
        <row r="4771">
          <cell r="S4771">
            <v>1732.2</v>
          </cell>
        </row>
        <row r="4771">
          <cell r="AA4771">
            <v>44927</v>
          </cell>
          <cell r="AB4771">
            <v>2023</v>
          </cell>
        </row>
        <row r="4771">
          <cell r="AF4771" t="str">
            <v>住宅物业费</v>
          </cell>
        </row>
        <row r="4772">
          <cell r="C4772" t="str">
            <v>中华东波苑</v>
          </cell>
        </row>
        <row r="4772">
          <cell r="K4772" t="str">
            <v>2023年</v>
          </cell>
        </row>
        <row r="4772">
          <cell r="M4772">
            <v>45291</v>
          </cell>
        </row>
        <row r="4772">
          <cell r="S4772">
            <v>4200</v>
          </cell>
        </row>
        <row r="4772">
          <cell r="AA4772">
            <v>44927</v>
          </cell>
          <cell r="AB4772">
            <v>2023</v>
          </cell>
        </row>
        <row r="4772">
          <cell r="AF4772" t="str">
            <v>地下停车费</v>
          </cell>
        </row>
        <row r="4773">
          <cell r="C4773" t="str">
            <v>中华东波苑</v>
          </cell>
        </row>
        <row r="4773">
          <cell r="K4773" t="str">
            <v>2023年</v>
          </cell>
        </row>
        <row r="4773">
          <cell r="M4773">
            <v>45291</v>
          </cell>
        </row>
        <row r="4773">
          <cell r="S4773">
            <v>1473.6</v>
          </cell>
        </row>
        <row r="4773">
          <cell r="AA4773">
            <v>44927</v>
          </cell>
          <cell r="AB4773">
            <v>2023</v>
          </cell>
        </row>
        <row r="4773">
          <cell r="AF4773" t="str">
            <v>住宅物业费</v>
          </cell>
        </row>
        <row r="4774">
          <cell r="C4774" t="str">
            <v>中华东波苑</v>
          </cell>
        </row>
        <row r="4774">
          <cell r="K4774" t="str">
            <v>2023年</v>
          </cell>
        </row>
        <row r="4774">
          <cell r="M4774">
            <v>45291</v>
          </cell>
        </row>
        <row r="4774">
          <cell r="S4774">
            <v>3000</v>
          </cell>
        </row>
        <row r="4774">
          <cell r="AA4774">
            <v>44927</v>
          </cell>
          <cell r="AB4774">
            <v>2023</v>
          </cell>
        </row>
        <row r="4774">
          <cell r="AF4774" t="str">
            <v>地面停车费</v>
          </cell>
        </row>
        <row r="4775">
          <cell r="C4775" t="str">
            <v>中华东波苑</v>
          </cell>
        </row>
        <row r="4775">
          <cell r="K4775" t="str">
            <v>2023年</v>
          </cell>
        </row>
        <row r="4775">
          <cell r="M4775">
            <v>45291</v>
          </cell>
        </row>
        <row r="4775">
          <cell r="S4775">
            <v>3000</v>
          </cell>
        </row>
        <row r="4775">
          <cell r="AA4775">
            <v>44927</v>
          </cell>
          <cell r="AB4775">
            <v>2023</v>
          </cell>
        </row>
        <row r="4775">
          <cell r="AF4775" t="str">
            <v>地面停车费</v>
          </cell>
        </row>
        <row r="4776">
          <cell r="C4776" t="str">
            <v>中华东波苑</v>
          </cell>
        </row>
        <row r="4776">
          <cell r="K4776" t="str">
            <v>2022年</v>
          </cell>
        </row>
        <row r="4776">
          <cell r="M4776">
            <v>44926</v>
          </cell>
        </row>
        <row r="4776">
          <cell r="S4776">
            <v>409.2</v>
          </cell>
        </row>
        <row r="4776">
          <cell r="AA4776">
            <v>44927</v>
          </cell>
          <cell r="AB4776">
            <v>2023</v>
          </cell>
        </row>
        <row r="4776">
          <cell r="AF4776" t="str">
            <v>电费及管理费</v>
          </cell>
        </row>
        <row r="4777">
          <cell r="C4777" t="str">
            <v>中华东波苑</v>
          </cell>
        </row>
        <row r="4777">
          <cell r="K4777" t="str">
            <v>2022年</v>
          </cell>
        </row>
        <row r="4777">
          <cell r="M4777">
            <v>44926</v>
          </cell>
        </row>
        <row r="4777">
          <cell r="S4777">
            <v>225</v>
          </cell>
        </row>
        <row r="4777">
          <cell r="AA4777">
            <v>44927</v>
          </cell>
          <cell r="AB4777">
            <v>2023</v>
          </cell>
        </row>
        <row r="4777">
          <cell r="AF4777" t="str">
            <v>代收水费</v>
          </cell>
        </row>
        <row r="4778">
          <cell r="C4778" t="str">
            <v>中华东波苑</v>
          </cell>
        </row>
        <row r="4778">
          <cell r="K4778" t="str">
            <v>2022年</v>
          </cell>
        </row>
        <row r="4778">
          <cell r="M4778">
            <v>44926</v>
          </cell>
        </row>
        <row r="4778">
          <cell r="S4778">
            <v>1298</v>
          </cell>
        </row>
        <row r="4778">
          <cell r="AA4778">
            <v>44927</v>
          </cell>
          <cell r="AB4778">
            <v>2023</v>
          </cell>
        </row>
        <row r="4778">
          <cell r="AF4778" t="str">
            <v>电费及管理费</v>
          </cell>
        </row>
        <row r="4779">
          <cell r="C4779" t="str">
            <v>中华东波苑</v>
          </cell>
        </row>
        <row r="4779">
          <cell r="K4779" t="str">
            <v>2022年</v>
          </cell>
        </row>
        <row r="4779">
          <cell r="M4779">
            <v>44926</v>
          </cell>
        </row>
        <row r="4779">
          <cell r="S4779">
            <v>112.5</v>
          </cell>
        </row>
        <row r="4779">
          <cell r="AA4779">
            <v>44927</v>
          </cell>
          <cell r="AB4779">
            <v>2023</v>
          </cell>
        </row>
        <row r="4779">
          <cell r="AF4779" t="str">
            <v>代收水费</v>
          </cell>
        </row>
        <row r="4780">
          <cell r="C4780" t="str">
            <v>中华东波苑</v>
          </cell>
        </row>
        <row r="4780">
          <cell r="K4780" t="str">
            <v>2023年</v>
          </cell>
        </row>
        <row r="4780">
          <cell r="M4780">
            <v>45291</v>
          </cell>
        </row>
        <row r="4780">
          <cell r="S4780">
            <v>2183.52</v>
          </cell>
        </row>
        <row r="4780">
          <cell r="AA4780">
            <v>44927</v>
          </cell>
          <cell r="AB4780">
            <v>2023</v>
          </cell>
        </row>
        <row r="4780">
          <cell r="AF4780" t="str">
            <v>住宅物业费</v>
          </cell>
        </row>
        <row r="4781">
          <cell r="C4781" t="str">
            <v>中华东波苑</v>
          </cell>
        </row>
        <row r="4781">
          <cell r="K4781" t="str">
            <v>2023年</v>
          </cell>
        </row>
        <row r="4781">
          <cell r="M4781">
            <v>45291</v>
          </cell>
        </row>
        <row r="4781">
          <cell r="S4781">
            <v>3000</v>
          </cell>
        </row>
        <row r="4781">
          <cell r="AA4781">
            <v>44927</v>
          </cell>
          <cell r="AB4781">
            <v>2023</v>
          </cell>
        </row>
        <row r="4781">
          <cell r="AF4781" t="str">
            <v>地面停车费</v>
          </cell>
        </row>
        <row r="4782">
          <cell r="C4782" t="str">
            <v>中华东波苑</v>
          </cell>
        </row>
        <row r="4782">
          <cell r="K4782" t="str">
            <v>2023年</v>
          </cell>
        </row>
        <row r="4782">
          <cell r="M4782">
            <v>45291</v>
          </cell>
        </row>
        <row r="4782">
          <cell r="S4782">
            <v>2183.52</v>
          </cell>
        </row>
        <row r="4782">
          <cell r="AA4782">
            <v>44927</v>
          </cell>
          <cell r="AB4782">
            <v>2023</v>
          </cell>
        </row>
        <row r="4782">
          <cell r="AF4782" t="str">
            <v>住宅物业费</v>
          </cell>
        </row>
        <row r="4783">
          <cell r="C4783" t="str">
            <v>中华东波苑</v>
          </cell>
        </row>
        <row r="4783">
          <cell r="K4783" t="str">
            <v>2023年</v>
          </cell>
        </row>
        <row r="4783">
          <cell r="M4783">
            <v>45291</v>
          </cell>
        </row>
        <row r="4783">
          <cell r="S4783">
            <v>1500</v>
          </cell>
        </row>
        <row r="4783">
          <cell r="AA4783">
            <v>44927</v>
          </cell>
          <cell r="AB4783">
            <v>2023</v>
          </cell>
        </row>
        <row r="4783">
          <cell r="AF4783" t="str">
            <v>小业主产权车辆管理费</v>
          </cell>
        </row>
        <row r="4784">
          <cell r="C4784" t="str">
            <v>中华东波苑</v>
          </cell>
        </row>
        <row r="4784">
          <cell r="K4784" t="str">
            <v>2023年</v>
          </cell>
        </row>
        <row r="4784">
          <cell r="M4784">
            <v>45291</v>
          </cell>
        </row>
        <row r="4784">
          <cell r="S4784">
            <v>1799.16</v>
          </cell>
        </row>
        <row r="4784">
          <cell r="AA4784">
            <v>44927</v>
          </cell>
          <cell r="AB4784">
            <v>2023</v>
          </cell>
        </row>
        <row r="4784">
          <cell r="AF4784" t="str">
            <v>住宅物业费</v>
          </cell>
        </row>
        <row r="4785">
          <cell r="C4785" t="str">
            <v>中华东波苑</v>
          </cell>
        </row>
        <row r="4785">
          <cell r="K4785" t="str">
            <v>2023年</v>
          </cell>
        </row>
        <row r="4785">
          <cell r="M4785">
            <v>45291</v>
          </cell>
        </row>
        <row r="4785">
          <cell r="S4785">
            <v>1500</v>
          </cell>
        </row>
        <row r="4785">
          <cell r="AA4785">
            <v>44927</v>
          </cell>
          <cell r="AB4785">
            <v>2023</v>
          </cell>
        </row>
        <row r="4785">
          <cell r="AF4785" t="str">
            <v>小业主产权车辆管理费</v>
          </cell>
        </row>
        <row r="4786">
          <cell r="C4786" t="str">
            <v>中华东波苑</v>
          </cell>
        </row>
        <row r="4786">
          <cell r="K4786" t="str">
            <v>2023年</v>
          </cell>
        </row>
        <row r="4786">
          <cell r="M4786">
            <v>45291</v>
          </cell>
        </row>
        <row r="4786">
          <cell r="S4786">
            <v>1473.6</v>
          </cell>
        </row>
        <row r="4786">
          <cell r="AA4786">
            <v>44927</v>
          </cell>
          <cell r="AB4786">
            <v>2023</v>
          </cell>
        </row>
        <row r="4786">
          <cell r="AF4786" t="str">
            <v>住宅物业费</v>
          </cell>
        </row>
        <row r="4787">
          <cell r="C4787" t="str">
            <v>中华东波苑</v>
          </cell>
        </row>
        <row r="4787">
          <cell r="K4787" t="str">
            <v>2022年</v>
          </cell>
        </row>
        <row r="4787">
          <cell r="M4787">
            <v>44926</v>
          </cell>
        </row>
        <row r="4787">
          <cell r="S4787">
            <v>3542</v>
          </cell>
        </row>
        <row r="4787">
          <cell r="AA4787">
            <v>44927</v>
          </cell>
          <cell r="AB4787">
            <v>2023</v>
          </cell>
        </row>
        <row r="4787">
          <cell r="AF4787" t="str">
            <v>电费及管理费</v>
          </cell>
        </row>
        <row r="4788">
          <cell r="C4788" t="str">
            <v>中华东波苑</v>
          </cell>
        </row>
        <row r="4788">
          <cell r="K4788" t="str">
            <v>2022年</v>
          </cell>
        </row>
        <row r="4788">
          <cell r="M4788">
            <v>44926</v>
          </cell>
        </row>
        <row r="4788">
          <cell r="S4788">
            <v>216.6</v>
          </cell>
        </row>
        <row r="4788">
          <cell r="AA4788">
            <v>44927</v>
          </cell>
          <cell r="AB4788">
            <v>2023</v>
          </cell>
        </row>
        <row r="4788">
          <cell r="AF4788" t="str">
            <v>代收水费</v>
          </cell>
        </row>
        <row r="4789">
          <cell r="C4789" t="str">
            <v>中华东波苑</v>
          </cell>
        </row>
        <row r="4789">
          <cell r="K4789" t="str">
            <v>2022年</v>
          </cell>
        </row>
        <row r="4789">
          <cell r="M4789">
            <v>44926</v>
          </cell>
        </row>
        <row r="4789">
          <cell r="S4789">
            <v>484.5</v>
          </cell>
        </row>
        <row r="4789">
          <cell r="AA4789">
            <v>44927</v>
          </cell>
          <cell r="AB4789">
            <v>2023</v>
          </cell>
        </row>
        <row r="4789">
          <cell r="AF4789" t="str">
            <v>电费及管理费</v>
          </cell>
        </row>
        <row r="4790">
          <cell r="C4790" t="str">
            <v>中华东波苑</v>
          </cell>
        </row>
        <row r="4790">
          <cell r="K4790" t="str">
            <v>2022年</v>
          </cell>
        </row>
        <row r="4790">
          <cell r="M4790">
            <v>44926</v>
          </cell>
        </row>
        <row r="4790">
          <cell r="S4790">
            <v>21.66</v>
          </cell>
        </row>
        <row r="4790">
          <cell r="AA4790">
            <v>44927</v>
          </cell>
          <cell r="AB4790">
            <v>2023</v>
          </cell>
        </row>
        <row r="4790">
          <cell r="AF4790" t="str">
            <v>代收水费</v>
          </cell>
        </row>
        <row r="4791">
          <cell r="C4791" t="str">
            <v>中华东波苑</v>
          </cell>
        </row>
        <row r="4791">
          <cell r="K4791" t="str">
            <v>2023年</v>
          </cell>
        </row>
        <row r="4791">
          <cell r="M4791">
            <v>45291</v>
          </cell>
        </row>
        <row r="4791">
          <cell r="S4791">
            <v>1709.88</v>
          </cell>
        </row>
        <row r="4791">
          <cell r="AA4791">
            <v>44927</v>
          </cell>
          <cell r="AB4791">
            <v>2023</v>
          </cell>
        </row>
        <row r="4791">
          <cell r="AF4791" t="str">
            <v>住宅物业费</v>
          </cell>
        </row>
        <row r="4792">
          <cell r="C4792" t="str">
            <v>中华东波苑</v>
          </cell>
        </row>
        <row r="4792">
          <cell r="K4792" t="str">
            <v>2022年</v>
          </cell>
        </row>
        <row r="4792">
          <cell r="M4792">
            <v>44926</v>
          </cell>
        </row>
        <row r="4792">
          <cell r="S4792">
            <v>761.25</v>
          </cell>
        </row>
        <row r="4792">
          <cell r="AA4792">
            <v>44927</v>
          </cell>
          <cell r="AB4792">
            <v>2023</v>
          </cell>
        </row>
        <row r="4792">
          <cell r="AF4792" t="str">
            <v>电费及管理费</v>
          </cell>
        </row>
        <row r="4793">
          <cell r="C4793" t="str">
            <v>中华东波苑</v>
          </cell>
        </row>
        <row r="4793">
          <cell r="K4793" t="str">
            <v>2022年</v>
          </cell>
        </row>
        <row r="4793">
          <cell r="M4793">
            <v>44926</v>
          </cell>
        </row>
        <row r="4793">
          <cell r="S4793">
            <v>232.5</v>
          </cell>
        </row>
        <row r="4793">
          <cell r="AA4793">
            <v>44927</v>
          </cell>
          <cell r="AB4793">
            <v>2023</v>
          </cell>
        </row>
        <row r="4793">
          <cell r="AF4793" t="str">
            <v>代收水费</v>
          </cell>
        </row>
        <row r="4794">
          <cell r="C4794" t="str">
            <v>中华东波苑</v>
          </cell>
        </row>
        <row r="4794">
          <cell r="K4794" t="str">
            <v>2023年</v>
          </cell>
        </row>
        <row r="4794">
          <cell r="M4794">
            <v>45291</v>
          </cell>
        </row>
        <row r="4794">
          <cell r="S4794">
            <v>1473.6</v>
          </cell>
        </row>
        <row r="4794">
          <cell r="AA4794">
            <v>44927</v>
          </cell>
          <cell r="AB4794">
            <v>2023</v>
          </cell>
        </row>
        <row r="4794">
          <cell r="AF4794" t="str">
            <v>住宅物业费</v>
          </cell>
        </row>
        <row r="4795">
          <cell r="C4795" t="str">
            <v>中华东波苑</v>
          </cell>
        </row>
        <row r="4795">
          <cell r="K4795" t="str">
            <v>2023年</v>
          </cell>
        </row>
        <row r="4795">
          <cell r="M4795">
            <v>45291</v>
          </cell>
        </row>
        <row r="4795">
          <cell r="S4795">
            <v>2183.52</v>
          </cell>
        </row>
        <row r="4795">
          <cell r="AA4795">
            <v>44927</v>
          </cell>
          <cell r="AB4795">
            <v>2023</v>
          </cell>
        </row>
        <row r="4795">
          <cell r="AF4795" t="str">
            <v>住宅物业费</v>
          </cell>
        </row>
        <row r="4796">
          <cell r="C4796" t="str">
            <v>中华东波苑</v>
          </cell>
        </row>
        <row r="4796">
          <cell r="K4796" t="str">
            <v>2023年</v>
          </cell>
        </row>
        <row r="4796">
          <cell r="M4796">
            <v>45291</v>
          </cell>
        </row>
        <row r="4796">
          <cell r="S4796">
            <v>1673.88</v>
          </cell>
        </row>
        <row r="4796">
          <cell r="AA4796">
            <v>44927</v>
          </cell>
          <cell r="AB4796">
            <v>2023</v>
          </cell>
        </row>
        <row r="4796">
          <cell r="AF4796" t="str">
            <v>住宅物业费</v>
          </cell>
        </row>
        <row r="4797">
          <cell r="C4797" t="str">
            <v>中华东波苑</v>
          </cell>
        </row>
        <row r="4797">
          <cell r="K4797" t="str">
            <v>2022年</v>
          </cell>
        </row>
        <row r="4797">
          <cell r="M4797">
            <v>44926</v>
          </cell>
        </row>
        <row r="4797">
          <cell r="S4797">
            <v>1921.7</v>
          </cell>
        </row>
        <row r="4797">
          <cell r="AA4797">
            <v>44927</v>
          </cell>
          <cell r="AB4797">
            <v>2023</v>
          </cell>
        </row>
        <row r="4797">
          <cell r="AF4797" t="str">
            <v>电费及管理费</v>
          </cell>
        </row>
        <row r="4798">
          <cell r="C4798" t="str">
            <v>中华东波苑</v>
          </cell>
        </row>
        <row r="4798">
          <cell r="K4798" t="str">
            <v>2022年</v>
          </cell>
        </row>
        <row r="4798">
          <cell r="M4798">
            <v>44926</v>
          </cell>
        </row>
        <row r="4798">
          <cell r="S4798">
            <v>420</v>
          </cell>
        </row>
        <row r="4798">
          <cell r="AA4798">
            <v>44927</v>
          </cell>
          <cell r="AB4798">
            <v>2023</v>
          </cell>
        </row>
        <row r="4798">
          <cell r="AF4798" t="str">
            <v>代收水费</v>
          </cell>
        </row>
        <row r="4799">
          <cell r="C4799" t="str">
            <v>中华东波苑</v>
          </cell>
        </row>
        <row r="4799">
          <cell r="K4799" t="str">
            <v>2022年</v>
          </cell>
        </row>
        <row r="4799">
          <cell r="M4799">
            <v>44926</v>
          </cell>
        </row>
        <row r="4799">
          <cell r="S4799">
            <v>4785</v>
          </cell>
        </row>
        <row r="4799">
          <cell r="AA4799">
            <v>44927</v>
          </cell>
          <cell r="AB4799">
            <v>2023</v>
          </cell>
        </row>
        <row r="4799">
          <cell r="AF4799" t="str">
            <v>电费及管理费</v>
          </cell>
        </row>
        <row r="4800">
          <cell r="C4800" t="str">
            <v>中华东波苑</v>
          </cell>
        </row>
        <row r="4800">
          <cell r="K4800" t="str">
            <v>2022年</v>
          </cell>
        </row>
        <row r="4800">
          <cell r="M4800">
            <v>44926</v>
          </cell>
        </row>
        <row r="4800">
          <cell r="S4800">
            <v>382.5</v>
          </cell>
        </row>
        <row r="4800">
          <cell r="AA4800">
            <v>44927</v>
          </cell>
          <cell r="AB4800">
            <v>2023</v>
          </cell>
        </row>
        <row r="4800">
          <cell r="AF4800" t="str">
            <v>代收水费</v>
          </cell>
        </row>
        <row r="4801">
          <cell r="C4801" t="str">
            <v>中华东波苑</v>
          </cell>
        </row>
        <row r="4801">
          <cell r="K4801" t="str">
            <v>2023年</v>
          </cell>
        </row>
        <row r="4801">
          <cell r="M4801">
            <v>45291</v>
          </cell>
        </row>
        <row r="4801">
          <cell r="S4801">
            <v>2183.52</v>
          </cell>
        </row>
        <row r="4801">
          <cell r="AA4801">
            <v>44927</v>
          </cell>
          <cell r="AB4801">
            <v>2023</v>
          </cell>
        </row>
        <row r="4801">
          <cell r="AF4801" t="str">
            <v>住宅物业费</v>
          </cell>
        </row>
        <row r="4802">
          <cell r="C4802" t="str">
            <v>中华东波苑</v>
          </cell>
        </row>
        <row r="4802">
          <cell r="K4802" t="str">
            <v>2023年</v>
          </cell>
        </row>
        <row r="4802">
          <cell r="M4802">
            <v>45291</v>
          </cell>
        </row>
        <row r="4802">
          <cell r="S4802">
            <v>1500</v>
          </cell>
        </row>
        <row r="4802">
          <cell r="AA4802">
            <v>44927</v>
          </cell>
          <cell r="AB4802">
            <v>2023</v>
          </cell>
        </row>
        <row r="4802">
          <cell r="AF4802" t="str">
            <v>小业主产权车辆管理费</v>
          </cell>
        </row>
        <row r="4803">
          <cell r="C4803" t="str">
            <v>中华东波苑</v>
          </cell>
        </row>
        <row r="4803">
          <cell r="K4803" t="str">
            <v>2023年</v>
          </cell>
        </row>
        <row r="4803">
          <cell r="M4803">
            <v>45291</v>
          </cell>
        </row>
        <row r="4803">
          <cell r="S4803">
            <v>1473.6</v>
          </cell>
        </row>
        <row r="4803">
          <cell r="AA4803">
            <v>44927</v>
          </cell>
          <cell r="AB4803">
            <v>2023</v>
          </cell>
        </row>
        <row r="4803">
          <cell r="AF4803" t="str">
            <v>住宅物业费</v>
          </cell>
        </row>
        <row r="4804">
          <cell r="C4804" t="str">
            <v>中华东波苑</v>
          </cell>
        </row>
        <row r="4804">
          <cell r="K4804" t="str">
            <v>2022年</v>
          </cell>
        </row>
        <row r="4804">
          <cell r="M4804">
            <v>44940</v>
          </cell>
        </row>
        <row r="4804">
          <cell r="S4804">
            <v>458.33</v>
          </cell>
        </row>
        <row r="4804">
          <cell r="AA4804">
            <v>44927</v>
          </cell>
          <cell r="AB4804">
            <v>2023</v>
          </cell>
        </row>
        <row r="4804">
          <cell r="AF4804" t="str">
            <v>电梯广告（业委会）</v>
          </cell>
        </row>
        <row r="4805">
          <cell r="C4805" t="str">
            <v>中华东波苑</v>
          </cell>
        </row>
        <row r="4805">
          <cell r="K4805" t="str">
            <v>2022年</v>
          </cell>
        </row>
        <row r="4805">
          <cell r="M4805">
            <v>45091</v>
          </cell>
        </row>
        <row r="4805">
          <cell r="S4805">
            <v>5041.67</v>
          </cell>
        </row>
        <row r="4805">
          <cell r="AA4805">
            <v>44927</v>
          </cell>
          <cell r="AB4805">
            <v>2023</v>
          </cell>
        </row>
        <row r="4805">
          <cell r="AF4805" t="str">
            <v>电梯广告（业委会）</v>
          </cell>
        </row>
        <row r="4806">
          <cell r="C4806" t="str">
            <v>中华东波苑</v>
          </cell>
        </row>
        <row r="4806">
          <cell r="K4806" t="str">
            <v>2023年</v>
          </cell>
        </row>
        <row r="4806">
          <cell r="M4806">
            <v>44940</v>
          </cell>
        </row>
        <row r="4806">
          <cell r="S4806">
            <v>900</v>
          </cell>
        </row>
        <row r="4806">
          <cell r="AA4806">
            <v>44927</v>
          </cell>
          <cell r="AB4806">
            <v>2023</v>
          </cell>
        </row>
        <row r="4806">
          <cell r="AF4806" t="str">
            <v>电梯广告（业委会）</v>
          </cell>
        </row>
        <row r="4807">
          <cell r="C4807" t="str">
            <v>中华东波苑</v>
          </cell>
        </row>
        <row r="4807">
          <cell r="K4807" t="str">
            <v>2023年</v>
          </cell>
        </row>
        <row r="4807">
          <cell r="M4807">
            <v>45091</v>
          </cell>
        </row>
        <row r="4807">
          <cell r="S4807">
            <v>4500</v>
          </cell>
        </row>
        <row r="4807">
          <cell r="AA4807">
            <v>44927</v>
          </cell>
          <cell r="AB4807">
            <v>2023</v>
          </cell>
        </row>
        <row r="4807">
          <cell r="AF4807" t="str">
            <v>电梯广告（业委会）</v>
          </cell>
        </row>
        <row r="4808">
          <cell r="C4808" t="str">
            <v>中华东波苑</v>
          </cell>
        </row>
        <row r="4808">
          <cell r="K4808" t="str">
            <v>2023年</v>
          </cell>
        </row>
        <row r="4808">
          <cell r="M4808">
            <v>44957</v>
          </cell>
        </row>
        <row r="4808">
          <cell r="S4808">
            <v>100</v>
          </cell>
        </row>
        <row r="4808">
          <cell r="AA4808">
            <v>44927</v>
          </cell>
          <cell r="AB4808">
            <v>2023</v>
          </cell>
        </row>
        <row r="4808">
          <cell r="AF4808" t="str">
            <v>临时停车费</v>
          </cell>
        </row>
        <row r="4809">
          <cell r="C4809" t="str">
            <v>中华东波苑</v>
          </cell>
        </row>
        <row r="4809">
          <cell r="K4809" t="str">
            <v>2023年</v>
          </cell>
        </row>
        <row r="4809">
          <cell r="M4809">
            <v>44957</v>
          </cell>
        </row>
        <row r="4809">
          <cell r="S4809">
            <v>10</v>
          </cell>
        </row>
        <row r="4809">
          <cell r="AA4809">
            <v>44927</v>
          </cell>
          <cell r="AB4809">
            <v>2023</v>
          </cell>
        </row>
        <row r="4809">
          <cell r="AF4809" t="str">
            <v>临时停车费</v>
          </cell>
        </row>
        <row r="4810">
          <cell r="C4810" t="str">
            <v>中华东波苑</v>
          </cell>
        </row>
        <row r="4810">
          <cell r="K4810" t="str">
            <v>2023年</v>
          </cell>
        </row>
        <row r="4810">
          <cell r="M4810">
            <v>44957</v>
          </cell>
        </row>
        <row r="4810">
          <cell r="S4810">
            <v>500</v>
          </cell>
        </row>
        <row r="4810">
          <cell r="AA4810">
            <v>44927</v>
          </cell>
          <cell r="AB4810">
            <v>2023</v>
          </cell>
        </row>
        <row r="4810">
          <cell r="AF4810" t="str">
            <v>临时停车费</v>
          </cell>
        </row>
        <row r="4811">
          <cell r="C4811" t="str">
            <v>中华东波苑</v>
          </cell>
        </row>
        <row r="4811">
          <cell r="K4811" t="str">
            <v>2022年</v>
          </cell>
        </row>
        <row r="4811">
          <cell r="M4811">
            <v>44834</v>
          </cell>
        </row>
        <row r="4811">
          <cell r="S4811">
            <v>21804.92</v>
          </cell>
        </row>
        <row r="4811">
          <cell r="AA4811">
            <v>44927</v>
          </cell>
          <cell r="AB4811">
            <v>2023</v>
          </cell>
        </row>
        <row r="4811">
          <cell r="AF4811" t="str">
            <v>电费及管理费</v>
          </cell>
        </row>
        <row r="4812">
          <cell r="C4812" t="str">
            <v>中华东波苑</v>
          </cell>
        </row>
        <row r="4812">
          <cell r="K4812" t="str">
            <v>2022年</v>
          </cell>
        </row>
        <row r="4812">
          <cell r="M4812">
            <v>44834</v>
          </cell>
        </row>
        <row r="4812">
          <cell r="S4812">
            <v>6534.1</v>
          </cell>
        </row>
        <row r="4812">
          <cell r="AA4812">
            <v>44927</v>
          </cell>
          <cell r="AB4812">
            <v>2023</v>
          </cell>
        </row>
        <row r="4812">
          <cell r="AF4812" t="str">
            <v>代收水费</v>
          </cell>
        </row>
        <row r="4813">
          <cell r="C4813" t="str">
            <v>中华东波苑</v>
          </cell>
        </row>
        <row r="4813">
          <cell r="K4813" t="str">
            <v>2022年</v>
          </cell>
        </row>
        <row r="4813">
          <cell r="M4813">
            <v>44926</v>
          </cell>
        </row>
        <row r="4813">
          <cell r="S4813">
            <v>3802.7</v>
          </cell>
        </row>
        <row r="4813">
          <cell r="AA4813">
            <v>44958</v>
          </cell>
          <cell r="AB4813">
            <v>2023</v>
          </cell>
        </row>
        <row r="4813">
          <cell r="AF4813" t="str">
            <v>电费及管理费</v>
          </cell>
        </row>
        <row r="4814">
          <cell r="C4814" t="str">
            <v>中华东波苑</v>
          </cell>
        </row>
        <row r="4814">
          <cell r="K4814" t="str">
            <v>2022年</v>
          </cell>
        </row>
        <row r="4814">
          <cell r="M4814">
            <v>44926</v>
          </cell>
        </row>
        <row r="4814">
          <cell r="S4814">
            <v>1297.5</v>
          </cell>
        </row>
        <row r="4814">
          <cell r="AA4814">
            <v>44958</v>
          </cell>
          <cell r="AB4814">
            <v>2023</v>
          </cell>
        </row>
        <row r="4814">
          <cell r="AF4814" t="str">
            <v>代收水费</v>
          </cell>
        </row>
        <row r="4815">
          <cell r="C4815" t="str">
            <v>中华东波苑</v>
          </cell>
        </row>
        <row r="4815">
          <cell r="K4815" t="str">
            <v>2023年</v>
          </cell>
        </row>
        <row r="4815">
          <cell r="M4815">
            <v>45291</v>
          </cell>
        </row>
        <row r="4815">
          <cell r="S4815">
            <v>3000</v>
          </cell>
        </row>
        <row r="4815">
          <cell r="AA4815">
            <v>44958</v>
          </cell>
          <cell r="AB4815">
            <v>2023</v>
          </cell>
        </row>
        <row r="4815">
          <cell r="AF4815" t="str">
            <v>地面停车费</v>
          </cell>
        </row>
        <row r="4816">
          <cell r="C4816" t="str">
            <v>中华东波苑</v>
          </cell>
        </row>
        <row r="4816">
          <cell r="K4816" t="str">
            <v>2022年</v>
          </cell>
        </row>
        <row r="4816">
          <cell r="M4816">
            <v>44926</v>
          </cell>
        </row>
        <row r="4816">
          <cell r="S4816">
            <v>4457.2</v>
          </cell>
        </row>
        <row r="4816">
          <cell r="AA4816">
            <v>44958</v>
          </cell>
          <cell r="AB4816">
            <v>2023</v>
          </cell>
        </row>
        <row r="4816">
          <cell r="AF4816" t="str">
            <v>电费及管理费</v>
          </cell>
        </row>
        <row r="4817">
          <cell r="C4817" t="str">
            <v>中华东波苑</v>
          </cell>
        </row>
        <row r="4817">
          <cell r="K4817" t="str">
            <v>2022年</v>
          </cell>
        </row>
        <row r="4817">
          <cell r="M4817">
            <v>44926</v>
          </cell>
        </row>
        <row r="4817">
          <cell r="S4817">
            <v>257.58</v>
          </cell>
        </row>
        <row r="4817">
          <cell r="AA4817">
            <v>44958</v>
          </cell>
          <cell r="AB4817">
            <v>2023</v>
          </cell>
        </row>
        <row r="4817">
          <cell r="AF4817" t="str">
            <v>代收水费</v>
          </cell>
        </row>
        <row r="4818">
          <cell r="C4818" t="str">
            <v>中华东波苑</v>
          </cell>
        </row>
        <row r="4818">
          <cell r="K4818" t="str">
            <v>2023年</v>
          </cell>
        </row>
        <row r="4818">
          <cell r="M4818">
            <v>45291</v>
          </cell>
        </row>
        <row r="4818">
          <cell r="S4818">
            <v>1473.6</v>
          </cell>
        </row>
        <row r="4818">
          <cell r="AA4818">
            <v>44958</v>
          </cell>
          <cell r="AB4818">
            <v>2023</v>
          </cell>
        </row>
        <row r="4818">
          <cell r="AF4818" t="str">
            <v>住宅物业费</v>
          </cell>
        </row>
        <row r="4819">
          <cell r="C4819" t="str">
            <v>中华东波苑</v>
          </cell>
        </row>
        <row r="4819">
          <cell r="K4819" t="str">
            <v>2023年</v>
          </cell>
        </row>
        <row r="4819">
          <cell r="M4819">
            <v>45291</v>
          </cell>
        </row>
        <row r="4819">
          <cell r="S4819">
            <v>1799.16</v>
          </cell>
        </row>
        <row r="4819">
          <cell r="AA4819">
            <v>44958</v>
          </cell>
          <cell r="AB4819">
            <v>2023</v>
          </cell>
        </row>
        <row r="4819">
          <cell r="AF4819" t="str">
            <v>住宅物业费</v>
          </cell>
        </row>
        <row r="4820">
          <cell r="C4820" t="str">
            <v>中华东波苑</v>
          </cell>
        </row>
        <row r="4820">
          <cell r="K4820" t="str">
            <v>2023年</v>
          </cell>
        </row>
        <row r="4820">
          <cell r="M4820">
            <v>45107</v>
          </cell>
        </row>
        <row r="4820">
          <cell r="S4820">
            <v>736.8</v>
          </cell>
        </row>
        <row r="4820">
          <cell r="AA4820">
            <v>44958</v>
          </cell>
          <cell r="AB4820">
            <v>2023</v>
          </cell>
        </row>
        <row r="4820">
          <cell r="AF4820" t="str">
            <v>住宅物业费</v>
          </cell>
        </row>
        <row r="4821">
          <cell r="C4821" t="str">
            <v>中华东波苑</v>
          </cell>
        </row>
        <row r="4821">
          <cell r="K4821" t="str">
            <v>2022年</v>
          </cell>
        </row>
        <row r="4821">
          <cell r="M4821">
            <v>44926</v>
          </cell>
        </row>
        <row r="4821">
          <cell r="S4821">
            <v>2334.2</v>
          </cell>
        </row>
        <row r="4821">
          <cell r="AA4821">
            <v>44958</v>
          </cell>
          <cell r="AB4821">
            <v>2023</v>
          </cell>
        </row>
        <row r="4821">
          <cell r="AF4821" t="str">
            <v>电费及管理费</v>
          </cell>
        </row>
        <row r="4822">
          <cell r="C4822" t="str">
            <v>中华东波苑</v>
          </cell>
        </row>
        <row r="4822">
          <cell r="K4822" t="str">
            <v>2022年</v>
          </cell>
        </row>
        <row r="4822">
          <cell r="M4822">
            <v>44926</v>
          </cell>
        </row>
        <row r="4822">
          <cell r="S4822">
            <v>457.5</v>
          </cell>
        </row>
        <row r="4822">
          <cell r="AA4822">
            <v>44958</v>
          </cell>
          <cell r="AB4822">
            <v>2023</v>
          </cell>
        </row>
        <row r="4822">
          <cell r="AF4822" t="str">
            <v>代收水费</v>
          </cell>
        </row>
        <row r="4823">
          <cell r="C4823" t="str">
            <v>中华东波苑</v>
          </cell>
        </row>
        <row r="4823">
          <cell r="K4823" t="str">
            <v>2023年</v>
          </cell>
        </row>
        <row r="4823">
          <cell r="M4823">
            <v>45291</v>
          </cell>
        </row>
        <row r="4823">
          <cell r="S4823">
            <v>1709.88</v>
          </cell>
        </row>
        <row r="4823">
          <cell r="AA4823">
            <v>44958</v>
          </cell>
          <cell r="AB4823">
            <v>2023</v>
          </cell>
        </row>
        <row r="4823">
          <cell r="AF4823" t="str">
            <v>住宅物业费</v>
          </cell>
        </row>
        <row r="4824">
          <cell r="C4824" t="str">
            <v>中华东波苑</v>
          </cell>
        </row>
        <row r="4824">
          <cell r="K4824" t="str">
            <v>2023年</v>
          </cell>
        </row>
        <row r="4824">
          <cell r="M4824">
            <v>45291</v>
          </cell>
        </row>
        <row r="4824">
          <cell r="S4824">
            <v>1800.84</v>
          </cell>
        </row>
        <row r="4824">
          <cell r="AA4824">
            <v>44958</v>
          </cell>
          <cell r="AB4824">
            <v>2023</v>
          </cell>
        </row>
        <row r="4824">
          <cell r="AF4824" t="str">
            <v>住宅物业费</v>
          </cell>
        </row>
        <row r="4825">
          <cell r="C4825" t="str">
            <v>中华东波苑</v>
          </cell>
        </row>
        <row r="4825">
          <cell r="K4825" t="str">
            <v>2023年</v>
          </cell>
        </row>
        <row r="4825">
          <cell r="M4825">
            <v>45291</v>
          </cell>
        </row>
        <row r="4825">
          <cell r="S4825">
            <v>3911.16</v>
          </cell>
        </row>
        <row r="4825">
          <cell r="AA4825">
            <v>44958</v>
          </cell>
          <cell r="AB4825">
            <v>2023</v>
          </cell>
        </row>
        <row r="4825">
          <cell r="AF4825" t="str">
            <v>住宅物业费</v>
          </cell>
        </row>
        <row r="4826">
          <cell r="C4826" t="str">
            <v>中华东波苑</v>
          </cell>
        </row>
        <row r="4826">
          <cell r="K4826" t="str">
            <v>2023年</v>
          </cell>
        </row>
        <row r="4826">
          <cell r="M4826">
            <v>45291</v>
          </cell>
        </row>
        <row r="4826">
          <cell r="S4826">
            <v>1712.04</v>
          </cell>
        </row>
        <row r="4826">
          <cell r="AA4826">
            <v>44958</v>
          </cell>
          <cell r="AB4826">
            <v>2023</v>
          </cell>
        </row>
        <row r="4826">
          <cell r="AF4826" t="str">
            <v>住宅物业费</v>
          </cell>
        </row>
        <row r="4827">
          <cell r="C4827" t="str">
            <v>中华东波苑</v>
          </cell>
        </row>
        <row r="4827">
          <cell r="K4827" t="str">
            <v>2023年</v>
          </cell>
        </row>
        <row r="4827">
          <cell r="M4827">
            <v>45291</v>
          </cell>
        </row>
        <row r="4827">
          <cell r="S4827">
            <v>1656.12</v>
          </cell>
        </row>
        <row r="4827">
          <cell r="AA4827">
            <v>44958</v>
          </cell>
          <cell r="AB4827">
            <v>2023</v>
          </cell>
        </row>
        <row r="4827">
          <cell r="AF4827" t="str">
            <v>住宅物业费</v>
          </cell>
        </row>
        <row r="4828">
          <cell r="C4828" t="str">
            <v>中华东波苑</v>
          </cell>
        </row>
        <row r="4828">
          <cell r="K4828" t="str">
            <v>2023年</v>
          </cell>
        </row>
        <row r="4828">
          <cell r="M4828">
            <v>45291</v>
          </cell>
        </row>
        <row r="4828">
          <cell r="S4828">
            <v>2094.36</v>
          </cell>
        </row>
        <row r="4828">
          <cell r="AA4828">
            <v>44958</v>
          </cell>
          <cell r="AB4828">
            <v>2023</v>
          </cell>
        </row>
        <row r="4828">
          <cell r="AF4828" t="str">
            <v>住宅物业费</v>
          </cell>
        </row>
        <row r="4829">
          <cell r="C4829" t="str">
            <v>中华东波苑</v>
          </cell>
        </row>
        <row r="4829">
          <cell r="K4829" t="str">
            <v>2022年</v>
          </cell>
        </row>
        <row r="4829">
          <cell r="M4829">
            <v>44926</v>
          </cell>
        </row>
        <row r="4829">
          <cell r="S4829">
            <v>12</v>
          </cell>
        </row>
        <row r="4829">
          <cell r="AA4829">
            <v>44958</v>
          </cell>
          <cell r="AB4829">
            <v>2023</v>
          </cell>
        </row>
        <row r="4829">
          <cell r="AF4829" t="str">
            <v>商铺物业费</v>
          </cell>
        </row>
        <row r="4830">
          <cell r="C4830" t="str">
            <v>中华东波苑</v>
          </cell>
        </row>
        <row r="4830">
          <cell r="K4830" t="str">
            <v>2023年</v>
          </cell>
        </row>
        <row r="4830">
          <cell r="M4830">
            <v>45291</v>
          </cell>
        </row>
        <row r="4830">
          <cell r="S4830">
            <v>2094.36</v>
          </cell>
        </row>
        <row r="4830">
          <cell r="AA4830">
            <v>44958</v>
          </cell>
          <cell r="AB4830">
            <v>2023</v>
          </cell>
        </row>
        <row r="4830">
          <cell r="AF4830" t="str">
            <v>住宅物业费</v>
          </cell>
        </row>
        <row r="4831">
          <cell r="C4831" t="str">
            <v>中华东波苑</v>
          </cell>
        </row>
        <row r="4831">
          <cell r="K4831" t="str">
            <v>2023年</v>
          </cell>
        </row>
        <row r="4831">
          <cell r="M4831">
            <v>45291</v>
          </cell>
        </row>
        <row r="4831">
          <cell r="S4831">
            <v>3000</v>
          </cell>
        </row>
        <row r="4831">
          <cell r="AA4831">
            <v>44958</v>
          </cell>
          <cell r="AB4831">
            <v>2023</v>
          </cell>
        </row>
        <row r="4831">
          <cell r="AF4831" t="str">
            <v>地面停车费</v>
          </cell>
        </row>
        <row r="4832">
          <cell r="C4832" t="str">
            <v>中华东波苑</v>
          </cell>
        </row>
        <row r="4832">
          <cell r="K4832" t="str">
            <v>2022年</v>
          </cell>
        </row>
        <row r="4832">
          <cell r="M4832">
            <v>44895</v>
          </cell>
        </row>
        <row r="4832">
          <cell r="S4832">
            <v>17324.7</v>
          </cell>
        </row>
        <row r="4832">
          <cell r="AA4832">
            <v>44958</v>
          </cell>
          <cell r="AB4832">
            <v>2023</v>
          </cell>
        </row>
        <row r="4832">
          <cell r="AF4832" t="str">
            <v>电费及管理费</v>
          </cell>
        </row>
        <row r="4833">
          <cell r="C4833" t="str">
            <v>中华东波苑</v>
          </cell>
        </row>
        <row r="4833">
          <cell r="K4833" t="str">
            <v>2022年</v>
          </cell>
        </row>
        <row r="4833">
          <cell r="M4833">
            <v>44895</v>
          </cell>
        </row>
        <row r="4833">
          <cell r="S4833">
            <v>5552.18</v>
          </cell>
        </row>
        <row r="4833">
          <cell r="AA4833">
            <v>44958</v>
          </cell>
          <cell r="AB4833">
            <v>2023</v>
          </cell>
        </row>
        <row r="4833">
          <cell r="AF4833" t="str">
            <v>代收水费</v>
          </cell>
        </row>
        <row r="4834">
          <cell r="C4834" t="str">
            <v>中华东波苑</v>
          </cell>
        </row>
        <row r="4834">
          <cell r="K4834" t="str">
            <v>2022年</v>
          </cell>
        </row>
        <row r="4834">
          <cell r="M4834">
            <v>44926</v>
          </cell>
        </row>
        <row r="4834">
          <cell r="S4834">
            <v>4656.9</v>
          </cell>
        </row>
        <row r="4834">
          <cell r="AA4834">
            <v>44958</v>
          </cell>
          <cell r="AB4834">
            <v>2023</v>
          </cell>
        </row>
        <row r="4834">
          <cell r="AF4834" t="str">
            <v>代收水费</v>
          </cell>
        </row>
        <row r="4835">
          <cell r="C4835" t="str">
            <v>中华东波苑</v>
          </cell>
        </row>
        <row r="4835">
          <cell r="K4835" t="str">
            <v>2023年</v>
          </cell>
        </row>
        <row r="4835">
          <cell r="M4835">
            <v>45291</v>
          </cell>
        </row>
        <row r="4835">
          <cell r="S4835">
            <v>1799.16</v>
          </cell>
        </row>
        <row r="4835">
          <cell r="AA4835">
            <v>44958</v>
          </cell>
          <cell r="AB4835">
            <v>2023</v>
          </cell>
        </row>
        <row r="4835">
          <cell r="AF4835" t="str">
            <v>住宅物业费</v>
          </cell>
        </row>
        <row r="4836">
          <cell r="C4836" t="str">
            <v>中华东波苑</v>
          </cell>
        </row>
        <row r="4836">
          <cell r="K4836" t="str">
            <v>2023年</v>
          </cell>
        </row>
        <row r="4836">
          <cell r="M4836">
            <v>45291</v>
          </cell>
        </row>
        <row r="4836">
          <cell r="S4836">
            <v>3000</v>
          </cell>
        </row>
        <row r="4836">
          <cell r="AA4836">
            <v>44958</v>
          </cell>
          <cell r="AB4836">
            <v>2023</v>
          </cell>
        </row>
        <row r="4836">
          <cell r="AF4836" t="str">
            <v>地面停车费</v>
          </cell>
        </row>
        <row r="4837">
          <cell r="C4837" t="str">
            <v>中华东波苑</v>
          </cell>
        </row>
        <row r="4837">
          <cell r="K4837" t="str">
            <v>2023年</v>
          </cell>
        </row>
        <row r="4837">
          <cell r="M4837">
            <v>45291</v>
          </cell>
        </row>
        <row r="4837">
          <cell r="S4837">
            <v>1799.16</v>
          </cell>
        </row>
        <row r="4837">
          <cell r="AA4837">
            <v>44958</v>
          </cell>
          <cell r="AB4837">
            <v>2023</v>
          </cell>
        </row>
        <row r="4837">
          <cell r="AF4837" t="str">
            <v>住宅物业费</v>
          </cell>
        </row>
        <row r="4838">
          <cell r="C4838" t="str">
            <v>中华东波苑</v>
          </cell>
        </row>
        <row r="4838">
          <cell r="K4838" t="str">
            <v>2023年</v>
          </cell>
        </row>
        <row r="4838">
          <cell r="M4838">
            <v>45291</v>
          </cell>
        </row>
        <row r="4838">
          <cell r="S4838">
            <v>3000</v>
          </cell>
        </row>
        <row r="4838">
          <cell r="AA4838">
            <v>44958</v>
          </cell>
          <cell r="AB4838">
            <v>2023</v>
          </cell>
        </row>
        <row r="4838">
          <cell r="AF4838" t="str">
            <v>地面停车费</v>
          </cell>
        </row>
        <row r="4839">
          <cell r="C4839" t="str">
            <v>中华东波苑</v>
          </cell>
        </row>
        <row r="4839">
          <cell r="K4839" t="str">
            <v>2023年</v>
          </cell>
        </row>
        <row r="4839">
          <cell r="M4839">
            <v>45291</v>
          </cell>
        </row>
        <row r="4839">
          <cell r="S4839">
            <v>2122.44</v>
          </cell>
        </row>
        <row r="4839">
          <cell r="AA4839">
            <v>44958</v>
          </cell>
          <cell r="AB4839">
            <v>2023</v>
          </cell>
        </row>
        <row r="4839">
          <cell r="AF4839" t="str">
            <v>住宅物业费</v>
          </cell>
        </row>
        <row r="4840">
          <cell r="C4840" t="str">
            <v>中华东波苑</v>
          </cell>
        </row>
        <row r="4840">
          <cell r="K4840" t="str">
            <v>2023年</v>
          </cell>
        </row>
        <row r="4840">
          <cell r="M4840">
            <v>45291</v>
          </cell>
        </row>
        <row r="4840">
          <cell r="S4840">
            <v>1794.36</v>
          </cell>
        </row>
        <row r="4840">
          <cell r="AA4840">
            <v>44958</v>
          </cell>
          <cell r="AB4840">
            <v>2023</v>
          </cell>
        </row>
        <row r="4840">
          <cell r="AF4840" t="str">
            <v>住宅物业费</v>
          </cell>
        </row>
        <row r="4841">
          <cell r="C4841" t="str">
            <v>中华东波苑</v>
          </cell>
        </row>
        <row r="4841">
          <cell r="K4841" t="str">
            <v>2023年</v>
          </cell>
        </row>
        <row r="4841">
          <cell r="M4841">
            <v>45291</v>
          </cell>
        </row>
        <row r="4841">
          <cell r="S4841">
            <v>1473.6</v>
          </cell>
        </row>
        <row r="4841">
          <cell r="AA4841">
            <v>44958</v>
          </cell>
          <cell r="AB4841">
            <v>2023</v>
          </cell>
        </row>
        <row r="4841">
          <cell r="AF4841" t="str">
            <v>住宅物业费</v>
          </cell>
        </row>
        <row r="4842">
          <cell r="C4842" t="str">
            <v>中华东波苑</v>
          </cell>
        </row>
        <row r="4842">
          <cell r="K4842" t="str">
            <v>2023年</v>
          </cell>
        </row>
        <row r="4842">
          <cell r="M4842">
            <v>45291</v>
          </cell>
        </row>
        <row r="4842">
          <cell r="S4842">
            <v>3000</v>
          </cell>
        </row>
        <row r="4842">
          <cell r="AA4842">
            <v>44958</v>
          </cell>
          <cell r="AB4842">
            <v>2023</v>
          </cell>
        </row>
        <row r="4842">
          <cell r="AF4842" t="str">
            <v>地面停车费</v>
          </cell>
        </row>
        <row r="4843">
          <cell r="C4843" t="str">
            <v>中华东波苑</v>
          </cell>
        </row>
        <row r="4843">
          <cell r="K4843" t="str">
            <v>2023年</v>
          </cell>
        </row>
        <row r="4843">
          <cell r="M4843">
            <v>44957</v>
          </cell>
        </row>
        <row r="4843">
          <cell r="S4843">
            <v>3865.55</v>
          </cell>
        </row>
        <row r="4843">
          <cell r="AA4843">
            <v>44958</v>
          </cell>
          <cell r="AB4843">
            <v>2023</v>
          </cell>
        </row>
        <row r="4843">
          <cell r="AF4843" t="str">
            <v>电费及管理费</v>
          </cell>
        </row>
        <row r="4844">
          <cell r="C4844" t="str">
            <v>中华东波苑</v>
          </cell>
        </row>
        <row r="4844">
          <cell r="K4844" t="str">
            <v>2023年</v>
          </cell>
        </row>
        <row r="4844">
          <cell r="M4844">
            <v>44957</v>
          </cell>
        </row>
        <row r="4844">
          <cell r="S4844">
            <v>108.3</v>
          </cell>
        </row>
        <row r="4844">
          <cell r="AA4844">
            <v>44958</v>
          </cell>
          <cell r="AB4844">
            <v>2023</v>
          </cell>
        </row>
        <row r="4844">
          <cell r="AF4844" t="str">
            <v>代收水费</v>
          </cell>
        </row>
        <row r="4845">
          <cell r="C4845" t="str">
            <v>中华东波苑</v>
          </cell>
        </row>
        <row r="4845">
          <cell r="K4845" t="str">
            <v>2023年</v>
          </cell>
        </row>
        <row r="4845">
          <cell r="M4845">
            <v>44957</v>
          </cell>
        </row>
        <row r="4845">
          <cell r="S4845">
            <v>2835.8</v>
          </cell>
        </row>
        <row r="4845">
          <cell r="AA4845">
            <v>44958</v>
          </cell>
          <cell r="AB4845">
            <v>2023</v>
          </cell>
        </row>
        <row r="4845">
          <cell r="AF4845" t="str">
            <v>电费及管理费</v>
          </cell>
        </row>
        <row r="4846">
          <cell r="C4846" t="str">
            <v>中华东波苑</v>
          </cell>
        </row>
        <row r="4846">
          <cell r="K4846" t="str">
            <v>2023年</v>
          </cell>
        </row>
        <row r="4846">
          <cell r="M4846">
            <v>44957</v>
          </cell>
        </row>
        <row r="4846">
          <cell r="S4846">
            <v>432</v>
          </cell>
        </row>
        <row r="4846">
          <cell r="AA4846">
            <v>44958</v>
          </cell>
          <cell r="AB4846">
            <v>2023</v>
          </cell>
        </row>
        <row r="4846">
          <cell r="AF4846" t="str">
            <v>代收水费</v>
          </cell>
        </row>
        <row r="4847">
          <cell r="C4847" t="str">
            <v>中华东波苑</v>
          </cell>
        </row>
        <row r="4847">
          <cell r="K4847" t="str">
            <v>2023年</v>
          </cell>
        </row>
        <row r="4847">
          <cell r="M4847">
            <v>44957</v>
          </cell>
        </row>
        <row r="4847">
          <cell r="S4847">
            <v>698.4</v>
          </cell>
        </row>
        <row r="4847">
          <cell r="AA4847">
            <v>44958</v>
          </cell>
          <cell r="AB4847">
            <v>2023</v>
          </cell>
        </row>
        <row r="4847">
          <cell r="AF4847" t="str">
            <v>电费及管理费</v>
          </cell>
        </row>
        <row r="4848">
          <cell r="C4848" t="str">
            <v>中华东波苑</v>
          </cell>
        </row>
        <row r="4848">
          <cell r="K4848" t="str">
            <v>2023年</v>
          </cell>
        </row>
        <row r="4848">
          <cell r="M4848">
            <v>44957</v>
          </cell>
        </row>
        <row r="4848">
          <cell r="S4848">
            <v>160</v>
          </cell>
        </row>
        <row r="4848">
          <cell r="AA4848">
            <v>44958</v>
          </cell>
          <cell r="AB4848">
            <v>2023</v>
          </cell>
        </row>
        <row r="4848">
          <cell r="AF4848" t="str">
            <v>代收水费</v>
          </cell>
        </row>
        <row r="4849">
          <cell r="C4849" t="str">
            <v>中华东波苑</v>
          </cell>
        </row>
        <row r="4849">
          <cell r="K4849" t="str">
            <v>2023年</v>
          </cell>
        </row>
        <row r="4849">
          <cell r="M4849">
            <v>44957</v>
          </cell>
        </row>
        <row r="4849">
          <cell r="S4849">
            <v>193.6</v>
          </cell>
        </row>
        <row r="4849">
          <cell r="AA4849">
            <v>44958</v>
          </cell>
          <cell r="AB4849">
            <v>2023</v>
          </cell>
        </row>
        <row r="4849">
          <cell r="AF4849" t="str">
            <v>电费及管理费</v>
          </cell>
        </row>
        <row r="4850">
          <cell r="C4850" t="str">
            <v>中华东波苑</v>
          </cell>
        </row>
        <row r="4850">
          <cell r="K4850" t="str">
            <v>2023年</v>
          </cell>
        </row>
        <row r="4850">
          <cell r="M4850">
            <v>44957</v>
          </cell>
        </row>
        <row r="4850">
          <cell r="S4850">
            <v>288.8</v>
          </cell>
        </row>
        <row r="4850">
          <cell r="AA4850">
            <v>44958</v>
          </cell>
          <cell r="AB4850">
            <v>2023</v>
          </cell>
        </row>
        <row r="4850">
          <cell r="AF4850" t="str">
            <v>代收水费</v>
          </cell>
        </row>
        <row r="4851">
          <cell r="C4851" t="str">
            <v>中华东波苑</v>
          </cell>
        </row>
        <row r="4851">
          <cell r="K4851" t="str">
            <v>2023年</v>
          </cell>
        </row>
        <row r="4851">
          <cell r="M4851">
            <v>44957</v>
          </cell>
        </row>
        <row r="4851">
          <cell r="S4851">
            <v>101.2</v>
          </cell>
        </row>
        <row r="4851">
          <cell r="AA4851">
            <v>44958</v>
          </cell>
          <cell r="AB4851">
            <v>2023</v>
          </cell>
        </row>
        <row r="4851">
          <cell r="AF4851" t="str">
            <v>电费及管理费</v>
          </cell>
        </row>
        <row r="4852">
          <cell r="C4852" t="str">
            <v>中华东波苑</v>
          </cell>
        </row>
        <row r="4852">
          <cell r="K4852" t="str">
            <v>2023年</v>
          </cell>
        </row>
        <row r="4852">
          <cell r="M4852">
            <v>44957</v>
          </cell>
        </row>
        <row r="4852">
          <cell r="S4852">
            <v>16</v>
          </cell>
        </row>
        <row r="4852">
          <cell r="AA4852">
            <v>44958</v>
          </cell>
          <cell r="AB4852">
            <v>2023</v>
          </cell>
        </row>
        <row r="4852">
          <cell r="AF4852" t="str">
            <v>代收水费</v>
          </cell>
        </row>
        <row r="4853">
          <cell r="C4853" t="str">
            <v>中华东波苑</v>
          </cell>
        </row>
        <row r="4853">
          <cell r="K4853" t="str">
            <v>2023年</v>
          </cell>
        </row>
        <row r="4853">
          <cell r="M4853">
            <v>45107</v>
          </cell>
        </row>
        <row r="4853">
          <cell r="S4853">
            <v>854.94</v>
          </cell>
        </row>
        <row r="4853">
          <cell r="AA4853">
            <v>44958</v>
          </cell>
          <cell r="AB4853">
            <v>2023</v>
          </cell>
        </row>
        <row r="4853">
          <cell r="AF4853" t="str">
            <v>住宅物业费</v>
          </cell>
        </row>
        <row r="4854">
          <cell r="C4854" t="str">
            <v>中华东波苑</v>
          </cell>
        </row>
        <row r="4854">
          <cell r="K4854" t="str">
            <v>2023年</v>
          </cell>
        </row>
        <row r="4854">
          <cell r="M4854">
            <v>45107</v>
          </cell>
        </row>
        <row r="4854">
          <cell r="S4854">
            <v>2100</v>
          </cell>
        </row>
        <row r="4854">
          <cell r="AA4854">
            <v>44958</v>
          </cell>
          <cell r="AB4854">
            <v>2023</v>
          </cell>
        </row>
        <row r="4854">
          <cell r="AF4854" t="str">
            <v>地下停车费</v>
          </cell>
        </row>
        <row r="4855">
          <cell r="C4855" t="str">
            <v>中华东波苑</v>
          </cell>
        </row>
        <row r="4855">
          <cell r="K4855" t="str">
            <v>2023年</v>
          </cell>
        </row>
        <row r="4855">
          <cell r="M4855">
            <v>44957</v>
          </cell>
        </row>
        <row r="4855">
          <cell r="S4855">
            <v>128.7</v>
          </cell>
        </row>
        <row r="4855">
          <cell r="AA4855">
            <v>44958</v>
          </cell>
          <cell r="AB4855">
            <v>2023</v>
          </cell>
        </row>
        <row r="4855">
          <cell r="AF4855" t="str">
            <v>电费及管理费</v>
          </cell>
        </row>
        <row r="4856">
          <cell r="C4856" t="str">
            <v>中华东波苑</v>
          </cell>
        </row>
        <row r="4856">
          <cell r="K4856" t="str">
            <v>2023年</v>
          </cell>
        </row>
        <row r="4856">
          <cell r="M4856">
            <v>45016</v>
          </cell>
        </row>
        <row r="4856">
          <cell r="S4856">
            <v>368.4</v>
          </cell>
        </row>
        <row r="4856">
          <cell r="AA4856">
            <v>44958</v>
          </cell>
          <cell r="AB4856">
            <v>2023</v>
          </cell>
        </row>
        <row r="4856">
          <cell r="AF4856" t="str">
            <v>住宅物业费</v>
          </cell>
        </row>
        <row r="4857">
          <cell r="C4857" t="str">
            <v>中华东波苑</v>
          </cell>
        </row>
        <row r="4857">
          <cell r="K4857" t="str">
            <v>2023年</v>
          </cell>
        </row>
        <row r="4857">
          <cell r="M4857">
            <v>45291</v>
          </cell>
        </row>
        <row r="4857">
          <cell r="S4857">
            <v>2094.36</v>
          </cell>
        </row>
        <row r="4857">
          <cell r="AA4857">
            <v>44958</v>
          </cell>
          <cell r="AB4857">
            <v>2023</v>
          </cell>
        </row>
        <row r="4857">
          <cell r="AF4857" t="str">
            <v>住宅物业费</v>
          </cell>
        </row>
        <row r="4858">
          <cell r="C4858" t="str">
            <v>中华东波苑</v>
          </cell>
        </row>
        <row r="4858">
          <cell r="K4858" t="str">
            <v>2023年</v>
          </cell>
        </row>
        <row r="4858">
          <cell r="M4858">
            <v>45107</v>
          </cell>
        </row>
        <row r="4858">
          <cell r="S4858">
            <v>2619.54</v>
          </cell>
        </row>
        <row r="4858">
          <cell r="AA4858">
            <v>44958</v>
          </cell>
          <cell r="AB4858">
            <v>2023</v>
          </cell>
        </row>
        <row r="4858">
          <cell r="AF4858" t="str">
            <v>商铺物业费</v>
          </cell>
        </row>
        <row r="4859">
          <cell r="C4859" t="str">
            <v>中华东波苑</v>
          </cell>
        </row>
        <row r="4859">
          <cell r="K4859" t="str">
            <v>2023年</v>
          </cell>
        </row>
        <row r="4859">
          <cell r="M4859">
            <v>44957</v>
          </cell>
        </row>
        <row r="4859">
          <cell r="S4859">
            <v>231</v>
          </cell>
        </row>
        <row r="4859">
          <cell r="AA4859">
            <v>44958</v>
          </cell>
          <cell r="AB4859">
            <v>2023</v>
          </cell>
        </row>
        <row r="4859">
          <cell r="AF4859" t="str">
            <v>电费及管理费</v>
          </cell>
        </row>
        <row r="4860">
          <cell r="C4860" t="str">
            <v>中华东波苑</v>
          </cell>
        </row>
        <row r="4860">
          <cell r="K4860" t="str">
            <v>2023年</v>
          </cell>
        </row>
        <row r="4860">
          <cell r="M4860">
            <v>44957</v>
          </cell>
        </row>
        <row r="4860">
          <cell r="S4860">
            <v>72.2</v>
          </cell>
        </row>
        <row r="4860">
          <cell r="AA4860">
            <v>44958</v>
          </cell>
          <cell r="AB4860">
            <v>2023</v>
          </cell>
        </row>
        <row r="4860">
          <cell r="AF4860" t="str">
            <v>代收水费</v>
          </cell>
        </row>
        <row r="4861">
          <cell r="C4861" t="str">
            <v>中华东波苑</v>
          </cell>
        </row>
        <row r="4861">
          <cell r="K4861" t="str">
            <v>2023年</v>
          </cell>
        </row>
        <row r="4861">
          <cell r="M4861">
            <v>45107</v>
          </cell>
        </row>
        <row r="4861">
          <cell r="S4861">
            <v>736.8</v>
          </cell>
        </row>
        <row r="4861">
          <cell r="AA4861">
            <v>44958</v>
          </cell>
          <cell r="AB4861">
            <v>2023</v>
          </cell>
        </row>
        <row r="4861">
          <cell r="AF4861" t="str">
            <v>住宅物业费</v>
          </cell>
        </row>
        <row r="4862">
          <cell r="C4862" t="str">
            <v>中华东波苑</v>
          </cell>
        </row>
        <row r="4862">
          <cell r="K4862" t="str">
            <v>2023年</v>
          </cell>
        </row>
        <row r="4862">
          <cell r="M4862">
            <v>45107</v>
          </cell>
        </row>
        <row r="4862">
          <cell r="S4862">
            <v>750</v>
          </cell>
        </row>
        <row r="4862">
          <cell r="AA4862">
            <v>44958</v>
          </cell>
          <cell r="AB4862">
            <v>2023</v>
          </cell>
        </row>
        <row r="4862">
          <cell r="AF4862" t="str">
            <v>小业主产权车辆管理费</v>
          </cell>
        </row>
        <row r="4863">
          <cell r="C4863" t="str">
            <v>中华东波苑</v>
          </cell>
        </row>
        <row r="4863">
          <cell r="K4863" t="str">
            <v>2023年</v>
          </cell>
        </row>
        <row r="4863">
          <cell r="M4863">
            <v>45291</v>
          </cell>
        </row>
        <row r="4863">
          <cell r="S4863">
            <v>1673.88</v>
          </cell>
        </row>
        <row r="4863">
          <cell r="AA4863">
            <v>44958</v>
          </cell>
          <cell r="AB4863">
            <v>2023</v>
          </cell>
        </row>
        <row r="4863">
          <cell r="AF4863" t="str">
            <v>住宅物业费</v>
          </cell>
        </row>
        <row r="4864">
          <cell r="C4864" t="str">
            <v>中华东波苑</v>
          </cell>
        </row>
        <row r="4864">
          <cell r="K4864" t="str">
            <v>2023年</v>
          </cell>
        </row>
        <row r="4864">
          <cell r="M4864">
            <v>45291</v>
          </cell>
        </row>
        <row r="4864">
          <cell r="S4864">
            <v>3000</v>
          </cell>
        </row>
        <row r="4864">
          <cell r="AA4864">
            <v>44958</v>
          </cell>
          <cell r="AB4864">
            <v>2023</v>
          </cell>
        </row>
        <row r="4864">
          <cell r="AF4864" t="str">
            <v>地面停车费</v>
          </cell>
        </row>
        <row r="4865">
          <cell r="C4865" t="str">
            <v>中华东波苑</v>
          </cell>
        </row>
        <row r="4865">
          <cell r="K4865" t="str">
            <v>2023年</v>
          </cell>
        </row>
        <row r="4865">
          <cell r="M4865">
            <v>45291</v>
          </cell>
        </row>
        <row r="4865">
          <cell r="S4865">
            <v>2183.52</v>
          </cell>
        </row>
        <row r="4865">
          <cell r="AA4865">
            <v>44958</v>
          </cell>
          <cell r="AB4865">
            <v>2023</v>
          </cell>
        </row>
        <row r="4865">
          <cell r="AF4865" t="str">
            <v>住宅物业费</v>
          </cell>
        </row>
        <row r="4866">
          <cell r="C4866" t="str">
            <v>中华东波苑</v>
          </cell>
        </row>
        <row r="4866">
          <cell r="K4866" t="str">
            <v>2023年</v>
          </cell>
        </row>
        <row r="4866">
          <cell r="M4866">
            <v>45291</v>
          </cell>
        </row>
        <row r="4866">
          <cell r="S4866">
            <v>1500</v>
          </cell>
        </row>
        <row r="4866">
          <cell r="AA4866">
            <v>44958</v>
          </cell>
          <cell r="AB4866">
            <v>2023</v>
          </cell>
        </row>
        <row r="4866">
          <cell r="AF4866" t="str">
            <v>小业主产权车辆管理费</v>
          </cell>
        </row>
        <row r="4867">
          <cell r="C4867" t="str">
            <v>中华东波苑</v>
          </cell>
        </row>
        <row r="4867">
          <cell r="K4867" t="str">
            <v>2023年</v>
          </cell>
        </row>
        <row r="4867">
          <cell r="M4867">
            <v>45291</v>
          </cell>
        </row>
        <row r="4867">
          <cell r="S4867">
            <v>1799.16</v>
          </cell>
        </row>
        <row r="4867">
          <cell r="AA4867">
            <v>44958</v>
          </cell>
          <cell r="AB4867">
            <v>2023</v>
          </cell>
        </row>
        <row r="4867">
          <cell r="AF4867" t="str">
            <v>住宅物业费</v>
          </cell>
        </row>
        <row r="4868">
          <cell r="C4868" t="str">
            <v>中华东波苑</v>
          </cell>
        </row>
        <row r="4868">
          <cell r="K4868" t="str">
            <v>2023年</v>
          </cell>
        </row>
        <row r="4868">
          <cell r="M4868">
            <v>45291</v>
          </cell>
        </row>
        <row r="4868">
          <cell r="S4868">
            <v>1799.16</v>
          </cell>
        </row>
        <row r="4868">
          <cell r="AA4868">
            <v>44958</v>
          </cell>
          <cell r="AB4868">
            <v>2023</v>
          </cell>
        </row>
        <row r="4868">
          <cell r="AF4868" t="str">
            <v>住宅物业费</v>
          </cell>
        </row>
        <row r="4869">
          <cell r="C4869" t="str">
            <v>中华东波苑</v>
          </cell>
        </row>
        <row r="4869">
          <cell r="K4869" t="str">
            <v>2023年</v>
          </cell>
        </row>
        <row r="4869">
          <cell r="M4869">
            <v>45291</v>
          </cell>
        </row>
        <row r="4869">
          <cell r="S4869">
            <v>1673.88</v>
          </cell>
        </row>
        <row r="4869">
          <cell r="AA4869">
            <v>44958</v>
          </cell>
          <cell r="AB4869">
            <v>2023</v>
          </cell>
        </row>
        <row r="4869">
          <cell r="AF4869" t="str">
            <v>住宅物业费</v>
          </cell>
        </row>
        <row r="4870">
          <cell r="C4870" t="str">
            <v>中华东波苑</v>
          </cell>
        </row>
        <row r="4870">
          <cell r="K4870" t="str">
            <v>2023年</v>
          </cell>
        </row>
        <row r="4870">
          <cell r="M4870">
            <v>45291</v>
          </cell>
        </row>
        <row r="4870">
          <cell r="S4870">
            <v>3000</v>
          </cell>
        </row>
        <row r="4870">
          <cell r="AA4870">
            <v>44958</v>
          </cell>
          <cell r="AB4870">
            <v>2023</v>
          </cell>
        </row>
        <row r="4870">
          <cell r="AF4870" t="str">
            <v>地面停车费</v>
          </cell>
        </row>
        <row r="4871">
          <cell r="C4871" t="str">
            <v>中华东波苑</v>
          </cell>
        </row>
        <row r="4871">
          <cell r="K4871" t="str">
            <v>2023年</v>
          </cell>
        </row>
        <row r="4871">
          <cell r="M4871">
            <v>45291</v>
          </cell>
        </row>
        <row r="4871">
          <cell r="S4871">
            <v>1799.16</v>
          </cell>
        </row>
        <row r="4871">
          <cell r="AA4871">
            <v>44958</v>
          </cell>
          <cell r="AB4871">
            <v>2023</v>
          </cell>
        </row>
        <row r="4871">
          <cell r="AF4871" t="str">
            <v>住宅物业费</v>
          </cell>
        </row>
        <row r="4872">
          <cell r="C4872" t="str">
            <v>中华东波苑</v>
          </cell>
        </row>
        <row r="4872">
          <cell r="K4872" t="str">
            <v>2023年</v>
          </cell>
        </row>
        <row r="4872">
          <cell r="M4872">
            <v>45291</v>
          </cell>
        </row>
        <row r="4872">
          <cell r="S4872">
            <v>1673.88</v>
          </cell>
        </row>
        <row r="4872">
          <cell r="AA4872">
            <v>44958</v>
          </cell>
          <cell r="AB4872">
            <v>2023</v>
          </cell>
        </row>
        <row r="4872">
          <cell r="AF4872" t="str">
            <v>住宅物业费</v>
          </cell>
        </row>
        <row r="4873">
          <cell r="C4873" t="str">
            <v>中华东波苑</v>
          </cell>
        </row>
        <row r="4873">
          <cell r="K4873" t="str">
            <v>2023年</v>
          </cell>
        </row>
        <row r="4873">
          <cell r="M4873">
            <v>45016</v>
          </cell>
        </row>
        <row r="4873">
          <cell r="S4873">
            <v>449.79</v>
          </cell>
        </row>
        <row r="4873">
          <cell r="AA4873">
            <v>44958</v>
          </cell>
          <cell r="AB4873">
            <v>2023</v>
          </cell>
        </row>
        <row r="4873">
          <cell r="AF4873" t="str">
            <v>住宅物业费</v>
          </cell>
        </row>
        <row r="4874">
          <cell r="C4874" t="str">
            <v>中华东波苑</v>
          </cell>
        </row>
        <row r="4874">
          <cell r="K4874" t="str">
            <v>2023年</v>
          </cell>
        </row>
        <row r="4874">
          <cell r="M4874">
            <v>45016</v>
          </cell>
        </row>
        <row r="4874">
          <cell r="S4874">
            <v>375</v>
          </cell>
        </row>
        <row r="4874">
          <cell r="AA4874">
            <v>44958</v>
          </cell>
          <cell r="AB4874">
            <v>2023</v>
          </cell>
        </row>
        <row r="4874">
          <cell r="AF4874" t="str">
            <v>小业主产权车辆管理费</v>
          </cell>
        </row>
        <row r="4875">
          <cell r="C4875" t="str">
            <v>中华东波苑</v>
          </cell>
        </row>
        <row r="4875">
          <cell r="K4875" t="str">
            <v>2023年</v>
          </cell>
        </row>
        <row r="4875">
          <cell r="M4875">
            <v>44957</v>
          </cell>
        </row>
        <row r="4875">
          <cell r="S4875">
            <v>2054.8</v>
          </cell>
        </row>
        <row r="4875">
          <cell r="AA4875">
            <v>44958</v>
          </cell>
          <cell r="AB4875">
            <v>2023</v>
          </cell>
        </row>
        <row r="4875">
          <cell r="AF4875" t="str">
            <v>电费及管理费</v>
          </cell>
        </row>
        <row r="4876">
          <cell r="C4876" t="str">
            <v>中华东波苑</v>
          </cell>
        </row>
        <row r="4876">
          <cell r="K4876" t="str">
            <v>2023年</v>
          </cell>
        </row>
        <row r="4876">
          <cell r="M4876">
            <v>44957</v>
          </cell>
        </row>
        <row r="4876">
          <cell r="S4876">
            <v>405</v>
          </cell>
        </row>
        <row r="4876">
          <cell r="AA4876">
            <v>44958</v>
          </cell>
          <cell r="AB4876">
            <v>2023</v>
          </cell>
        </row>
        <row r="4876">
          <cell r="AF4876" t="str">
            <v>代收水费</v>
          </cell>
        </row>
        <row r="4877">
          <cell r="C4877" t="str">
            <v>中华东波苑</v>
          </cell>
        </row>
        <row r="4877">
          <cell r="K4877" t="str">
            <v>2023年</v>
          </cell>
        </row>
        <row r="4877">
          <cell r="M4877">
            <v>44957</v>
          </cell>
        </row>
        <row r="4877">
          <cell r="S4877">
            <v>3558.5</v>
          </cell>
        </row>
        <row r="4877">
          <cell r="AA4877">
            <v>44958</v>
          </cell>
          <cell r="AB4877">
            <v>2023</v>
          </cell>
        </row>
        <row r="4877">
          <cell r="AF4877" t="str">
            <v>电费及管理费</v>
          </cell>
        </row>
        <row r="4878">
          <cell r="C4878" t="str">
            <v>中华东波苑</v>
          </cell>
        </row>
        <row r="4878">
          <cell r="K4878" t="str">
            <v>2023年</v>
          </cell>
        </row>
        <row r="4878">
          <cell r="M4878">
            <v>44957</v>
          </cell>
        </row>
        <row r="4878">
          <cell r="S4878">
            <v>817.5</v>
          </cell>
        </row>
        <row r="4878">
          <cell r="AA4878">
            <v>44958</v>
          </cell>
          <cell r="AB4878">
            <v>2023</v>
          </cell>
        </row>
        <row r="4878">
          <cell r="AF4878" t="str">
            <v>代收水费</v>
          </cell>
        </row>
        <row r="4879">
          <cell r="C4879" t="str">
            <v>中华东波苑</v>
          </cell>
        </row>
        <row r="4879">
          <cell r="K4879" t="str">
            <v>2023年</v>
          </cell>
        </row>
        <row r="4879">
          <cell r="M4879">
            <v>45107</v>
          </cell>
        </row>
        <row r="4879">
          <cell r="S4879">
            <v>736.8</v>
          </cell>
        </row>
        <row r="4879">
          <cell r="AA4879">
            <v>44958</v>
          </cell>
          <cell r="AB4879">
            <v>2023</v>
          </cell>
        </row>
        <row r="4879">
          <cell r="AF4879" t="str">
            <v>住宅物业费</v>
          </cell>
        </row>
        <row r="4880">
          <cell r="C4880" t="str">
            <v>中华东波苑</v>
          </cell>
        </row>
        <row r="4880">
          <cell r="K4880" t="str">
            <v>2023年</v>
          </cell>
        </row>
        <row r="4880">
          <cell r="M4880">
            <v>45107</v>
          </cell>
        </row>
        <row r="4880">
          <cell r="S4880">
            <v>1500</v>
          </cell>
        </row>
        <row r="4880">
          <cell r="AA4880">
            <v>44958</v>
          </cell>
          <cell r="AB4880">
            <v>2023</v>
          </cell>
        </row>
        <row r="4880">
          <cell r="AF4880" t="str">
            <v>地面停车费</v>
          </cell>
        </row>
        <row r="4881">
          <cell r="C4881" t="str">
            <v>中华东波苑</v>
          </cell>
        </row>
        <row r="4881">
          <cell r="K4881" t="str">
            <v>2023年</v>
          </cell>
        </row>
        <row r="4881">
          <cell r="M4881">
            <v>45016</v>
          </cell>
        </row>
        <row r="4881">
          <cell r="S4881">
            <v>1170.66</v>
          </cell>
        </row>
        <row r="4881">
          <cell r="AA4881">
            <v>44958</v>
          </cell>
          <cell r="AB4881">
            <v>2023</v>
          </cell>
        </row>
        <row r="4881">
          <cell r="AF4881" t="str">
            <v>商铺物业费</v>
          </cell>
        </row>
        <row r="4882">
          <cell r="C4882" t="str">
            <v>中华东波苑</v>
          </cell>
        </row>
        <row r="4882">
          <cell r="K4882" t="str">
            <v>2023年</v>
          </cell>
        </row>
        <row r="4882">
          <cell r="M4882">
            <v>45016</v>
          </cell>
        </row>
        <row r="4882">
          <cell r="S4882">
            <v>906.18</v>
          </cell>
        </row>
        <row r="4882">
          <cell r="AA4882">
            <v>44958</v>
          </cell>
          <cell r="AB4882">
            <v>2023</v>
          </cell>
        </row>
        <row r="4882">
          <cell r="AF4882" t="str">
            <v>商铺物业费</v>
          </cell>
        </row>
        <row r="4883">
          <cell r="C4883" t="str">
            <v>中华东波苑</v>
          </cell>
        </row>
        <row r="4883">
          <cell r="K4883" t="str">
            <v>2023年</v>
          </cell>
        </row>
        <row r="4883">
          <cell r="M4883">
            <v>44957</v>
          </cell>
        </row>
        <row r="4883">
          <cell r="S4883">
            <v>3102</v>
          </cell>
        </row>
        <row r="4883">
          <cell r="AA4883">
            <v>44958</v>
          </cell>
          <cell r="AB4883">
            <v>2023</v>
          </cell>
        </row>
        <row r="4883">
          <cell r="AF4883" t="str">
            <v>电费及管理费</v>
          </cell>
        </row>
        <row r="4884">
          <cell r="C4884" t="str">
            <v>中华东波苑</v>
          </cell>
        </row>
        <row r="4884">
          <cell r="K4884" t="str">
            <v>2023年</v>
          </cell>
        </row>
        <row r="4884">
          <cell r="M4884">
            <v>44957</v>
          </cell>
        </row>
        <row r="4884">
          <cell r="S4884">
            <v>180</v>
          </cell>
        </row>
        <row r="4884">
          <cell r="AA4884">
            <v>44958</v>
          </cell>
          <cell r="AB4884">
            <v>2023</v>
          </cell>
        </row>
        <row r="4884">
          <cell r="AF4884" t="str">
            <v>代收水费</v>
          </cell>
        </row>
        <row r="4885">
          <cell r="C4885" t="str">
            <v>中华东波苑</v>
          </cell>
        </row>
        <row r="4885">
          <cell r="K4885" t="str">
            <v>2023年</v>
          </cell>
        </row>
        <row r="4885">
          <cell r="M4885">
            <v>45107</v>
          </cell>
        </row>
        <row r="4885">
          <cell r="S4885">
            <v>7482.27</v>
          </cell>
        </row>
        <row r="4885">
          <cell r="AA4885">
            <v>44958</v>
          </cell>
          <cell r="AB4885">
            <v>2023</v>
          </cell>
        </row>
        <row r="4885">
          <cell r="AF4885" t="str">
            <v>商铺物业费</v>
          </cell>
        </row>
        <row r="4886">
          <cell r="C4886" t="str">
            <v>中华东波苑</v>
          </cell>
        </row>
        <row r="4886">
          <cell r="K4886" t="str">
            <v>2023年</v>
          </cell>
        </row>
        <row r="4886">
          <cell r="M4886">
            <v>45107</v>
          </cell>
        </row>
        <row r="4886">
          <cell r="S4886">
            <v>1625.67</v>
          </cell>
        </row>
        <row r="4886">
          <cell r="AA4886">
            <v>44958</v>
          </cell>
          <cell r="AB4886">
            <v>2023</v>
          </cell>
        </row>
        <row r="4886">
          <cell r="AF4886" t="str">
            <v>商铺物业费</v>
          </cell>
        </row>
        <row r="4887">
          <cell r="C4887" t="str">
            <v>中华东波苑</v>
          </cell>
        </row>
        <row r="4887">
          <cell r="K4887" t="str">
            <v>2023年</v>
          </cell>
        </row>
        <row r="4887">
          <cell r="M4887">
            <v>45016</v>
          </cell>
        </row>
        <row r="4887">
          <cell r="S4887">
            <v>393.79</v>
          </cell>
        </row>
        <row r="4887">
          <cell r="AA4887">
            <v>44958</v>
          </cell>
          <cell r="AB4887">
            <v>2023</v>
          </cell>
        </row>
        <row r="4887">
          <cell r="AF4887" t="str">
            <v>商铺物业费</v>
          </cell>
        </row>
        <row r="4888">
          <cell r="C4888" t="str">
            <v>中华东波苑</v>
          </cell>
        </row>
        <row r="4888">
          <cell r="K4888" t="str">
            <v>2023年</v>
          </cell>
        </row>
        <row r="4888">
          <cell r="M4888">
            <v>45016</v>
          </cell>
        </row>
        <row r="4888">
          <cell r="S4888">
            <v>265.56</v>
          </cell>
        </row>
        <row r="4888">
          <cell r="AA4888">
            <v>44958</v>
          </cell>
          <cell r="AB4888">
            <v>2023</v>
          </cell>
        </row>
        <row r="4888">
          <cell r="AF4888" t="str">
            <v>商铺物业费</v>
          </cell>
        </row>
        <row r="4889">
          <cell r="C4889" t="str">
            <v>中华东波苑</v>
          </cell>
        </row>
        <row r="4889">
          <cell r="K4889" t="str">
            <v>2023年</v>
          </cell>
        </row>
        <row r="4889">
          <cell r="M4889">
            <v>45016</v>
          </cell>
        </row>
        <row r="4889">
          <cell r="S4889">
            <v>1699.1</v>
          </cell>
        </row>
        <row r="4889">
          <cell r="AA4889">
            <v>44958</v>
          </cell>
          <cell r="AB4889">
            <v>2023</v>
          </cell>
        </row>
        <row r="4889">
          <cell r="AF4889" t="str">
            <v>商铺物业费</v>
          </cell>
        </row>
        <row r="4890">
          <cell r="C4890" t="str">
            <v>中华东波苑</v>
          </cell>
        </row>
        <row r="4890">
          <cell r="K4890" t="str">
            <v>2023年</v>
          </cell>
        </row>
        <row r="4890">
          <cell r="M4890">
            <v>44957</v>
          </cell>
        </row>
        <row r="4890">
          <cell r="S4890">
            <v>223.82</v>
          </cell>
        </row>
        <row r="4890">
          <cell r="AA4890">
            <v>44958</v>
          </cell>
          <cell r="AB4890">
            <v>2023</v>
          </cell>
        </row>
        <row r="4890">
          <cell r="AF4890" t="str">
            <v>代收水费</v>
          </cell>
        </row>
        <row r="4891">
          <cell r="C4891" t="str">
            <v>中华东波苑</v>
          </cell>
        </row>
        <row r="4891">
          <cell r="K4891" t="str">
            <v>2023年</v>
          </cell>
        </row>
        <row r="4891">
          <cell r="M4891">
            <v>45016</v>
          </cell>
        </row>
        <row r="4891">
          <cell r="S4891">
            <v>0.03</v>
          </cell>
        </row>
        <row r="4891">
          <cell r="AA4891">
            <v>44958</v>
          </cell>
          <cell r="AB4891">
            <v>2023</v>
          </cell>
        </row>
        <row r="4891">
          <cell r="AF4891" t="str">
            <v>商铺物业费</v>
          </cell>
        </row>
        <row r="4892">
          <cell r="C4892" t="str">
            <v>中华东波苑</v>
          </cell>
        </row>
        <row r="4892">
          <cell r="K4892" t="str">
            <v>2023年</v>
          </cell>
        </row>
        <row r="4892">
          <cell r="M4892">
            <v>45291</v>
          </cell>
        </row>
        <row r="4892">
          <cell r="S4892">
            <v>1473.6</v>
          </cell>
        </row>
        <row r="4892">
          <cell r="AA4892">
            <v>44958</v>
          </cell>
          <cell r="AB4892">
            <v>2023</v>
          </cell>
        </row>
        <row r="4892">
          <cell r="AF4892" t="str">
            <v>住宅物业费</v>
          </cell>
        </row>
        <row r="4893">
          <cell r="C4893" t="str">
            <v>中华东波苑</v>
          </cell>
        </row>
        <row r="4893">
          <cell r="K4893" t="str">
            <v>2023年</v>
          </cell>
        </row>
        <row r="4893">
          <cell r="M4893">
            <v>45291</v>
          </cell>
        </row>
        <row r="4893">
          <cell r="S4893">
            <v>1709.88</v>
          </cell>
        </row>
        <row r="4893">
          <cell r="AA4893">
            <v>44958</v>
          </cell>
          <cell r="AB4893">
            <v>2023</v>
          </cell>
        </row>
        <row r="4893">
          <cell r="AF4893" t="str">
            <v>住宅物业费</v>
          </cell>
        </row>
        <row r="4894">
          <cell r="C4894" t="str">
            <v>中华东波苑</v>
          </cell>
        </row>
        <row r="4894">
          <cell r="K4894" t="str">
            <v>2023年</v>
          </cell>
        </row>
        <row r="4894">
          <cell r="M4894">
            <v>44957</v>
          </cell>
        </row>
        <row r="4894">
          <cell r="S4894">
            <v>351.6</v>
          </cell>
        </row>
        <row r="4894">
          <cell r="AA4894">
            <v>44958</v>
          </cell>
          <cell r="AB4894">
            <v>2023</v>
          </cell>
        </row>
        <row r="4894">
          <cell r="AF4894" t="str">
            <v>电费及管理费</v>
          </cell>
        </row>
        <row r="4895">
          <cell r="C4895" t="str">
            <v>中华东波苑</v>
          </cell>
        </row>
        <row r="4895">
          <cell r="K4895" t="str">
            <v>2023年</v>
          </cell>
        </row>
        <row r="4895">
          <cell r="M4895">
            <v>44957</v>
          </cell>
        </row>
        <row r="4895">
          <cell r="S4895">
            <v>225</v>
          </cell>
        </row>
        <row r="4895">
          <cell r="AA4895">
            <v>44958</v>
          </cell>
          <cell r="AB4895">
            <v>2023</v>
          </cell>
        </row>
        <row r="4895">
          <cell r="AF4895" t="str">
            <v>代收水费</v>
          </cell>
        </row>
        <row r="4896">
          <cell r="C4896" t="str">
            <v>中华东波苑</v>
          </cell>
        </row>
        <row r="4896">
          <cell r="K4896" t="str">
            <v>2023年</v>
          </cell>
        </row>
        <row r="4896">
          <cell r="M4896">
            <v>45291</v>
          </cell>
        </row>
        <row r="4896">
          <cell r="S4896">
            <v>1473.6</v>
          </cell>
        </row>
        <row r="4896">
          <cell r="AA4896">
            <v>44958</v>
          </cell>
          <cell r="AB4896">
            <v>2023</v>
          </cell>
        </row>
        <row r="4896">
          <cell r="AF4896" t="str">
            <v>住宅物业费</v>
          </cell>
        </row>
        <row r="4897">
          <cell r="C4897" t="str">
            <v>中华东波苑</v>
          </cell>
        </row>
        <row r="4897">
          <cell r="K4897" t="str">
            <v>2023年</v>
          </cell>
        </row>
        <row r="4897">
          <cell r="M4897">
            <v>45291</v>
          </cell>
        </row>
        <row r="4897">
          <cell r="S4897">
            <v>1673.88</v>
          </cell>
        </row>
        <row r="4897">
          <cell r="AA4897">
            <v>44958</v>
          </cell>
          <cell r="AB4897">
            <v>2023</v>
          </cell>
        </row>
        <row r="4897">
          <cell r="AF4897" t="str">
            <v>住宅物业费</v>
          </cell>
        </row>
        <row r="4898">
          <cell r="C4898" t="str">
            <v>中华东波苑</v>
          </cell>
        </row>
        <row r="4898">
          <cell r="K4898" t="str">
            <v>2023年</v>
          </cell>
        </row>
        <row r="4898">
          <cell r="M4898">
            <v>45291</v>
          </cell>
        </row>
        <row r="4898">
          <cell r="S4898">
            <v>3000</v>
          </cell>
        </row>
        <row r="4898">
          <cell r="AA4898">
            <v>44958</v>
          </cell>
          <cell r="AB4898">
            <v>2023</v>
          </cell>
        </row>
        <row r="4898">
          <cell r="AF4898" t="str">
            <v>地面停车费</v>
          </cell>
        </row>
        <row r="4899">
          <cell r="C4899" t="str">
            <v>中华东波苑</v>
          </cell>
        </row>
        <row r="4899">
          <cell r="K4899" t="str">
            <v>2023年</v>
          </cell>
        </row>
        <row r="4899">
          <cell r="M4899">
            <v>45291</v>
          </cell>
        </row>
        <row r="4899">
          <cell r="S4899">
            <v>1799.16</v>
          </cell>
        </row>
        <row r="4899">
          <cell r="AA4899">
            <v>44958</v>
          </cell>
          <cell r="AB4899">
            <v>2023</v>
          </cell>
        </row>
        <row r="4899">
          <cell r="AF4899" t="str">
            <v>住宅物业费</v>
          </cell>
        </row>
        <row r="4900">
          <cell r="C4900" t="str">
            <v>中华东波苑</v>
          </cell>
        </row>
        <row r="4900">
          <cell r="K4900" t="str">
            <v>2023年</v>
          </cell>
        </row>
        <row r="4900">
          <cell r="M4900">
            <v>45291</v>
          </cell>
        </row>
        <row r="4900">
          <cell r="S4900">
            <v>3000</v>
          </cell>
        </row>
        <row r="4900">
          <cell r="AA4900">
            <v>44958</v>
          </cell>
          <cell r="AB4900">
            <v>2023</v>
          </cell>
        </row>
        <row r="4900">
          <cell r="AF4900" t="str">
            <v>地面停车费</v>
          </cell>
        </row>
        <row r="4901">
          <cell r="C4901" t="str">
            <v>中华东波苑</v>
          </cell>
        </row>
        <row r="4901">
          <cell r="K4901" t="str">
            <v>2023年</v>
          </cell>
        </row>
        <row r="4901">
          <cell r="M4901">
            <v>45291</v>
          </cell>
        </row>
        <row r="4901">
          <cell r="S4901">
            <v>1656.12</v>
          </cell>
        </row>
        <row r="4901">
          <cell r="AA4901">
            <v>44958</v>
          </cell>
          <cell r="AB4901">
            <v>2023</v>
          </cell>
        </row>
        <row r="4901">
          <cell r="AF4901" t="str">
            <v>住宅物业费</v>
          </cell>
        </row>
        <row r="4902">
          <cell r="C4902" t="str">
            <v>中华东波苑</v>
          </cell>
        </row>
        <row r="4902">
          <cell r="K4902" t="str">
            <v>2023年</v>
          </cell>
        </row>
        <row r="4902">
          <cell r="M4902">
            <v>45291</v>
          </cell>
        </row>
        <row r="4902">
          <cell r="S4902">
            <v>1799.16</v>
          </cell>
        </row>
        <row r="4902">
          <cell r="AA4902">
            <v>44958</v>
          </cell>
          <cell r="AB4902">
            <v>2023</v>
          </cell>
        </row>
        <row r="4902">
          <cell r="AF4902" t="str">
            <v>住宅物业费</v>
          </cell>
        </row>
        <row r="4903">
          <cell r="C4903" t="str">
            <v>中华东波苑</v>
          </cell>
        </row>
        <row r="4903">
          <cell r="K4903" t="str">
            <v>2023年</v>
          </cell>
        </row>
        <row r="4903">
          <cell r="M4903">
            <v>45291</v>
          </cell>
        </row>
        <row r="4903">
          <cell r="S4903">
            <v>1799.16</v>
          </cell>
        </row>
        <row r="4903">
          <cell r="AA4903">
            <v>44958</v>
          </cell>
          <cell r="AB4903">
            <v>2023</v>
          </cell>
        </row>
        <row r="4903">
          <cell r="AF4903" t="str">
            <v>住宅物业费</v>
          </cell>
        </row>
        <row r="4904">
          <cell r="C4904" t="str">
            <v>中华东波苑</v>
          </cell>
        </row>
        <row r="4904">
          <cell r="K4904" t="str">
            <v>2023年</v>
          </cell>
        </row>
        <row r="4904">
          <cell r="M4904">
            <v>45291</v>
          </cell>
        </row>
        <row r="4904">
          <cell r="S4904">
            <v>1673.88</v>
          </cell>
        </row>
        <row r="4904">
          <cell r="AA4904">
            <v>44958</v>
          </cell>
          <cell r="AB4904">
            <v>2023</v>
          </cell>
        </row>
        <row r="4904">
          <cell r="AF4904" t="str">
            <v>住宅物业费</v>
          </cell>
        </row>
        <row r="4905">
          <cell r="C4905" t="str">
            <v>中华东波苑</v>
          </cell>
        </row>
        <row r="4905">
          <cell r="K4905" t="str">
            <v>2023年</v>
          </cell>
        </row>
        <row r="4905">
          <cell r="M4905">
            <v>45291</v>
          </cell>
        </row>
        <row r="4905">
          <cell r="S4905">
            <v>4200</v>
          </cell>
        </row>
        <row r="4905">
          <cell r="AA4905">
            <v>44958</v>
          </cell>
          <cell r="AB4905">
            <v>2023</v>
          </cell>
        </row>
        <row r="4905">
          <cell r="AF4905" t="str">
            <v>地下停车费</v>
          </cell>
        </row>
        <row r="4906">
          <cell r="C4906" t="str">
            <v>中华东波苑</v>
          </cell>
        </row>
        <row r="4906">
          <cell r="K4906" t="str">
            <v>2023年</v>
          </cell>
        </row>
        <row r="4906">
          <cell r="M4906">
            <v>45291</v>
          </cell>
        </row>
        <row r="4906">
          <cell r="S4906">
            <v>3000</v>
          </cell>
        </row>
        <row r="4906">
          <cell r="AA4906">
            <v>44958</v>
          </cell>
          <cell r="AB4906">
            <v>2023</v>
          </cell>
        </row>
        <row r="4906">
          <cell r="AF4906" t="str">
            <v>地面停车费</v>
          </cell>
        </row>
        <row r="4907">
          <cell r="C4907" t="str">
            <v>中华东波苑</v>
          </cell>
        </row>
        <row r="4907">
          <cell r="K4907" t="str">
            <v>2023年</v>
          </cell>
        </row>
        <row r="4907">
          <cell r="M4907">
            <v>45291</v>
          </cell>
        </row>
        <row r="4907">
          <cell r="S4907">
            <v>2094.36</v>
          </cell>
        </row>
        <row r="4907">
          <cell r="AA4907">
            <v>44958</v>
          </cell>
          <cell r="AB4907">
            <v>2023</v>
          </cell>
        </row>
        <row r="4907">
          <cell r="AF4907" t="str">
            <v>住宅物业费</v>
          </cell>
        </row>
        <row r="4908">
          <cell r="C4908" t="str">
            <v>中华东波苑</v>
          </cell>
        </row>
        <row r="4908">
          <cell r="K4908" t="str">
            <v>2023年</v>
          </cell>
        </row>
        <row r="4908">
          <cell r="M4908">
            <v>45016</v>
          </cell>
        </row>
        <row r="4908">
          <cell r="S4908">
            <v>1674.34</v>
          </cell>
        </row>
        <row r="4908">
          <cell r="AA4908">
            <v>44958</v>
          </cell>
          <cell r="AB4908">
            <v>2023</v>
          </cell>
        </row>
        <row r="4908">
          <cell r="AF4908" t="str">
            <v>商铺物业费</v>
          </cell>
        </row>
        <row r="4909">
          <cell r="C4909" t="str">
            <v>中华东波苑</v>
          </cell>
        </row>
        <row r="4909">
          <cell r="K4909" t="str">
            <v>2023年</v>
          </cell>
        </row>
        <row r="4909">
          <cell r="M4909">
            <v>45016</v>
          </cell>
        </row>
        <row r="4909">
          <cell r="S4909">
            <v>1282.94</v>
          </cell>
        </row>
        <row r="4909">
          <cell r="AA4909">
            <v>44958</v>
          </cell>
          <cell r="AB4909">
            <v>2023</v>
          </cell>
        </row>
        <row r="4909">
          <cell r="AF4909" t="str">
            <v>商铺物业费</v>
          </cell>
        </row>
        <row r="4910">
          <cell r="C4910" t="str">
            <v>中华东波苑</v>
          </cell>
        </row>
        <row r="4910">
          <cell r="K4910" t="str">
            <v>2023年</v>
          </cell>
        </row>
        <row r="4910">
          <cell r="M4910">
            <v>45016</v>
          </cell>
        </row>
        <row r="4910">
          <cell r="S4910">
            <v>3553.8</v>
          </cell>
        </row>
        <row r="4910">
          <cell r="AA4910">
            <v>44958</v>
          </cell>
          <cell r="AB4910">
            <v>2023</v>
          </cell>
        </row>
        <row r="4910">
          <cell r="AF4910" t="str">
            <v>商铺物业费</v>
          </cell>
        </row>
        <row r="4911">
          <cell r="C4911" t="str">
            <v>中华东波苑</v>
          </cell>
        </row>
        <row r="4911">
          <cell r="K4911" t="str">
            <v>2023年</v>
          </cell>
        </row>
        <row r="4911">
          <cell r="M4911">
            <v>44957</v>
          </cell>
        </row>
        <row r="4911">
          <cell r="S4911">
            <v>1539</v>
          </cell>
        </row>
        <row r="4911">
          <cell r="AA4911">
            <v>44958</v>
          </cell>
          <cell r="AB4911">
            <v>2023</v>
          </cell>
        </row>
        <row r="4911">
          <cell r="AF4911" t="str">
            <v>电费及管理费</v>
          </cell>
        </row>
        <row r="4912">
          <cell r="C4912" t="str">
            <v>中华东波苑</v>
          </cell>
        </row>
        <row r="4912">
          <cell r="K4912" t="str">
            <v>2023年</v>
          </cell>
        </row>
        <row r="4912">
          <cell r="M4912">
            <v>44957</v>
          </cell>
        </row>
        <row r="4912">
          <cell r="S4912">
            <v>57.76</v>
          </cell>
        </row>
        <row r="4912">
          <cell r="AA4912">
            <v>44958</v>
          </cell>
          <cell r="AB4912">
            <v>2023</v>
          </cell>
        </row>
        <row r="4912">
          <cell r="AF4912" t="str">
            <v>代收水费</v>
          </cell>
        </row>
        <row r="4913">
          <cell r="C4913" t="str">
            <v>中华东波苑</v>
          </cell>
        </row>
        <row r="4913">
          <cell r="K4913" t="str">
            <v>2023年</v>
          </cell>
        </row>
        <row r="4913">
          <cell r="M4913">
            <v>44957</v>
          </cell>
        </row>
        <row r="4913">
          <cell r="S4913">
            <v>870.1</v>
          </cell>
        </row>
        <row r="4913">
          <cell r="AA4913">
            <v>44958</v>
          </cell>
          <cell r="AB4913">
            <v>2023</v>
          </cell>
        </row>
        <row r="4913">
          <cell r="AF4913" t="str">
            <v>电费及管理费</v>
          </cell>
        </row>
        <row r="4914">
          <cell r="C4914" t="str">
            <v>中华东波苑</v>
          </cell>
        </row>
        <row r="4914">
          <cell r="K4914" t="str">
            <v>2023年</v>
          </cell>
        </row>
        <row r="4914">
          <cell r="M4914">
            <v>44957</v>
          </cell>
        </row>
        <row r="4914">
          <cell r="S4914">
            <v>112.5</v>
          </cell>
        </row>
        <row r="4914">
          <cell r="AA4914">
            <v>44958</v>
          </cell>
          <cell r="AB4914">
            <v>2023</v>
          </cell>
        </row>
        <row r="4914">
          <cell r="AF4914" t="str">
            <v>代收水费</v>
          </cell>
        </row>
        <row r="4915">
          <cell r="C4915" t="str">
            <v>中华东波苑</v>
          </cell>
        </row>
        <row r="4915">
          <cell r="K4915" t="str">
            <v>2023年</v>
          </cell>
        </row>
        <row r="4915">
          <cell r="M4915">
            <v>45291</v>
          </cell>
        </row>
        <row r="4915">
          <cell r="S4915">
            <v>1656.12</v>
          </cell>
        </row>
        <row r="4915">
          <cell r="AA4915">
            <v>44958</v>
          </cell>
          <cell r="AB4915">
            <v>2023</v>
          </cell>
        </row>
        <row r="4915">
          <cell r="AF4915" t="str">
            <v>住宅物业费</v>
          </cell>
        </row>
        <row r="4916">
          <cell r="C4916" t="str">
            <v>中华东波苑</v>
          </cell>
        </row>
        <row r="4916">
          <cell r="K4916" t="str">
            <v>2023年</v>
          </cell>
        </row>
        <row r="4916">
          <cell r="M4916">
            <v>45107</v>
          </cell>
        </row>
        <row r="4916">
          <cell r="S4916">
            <v>1688.52</v>
          </cell>
        </row>
        <row r="4916">
          <cell r="AA4916">
            <v>44958</v>
          </cell>
          <cell r="AB4916">
            <v>2023</v>
          </cell>
        </row>
        <row r="4916">
          <cell r="AF4916" t="str">
            <v>商铺物业费</v>
          </cell>
        </row>
        <row r="4917">
          <cell r="C4917" t="str">
            <v>中华东波苑</v>
          </cell>
        </row>
        <row r="4917">
          <cell r="K4917" t="str">
            <v>2023年</v>
          </cell>
        </row>
        <row r="4917">
          <cell r="M4917">
            <v>44957</v>
          </cell>
        </row>
        <row r="4917">
          <cell r="S4917">
            <v>1173.75</v>
          </cell>
        </row>
        <row r="4917">
          <cell r="AA4917">
            <v>44958</v>
          </cell>
          <cell r="AB4917">
            <v>2023</v>
          </cell>
        </row>
        <row r="4917">
          <cell r="AF4917" t="str">
            <v>电费及管理费</v>
          </cell>
        </row>
        <row r="4918">
          <cell r="C4918" t="str">
            <v>中华东波苑</v>
          </cell>
        </row>
        <row r="4918">
          <cell r="K4918" t="str">
            <v>2023年</v>
          </cell>
        </row>
        <row r="4918">
          <cell r="M4918">
            <v>44957</v>
          </cell>
        </row>
        <row r="4918">
          <cell r="S4918">
            <v>75</v>
          </cell>
        </row>
        <row r="4918">
          <cell r="AA4918">
            <v>44958</v>
          </cell>
          <cell r="AB4918">
            <v>2023</v>
          </cell>
        </row>
        <row r="4918">
          <cell r="AF4918" t="str">
            <v>代收水费</v>
          </cell>
        </row>
        <row r="4919">
          <cell r="C4919" t="str">
            <v>中华东波苑</v>
          </cell>
        </row>
        <row r="4919">
          <cell r="K4919" t="str">
            <v>2023年</v>
          </cell>
        </row>
        <row r="4919">
          <cell r="M4919">
            <v>45107</v>
          </cell>
        </row>
        <row r="4919">
          <cell r="S4919">
            <v>0.3</v>
          </cell>
        </row>
        <row r="4919">
          <cell r="AA4919">
            <v>44958</v>
          </cell>
          <cell r="AB4919">
            <v>2023</v>
          </cell>
        </row>
        <row r="4919">
          <cell r="AF4919" t="str">
            <v>商铺物业费</v>
          </cell>
        </row>
        <row r="4920">
          <cell r="C4920" t="str">
            <v>中华东波苑</v>
          </cell>
        </row>
        <row r="4920">
          <cell r="K4920" t="str">
            <v>2023年</v>
          </cell>
        </row>
        <row r="4920">
          <cell r="M4920">
            <v>45107</v>
          </cell>
        </row>
        <row r="4920">
          <cell r="S4920">
            <v>7482</v>
          </cell>
        </row>
        <row r="4920">
          <cell r="AA4920">
            <v>44958</v>
          </cell>
          <cell r="AB4920">
            <v>2023</v>
          </cell>
        </row>
        <row r="4920">
          <cell r="AF4920" t="str">
            <v>商铺物业费</v>
          </cell>
        </row>
        <row r="4921">
          <cell r="C4921" t="str">
            <v>中华东波苑</v>
          </cell>
        </row>
        <row r="4921">
          <cell r="K4921" t="str">
            <v>2023年</v>
          </cell>
        </row>
        <row r="4921">
          <cell r="M4921">
            <v>44957</v>
          </cell>
        </row>
        <row r="4921">
          <cell r="S4921">
            <v>2.2</v>
          </cell>
        </row>
        <row r="4921">
          <cell r="AA4921">
            <v>44958</v>
          </cell>
          <cell r="AB4921">
            <v>2023</v>
          </cell>
        </row>
        <row r="4921">
          <cell r="AF4921" t="str">
            <v>电费及管理费</v>
          </cell>
        </row>
        <row r="4922">
          <cell r="C4922" t="str">
            <v>中华东波苑</v>
          </cell>
        </row>
        <row r="4922">
          <cell r="K4922" t="str">
            <v>2023年</v>
          </cell>
        </row>
        <row r="4922">
          <cell r="M4922">
            <v>44957</v>
          </cell>
        </row>
        <row r="4922">
          <cell r="S4922">
            <v>37.5</v>
          </cell>
        </row>
        <row r="4922">
          <cell r="AA4922">
            <v>44958</v>
          </cell>
          <cell r="AB4922">
            <v>2023</v>
          </cell>
        </row>
        <row r="4922">
          <cell r="AF4922" t="str">
            <v>代收水费</v>
          </cell>
        </row>
        <row r="4923">
          <cell r="C4923" t="str">
            <v>中华东波苑</v>
          </cell>
        </row>
        <row r="4923">
          <cell r="K4923" t="str">
            <v>2023年</v>
          </cell>
        </row>
        <row r="4923">
          <cell r="M4923">
            <v>44985</v>
          </cell>
        </row>
        <row r="4923">
          <cell r="S4923">
            <v>1416.1</v>
          </cell>
        </row>
        <row r="4923">
          <cell r="AA4923">
            <v>44958</v>
          </cell>
          <cell r="AB4923">
            <v>2023</v>
          </cell>
        </row>
        <row r="4923">
          <cell r="AF4923" t="str">
            <v>商铺物业费</v>
          </cell>
        </row>
        <row r="4924">
          <cell r="C4924" t="str">
            <v>中华东波苑</v>
          </cell>
        </row>
        <row r="4924">
          <cell r="K4924" t="str">
            <v>2023年</v>
          </cell>
        </row>
        <row r="4924">
          <cell r="M4924">
            <v>45291</v>
          </cell>
        </row>
        <row r="4924">
          <cell r="S4924">
            <v>1473.6</v>
          </cell>
        </row>
        <row r="4924">
          <cell r="AA4924">
            <v>44958</v>
          </cell>
          <cell r="AB4924">
            <v>2023</v>
          </cell>
        </row>
        <row r="4924">
          <cell r="AF4924" t="str">
            <v>住宅物业费</v>
          </cell>
        </row>
        <row r="4925">
          <cell r="C4925" t="str">
            <v>中华东波苑</v>
          </cell>
        </row>
        <row r="4925">
          <cell r="K4925" t="str">
            <v>2023年</v>
          </cell>
        </row>
        <row r="4925">
          <cell r="M4925">
            <v>45016</v>
          </cell>
        </row>
        <row r="4925">
          <cell r="S4925">
            <v>368.4</v>
          </cell>
        </row>
        <row r="4925">
          <cell r="AA4925">
            <v>44958</v>
          </cell>
          <cell r="AB4925">
            <v>2023</v>
          </cell>
        </row>
        <row r="4925">
          <cell r="AF4925" t="str">
            <v>住宅物业费</v>
          </cell>
        </row>
        <row r="4926">
          <cell r="C4926" t="str">
            <v>中华东波苑</v>
          </cell>
        </row>
        <row r="4926">
          <cell r="K4926" t="str">
            <v>2023年</v>
          </cell>
        </row>
        <row r="4926">
          <cell r="M4926">
            <v>45016</v>
          </cell>
        </row>
        <row r="4926">
          <cell r="S4926">
            <v>750</v>
          </cell>
        </row>
        <row r="4926">
          <cell r="AA4926">
            <v>44958</v>
          </cell>
          <cell r="AB4926">
            <v>2023</v>
          </cell>
        </row>
        <row r="4926">
          <cell r="AF4926" t="str">
            <v>地面停车费</v>
          </cell>
        </row>
        <row r="4927">
          <cell r="C4927" t="str">
            <v>中华东波苑</v>
          </cell>
        </row>
        <row r="4927">
          <cell r="K4927" t="str">
            <v>2023年</v>
          </cell>
        </row>
        <row r="4927">
          <cell r="M4927">
            <v>45016</v>
          </cell>
        </row>
        <row r="4927">
          <cell r="S4927">
            <v>1050</v>
          </cell>
        </row>
        <row r="4927">
          <cell r="AA4927">
            <v>44958</v>
          </cell>
          <cell r="AB4927">
            <v>2023</v>
          </cell>
        </row>
        <row r="4927">
          <cell r="AF4927" t="str">
            <v>地下停车费</v>
          </cell>
        </row>
        <row r="4928">
          <cell r="C4928" t="str">
            <v>中华东波苑</v>
          </cell>
        </row>
        <row r="4928">
          <cell r="K4928" t="str">
            <v>2023年</v>
          </cell>
        </row>
        <row r="4928">
          <cell r="M4928">
            <v>44957</v>
          </cell>
        </row>
        <row r="4928">
          <cell r="S4928">
            <v>6568.59</v>
          </cell>
        </row>
        <row r="4928">
          <cell r="AA4928">
            <v>44958</v>
          </cell>
          <cell r="AB4928">
            <v>2023</v>
          </cell>
        </row>
        <row r="4928">
          <cell r="AF4928" t="str">
            <v>电费及管理费</v>
          </cell>
        </row>
        <row r="4929">
          <cell r="C4929" t="str">
            <v>中华东波苑</v>
          </cell>
        </row>
        <row r="4929">
          <cell r="K4929" t="str">
            <v>2023年</v>
          </cell>
        </row>
        <row r="4929">
          <cell r="M4929">
            <v>44957</v>
          </cell>
        </row>
        <row r="4929">
          <cell r="S4929">
            <v>555.1</v>
          </cell>
        </row>
        <row r="4929">
          <cell r="AA4929">
            <v>44958</v>
          </cell>
          <cell r="AB4929">
            <v>2023</v>
          </cell>
        </row>
        <row r="4929">
          <cell r="AF4929" t="str">
            <v>代收水费</v>
          </cell>
        </row>
        <row r="4930">
          <cell r="C4930" t="str">
            <v>中华东波苑</v>
          </cell>
        </row>
        <row r="4930">
          <cell r="K4930" t="str">
            <v>2023年</v>
          </cell>
        </row>
        <row r="4930">
          <cell r="M4930">
            <v>44957</v>
          </cell>
        </row>
        <row r="4930">
          <cell r="S4930">
            <v>5328.9</v>
          </cell>
        </row>
        <row r="4930">
          <cell r="AA4930">
            <v>44958</v>
          </cell>
          <cell r="AB4930">
            <v>2023</v>
          </cell>
        </row>
        <row r="4930">
          <cell r="AF4930" t="str">
            <v>电费及管理费</v>
          </cell>
        </row>
        <row r="4931">
          <cell r="C4931" t="str">
            <v>中华东波苑</v>
          </cell>
        </row>
        <row r="4931">
          <cell r="K4931" t="str">
            <v>2023年</v>
          </cell>
        </row>
        <row r="4931">
          <cell r="M4931">
            <v>44957</v>
          </cell>
        </row>
        <row r="4931">
          <cell r="S4931">
            <v>963.8</v>
          </cell>
        </row>
        <row r="4931">
          <cell r="AA4931">
            <v>44958</v>
          </cell>
          <cell r="AB4931">
            <v>2023</v>
          </cell>
        </row>
        <row r="4931">
          <cell r="AF4931" t="str">
            <v>代收水费</v>
          </cell>
        </row>
        <row r="4932">
          <cell r="C4932" t="str">
            <v>中华东波苑</v>
          </cell>
        </row>
        <row r="4932">
          <cell r="K4932" t="str">
            <v>2023年</v>
          </cell>
        </row>
        <row r="4932">
          <cell r="M4932">
            <v>45016</v>
          </cell>
        </row>
        <row r="4932">
          <cell r="S4932">
            <v>783.3</v>
          </cell>
        </row>
        <row r="4932">
          <cell r="AA4932">
            <v>44958</v>
          </cell>
          <cell r="AB4932">
            <v>2023</v>
          </cell>
        </row>
        <row r="4932">
          <cell r="AF4932" t="str">
            <v>商铺物业费</v>
          </cell>
        </row>
        <row r="4933">
          <cell r="C4933" t="str">
            <v>中华东波苑</v>
          </cell>
        </row>
        <row r="4933">
          <cell r="K4933" t="str">
            <v>2023年</v>
          </cell>
        </row>
        <row r="4933">
          <cell r="M4933">
            <v>45291</v>
          </cell>
        </row>
        <row r="4933">
          <cell r="S4933">
            <v>1673.88</v>
          </cell>
        </row>
        <row r="4933">
          <cell r="AA4933">
            <v>44958</v>
          </cell>
          <cell r="AB4933">
            <v>2023</v>
          </cell>
        </row>
        <row r="4933">
          <cell r="AF4933" t="str">
            <v>住宅物业费</v>
          </cell>
        </row>
        <row r="4934">
          <cell r="C4934" t="str">
            <v>中华东波苑</v>
          </cell>
        </row>
        <row r="4934">
          <cell r="K4934" t="str">
            <v>2023年</v>
          </cell>
        </row>
        <row r="4934">
          <cell r="M4934">
            <v>45291</v>
          </cell>
        </row>
        <row r="4934">
          <cell r="S4934">
            <v>1500</v>
          </cell>
        </row>
        <row r="4934">
          <cell r="AA4934">
            <v>44958</v>
          </cell>
          <cell r="AB4934">
            <v>2023</v>
          </cell>
        </row>
        <row r="4934">
          <cell r="AF4934" t="str">
            <v>小业主产权车辆管理费</v>
          </cell>
        </row>
        <row r="4935">
          <cell r="C4935" t="str">
            <v>中华东波苑</v>
          </cell>
        </row>
        <row r="4935">
          <cell r="K4935" t="str">
            <v>2023年</v>
          </cell>
        </row>
        <row r="4935">
          <cell r="M4935">
            <v>45291</v>
          </cell>
        </row>
        <row r="4935">
          <cell r="S4935">
            <v>1656.12</v>
          </cell>
        </row>
        <row r="4935">
          <cell r="AA4935">
            <v>44958</v>
          </cell>
          <cell r="AB4935">
            <v>2023</v>
          </cell>
        </row>
        <row r="4935">
          <cell r="AF4935" t="str">
            <v>住宅物业费</v>
          </cell>
        </row>
        <row r="4936">
          <cell r="C4936" t="str">
            <v>中华东波苑</v>
          </cell>
        </row>
        <row r="4936">
          <cell r="K4936" t="str">
            <v>2023年</v>
          </cell>
        </row>
        <row r="4936">
          <cell r="M4936">
            <v>45291</v>
          </cell>
        </row>
        <row r="4936">
          <cell r="S4936">
            <v>2094.36</v>
          </cell>
        </row>
        <row r="4936">
          <cell r="AA4936">
            <v>44958</v>
          </cell>
          <cell r="AB4936">
            <v>2023</v>
          </cell>
        </row>
        <row r="4936">
          <cell r="AF4936" t="str">
            <v>住宅物业费</v>
          </cell>
        </row>
        <row r="4937">
          <cell r="C4937" t="str">
            <v>中华东波苑</v>
          </cell>
        </row>
        <row r="4937">
          <cell r="K4937" t="str">
            <v>2023年</v>
          </cell>
        </row>
        <row r="4937">
          <cell r="M4937">
            <v>45291</v>
          </cell>
        </row>
        <row r="4937">
          <cell r="S4937">
            <v>3000</v>
          </cell>
        </row>
        <row r="4937">
          <cell r="AA4937">
            <v>44958</v>
          </cell>
          <cell r="AB4937">
            <v>2023</v>
          </cell>
        </row>
        <row r="4937">
          <cell r="AF4937" t="str">
            <v>地面停车费</v>
          </cell>
        </row>
        <row r="4938">
          <cell r="C4938" t="str">
            <v>中华东波苑</v>
          </cell>
        </row>
        <row r="4938">
          <cell r="K4938" t="str">
            <v>2023年</v>
          </cell>
        </row>
        <row r="4938">
          <cell r="M4938">
            <v>45291</v>
          </cell>
        </row>
        <row r="4938">
          <cell r="S4938">
            <v>1473.6</v>
          </cell>
        </row>
        <row r="4938">
          <cell r="AA4938">
            <v>44958</v>
          </cell>
          <cell r="AB4938">
            <v>2023</v>
          </cell>
        </row>
        <row r="4938">
          <cell r="AF4938" t="str">
            <v>住宅物业费</v>
          </cell>
        </row>
        <row r="4939">
          <cell r="C4939" t="str">
            <v>中华东波苑</v>
          </cell>
        </row>
        <row r="4939">
          <cell r="K4939" t="str">
            <v>2023年</v>
          </cell>
        </row>
        <row r="4939">
          <cell r="M4939">
            <v>45291</v>
          </cell>
        </row>
        <row r="4939">
          <cell r="S4939">
            <v>1673.88</v>
          </cell>
        </row>
        <row r="4939">
          <cell r="AA4939">
            <v>44958</v>
          </cell>
          <cell r="AB4939">
            <v>2023</v>
          </cell>
        </row>
        <row r="4939">
          <cell r="AF4939" t="str">
            <v>住宅物业费</v>
          </cell>
        </row>
        <row r="4940">
          <cell r="C4940" t="str">
            <v>中华东波苑</v>
          </cell>
        </row>
        <row r="4940">
          <cell r="K4940" t="str">
            <v>2023年</v>
          </cell>
        </row>
        <row r="4940">
          <cell r="M4940">
            <v>44957</v>
          </cell>
        </row>
        <row r="4940">
          <cell r="S4940">
            <v>2853.4</v>
          </cell>
        </row>
        <row r="4940">
          <cell r="AA4940">
            <v>44958</v>
          </cell>
          <cell r="AB4940">
            <v>2023</v>
          </cell>
        </row>
        <row r="4940">
          <cell r="AF4940" t="str">
            <v>电费及管理费</v>
          </cell>
        </row>
        <row r="4941">
          <cell r="C4941" t="str">
            <v>中华东波苑</v>
          </cell>
        </row>
        <row r="4941">
          <cell r="K4941" t="str">
            <v>2023年</v>
          </cell>
        </row>
        <row r="4941">
          <cell r="M4941">
            <v>44957</v>
          </cell>
        </row>
        <row r="4941">
          <cell r="S4941">
            <v>231.04</v>
          </cell>
        </row>
        <row r="4941">
          <cell r="AA4941">
            <v>44958</v>
          </cell>
          <cell r="AB4941">
            <v>2023</v>
          </cell>
        </row>
        <row r="4941">
          <cell r="AF4941" t="str">
            <v>代收水费</v>
          </cell>
        </row>
        <row r="4942">
          <cell r="C4942" t="str">
            <v>中华东波苑</v>
          </cell>
        </row>
        <row r="4942">
          <cell r="K4942" t="str">
            <v>2022年</v>
          </cell>
        </row>
        <row r="4942">
          <cell r="M4942">
            <v>44926</v>
          </cell>
        </row>
        <row r="4942">
          <cell r="S4942">
            <v>10000</v>
          </cell>
        </row>
        <row r="4942">
          <cell r="AA4942">
            <v>44958</v>
          </cell>
          <cell r="AB4942">
            <v>2023</v>
          </cell>
        </row>
        <row r="4942">
          <cell r="AF4942" t="str">
            <v>电费及管理费</v>
          </cell>
        </row>
        <row r="4943">
          <cell r="C4943" t="str">
            <v>中华东波苑</v>
          </cell>
        </row>
        <row r="4943">
          <cell r="K4943" t="str">
            <v>2022年</v>
          </cell>
        </row>
        <row r="4943">
          <cell r="M4943">
            <v>44926</v>
          </cell>
        </row>
        <row r="4943">
          <cell r="S4943">
            <v>2767.5</v>
          </cell>
        </row>
        <row r="4943">
          <cell r="AA4943">
            <v>44958</v>
          </cell>
          <cell r="AB4943">
            <v>2023</v>
          </cell>
        </row>
        <row r="4943">
          <cell r="AF4943" t="str">
            <v>电费及管理费</v>
          </cell>
        </row>
        <row r="4944">
          <cell r="C4944" t="str">
            <v>中华东波苑</v>
          </cell>
        </row>
        <row r="4944">
          <cell r="K4944" t="str">
            <v>2023年</v>
          </cell>
        </row>
        <row r="4944">
          <cell r="M4944">
            <v>45291</v>
          </cell>
        </row>
        <row r="4944">
          <cell r="S4944">
            <v>17301.98</v>
          </cell>
        </row>
        <row r="4944">
          <cell r="AA4944">
            <v>44958</v>
          </cell>
          <cell r="AB4944">
            <v>2023</v>
          </cell>
        </row>
        <row r="4944">
          <cell r="AF4944" t="str">
            <v>商铺物业费</v>
          </cell>
        </row>
        <row r="4945">
          <cell r="C4945" t="str">
            <v>中华东波苑</v>
          </cell>
        </row>
        <row r="4945">
          <cell r="K4945" t="str">
            <v>2023年</v>
          </cell>
        </row>
        <row r="4945">
          <cell r="M4945">
            <v>45291</v>
          </cell>
        </row>
        <row r="4945">
          <cell r="S4945">
            <v>14170.8</v>
          </cell>
        </row>
        <row r="4945">
          <cell r="AA4945">
            <v>44958</v>
          </cell>
          <cell r="AB4945">
            <v>2023</v>
          </cell>
        </row>
        <row r="4945">
          <cell r="AF4945" t="str">
            <v>商铺物业费</v>
          </cell>
        </row>
        <row r="4946">
          <cell r="C4946" t="str">
            <v>中华东波苑</v>
          </cell>
        </row>
        <row r="4946">
          <cell r="K4946" t="str">
            <v>2023年</v>
          </cell>
        </row>
        <row r="4946">
          <cell r="M4946">
            <v>45291</v>
          </cell>
        </row>
        <row r="4946">
          <cell r="S4946">
            <v>500</v>
          </cell>
        </row>
        <row r="4946">
          <cell r="AA4946">
            <v>44958</v>
          </cell>
          <cell r="AB4946">
            <v>2023</v>
          </cell>
        </row>
        <row r="4946">
          <cell r="AF4946" t="str">
            <v>临时停车费</v>
          </cell>
        </row>
        <row r="4947">
          <cell r="C4947" t="str">
            <v>中华东波苑</v>
          </cell>
        </row>
        <row r="4947">
          <cell r="K4947" t="str">
            <v>2023年</v>
          </cell>
        </row>
        <row r="4947">
          <cell r="M4947">
            <v>45291</v>
          </cell>
        </row>
        <row r="4947">
          <cell r="S4947">
            <v>500</v>
          </cell>
        </row>
        <row r="4947">
          <cell r="AA4947">
            <v>44958</v>
          </cell>
          <cell r="AB4947">
            <v>2023</v>
          </cell>
        </row>
        <row r="4947">
          <cell r="AF4947" t="str">
            <v>临时停车费</v>
          </cell>
        </row>
        <row r="4948">
          <cell r="C4948" t="str">
            <v>中华东波苑</v>
          </cell>
        </row>
        <row r="4948">
          <cell r="K4948" t="str">
            <v>2023年</v>
          </cell>
        </row>
        <row r="4948">
          <cell r="M4948">
            <v>45291</v>
          </cell>
        </row>
        <row r="4948">
          <cell r="S4948">
            <v>500</v>
          </cell>
        </row>
        <row r="4948">
          <cell r="AA4948">
            <v>44958</v>
          </cell>
          <cell r="AB4948">
            <v>2023</v>
          </cell>
        </row>
        <row r="4948">
          <cell r="AF4948" t="str">
            <v>临时停车费</v>
          </cell>
        </row>
        <row r="4949">
          <cell r="C4949" t="str">
            <v>中华东波苑</v>
          </cell>
        </row>
        <row r="4949">
          <cell r="K4949" t="str">
            <v>2022年</v>
          </cell>
        </row>
        <row r="4949">
          <cell r="M4949">
            <v>44865</v>
          </cell>
        </row>
        <row r="4949">
          <cell r="S4949">
            <v>18791.6</v>
          </cell>
        </row>
        <row r="4949">
          <cell r="AA4949">
            <v>44986</v>
          </cell>
          <cell r="AB4949">
            <v>2023</v>
          </cell>
        </row>
        <row r="4949">
          <cell r="AF4949" t="str">
            <v>电费及管理费</v>
          </cell>
        </row>
        <row r="4950">
          <cell r="C4950" t="str">
            <v>中华东波苑</v>
          </cell>
        </row>
        <row r="4950">
          <cell r="K4950" t="str">
            <v>2022年</v>
          </cell>
        </row>
        <row r="4950">
          <cell r="M4950">
            <v>44865</v>
          </cell>
        </row>
        <row r="4950">
          <cell r="S4950">
            <v>5653.26</v>
          </cell>
        </row>
        <row r="4950">
          <cell r="AA4950">
            <v>44986</v>
          </cell>
          <cell r="AB4950">
            <v>2023</v>
          </cell>
        </row>
        <row r="4950">
          <cell r="AF4950" t="str">
            <v>代收水费</v>
          </cell>
        </row>
        <row r="4951">
          <cell r="C4951" t="str">
            <v>中华东波苑</v>
          </cell>
        </row>
        <row r="4951">
          <cell r="K4951" t="str">
            <v>2022年</v>
          </cell>
        </row>
        <row r="4951">
          <cell r="M4951">
            <v>44895</v>
          </cell>
        </row>
        <row r="4951">
          <cell r="S4951">
            <v>18612</v>
          </cell>
        </row>
        <row r="4951">
          <cell r="AA4951">
            <v>44986</v>
          </cell>
          <cell r="AB4951">
            <v>2023</v>
          </cell>
        </row>
        <row r="4951">
          <cell r="AF4951" t="str">
            <v>电费及管理费</v>
          </cell>
        </row>
        <row r="4952">
          <cell r="C4952" t="str">
            <v>中华东波苑</v>
          </cell>
        </row>
        <row r="4952">
          <cell r="K4952" t="str">
            <v>2022年</v>
          </cell>
        </row>
        <row r="4952">
          <cell r="M4952">
            <v>44895</v>
          </cell>
        </row>
        <row r="4952">
          <cell r="S4952">
            <v>5855.42</v>
          </cell>
        </row>
        <row r="4952">
          <cell r="AA4952">
            <v>44986</v>
          </cell>
          <cell r="AB4952">
            <v>2023</v>
          </cell>
        </row>
        <row r="4952">
          <cell r="AF4952" t="str">
            <v>代收水费</v>
          </cell>
        </row>
        <row r="4953">
          <cell r="C4953" t="str">
            <v>中华东波苑</v>
          </cell>
        </row>
        <row r="4953">
          <cell r="K4953" t="str">
            <v>2023年</v>
          </cell>
        </row>
        <row r="4953">
          <cell r="M4953">
            <v>44957</v>
          </cell>
        </row>
        <row r="4953">
          <cell r="S4953">
            <v>3325.3</v>
          </cell>
        </row>
        <row r="4953">
          <cell r="AA4953">
            <v>44986</v>
          </cell>
          <cell r="AB4953">
            <v>2023</v>
          </cell>
        </row>
        <row r="4953">
          <cell r="AF4953" t="str">
            <v>电费及管理费</v>
          </cell>
        </row>
        <row r="4954">
          <cell r="C4954" t="str">
            <v>中华东波苑</v>
          </cell>
        </row>
        <row r="4954">
          <cell r="K4954" t="str">
            <v>2023年</v>
          </cell>
        </row>
        <row r="4954">
          <cell r="M4954">
            <v>44957</v>
          </cell>
        </row>
        <row r="4954">
          <cell r="S4954">
            <v>209.88</v>
          </cell>
        </row>
        <row r="4954">
          <cell r="AA4954">
            <v>44986</v>
          </cell>
          <cell r="AB4954">
            <v>2023</v>
          </cell>
        </row>
        <row r="4954">
          <cell r="AF4954" t="str">
            <v>代收水费</v>
          </cell>
        </row>
        <row r="4955">
          <cell r="C4955" t="str">
            <v>中华东波苑</v>
          </cell>
        </row>
        <row r="4955">
          <cell r="K4955" t="str">
            <v>2023年</v>
          </cell>
        </row>
        <row r="4955">
          <cell r="M4955">
            <v>45016</v>
          </cell>
        </row>
        <row r="4955">
          <cell r="S4955">
            <v>2365.5</v>
          </cell>
        </row>
        <row r="4955">
          <cell r="AA4955">
            <v>44986</v>
          </cell>
          <cell r="AB4955">
            <v>2023</v>
          </cell>
        </row>
        <row r="4955">
          <cell r="AF4955" t="str">
            <v>商铺物业费</v>
          </cell>
        </row>
        <row r="4956">
          <cell r="C4956" t="str">
            <v>中华东波苑</v>
          </cell>
        </row>
        <row r="4956">
          <cell r="K4956" t="str">
            <v>2023年</v>
          </cell>
        </row>
        <row r="4956">
          <cell r="M4956">
            <v>45291</v>
          </cell>
        </row>
        <row r="4956">
          <cell r="S4956">
            <v>1473.6</v>
          </cell>
        </row>
        <row r="4956">
          <cell r="AA4956">
            <v>44986</v>
          </cell>
          <cell r="AB4956">
            <v>2023</v>
          </cell>
        </row>
        <row r="4956">
          <cell r="AF4956" t="str">
            <v>住宅物业费</v>
          </cell>
        </row>
        <row r="4957">
          <cell r="C4957" t="str">
            <v>中华东波苑</v>
          </cell>
        </row>
        <row r="4957">
          <cell r="K4957" t="str">
            <v>2023年</v>
          </cell>
        </row>
        <row r="4957">
          <cell r="M4957">
            <v>45291</v>
          </cell>
        </row>
        <row r="4957">
          <cell r="S4957">
            <v>1799.16</v>
          </cell>
        </row>
        <row r="4957">
          <cell r="AA4957">
            <v>44986</v>
          </cell>
          <cell r="AB4957">
            <v>2023</v>
          </cell>
        </row>
        <row r="4957">
          <cell r="AF4957" t="str">
            <v>住宅物业费</v>
          </cell>
        </row>
        <row r="4958">
          <cell r="C4958" t="str">
            <v>中华东波苑</v>
          </cell>
        </row>
        <row r="4958">
          <cell r="K4958" t="str">
            <v>2023年</v>
          </cell>
        </row>
        <row r="4958">
          <cell r="M4958">
            <v>45291</v>
          </cell>
        </row>
        <row r="4958">
          <cell r="S4958">
            <v>1500</v>
          </cell>
        </row>
        <row r="4958">
          <cell r="AA4958">
            <v>44986</v>
          </cell>
          <cell r="AB4958">
            <v>2023</v>
          </cell>
        </row>
        <row r="4958">
          <cell r="AF4958" t="str">
            <v>小业主产权车辆管理费</v>
          </cell>
        </row>
        <row r="4959">
          <cell r="C4959" t="str">
            <v>中华东波苑</v>
          </cell>
        </row>
        <row r="4959">
          <cell r="K4959" t="str">
            <v>2023年</v>
          </cell>
        </row>
        <row r="4959">
          <cell r="M4959">
            <v>45291</v>
          </cell>
        </row>
        <row r="4959">
          <cell r="S4959">
            <v>1473.6</v>
          </cell>
        </row>
        <row r="4959">
          <cell r="AA4959">
            <v>44986</v>
          </cell>
          <cell r="AB4959">
            <v>2023</v>
          </cell>
        </row>
        <row r="4959">
          <cell r="AF4959" t="str">
            <v>住宅物业费</v>
          </cell>
        </row>
        <row r="4960">
          <cell r="C4960" t="str">
            <v>中华东波苑</v>
          </cell>
        </row>
        <row r="4960">
          <cell r="K4960" t="str">
            <v>2023年</v>
          </cell>
        </row>
        <row r="4960">
          <cell r="M4960">
            <v>45291</v>
          </cell>
        </row>
        <row r="4960">
          <cell r="S4960">
            <v>3000</v>
          </cell>
        </row>
        <row r="4960">
          <cell r="AA4960">
            <v>44986</v>
          </cell>
          <cell r="AB4960">
            <v>2023</v>
          </cell>
        </row>
        <row r="4960">
          <cell r="AF4960" t="str">
            <v>地面停车费</v>
          </cell>
        </row>
        <row r="4961">
          <cell r="C4961" t="str">
            <v>中华东波苑</v>
          </cell>
        </row>
        <row r="4961">
          <cell r="K4961" t="str">
            <v>2023年</v>
          </cell>
        </row>
        <row r="4961">
          <cell r="M4961">
            <v>44957</v>
          </cell>
        </row>
        <row r="4961">
          <cell r="S4961">
            <v>1051.6</v>
          </cell>
        </row>
        <row r="4961">
          <cell r="AA4961">
            <v>44986</v>
          </cell>
          <cell r="AB4961">
            <v>2023</v>
          </cell>
        </row>
        <row r="4961">
          <cell r="AF4961" t="str">
            <v>电费及管理费</v>
          </cell>
        </row>
        <row r="4962">
          <cell r="C4962" t="str">
            <v>中华东波苑</v>
          </cell>
        </row>
        <row r="4962">
          <cell r="K4962" t="str">
            <v>2023年</v>
          </cell>
        </row>
        <row r="4962">
          <cell r="M4962">
            <v>44957</v>
          </cell>
        </row>
        <row r="4962">
          <cell r="S4962">
            <v>247.5</v>
          </cell>
        </row>
        <row r="4962">
          <cell r="AA4962">
            <v>44986</v>
          </cell>
          <cell r="AB4962">
            <v>2023</v>
          </cell>
        </row>
        <row r="4962">
          <cell r="AF4962" t="str">
            <v>代收水费</v>
          </cell>
        </row>
        <row r="4963">
          <cell r="C4963" t="str">
            <v>中华东波苑</v>
          </cell>
        </row>
        <row r="4963">
          <cell r="K4963" t="str">
            <v>2023年</v>
          </cell>
        </row>
        <row r="4963">
          <cell r="M4963">
            <v>45107</v>
          </cell>
        </row>
        <row r="4963">
          <cell r="S4963">
            <v>899.58</v>
          </cell>
        </row>
        <row r="4963">
          <cell r="AA4963">
            <v>44986</v>
          </cell>
          <cell r="AB4963">
            <v>2023</v>
          </cell>
        </row>
        <row r="4963">
          <cell r="AF4963" t="str">
            <v>住宅物业费</v>
          </cell>
        </row>
        <row r="4964">
          <cell r="C4964" t="str">
            <v>中华东波苑</v>
          </cell>
        </row>
        <row r="4964">
          <cell r="K4964" t="str">
            <v>2023年</v>
          </cell>
        </row>
        <row r="4964">
          <cell r="M4964">
            <v>44985</v>
          </cell>
        </row>
        <row r="4964">
          <cell r="S4964">
            <v>3390.55</v>
          </cell>
        </row>
        <row r="4964">
          <cell r="AA4964">
            <v>44986</v>
          </cell>
          <cell r="AB4964">
            <v>2023</v>
          </cell>
        </row>
        <row r="4964">
          <cell r="AF4964" t="str">
            <v>电费及管理费</v>
          </cell>
        </row>
        <row r="4965">
          <cell r="C4965" t="str">
            <v>中华东波苑</v>
          </cell>
        </row>
        <row r="4965">
          <cell r="K4965" t="str">
            <v>2023年</v>
          </cell>
        </row>
        <row r="4965">
          <cell r="M4965">
            <v>44985</v>
          </cell>
        </row>
        <row r="4965">
          <cell r="S4965">
            <v>93.86</v>
          </cell>
        </row>
        <row r="4965">
          <cell r="AA4965">
            <v>44986</v>
          </cell>
          <cell r="AB4965">
            <v>2023</v>
          </cell>
        </row>
        <row r="4965">
          <cell r="AF4965" t="str">
            <v>代收水费</v>
          </cell>
        </row>
        <row r="4966">
          <cell r="C4966" t="str">
            <v>中华东波苑</v>
          </cell>
        </row>
        <row r="4966">
          <cell r="K4966" t="str">
            <v>2023年</v>
          </cell>
        </row>
        <row r="4966">
          <cell r="M4966">
            <v>44985</v>
          </cell>
        </row>
        <row r="4966">
          <cell r="S4966">
            <v>846</v>
          </cell>
        </row>
        <row r="4966">
          <cell r="AA4966">
            <v>44986</v>
          </cell>
          <cell r="AB4966">
            <v>2023</v>
          </cell>
        </row>
        <row r="4966">
          <cell r="AF4966" t="str">
            <v>电费及管理费</v>
          </cell>
        </row>
        <row r="4967">
          <cell r="C4967" t="str">
            <v>中华东波苑</v>
          </cell>
        </row>
        <row r="4967">
          <cell r="K4967" t="str">
            <v>2023年</v>
          </cell>
        </row>
        <row r="4967">
          <cell r="M4967">
            <v>44985</v>
          </cell>
        </row>
        <row r="4967">
          <cell r="S4967">
            <v>72</v>
          </cell>
        </row>
        <row r="4967">
          <cell r="AA4967">
            <v>44986</v>
          </cell>
          <cell r="AB4967">
            <v>2023</v>
          </cell>
        </row>
        <row r="4967">
          <cell r="AF4967" t="str">
            <v>代收水费</v>
          </cell>
        </row>
        <row r="4968">
          <cell r="C4968" t="str">
            <v>中华东波苑</v>
          </cell>
        </row>
        <row r="4968">
          <cell r="K4968" t="str">
            <v>2023年</v>
          </cell>
        </row>
        <row r="4968">
          <cell r="M4968">
            <v>44985</v>
          </cell>
        </row>
        <row r="4968">
          <cell r="S4968">
            <v>280</v>
          </cell>
        </row>
        <row r="4968">
          <cell r="AA4968">
            <v>44986</v>
          </cell>
          <cell r="AB4968">
            <v>2023</v>
          </cell>
        </row>
        <row r="4968">
          <cell r="AF4968" t="str">
            <v>代收水费</v>
          </cell>
        </row>
        <row r="4969">
          <cell r="C4969" t="str">
            <v>中华东波苑</v>
          </cell>
        </row>
        <row r="4969">
          <cell r="K4969" t="str">
            <v>2023年</v>
          </cell>
        </row>
        <row r="4969">
          <cell r="M4969">
            <v>44985</v>
          </cell>
        </row>
        <row r="4969">
          <cell r="S4969">
            <v>4646.4</v>
          </cell>
        </row>
        <row r="4969">
          <cell r="AA4969">
            <v>44986</v>
          </cell>
          <cell r="AB4969">
            <v>2023</v>
          </cell>
        </row>
        <row r="4969">
          <cell r="AF4969" t="str">
            <v>电费及管理费</v>
          </cell>
        </row>
        <row r="4970">
          <cell r="C4970" t="str">
            <v>中华东波苑</v>
          </cell>
        </row>
        <row r="4970">
          <cell r="K4970" t="str">
            <v>2023年</v>
          </cell>
        </row>
        <row r="4970">
          <cell r="M4970">
            <v>44985</v>
          </cell>
        </row>
        <row r="4970">
          <cell r="S4970">
            <v>720</v>
          </cell>
        </row>
        <row r="4970">
          <cell r="AA4970">
            <v>44986</v>
          </cell>
          <cell r="AB4970">
            <v>2023</v>
          </cell>
        </row>
        <row r="4970">
          <cell r="AF4970" t="str">
            <v>代收水费</v>
          </cell>
        </row>
        <row r="4971">
          <cell r="C4971" t="str">
            <v>中华东波苑</v>
          </cell>
        </row>
        <row r="4971">
          <cell r="K4971" t="str">
            <v>2023年</v>
          </cell>
        </row>
        <row r="4971">
          <cell r="M4971">
            <v>44985</v>
          </cell>
        </row>
        <row r="4971">
          <cell r="S4971">
            <v>334.4</v>
          </cell>
        </row>
        <row r="4971">
          <cell r="AA4971">
            <v>44986</v>
          </cell>
          <cell r="AB4971">
            <v>2023</v>
          </cell>
        </row>
        <row r="4971">
          <cell r="AF4971" t="str">
            <v>电费及管理费</v>
          </cell>
        </row>
        <row r="4972">
          <cell r="C4972" t="str">
            <v>中华东波苑</v>
          </cell>
        </row>
        <row r="4972">
          <cell r="K4972" t="str">
            <v>2023年</v>
          </cell>
        </row>
        <row r="4972">
          <cell r="M4972">
            <v>44985</v>
          </cell>
        </row>
        <row r="4972">
          <cell r="S4972">
            <v>317.68</v>
          </cell>
        </row>
        <row r="4972">
          <cell r="AA4972">
            <v>44986</v>
          </cell>
          <cell r="AB4972">
            <v>2023</v>
          </cell>
        </row>
        <row r="4972">
          <cell r="AF4972" t="str">
            <v>代收水费</v>
          </cell>
        </row>
        <row r="4973">
          <cell r="C4973" t="str">
            <v>中华东波苑</v>
          </cell>
        </row>
        <row r="4973">
          <cell r="K4973" t="str">
            <v>2023年</v>
          </cell>
        </row>
        <row r="4973">
          <cell r="M4973">
            <v>44985</v>
          </cell>
        </row>
        <row r="4973">
          <cell r="S4973">
            <v>172.7</v>
          </cell>
        </row>
        <row r="4973">
          <cell r="AA4973">
            <v>44986</v>
          </cell>
          <cell r="AB4973">
            <v>2023</v>
          </cell>
        </row>
        <row r="4973">
          <cell r="AF4973" t="str">
            <v>电费及管理费</v>
          </cell>
        </row>
        <row r="4974">
          <cell r="C4974" t="str">
            <v>中华东波苑</v>
          </cell>
        </row>
        <row r="4974">
          <cell r="K4974" t="str">
            <v>2023年</v>
          </cell>
        </row>
        <row r="4974">
          <cell r="M4974">
            <v>44985</v>
          </cell>
        </row>
        <row r="4974">
          <cell r="S4974">
            <v>40</v>
          </cell>
        </row>
        <row r="4974">
          <cell r="AA4974">
            <v>44986</v>
          </cell>
          <cell r="AB4974">
            <v>2023</v>
          </cell>
        </row>
        <row r="4974">
          <cell r="AF4974" t="str">
            <v>代收水费</v>
          </cell>
        </row>
        <row r="4975">
          <cell r="C4975" t="str">
            <v>中华东波苑</v>
          </cell>
        </row>
        <row r="4975">
          <cell r="K4975" t="str">
            <v>2023年</v>
          </cell>
        </row>
        <row r="4975">
          <cell r="M4975">
            <v>44985</v>
          </cell>
        </row>
        <row r="4975">
          <cell r="S4975">
            <v>102.3</v>
          </cell>
        </row>
        <row r="4975">
          <cell r="AA4975">
            <v>44986</v>
          </cell>
          <cell r="AB4975">
            <v>2023</v>
          </cell>
        </row>
        <row r="4975">
          <cell r="AF4975" t="str">
            <v>电费及管理费</v>
          </cell>
        </row>
        <row r="4976">
          <cell r="C4976" t="str">
            <v>中华东波苑</v>
          </cell>
        </row>
        <row r="4976">
          <cell r="K4976" t="str">
            <v>2023年</v>
          </cell>
        </row>
        <row r="4976">
          <cell r="M4976">
            <v>44985</v>
          </cell>
        </row>
        <row r="4976">
          <cell r="S4976">
            <v>91.3</v>
          </cell>
        </row>
        <row r="4976">
          <cell r="AA4976">
            <v>44986</v>
          </cell>
          <cell r="AB4976">
            <v>2023</v>
          </cell>
        </row>
        <row r="4976">
          <cell r="AF4976" t="str">
            <v>电费及管理费</v>
          </cell>
        </row>
        <row r="4977">
          <cell r="C4977" t="str">
            <v>中华东波苑</v>
          </cell>
        </row>
        <row r="4977">
          <cell r="K4977" t="str">
            <v>2023年</v>
          </cell>
        </row>
        <row r="4977">
          <cell r="M4977">
            <v>44985</v>
          </cell>
        </row>
        <row r="4977">
          <cell r="S4977">
            <v>37.5</v>
          </cell>
        </row>
        <row r="4977">
          <cell r="AA4977">
            <v>44986</v>
          </cell>
          <cell r="AB4977">
            <v>2023</v>
          </cell>
        </row>
        <row r="4977">
          <cell r="AF4977" t="str">
            <v>代收水费</v>
          </cell>
        </row>
        <row r="4978">
          <cell r="C4978" t="str">
            <v>中华东波苑</v>
          </cell>
        </row>
        <row r="4978">
          <cell r="K4978" t="str">
            <v>2023年</v>
          </cell>
        </row>
        <row r="4978">
          <cell r="M4978">
            <v>45016</v>
          </cell>
        </row>
        <row r="4978">
          <cell r="S4978">
            <v>300</v>
          </cell>
        </row>
        <row r="4978">
          <cell r="AA4978">
            <v>44986</v>
          </cell>
          <cell r="AB4978">
            <v>2023</v>
          </cell>
        </row>
        <row r="4978">
          <cell r="AF4978" t="str">
            <v>其他收入</v>
          </cell>
        </row>
        <row r="4979">
          <cell r="C4979" t="str">
            <v>中华东波苑</v>
          </cell>
        </row>
        <row r="4979">
          <cell r="K4979" t="str">
            <v>2023年</v>
          </cell>
        </row>
        <row r="4979">
          <cell r="M4979">
            <v>45291</v>
          </cell>
        </row>
        <row r="4979">
          <cell r="S4979">
            <v>1473.6</v>
          </cell>
        </row>
        <row r="4979">
          <cell r="AA4979">
            <v>44986</v>
          </cell>
          <cell r="AB4979">
            <v>2023</v>
          </cell>
        </row>
        <row r="4979">
          <cell r="AF4979" t="str">
            <v>住宅物业费</v>
          </cell>
        </row>
        <row r="4980">
          <cell r="C4980" t="str">
            <v>中华东波苑</v>
          </cell>
        </row>
        <row r="4980">
          <cell r="K4980" t="str">
            <v>2023年</v>
          </cell>
        </row>
        <row r="4980">
          <cell r="M4980">
            <v>45107</v>
          </cell>
        </row>
        <row r="4980">
          <cell r="S4980">
            <v>828.06</v>
          </cell>
        </row>
        <row r="4980">
          <cell r="AA4980">
            <v>44986</v>
          </cell>
          <cell r="AB4980">
            <v>2023</v>
          </cell>
        </row>
        <row r="4980">
          <cell r="AF4980" t="str">
            <v>住宅物业费</v>
          </cell>
        </row>
        <row r="4981">
          <cell r="C4981" t="str">
            <v>中华东波苑</v>
          </cell>
        </row>
        <row r="4981">
          <cell r="K4981" t="str">
            <v>2023年</v>
          </cell>
        </row>
        <row r="4981">
          <cell r="M4981">
            <v>44985</v>
          </cell>
        </row>
        <row r="4981">
          <cell r="S4981">
            <v>1442.1</v>
          </cell>
        </row>
        <row r="4981">
          <cell r="AA4981">
            <v>44986</v>
          </cell>
          <cell r="AB4981">
            <v>2023</v>
          </cell>
        </row>
        <row r="4981">
          <cell r="AF4981" t="str">
            <v>电费及管理费</v>
          </cell>
        </row>
        <row r="4982">
          <cell r="C4982" t="str">
            <v>中华东波苑</v>
          </cell>
        </row>
        <row r="4982">
          <cell r="K4982" t="str">
            <v>2023年</v>
          </cell>
        </row>
        <row r="4982">
          <cell r="M4982">
            <v>44985</v>
          </cell>
        </row>
        <row r="4982">
          <cell r="S4982">
            <v>307.5</v>
          </cell>
        </row>
        <row r="4982">
          <cell r="AA4982">
            <v>44986</v>
          </cell>
          <cell r="AB4982">
            <v>2023</v>
          </cell>
        </row>
        <row r="4982">
          <cell r="AF4982" t="str">
            <v>代收水费</v>
          </cell>
        </row>
        <row r="4983">
          <cell r="C4983" t="str">
            <v>中华东波苑</v>
          </cell>
        </row>
        <row r="4983">
          <cell r="K4983" t="str">
            <v>2022年</v>
          </cell>
        </row>
        <row r="4983">
          <cell r="M4983">
            <v>44926</v>
          </cell>
        </row>
        <row r="4983">
          <cell r="S4983">
            <v>20000</v>
          </cell>
        </row>
        <row r="4983">
          <cell r="AA4983">
            <v>44986</v>
          </cell>
          <cell r="AB4983">
            <v>2023</v>
          </cell>
        </row>
        <row r="4983">
          <cell r="AF4983" t="str">
            <v>电费及管理费</v>
          </cell>
        </row>
        <row r="4984">
          <cell r="C4984" t="str">
            <v>中华东波苑</v>
          </cell>
        </row>
        <row r="4984">
          <cell r="K4984" t="str">
            <v>2023年</v>
          </cell>
        </row>
        <row r="4984">
          <cell r="M4984">
            <v>45107</v>
          </cell>
        </row>
        <row r="4984">
          <cell r="S4984">
            <v>737.22</v>
          </cell>
        </row>
        <row r="4984">
          <cell r="AA4984">
            <v>44986</v>
          </cell>
          <cell r="AB4984">
            <v>2023</v>
          </cell>
        </row>
        <row r="4984">
          <cell r="AF4984" t="str">
            <v>住宅物业费</v>
          </cell>
        </row>
        <row r="4985">
          <cell r="C4985" t="str">
            <v>中华东波苑</v>
          </cell>
        </row>
        <row r="4985">
          <cell r="K4985" t="str">
            <v>2023年</v>
          </cell>
        </row>
        <row r="4985">
          <cell r="M4985">
            <v>44985</v>
          </cell>
        </row>
        <row r="4985">
          <cell r="S4985">
            <v>1999.8</v>
          </cell>
        </row>
        <row r="4985">
          <cell r="AA4985">
            <v>44986</v>
          </cell>
          <cell r="AB4985">
            <v>2023</v>
          </cell>
        </row>
        <row r="4985">
          <cell r="AF4985" t="str">
            <v>电费及管理费</v>
          </cell>
        </row>
        <row r="4986">
          <cell r="C4986" t="str">
            <v>中华东波苑</v>
          </cell>
        </row>
        <row r="4986">
          <cell r="K4986" t="str">
            <v>2023年</v>
          </cell>
        </row>
        <row r="4986">
          <cell r="M4986">
            <v>44985</v>
          </cell>
        </row>
        <row r="4986">
          <cell r="S4986">
            <v>345</v>
          </cell>
        </row>
        <row r="4986">
          <cell r="AA4986">
            <v>44986</v>
          </cell>
          <cell r="AB4986">
            <v>2023</v>
          </cell>
        </row>
        <row r="4986">
          <cell r="AF4986" t="str">
            <v>代收水费</v>
          </cell>
        </row>
        <row r="4987">
          <cell r="C4987" t="str">
            <v>中华东波苑</v>
          </cell>
        </row>
        <row r="4987">
          <cell r="K4987" t="str">
            <v>2023年</v>
          </cell>
        </row>
        <row r="4987">
          <cell r="M4987">
            <v>44985</v>
          </cell>
        </row>
        <row r="4987">
          <cell r="S4987">
            <v>1596</v>
          </cell>
        </row>
        <row r="4987">
          <cell r="AA4987">
            <v>44986</v>
          </cell>
          <cell r="AB4987">
            <v>2023</v>
          </cell>
        </row>
        <row r="4987">
          <cell r="AF4987" t="str">
            <v>电费及管理费</v>
          </cell>
        </row>
        <row r="4988">
          <cell r="C4988" t="str">
            <v>中华东波苑</v>
          </cell>
        </row>
        <row r="4988">
          <cell r="K4988" t="str">
            <v>2023年</v>
          </cell>
        </row>
        <row r="4988">
          <cell r="M4988">
            <v>44985</v>
          </cell>
        </row>
        <row r="4988">
          <cell r="S4988">
            <v>43.32</v>
          </cell>
        </row>
        <row r="4988">
          <cell r="AA4988">
            <v>44986</v>
          </cell>
          <cell r="AB4988">
            <v>2023</v>
          </cell>
        </row>
        <row r="4988">
          <cell r="AF4988" t="str">
            <v>代收水费</v>
          </cell>
        </row>
        <row r="4989">
          <cell r="C4989" t="str">
            <v>中华东波苑</v>
          </cell>
        </row>
        <row r="4989">
          <cell r="K4989" t="str">
            <v>2023年</v>
          </cell>
        </row>
        <row r="4989">
          <cell r="M4989">
            <v>44985</v>
          </cell>
        </row>
        <row r="4989">
          <cell r="S4989">
            <v>223.82</v>
          </cell>
        </row>
        <row r="4989">
          <cell r="AA4989">
            <v>44986</v>
          </cell>
          <cell r="AB4989">
            <v>2023</v>
          </cell>
        </row>
        <row r="4989">
          <cell r="AF4989" t="str">
            <v>代收水费</v>
          </cell>
        </row>
        <row r="4990">
          <cell r="C4990" t="str">
            <v>中华东波苑</v>
          </cell>
        </row>
        <row r="4990">
          <cell r="K4990" t="str">
            <v>2023年</v>
          </cell>
        </row>
        <row r="4990">
          <cell r="M4990">
            <v>44985</v>
          </cell>
        </row>
        <row r="4990">
          <cell r="S4990">
            <v>442.8</v>
          </cell>
        </row>
        <row r="4990">
          <cell r="AA4990">
            <v>44986</v>
          </cell>
          <cell r="AB4990">
            <v>2023</v>
          </cell>
        </row>
        <row r="4990">
          <cell r="AF4990" t="str">
            <v>电费及管理费</v>
          </cell>
        </row>
        <row r="4991">
          <cell r="C4991" t="str">
            <v>中华东波苑</v>
          </cell>
        </row>
        <row r="4991">
          <cell r="K4991" t="str">
            <v>2023年</v>
          </cell>
        </row>
        <row r="4991">
          <cell r="M4991">
            <v>44985</v>
          </cell>
        </row>
        <row r="4991">
          <cell r="S4991">
            <v>225</v>
          </cell>
        </row>
        <row r="4991">
          <cell r="AA4991">
            <v>44986</v>
          </cell>
          <cell r="AB4991">
            <v>2023</v>
          </cell>
        </row>
        <row r="4991">
          <cell r="AF4991" t="str">
            <v>代收水费</v>
          </cell>
        </row>
        <row r="4992">
          <cell r="C4992" t="str">
            <v>中华东波苑</v>
          </cell>
        </row>
        <row r="4992">
          <cell r="K4992" t="str">
            <v>2023年</v>
          </cell>
        </row>
        <row r="4992">
          <cell r="M4992">
            <v>45107</v>
          </cell>
        </row>
        <row r="4992">
          <cell r="S4992">
            <v>368.4</v>
          </cell>
        </row>
        <row r="4992">
          <cell r="AA4992">
            <v>44986</v>
          </cell>
          <cell r="AB4992">
            <v>2023</v>
          </cell>
        </row>
        <row r="4992">
          <cell r="AF4992" t="str">
            <v>住宅物业费</v>
          </cell>
        </row>
        <row r="4993">
          <cell r="C4993" t="str">
            <v>中华东波苑</v>
          </cell>
        </row>
        <row r="4993">
          <cell r="K4993" t="str">
            <v>2023年</v>
          </cell>
        </row>
        <row r="4993">
          <cell r="M4993">
            <v>45291</v>
          </cell>
        </row>
        <row r="4993">
          <cell r="S4993">
            <v>1656.12</v>
          </cell>
        </row>
        <row r="4993">
          <cell r="AA4993">
            <v>44986</v>
          </cell>
          <cell r="AB4993">
            <v>2023</v>
          </cell>
        </row>
        <row r="4993">
          <cell r="AF4993" t="str">
            <v>住宅物业费</v>
          </cell>
        </row>
        <row r="4994">
          <cell r="C4994" t="str">
            <v>中华东波苑</v>
          </cell>
        </row>
        <row r="4994">
          <cell r="K4994" t="str">
            <v>2023年</v>
          </cell>
        </row>
        <row r="4994">
          <cell r="M4994">
            <v>44985</v>
          </cell>
        </row>
        <row r="4994">
          <cell r="S4994">
            <v>233.2</v>
          </cell>
        </row>
        <row r="4994">
          <cell r="AA4994">
            <v>44986</v>
          </cell>
          <cell r="AB4994">
            <v>2023</v>
          </cell>
        </row>
        <row r="4994">
          <cell r="AF4994" t="str">
            <v>电费及管理费</v>
          </cell>
        </row>
        <row r="4995">
          <cell r="C4995" t="str">
            <v>中华东波苑</v>
          </cell>
        </row>
        <row r="4995">
          <cell r="K4995" t="str">
            <v>2023年</v>
          </cell>
        </row>
        <row r="4995">
          <cell r="M4995">
            <v>44985</v>
          </cell>
        </row>
        <row r="4995">
          <cell r="S4995">
            <v>72.2</v>
          </cell>
        </row>
        <row r="4995">
          <cell r="AA4995">
            <v>44986</v>
          </cell>
          <cell r="AB4995">
            <v>2023</v>
          </cell>
        </row>
        <row r="4995">
          <cell r="AF4995" t="str">
            <v>代收水费</v>
          </cell>
        </row>
        <row r="4996">
          <cell r="C4996" t="str">
            <v>中华东波苑</v>
          </cell>
        </row>
        <row r="4996">
          <cell r="K4996" t="str">
            <v>2023年</v>
          </cell>
        </row>
        <row r="4996">
          <cell r="M4996">
            <v>45291</v>
          </cell>
        </row>
        <row r="4996">
          <cell r="S4996">
            <v>2094.36</v>
          </cell>
        </row>
        <row r="4996">
          <cell r="AA4996">
            <v>44986</v>
          </cell>
          <cell r="AB4996">
            <v>2023</v>
          </cell>
        </row>
        <row r="4996">
          <cell r="AF4996" t="str">
            <v>住宅物业费</v>
          </cell>
        </row>
        <row r="4997">
          <cell r="C4997" t="str">
            <v>中华东波苑</v>
          </cell>
        </row>
        <row r="4997">
          <cell r="K4997" t="str">
            <v>2023年</v>
          </cell>
        </row>
        <row r="4997">
          <cell r="M4997">
            <v>45291</v>
          </cell>
        </row>
        <row r="4997">
          <cell r="S4997">
            <v>1473.6</v>
          </cell>
        </row>
        <row r="4997">
          <cell r="AA4997">
            <v>44986</v>
          </cell>
          <cell r="AB4997">
            <v>2023</v>
          </cell>
        </row>
        <row r="4997">
          <cell r="AF4997" t="str">
            <v>住宅物业费</v>
          </cell>
        </row>
        <row r="4998">
          <cell r="C4998" t="str">
            <v>中华东波苑</v>
          </cell>
        </row>
        <row r="4998">
          <cell r="K4998" t="str">
            <v>2023年</v>
          </cell>
        </row>
        <row r="4998">
          <cell r="M4998">
            <v>45291</v>
          </cell>
        </row>
        <row r="4998">
          <cell r="S4998">
            <v>1794.36</v>
          </cell>
        </row>
        <row r="4998">
          <cell r="AA4998">
            <v>44986</v>
          </cell>
          <cell r="AB4998">
            <v>2023</v>
          </cell>
        </row>
        <row r="4998">
          <cell r="AF4998" t="str">
            <v>住宅物业费</v>
          </cell>
        </row>
        <row r="4999">
          <cell r="C4999" t="str">
            <v>中华东波苑</v>
          </cell>
        </row>
        <row r="4999">
          <cell r="K4999" t="str">
            <v>2023年</v>
          </cell>
        </row>
        <row r="4999">
          <cell r="M4999">
            <v>45291</v>
          </cell>
        </row>
        <row r="4999">
          <cell r="S4999">
            <v>2183.52</v>
          </cell>
        </row>
        <row r="4999">
          <cell r="AA4999">
            <v>44986</v>
          </cell>
          <cell r="AB4999">
            <v>2023</v>
          </cell>
        </row>
        <row r="4999">
          <cell r="AF4999" t="str">
            <v>住宅物业费</v>
          </cell>
        </row>
        <row r="5000">
          <cell r="C5000" t="str">
            <v>中华东波苑</v>
          </cell>
        </row>
        <row r="5000">
          <cell r="K5000" t="str">
            <v>2023年</v>
          </cell>
        </row>
        <row r="5000">
          <cell r="M5000">
            <v>45291</v>
          </cell>
        </row>
        <row r="5000">
          <cell r="S5000">
            <v>3000</v>
          </cell>
        </row>
        <row r="5000">
          <cell r="AA5000">
            <v>44986</v>
          </cell>
          <cell r="AB5000">
            <v>2023</v>
          </cell>
        </row>
        <row r="5000">
          <cell r="AF5000" t="str">
            <v>地面停车费</v>
          </cell>
        </row>
        <row r="5001">
          <cell r="C5001" t="str">
            <v>中华东波苑</v>
          </cell>
        </row>
        <row r="5001">
          <cell r="K5001" t="str">
            <v>2023年</v>
          </cell>
        </row>
        <row r="5001">
          <cell r="M5001">
            <v>45291</v>
          </cell>
        </row>
        <row r="5001">
          <cell r="S5001">
            <v>2178.72</v>
          </cell>
        </row>
        <row r="5001">
          <cell r="AA5001">
            <v>44986</v>
          </cell>
          <cell r="AB5001">
            <v>2023</v>
          </cell>
        </row>
        <row r="5001">
          <cell r="AF5001" t="str">
            <v>住宅物业费</v>
          </cell>
        </row>
        <row r="5002">
          <cell r="C5002" t="str">
            <v>中华东波苑</v>
          </cell>
        </row>
        <row r="5002">
          <cell r="K5002" t="str">
            <v>2023年</v>
          </cell>
        </row>
        <row r="5002">
          <cell r="M5002">
            <v>45107</v>
          </cell>
        </row>
        <row r="5002">
          <cell r="S5002">
            <v>900.42</v>
          </cell>
        </row>
        <row r="5002">
          <cell r="AA5002">
            <v>44986</v>
          </cell>
          <cell r="AB5002">
            <v>2023</v>
          </cell>
        </row>
        <row r="5002">
          <cell r="AF5002" t="str">
            <v>住宅物业费</v>
          </cell>
        </row>
        <row r="5003">
          <cell r="C5003" t="str">
            <v>中华东波苑</v>
          </cell>
        </row>
        <row r="5003">
          <cell r="K5003" t="str">
            <v>2023年</v>
          </cell>
        </row>
        <row r="5003">
          <cell r="M5003">
            <v>44985</v>
          </cell>
        </row>
        <row r="5003">
          <cell r="S5003">
            <v>1127.8</v>
          </cell>
        </row>
        <row r="5003">
          <cell r="AA5003">
            <v>44986</v>
          </cell>
          <cell r="AB5003">
            <v>2023</v>
          </cell>
        </row>
        <row r="5003">
          <cell r="AF5003" t="str">
            <v>电费及管理费</v>
          </cell>
        </row>
        <row r="5004">
          <cell r="C5004" t="str">
            <v>中华东波苑</v>
          </cell>
        </row>
        <row r="5004">
          <cell r="K5004" t="str">
            <v>2023年</v>
          </cell>
        </row>
        <row r="5004">
          <cell r="M5004">
            <v>44985</v>
          </cell>
        </row>
        <row r="5004">
          <cell r="S5004">
            <v>1127.8</v>
          </cell>
        </row>
        <row r="5004">
          <cell r="AA5004">
            <v>44986</v>
          </cell>
          <cell r="AB5004">
            <v>2023</v>
          </cell>
        </row>
        <row r="5004">
          <cell r="AF5004" t="str">
            <v>电费及管理费</v>
          </cell>
        </row>
        <row r="5005">
          <cell r="C5005" t="str">
            <v>中华东波苑</v>
          </cell>
        </row>
        <row r="5005">
          <cell r="K5005" t="str">
            <v>2023年</v>
          </cell>
        </row>
        <row r="5005">
          <cell r="M5005">
            <v>44985</v>
          </cell>
        </row>
        <row r="5005">
          <cell r="S5005">
            <v>1185</v>
          </cell>
        </row>
        <row r="5005">
          <cell r="AA5005">
            <v>44986</v>
          </cell>
          <cell r="AB5005">
            <v>2023</v>
          </cell>
        </row>
        <row r="5005">
          <cell r="AF5005" t="str">
            <v>电费及管理费</v>
          </cell>
        </row>
        <row r="5006">
          <cell r="C5006" t="str">
            <v>中华东波苑</v>
          </cell>
        </row>
        <row r="5006">
          <cell r="K5006" t="str">
            <v>2023年</v>
          </cell>
        </row>
        <row r="5006">
          <cell r="M5006">
            <v>44985</v>
          </cell>
        </row>
        <row r="5006">
          <cell r="S5006">
            <v>562.5</v>
          </cell>
        </row>
        <row r="5006">
          <cell r="AA5006">
            <v>44986</v>
          </cell>
          <cell r="AB5006">
            <v>2023</v>
          </cell>
        </row>
        <row r="5006">
          <cell r="AF5006" t="str">
            <v>代收水费</v>
          </cell>
        </row>
        <row r="5007">
          <cell r="C5007" t="str">
            <v>中华东波苑</v>
          </cell>
        </row>
        <row r="5007">
          <cell r="K5007" t="str">
            <v>2023年</v>
          </cell>
        </row>
        <row r="5007">
          <cell r="M5007">
            <v>45291</v>
          </cell>
        </row>
        <row r="5007">
          <cell r="S5007">
            <v>1473.6</v>
          </cell>
        </row>
        <row r="5007">
          <cell r="AA5007">
            <v>44986</v>
          </cell>
          <cell r="AB5007">
            <v>2023</v>
          </cell>
        </row>
        <row r="5007">
          <cell r="AF5007" t="str">
            <v>住宅物业费</v>
          </cell>
        </row>
        <row r="5008">
          <cell r="C5008" t="str">
            <v>中华东波苑</v>
          </cell>
        </row>
        <row r="5008">
          <cell r="K5008" t="str">
            <v>2023年</v>
          </cell>
        </row>
        <row r="5008">
          <cell r="M5008">
            <v>44985</v>
          </cell>
        </row>
        <row r="5008">
          <cell r="S5008">
            <v>3381.4</v>
          </cell>
        </row>
        <row r="5008">
          <cell r="AA5008">
            <v>44986</v>
          </cell>
          <cell r="AB5008">
            <v>2023</v>
          </cell>
        </row>
        <row r="5008">
          <cell r="AF5008" t="str">
            <v>电费及管理费</v>
          </cell>
        </row>
        <row r="5009">
          <cell r="C5009" t="str">
            <v>中华东波苑</v>
          </cell>
        </row>
        <row r="5009">
          <cell r="K5009" t="str">
            <v>2023年</v>
          </cell>
        </row>
        <row r="5009">
          <cell r="M5009">
            <v>44985</v>
          </cell>
        </row>
        <row r="5009">
          <cell r="S5009">
            <v>231.04</v>
          </cell>
        </row>
        <row r="5009">
          <cell r="AA5009">
            <v>44986</v>
          </cell>
          <cell r="AB5009">
            <v>2023</v>
          </cell>
        </row>
        <row r="5009">
          <cell r="AF5009" t="str">
            <v>代收水费</v>
          </cell>
        </row>
        <row r="5010">
          <cell r="C5010" t="str">
            <v>中华东波苑</v>
          </cell>
        </row>
        <row r="5010">
          <cell r="K5010" t="str">
            <v>2023年</v>
          </cell>
        </row>
        <row r="5010">
          <cell r="M5010">
            <v>45107</v>
          </cell>
        </row>
        <row r="5010">
          <cell r="S5010">
            <v>1500</v>
          </cell>
        </row>
        <row r="5010">
          <cell r="AA5010">
            <v>44986</v>
          </cell>
          <cell r="AB5010">
            <v>2023</v>
          </cell>
        </row>
        <row r="5010">
          <cell r="AF5010" t="str">
            <v>地面停车费</v>
          </cell>
        </row>
        <row r="5011">
          <cell r="C5011" t="str">
            <v>中华东波苑</v>
          </cell>
        </row>
        <row r="5011">
          <cell r="K5011" t="str">
            <v>2023年</v>
          </cell>
        </row>
        <row r="5011">
          <cell r="M5011">
            <v>45291</v>
          </cell>
        </row>
        <row r="5011">
          <cell r="S5011">
            <v>1656.12</v>
          </cell>
        </row>
        <row r="5011">
          <cell r="AA5011">
            <v>44986</v>
          </cell>
          <cell r="AB5011">
            <v>2023</v>
          </cell>
        </row>
        <row r="5011">
          <cell r="AF5011" t="str">
            <v>住宅物业费</v>
          </cell>
        </row>
        <row r="5012">
          <cell r="C5012" t="str">
            <v>中华东波苑</v>
          </cell>
        </row>
        <row r="5012">
          <cell r="K5012" t="str">
            <v>2023年</v>
          </cell>
        </row>
        <row r="5012">
          <cell r="M5012">
            <v>45291</v>
          </cell>
        </row>
        <row r="5012">
          <cell r="S5012">
            <v>3000</v>
          </cell>
        </row>
        <row r="5012">
          <cell r="AA5012">
            <v>44986</v>
          </cell>
          <cell r="AB5012">
            <v>2023</v>
          </cell>
        </row>
        <row r="5012">
          <cell r="AF5012" t="str">
            <v>地面停车费</v>
          </cell>
        </row>
        <row r="5013">
          <cell r="C5013" t="str">
            <v>中华东波苑</v>
          </cell>
        </row>
        <row r="5013">
          <cell r="K5013" t="str">
            <v>2023年</v>
          </cell>
        </row>
        <row r="5013">
          <cell r="M5013">
            <v>44985</v>
          </cell>
        </row>
        <row r="5013">
          <cell r="S5013">
            <v>3142.7</v>
          </cell>
        </row>
        <row r="5013">
          <cell r="AA5013">
            <v>44986</v>
          </cell>
          <cell r="AB5013">
            <v>2023</v>
          </cell>
        </row>
        <row r="5013">
          <cell r="AF5013" t="str">
            <v>电费及管理费</v>
          </cell>
        </row>
        <row r="5014">
          <cell r="C5014" t="str">
            <v>中华东波苑</v>
          </cell>
        </row>
        <row r="5014">
          <cell r="K5014" t="str">
            <v>2023年</v>
          </cell>
        </row>
        <row r="5014">
          <cell r="M5014">
            <v>44985</v>
          </cell>
        </row>
        <row r="5014">
          <cell r="S5014">
            <v>772.5</v>
          </cell>
        </row>
        <row r="5014">
          <cell r="AA5014">
            <v>44986</v>
          </cell>
          <cell r="AB5014">
            <v>2023</v>
          </cell>
        </row>
        <row r="5014">
          <cell r="AF5014" t="str">
            <v>代收水费</v>
          </cell>
        </row>
        <row r="5015">
          <cell r="C5015" t="str">
            <v>中华东波苑</v>
          </cell>
        </row>
        <row r="5015">
          <cell r="K5015" t="str">
            <v>2023年</v>
          </cell>
        </row>
        <row r="5015">
          <cell r="M5015">
            <v>45016</v>
          </cell>
        </row>
        <row r="5015">
          <cell r="S5015">
            <v>368.4</v>
          </cell>
        </row>
        <row r="5015">
          <cell r="AA5015">
            <v>44986</v>
          </cell>
          <cell r="AB5015">
            <v>2023</v>
          </cell>
        </row>
        <row r="5015">
          <cell r="AF5015" t="str">
            <v>住宅物业费</v>
          </cell>
        </row>
        <row r="5016">
          <cell r="C5016" t="str">
            <v>中华东波苑</v>
          </cell>
        </row>
        <row r="5016">
          <cell r="K5016" t="str">
            <v>2023年</v>
          </cell>
        </row>
        <row r="5016">
          <cell r="M5016">
            <v>45107</v>
          </cell>
        </row>
        <row r="5016">
          <cell r="S5016">
            <v>828.06</v>
          </cell>
        </row>
        <row r="5016">
          <cell r="AA5016">
            <v>44986</v>
          </cell>
          <cell r="AB5016">
            <v>2023</v>
          </cell>
        </row>
        <row r="5016">
          <cell r="AF5016" t="str">
            <v>住宅物业费</v>
          </cell>
        </row>
        <row r="5017">
          <cell r="C5017" t="str">
            <v>中华东波苑</v>
          </cell>
        </row>
        <row r="5017">
          <cell r="K5017" t="str">
            <v>2023年</v>
          </cell>
        </row>
        <row r="5017">
          <cell r="M5017">
            <v>45107</v>
          </cell>
        </row>
        <row r="5017">
          <cell r="S5017">
            <v>750</v>
          </cell>
        </row>
        <row r="5017">
          <cell r="AA5017">
            <v>44986</v>
          </cell>
          <cell r="AB5017">
            <v>2023</v>
          </cell>
        </row>
        <row r="5017">
          <cell r="AF5017" t="str">
            <v>小业主产权车辆管理费</v>
          </cell>
        </row>
        <row r="5018">
          <cell r="C5018" t="str">
            <v>中华东波苑</v>
          </cell>
        </row>
        <row r="5018">
          <cell r="K5018" t="str">
            <v>2023年</v>
          </cell>
        </row>
        <row r="5018">
          <cell r="M5018">
            <v>45107</v>
          </cell>
        </row>
        <row r="5018">
          <cell r="S5018">
            <v>868.98</v>
          </cell>
        </row>
        <row r="5018">
          <cell r="AA5018">
            <v>44986</v>
          </cell>
          <cell r="AB5018">
            <v>2023</v>
          </cell>
        </row>
        <row r="5018">
          <cell r="AF5018" t="str">
            <v>住宅物业费</v>
          </cell>
        </row>
        <row r="5019">
          <cell r="C5019" t="str">
            <v>中华东波苑</v>
          </cell>
        </row>
        <row r="5019">
          <cell r="K5019" t="str">
            <v>2023年</v>
          </cell>
        </row>
        <row r="5019">
          <cell r="M5019">
            <v>45291</v>
          </cell>
        </row>
        <row r="5019">
          <cell r="S5019">
            <v>1473.6</v>
          </cell>
        </row>
        <row r="5019">
          <cell r="AA5019">
            <v>44986</v>
          </cell>
          <cell r="AB5019">
            <v>2023</v>
          </cell>
        </row>
        <row r="5019">
          <cell r="AF5019" t="str">
            <v>住宅物业费</v>
          </cell>
        </row>
        <row r="5020">
          <cell r="C5020" t="str">
            <v>中华东波苑</v>
          </cell>
        </row>
        <row r="5020">
          <cell r="K5020" t="str">
            <v>2023年</v>
          </cell>
        </row>
        <row r="5020">
          <cell r="M5020">
            <v>45107</v>
          </cell>
        </row>
        <row r="5020">
          <cell r="S5020">
            <v>828.06</v>
          </cell>
        </row>
        <row r="5020">
          <cell r="AA5020">
            <v>44986</v>
          </cell>
          <cell r="AB5020">
            <v>2023</v>
          </cell>
        </row>
        <row r="5020">
          <cell r="AF5020" t="str">
            <v>住宅物业费</v>
          </cell>
        </row>
        <row r="5021">
          <cell r="C5021" t="str">
            <v>中华东波苑</v>
          </cell>
        </row>
        <row r="5021">
          <cell r="K5021" t="str">
            <v>2023年</v>
          </cell>
        </row>
        <row r="5021">
          <cell r="M5021">
            <v>45107</v>
          </cell>
        </row>
        <row r="5021">
          <cell r="S5021">
            <v>1500</v>
          </cell>
        </row>
        <row r="5021">
          <cell r="AA5021">
            <v>44986</v>
          </cell>
          <cell r="AB5021">
            <v>2023</v>
          </cell>
        </row>
        <row r="5021">
          <cell r="AF5021" t="str">
            <v>地面停车费</v>
          </cell>
        </row>
        <row r="5022">
          <cell r="C5022" t="str">
            <v>中华东波苑</v>
          </cell>
        </row>
        <row r="5022">
          <cell r="K5022" t="str">
            <v>2023年</v>
          </cell>
        </row>
        <row r="5022">
          <cell r="M5022">
            <v>45107</v>
          </cell>
        </row>
        <row r="5022">
          <cell r="S5022">
            <v>836.94</v>
          </cell>
        </row>
        <row r="5022">
          <cell r="AA5022">
            <v>44986</v>
          </cell>
          <cell r="AB5022">
            <v>2023</v>
          </cell>
        </row>
        <row r="5022">
          <cell r="AF5022" t="str">
            <v>住宅物业费</v>
          </cell>
        </row>
        <row r="5023">
          <cell r="C5023" t="str">
            <v>中华东波苑</v>
          </cell>
        </row>
        <row r="5023">
          <cell r="K5023" t="str">
            <v>2023年</v>
          </cell>
        </row>
        <row r="5023">
          <cell r="M5023">
            <v>45291</v>
          </cell>
        </row>
        <row r="5023">
          <cell r="S5023">
            <v>1712.04</v>
          </cell>
        </row>
        <row r="5023">
          <cell r="AA5023">
            <v>44986</v>
          </cell>
          <cell r="AB5023">
            <v>2023</v>
          </cell>
        </row>
        <row r="5023">
          <cell r="AF5023" t="str">
            <v>住宅物业费</v>
          </cell>
        </row>
        <row r="5024">
          <cell r="C5024" t="str">
            <v>中华东波苑</v>
          </cell>
        </row>
        <row r="5024">
          <cell r="K5024" t="str">
            <v>2023年</v>
          </cell>
        </row>
        <row r="5024">
          <cell r="M5024">
            <v>44985</v>
          </cell>
        </row>
        <row r="5024">
          <cell r="S5024">
            <v>6403.05</v>
          </cell>
        </row>
        <row r="5024">
          <cell r="AA5024">
            <v>44986</v>
          </cell>
          <cell r="AB5024">
            <v>2023</v>
          </cell>
        </row>
        <row r="5024">
          <cell r="AF5024" t="str">
            <v>电费及管理费</v>
          </cell>
        </row>
        <row r="5025">
          <cell r="C5025" t="str">
            <v>中华东波苑</v>
          </cell>
        </row>
        <row r="5025">
          <cell r="K5025" t="str">
            <v>2023年</v>
          </cell>
        </row>
        <row r="5025">
          <cell r="M5025">
            <v>44985</v>
          </cell>
        </row>
        <row r="5025">
          <cell r="S5025">
            <v>646.6</v>
          </cell>
        </row>
        <row r="5025">
          <cell r="AA5025">
            <v>44986</v>
          </cell>
          <cell r="AB5025">
            <v>2023</v>
          </cell>
        </row>
        <row r="5025">
          <cell r="AF5025" t="str">
            <v>代收水费</v>
          </cell>
        </row>
        <row r="5026">
          <cell r="C5026" t="str">
            <v>中华东波苑</v>
          </cell>
        </row>
        <row r="5026">
          <cell r="K5026" t="str">
            <v>2023年</v>
          </cell>
        </row>
        <row r="5026">
          <cell r="M5026">
            <v>44985</v>
          </cell>
        </row>
        <row r="5026">
          <cell r="S5026">
            <v>5105.7</v>
          </cell>
        </row>
        <row r="5026">
          <cell r="AA5026">
            <v>44986</v>
          </cell>
          <cell r="AB5026">
            <v>2023</v>
          </cell>
        </row>
        <row r="5026">
          <cell r="AF5026" t="str">
            <v>电费及管理费</v>
          </cell>
        </row>
        <row r="5027">
          <cell r="C5027" t="str">
            <v>中华东波苑</v>
          </cell>
        </row>
        <row r="5027">
          <cell r="K5027" t="str">
            <v>2023年</v>
          </cell>
        </row>
        <row r="5027">
          <cell r="M5027">
            <v>44985</v>
          </cell>
        </row>
        <row r="5027">
          <cell r="S5027">
            <v>976</v>
          </cell>
        </row>
        <row r="5027">
          <cell r="AA5027">
            <v>44986</v>
          </cell>
          <cell r="AB5027">
            <v>2023</v>
          </cell>
        </row>
        <row r="5027">
          <cell r="AF5027" t="str">
            <v>代收水费</v>
          </cell>
        </row>
        <row r="5028">
          <cell r="C5028" t="str">
            <v>中华东波苑</v>
          </cell>
        </row>
        <row r="5028">
          <cell r="K5028" t="str">
            <v>2023年</v>
          </cell>
        </row>
        <row r="5028">
          <cell r="M5028">
            <v>45291</v>
          </cell>
        </row>
        <row r="5028">
          <cell r="S5028">
            <v>1799.16</v>
          </cell>
        </row>
        <row r="5028">
          <cell r="AA5028">
            <v>44986</v>
          </cell>
          <cell r="AB5028">
            <v>2023</v>
          </cell>
        </row>
        <row r="5028">
          <cell r="AF5028" t="str">
            <v>住宅物业费</v>
          </cell>
        </row>
        <row r="5029">
          <cell r="C5029" t="str">
            <v>中华东波苑</v>
          </cell>
        </row>
        <row r="5029">
          <cell r="K5029" t="str">
            <v>2023年</v>
          </cell>
        </row>
        <row r="5029">
          <cell r="M5029">
            <v>44985</v>
          </cell>
        </row>
        <row r="5029">
          <cell r="S5029">
            <v>3381.4</v>
          </cell>
        </row>
        <row r="5029">
          <cell r="AA5029">
            <v>44986</v>
          </cell>
          <cell r="AB5029">
            <v>2023</v>
          </cell>
        </row>
        <row r="5029">
          <cell r="AF5029" t="str">
            <v>电费及管理费</v>
          </cell>
        </row>
        <row r="5030">
          <cell r="C5030" t="str">
            <v>中华东波苑</v>
          </cell>
        </row>
        <row r="5030">
          <cell r="K5030" t="str">
            <v>2023年</v>
          </cell>
        </row>
        <row r="5030">
          <cell r="M5030">
            <v>44985</v>
          </cell>
        </row>
        <row r="5030">
          <cell r="S5030">
            <v>231.04</v>
          </cell>
        </row>
        <row r="5030">
          <cell r="AA5030">
            <v>44986</v>
          </cell>
          <cell r="AB5030">
            <v>2023</v>
          </cell>
        </row>
        <row r="5030">
          <cell r="AF5030" t="str">
            <v>代收水费</v>
          </cell>
        </row>
        <row r="5031">
          <cell r="C5031" t="str">
            <v>中华东波苑</v>
          </cell>
        </row>
        <row r="5031">
          <cell r="K5031" t="str">
            <v>2023年</v>
          </cell>
        </row>
        <row r="5031">
          <cell r="M5031">
            <v>45291</v>
          </cell>
        </row>
        <row r="5031">
          <cell r="S5031">
            <v>1473.6</v>
          </cell>
        </row>
        <row r="5031">
          <cell r="AA5031">
            <v>44986</v>
          </cell>
          <cell r="AB5031">
            <v>2023</v>
          </cell>
        </row>
        <row r="5031">
          <cell r="AF5031" t="str">
            <v>住宅物业费</v>
          </cell>
        </row>
        <row r="5032">
          <cell r="C5032" t="str">
            <v>中华东波苑</v>
          </cell>
        </row>
        <row r="5032">
          <cell r="K5032" t="str">
            <v>2023年</v>
          </cell>
        </row>
        <row r="5032">
          <cell r="M5032">
            <v>45291</v>
          </cell>
        </row>
        <row r="5032">
          <cell r="S5032">
            <v>1656.12</v>
          </cell>
        </row>
        <row r="5032">
          <cell r="AA5032">
            <v>44986</v>
          </cell>
          <cell r="AB5032">
            <v>2023</v>
          </cell>
        </row>
        <row r="5032">
          <cell r="AF5032" t="str">
            <v>住宅物业费</v>
          </cell>
        </row>
        <row r="5033">
          <cell r="C5033" t="str">
            <v>中华东波苑</v>
          </cell>
        </row>
        <row r="5033">
          <cell r="K5033" t="str">
            <v>2023年</v>
          </cell>
        </row>
        <row r="5033">
          <cell r="M5033">
            <v>45016</v>
          </cell>
        </row>
        <row r="5033">
          <cell r="S5033">
            <v>1140</v>
          </cell>
        </row>
        <row r="5033">
          <cell r="AA5033">
            <v>44986</v>
          </cell>
          <cell r="AB5033">
            <v>2023</v>
          </cell>
        </row>
        <row r="5033">
          <cell r="AF5033" t="str">
            <v>电费及管理费</v>
          </cell>
        </row>
        <row r="5034">
          <cell r="C5034" t="str">
            <v>中华东波苑</v>
          </cell>
        </row>
        <row r="5034">
          <cell r="K5034" t="str">
            <v>2022年</v>
          </cell>
        </row>
        <row r="5034">
          <cell r="M5034">
            <v>44926</v>
          </cell>
        </row>
        <row r="5034">
          <cell r="S5034">
            <v>589</v>
          </cell>
        </row>
        <row r="5034">
          <cell r="AA5034">
            <v>44986</v>
          </cell>
          <cell r="AB5034">
            <v>2023</v>
          </cell>
        </row>
        <row r="5034">
          <cell r="AF5034" t="str">
            <v>电费及管理费</v>
          </cell>
        </row>
        <row r="5035">
          <cell r="C5035" t="str">
            <v>中华东波苑</v>
          </cell>
        </row>
        <row r="5035">
          <cell r="K5035" t="str">
            <v>2022年</v>
          </cell>
        </row>
        <row r="5035">
          <cell r="M5035">
            <v>44926</v>
          </cell>
        </row>
        <row r="5035">
          <cell r="S5035">
            <v>1198</v>
          </cell>
        </row>
        <row r="5035">
          <cell r="AA5035">
            <v>44986</v>
          </cell>
          <cell r="AB5035">
            <v>2023</v>
          </cell>
        </row>
        <row r="5035">
          <cell r="AF5035" t="str">
            <v>电费及管理费</v>
          </cell>
        </row>
        <row r="5036">
          <cell r="C5036" t="str">
            <v>中华东波苑</v>
          </cell>
        </row>
        <row r="5036">
          <cell r="K5036" t="str">
            <v>2022年</v>
          </cell>
        </row>
        <row r="5036">
          <cell r="M5036">
            <v>44926</v>
          </cell>
        </row>
        <row r="5036">
          <cell r="S5036">
            <v>448</v>
          </cell>
        </row>
        <row r="5036">
          <cell r="AA5036">
            <v>44986</v>
          </cell>
          <cell r="AB5036">
            <v>2023</v>
          </cell>
        </row>
        <row r="5036">
          <cell r="AF5036" t="str">
            <v>电费及管理费</v>
          </cell>
        </row>
        <row r="5037">
          <cell r="C5037" t="str">
            <v>中华东波苑</v>
          </cell>
        </row>
        <row r="5037">
          <cell r="K5037" t="str">
            <v>2023年</v>
          </cell>
        </row>
        <row r="5037">
          <cell r="M5037">
            <v>45291</v>
          </cell>
        </row>
        <row r="5037">
          <cell r="S5037">
            <v>1712.04</v>
          </cell>
        </row>
        <row r="5037">
          <cell r="AA5037">
            <v>44986</v>
          </cell>
          <cell r="AB5037">
            <v>2023</v>
          </cell>
        </row>
        <row r="5037">
          <cell r="AF5037" t="str">
            <v>住宅物业费</v>
          </cell>
        </row>
        <row r="5038">
          <cell r="C5038" t="str">
            <v>中华东波苑</v>
          </cell>
        </row>
        <row r="5038">
          <cell r="K5038" t="str">
            <v>2023年</v>
          </cell>
        </row>
        <row r="5038">
          <cell r="M5038">
            <v>45016</v>
          </cell>
        </row>
        <row r="5038">
          <cell r="S5038">
            <v>12900</v>
          </cell>
        </row>
        <row r="5038">
          <cell r="AA5038">
            <v>44986</v>
          </cell>
          <cell r="AB5038">
            <v>2023</v>
          </cell>
        </row>
        <row r="5038">
          <cell r="AF5038" t="str">
            <v>租金收入</v>
          </cell>
        </row>
        <row r="5039">
          <cell r="C5039" t="str">
            <v>中华东波苑</v>
          </cell>
        </row>
        <row r="5039">
          <cell r="K5039" t="str">
            <v>2023年</v>
          </cell>
        </row>
        <row r="5039">
          <cell r="M5039">
            <v>45016</v>
          </cell>
        </row>
        <row r="5039">
          <cell r="S5039">
            <v>2050.32</v>
          </cell>
        </row>
        <row r="5039">
          <cell r="AA5039">
            <v>44986</v>
          </cell>
          <cell r="AB5039">
            <v>2023</v>
          </cell>
        </row>
        <row r="5039">
          <cell r="AF5039" t="str">
            <v>租金收入</v>
          </cell>
        </row>
        <row r="5040">
          <cell r="C5040" t="str">
            <v>中华东波苑</v>
          </cell>
        </row>
        <row r="5040">
          <cell r="K5040" t="str">
            <v>2023年</v>
          </cell>
        </row>
        <row r="5040">
          <cell r="M5040">
            <v>45016</v>
          </cell>
        </row>
        <row r="5040">
          <cell r="S5040">
            <v>3600</v>
          </cell>
        </row>
        <row r="5040">
          <cell r="AA5040">
            <v>44986</v>
          </cell>
          <cell r="AB5040">
            <v>2023</v>
          </cell>
        </row>
        <row r="5040">
          <cell r="AF5040" t="str">
            <v>租金收入</v>
          </cell>
        </row>
        <row r="5041">
          <cell r="C5041" t="str">
            <v>中华东波苑</v>
          </cell>
        </row>
        <row r="5041">
          <cell r="K5041" t="str">
            <v>2023年</v>
          </cell>
        </row>
        <row r="5041">
          <cell r="M5041">
            <v>45016</v>
          </cell>
        </row>
        <row r="5041">
          <cell r="S5041">
            <v>2254.5</v>
          </cell>
        </row>
        <row r="5041">
          <cell r="AA5041">
            <v>44986</v>
          </cell>
          <cell r="AB5041">
            <v>2023</v>
          </cell>
        </row>
        <row r="5041">
          <cell r="AF5041" t="str">
            <v>租金收入</v>
          </cell>
        </row>
        <row r="5042">
          <cell r="C5042" t="str">
            <v>中华东波苑</v>
          </cell>
        </row>
        <row r="5042">
          <cell r="K5042" t="str">
            <v>2023年</v>
          </cell>
        </row>
        <row r="5042">
          <cell r="M5042">
            <v>45291</v>
          </cell>
        </row>
        <row r="5042">
          <cell r="S5042">
            <v>1799.16</v>
          </cell>
        </row>
        <row r="5042">
          <cell r="AA5042">
            <v>44986</v>
          </cell>
          <cell r="AB5042">
            <v>2023</v>
          </cell>
        </row>
        <row r="5042">
          <cell r="AF5042" t="str">
            <v>住宅物业费</v>
          </cell>
        </row>
        <row r="5043">
          <cell r="C5043" t="str">
            <v>中华东波苑</v>
          </cell>
        </row>
        <row r="5043">
          <cell r="K5043" t="str">
            <v>2023年</v>
          </cell>
        </row>
        <row r="5043">
          <cell r="M5043">
            <v>45291</v>
          </cell>
        </row>
        <row r="5043">
          <cell r="S5043">
            <v>3000</v>
          </cell>
        </row>
        <row r="5043">
          <cell r="AA5043">
            <v>44986</v>
          </cell>
          <cell r="AB5043">
            <v>2023</v>
          </cell>
        </row>
        <row r="5043">
          <cell r="AF5043" t="str">
            <v>地面停车费</v>
          </cell>
        </row>
        <row r="5044">
          <cell r="C5044" t="str">
            <v>中华东波苑</v>
          </cell>
        </row>
        <row r="5044">
          <cell r="K5044" t="str">
            <v>2023年</v>
          </cell>
        </row>
        <row r="5044">
          <cell r="M5044">
            <v>44957</v>
          </cell>
        </row>
        <row r="5044">
          <cell r="S5044">
            <v>10000</v>
          </cell>
        </row>
        <row r="5044">
          <cell r="AA5044">
            <v>44986</v>
          </cell>
          <cell r="AB5044">
            <v>2023</v>
          </cell>
        </row>
        <row r="5044">
          <cell r="AF5044" t="str">
            <v>电费及管理费</v>
          </cell>
        </row>
        <row r="5045">
          <cell r="C5045" t="str">
            <v>中华东波苑</v>
          </cell>
        </row>
        <row r="5045">
          <cell r="K5045" t="str">
            <v>2023年</v>
          </cell>
        </row>
        <row r="5045">
          <cell r="M5045">
            <v>44957</v>
          </cell>
        </row>
        <row r="5045">
          <cell r="S5045">
            <v>4909.6</v>
          </cell>
        </row>
        <row r="5045">
          <cell r="AA5045">
            <v>44986</v>
          </cell>
          <cell r="AB5045">
            <v>2023</v>
          </cell>
        </row>
        <row r="5045">
          <cell r="AF5045" t="str">
            <v>代收水费</v>
          </cell>
        </row>
        <row r="5046">
          <cell r="C5046" t="str">
            <v>中华东波苑</v>
          </cell>
        </row>
        <row r="5046">
          <cell r="K5046" t="str">
            <v>2023年</v>
          </cell>
        </row>
        <row r="5046">
          <cell r="M5046">
            <v>45291</v>
          </cell>
        </row>
        <row r="5046">
          <cell r="S5046">
            <v>1656.12</v>
          </cell>
        </row>
        <row r="5046">
          <cell r="AA5046">
            <v>44986</v>
          </cell>
          <cell r="AB5046">
            <v>2023</v>
          </cell>
        </row>
        <row r="5046">
          <cell r="AF5046" t="str">
            <v>住宅物业费</v>
          </cell>
        </row>
        <row r="5047">
          <cell r="C5047" t="str">
            <v>中华东波苑</v>
          </cell>
        </row>
        <row r="5047">
          <cell r="K5047" t="str">
            <v>2023年</v>
          </cell>
        </row>
        <row r="5047">
          <cell r="M5047">
            <v>45016</v>
          </cell>
        </row>
        <row r="5047">
          <cell r="S5047">
            <v>3370.44</v>
          </cell>
        </row>
        <row r="5047">
          <cell r="AA5047">
            <v>44986</v>
          </cell>
          <cell r="AB5047">
            <v>2023</v>
          </cell>
        </row>
        <row r="5047">
          <cell r="AF5047" t="str">
            <v>商铺物业费</v>
          </cell>
        </row>
        <row r="5048">
          <cell r="C5048" t="str">
            <v>中华东波苑</v>
          </cell>
        </row>
        <row r="5048">
          <cell r="K5048" t="str">
            <v>2023年</v>
          </cell>
        </row>
        <row r="5048">
          <cell r="M5048">
            <v>45016</v>
          </cell>
        </row>
        <row r="5048">
          <cell r="S5048">
            <v>957.6</v>
          </cell>
        </row>
        <row r="5048">
          <cell r="AA5048">
            <v>44986</v>
          </cell>
          <cell r="AB5048">
            <v>2023</v>
          </cell>
        </row>
        <row r="5048">
          <cell r="AF5048" t="str">
            <v>商铺物业费</v>
          </cell>
        </row>
        <row r="5049">
          <cell r="C5049" t="str">
            <v>中华东波苑</v>
          </cell>
        </row>
        <row r="5049">
          <cell r="K5049" t="str">
            <v>2023年</v>
          </cell>
        </row>
        <row r="5049">
          <cell r="M5049">
            <v>45016</v>
          </cell>
        </row>
        <row r="5049">
          <cell r="S5049">
            <v>684</v>
          </cell>
        </row>
        <row r="5049">
          <cell r="AA5049">
            <v>44986</v>
          </cell>
          <cell r="AB5049">
            <v>2023</v>
          </cell>
        </row>
        <row r="5049">
          <cell r="AF5049" t="str">
            <v>商铺物业费</v>
          </cell>
        </row>
        <row r="5050">
          <cell r="C5050" t="str">
            <v>中华东波苑</v>
          </cell>
        </row>
        <row r="5050">
          <cell r="K5050" t="str">
            <v>2023年</v>
          </cell>
        </row>
        <row r="5050">
          <cell r="M5050">
            <v>45016</v>
          </cell>
        </row>
        <row r="5050">
          <cell r="S5050">
            <v>2080.5</v>
          </cell>
        </row>
        <row r="5050">
          <cell r="AA5050">
            <v>44986</v>
          </cell>
          <cell r="AB5050">
            <v>2023</v>
          </cell>
        </row>
        <row r="5050">
          <cell r="AF5050" t="str">
            <v>商铺物业费</v>
          </cell>
        </row>
        <row r="5051">
          <cell r="C5051" t="str">
            <v>中华东波苑</v>
          </cell>
        </row>
        <row r="5051">
          <cell r="K5051" t="str">
            <v>2022年</v>
          </cell>
        </row>
        <row r="5051">
          <cell r="M5051">
            <v>44926</v>
          </cell>
        </row>
        <row r="5051">
          <cell r="S5051">
            <v>28732</v>
          </cell>
        </row>
        <row r="5051">
          <cell r="AA5051">
            <v>44986</v>
          </cell>
          <cell r="AB5051">
            <v>2023</v>
          </cell>
        </row>
        <row r="5051">
          <cell r="AF5051" t="str">
            <v>电费及管理费</v>
          </cell>
        </row>
        <row r="5052">
          <cell r="C5052" t="str">
            <v>中华东波苑</v>
          </cell>
        </row>
        <row r="5052">
          <cell r="K5052" t="str">
            <v>2022年</v>
          </cell>
        </row>
        <row r="5052">
          <cell r="M5052">
            <v>44926</v>
          </cell>
        </row>
        <row r="5052">
          <cell r="S5052">
            <v>4649.68</v>
          </cell>
        </row>
        <row r="5052">
          <cell r="AA5052">
            <v>44986</v>
          </cell>
          <cell r="AB5052">
            <v>2023</v>
          </cell>
        </row>
        <row r="5052">
          <cell r="AF5052" t="str">
            <v>代收水费</v>
          </cell>
        </row>
        <row r="5053">
          <cell r="C5053" t="str">
            <v>中华东波苑</v>
          </cell>
        </row>
        <row r="5053">
          <cell r="K5053" t="str">
            <v>2023年</v>
          </cell>
        </row>
        <row r="5053">
          <cell r="M5053">
            <v>44957</v>
          </cell>
        </row>
        <row r="5053">
          <cell r="S5053">
            <v>26048</v>
          </cell>
        </row>
        <row r="5053">
          <cell r="AA5053">
            <v>44986</v>
          </cell>
          <cell r="AB5053">
            <v>2023</v>
          </cell>
        </row>
        <row r="5053">
          <cell r="AF5053" t="str">
            <v>电费及管理费</v>
          </cell>
        </row>
        <row r="5054">
          <cell r="C5054" t="str">
            <v>中华东波苑</v>
          </cell>
        </row>
        <row r="5054">
          <cell r="K5054" t="str">
            <v>2023年</v>
          </cell>
        </row>
        <row r="5054">
          <cell r="M5054">
            <v>44957</v>
          </cell>
        </row>
        <row r="5054">
          <cell r="S5054">
            <v>3747.18</v>
          </cell>
        </row>
        <row r="5054">
          <cell r="AA5054">
            <v>44986</v>
          </cell>
          <cell r="AB5054">
            <v>2023</v>
          </cell>
        </row>
        <row r="5054">
          <cell r="AF5054" t="str">
            <v>代收水费</v>
          </cell>
        </row>
        <row r="5055">
          <cell r="C5055" t="str">
            <v>中华东波苑</v>
          </cell>
        </row>
        <row r="5055">
          <cell r="K5055" t="str">
            <v>2023年</v>
          </cell>
        </row>
        <row r="5055">
          <cell r="M5055">
            <v>45016</v>
          </cell>
        </row>
        <row r="5055">
          <cell r="S5055">
            <v>9327.54</v>
          </cell>
        </row>
        <row r="5055">
          <cell r="AA5055">
            <v>44986</v>
          </cell>
          <cell r="AB5055">
            <v>2023</v>
          </cell>
        </row>
        <row r="5055">
          <cell r="AF5055" t="str">
            <v>商铺物业费</v>
          </cell>
        </row>
        <row r="5056">
          <cell r="C5056" t="str">
            <v>中华东波苑</v>
          </cell>
        </row>
        <row r="5056">
          <cell r="K5056" t="str">
            <v>2023年</v>
          </cell>
        </row>
        <row r="5056">
          <cell r="M5056">
            <v>45291</v>
          </cell>
        </row>
        <row r="5056">
          <cell r="S5056">
            <v>1473.6</v>
          </cell>
        </row>
        <row r="5056">
          <cell r="AA5056">
            <v>44986</v>
          </cell>
          <cell r="AB5056">
            <v>2023</v>
          </cell>
        </row>
        <row r="5056">
          <cell r="AF5056" t="str">
            <v>住宅物业费</v>
          </cell>
        </row>
        <row r="5057">
          <cell r="C5057" t="str">
            <v>中华东波苑</v>
          </cell>
        </row>
        <row r="5057">
          <cell r="K5057" t="str">
            <v>2023年</v>
          </cell>
        </row>
        <row r="5057">
          <cell r="M5057">
            <v>45291</v>
          </cell>
        </row>
        <row r="5057">
          <cell r="S5057">
            <v>4200</v>
          </cell>
        </row>
        <row r="5057">
          <cell r="AA5057">
            <v>44986</v>
          </cell>
          <cell r="AB5057">
            <v>2023</v>
          </cell>
        </row>
        <row r="5057">
          <cell r="AF5057" t="str">
            <v>地下停车费</v>
          </cell>
        </row>
        <row r="5058">
          <cell r="C5058" t="str">
            <v>中华东波苑</v>
          </cell>
        </row>
        <row r="5058">
          <cell r="K5058" t="str">
            <v>2023年</v>
          </cell>
        </row>
        <row r="5058">
          <cell r="M5058">
            <v>44985</v>
          </cell>
        </row>
        <row r="5058">
          <cell r="S5058">
            <v>3894</v>
          </cell>
        </row>
        <row r="5058">
          <cell r="AA5058">
            <v>44986</v>
          </cell>
          <cell r="AB5058">
            <v>2023</v>
          </cell>
        </row>
        <row r="5058">
          <cell r="AF5058" t="str">
            <v>电费及管理费</v>
          </cell>
        </row>
        <row r="5059">
          <cell r="C5059" t="str">
            <v>中华东波苑</v>
          </cell>
        </row>
        <row r="5059">
          <cell r="K5059" t="str">
            <v>2023年</v>
          </cell>
        </row>
        <row r="5059">
          <cell r="M5059">
            <v>44985</v>
          </cell>
        </row>
        <row r="5059">
          <cell r="S5059">
            <v>202.5</v>
          </cell>
        </row>
        <row r="5059">
          <cell r="AA5059">
            <v>44986</v>
          </cell>
          <cell r="AB5059">
            <v>2023</v>
          </cell>
        </row>
        <row r="5059">
          <cell r="AF5059" t="str">
            <v>代收水费</v>
          </cell>
        </row>
        <row r="5060">
          <cell r="C5060" t="str">
            <v>中华东波苑</v>
          </cell>
        </row>
        <row r="5060">
          <cell r="K5060" t="str">
            <v>2023年</v>
          </cell>
        </row>
        <row r="5060">
          <cell r="M5060">
            <v>45291</v>
          </cell>
        </row>
        <row r="5060">
          <cell r="S5060">
            <v>1799.16</v>
          </cell>
        </row>
        <row r="5060">
          <cell r="AA5060">
            <v>44986</v>
          </cell>
          <cell r="AB5060">
            <v>2023</v>
          </cell>
        </row>
        <row r="5060">
          <cell r="AF5060" t="str">
            <v>住宅物业费</v>
          </cell>
        </row>
        <row r="5061">
          <cell r="C5061" t="str">
            <v>中华东波苑</v>
          </cell>
        </row>
        <row r="5061">
          <cell r="K5061" t="str">
            <v>2023年</v>
          </cell>
        </row>
        <row r="5061">
          <cell r="M5061">
            <v>45016</v>
          </cell>
        </row>
        <row r="5061">
          <cell r="S5061">
            <v>250</v>
          </cell>
        </row>
        <row r="5061">
          <cell r="AA5061">
            <v>44986</v>
          </cell>
          <cell r="AB5061">
            <v>2023</v>
          </cell>
        </row>
        <row r="5061">
          <cell r="AF5061" t="str">
            <v>临时停车费</v>
          </cell>
        </row>
        <row r="5062">
          <cell r="C5062" t="str">
            <v>中华东波苑</v>
          </cell>
        </row>
        <row r="5062">
          <cell r="K5062" t="str">
            <v>2023年</v>
          </cell>
        </row>
        <row r="5062">
          <cell r="M5062">
            <v>45016</v>
          </cell>
        </row>
        <row r="5062">
          <cell r="S5062">
            <v>250</v>
          </cell>
        </row>
        <row r="5062">
          <cell r="AA5062">
            <v>44986</v>
          </cell>
          <cell r="AB5062">
            <v>2023</v>
          </cell>
        </row>
        <row r="5062">
          <cell r="AF5062" t="str">
            <v>临时停车费</v>
          </cell>
        </row>
        <row r="5063">
          <cell r="C5063" t="str">
            <v>中华东波苑</v>
          </cell>
        </row>
        <row r="5063">
          <cell r="K5063" t="str">
            <v>2023年</v>
          </cell>
        </row>
        <row r="5063">
          <cell r="M5063">
            <v>45016</v>
          </cell>
        </row>
        <row r="5063">
          <cell r="S5063">
            <v>500</v>
          </cell>
        </row>
        <row r="5063">
          <cell r="AA5063">
            <v>44986</v>
          </cell>
          <cell r="AB5063">
            <v>2023</v>
          </cell>
        </row>
        <row r="5063">
          <cell r="AF5063" t="str">
            <v>临时停车费</v>
          </cell>
        </row>
        <row r="5064">
          <cell r="C5064" t="str">
            <v>中华东波苑</v>
          </cell>
        </row>
        <row r="5064">
          <cell r="K5064" t="str">
            <v>2023年</v>
          </cell>
        </row>
        <row r="5064">
          <cell r="M5064">
            <v>45016</v>
          </cell>
        </row>
        <row r="5064">
          <cell r="S5064">
            <v>500</v>
          </cell>
        </row>
        <row r="5064">
          <cell r="AA5064">
            <v>44986</v>
          </cell>
          <cell r="AB5064">
            <v>2023</v>
          </cell>
        </row>
        <row r="5064">
          <cell r="AF5064" t="str">
            <v>临时停车费</v>
          </cell>
        </row>
        <row r="5065">
          <cell r="C5065" t="str">
            <v>中华东波苑</v>
          </cell>
        </row>
        <row r="5065">
          <cell r="K5065" t="str">
            <v>2023年</v>
          </cell>
        </row>
        <row r="5065">
          <cell r="M5065">
            <v>45016</v>
          </cell>
        </row>
        <row r="5065">
          <cell r="S5065">
            <v>500</v>
          </cell>
        </row>
        <row r="5065">
          <cell r="AA5065">
            <v>44986</v>
          </cell>
          <cell r="AB5065">
            <v>2023</v>
          </cell>
        </row>
        <row r="5065">
          <cell r="AF5065" t="str">
            <v>临时停车费</v>
          </cell>
        </row>
        <row r="5066">
          <cell r="C5066" t="str">
            <v>中华东波苑</v>
          </cell>
        </row>
        <row r="5066">
          <cell r="K5066" t="str">
            <v>2023年</v>
          </cell>
        </row>
        <row r="5066">
          <cell r="M5066">
            <v>44985</v>
          </cell>
        </row>
        <row r="5066">
          <cell r="S5066">
            <v>-1127.8</v>
          </cell>
        </row>
        <row r="5066">
          <cell r="AA5066">
            <v>44986</v>
          </cell>
          <cell r="AB5066">
            <v>2023</v>
          </cell>
        </row>
        <row r="5066">
          <cell r="AF5066" t="str">
            <v>电费及管理费</v>
          </cell>
        </row>
        <row r="5067">
          <cell r="C5067" t="str">
            <v>中华东波苑</v>
          </cell>
        </row>
        <row r="5067">
          <cell r="K5067" t="str">
            <v>2023年</v>
          </cell>
        </row>
        <row r="5067">
          <cell r="M5067">
            <v>44985</v>
          </cell>
        </row>
        <row r="5067">
          <cell r="S5067">
            <v>-3381.4</v>
          </cell>
        </row>
        <row r="5067">
          <cell r="AA5067">
            <v>44986</v>
          </cell>
          <cell r="AB5067">
            <v>2023</v>
          </cell>
        </row>
        <row r="5067">
          <cell r="AF5067" t="str">
            <v>电费及管理费</v>
          </cell>
        </row>
        <row r="5068">
          <cell r="C5068" t="str">
            <v>中华东波苑</v>
          </cell>
        </row>
        <row r="5068">
          <cell r="K5068" t="str">
            <v>2023年</v>
          </cell>
        </row>
        <row r="5068">
          <cell r="M5068">
            <v>44985</v>
          </cell>
        </row>
        <row r="5068">
          <cell r="S5068">
            <v>-231.04</v>
          </cell>
        </row>
        <row r="5068">
          <cell r="AA5068">
            <v>44986</v>
          </cell>
          <cell r="AB5068">
            <v>2023</v>
          </cell>
        </row>
        <row r="5068">
          <cell r="AF5068" t="str">
            <v>代收水费</v>
          </cell>
        </row>
        <row r="5069">
          <cell r="C5069" t="str">
            <v>中华东波苑</v>
          </cell>
        </row>
        <row r="5069">
          <cell r="K5069" t="str">
            <v>2023年</v>
          </cell>
        </row>
        <row r="5069">
          <cell r="M5069">
            <v>45291</v>
          </cell>
        </row>
        <row r="5069">
          <cell r="S5069">
            <v>1656.12</v>
          </cell>
        </row>
        <row r="5069">
          <cell r="AA5069">
            <v>45017</v>
          </cell>
          <cell r="AB5069">
            <v>2023</v>
          </cell>
        </row>
        <row r="5069">
          <cell r="AF5069" t="str">
            <v>住宅物业费</v>
          </cell>
        </row>
        <row r="5070">
          <cell r="C5070" t="str">
            <v>中华东波苑</v>
          </cell>
        </row>
        <row r="5070">
          <cell r="K5070" t="str">
            <v>2023年</v>
          </cell>
        </row>
        <row r="5070">
          <cell r="M5070">
            <v>45291</v>
          </cell>
        </row>
        <row r="5070">
          <cell r="S5070">
            <v>1702.68</v>
          </cell>
        </row>
        <row r="5070">
          <cell r="AA5070">
            <v>45017</v>
          </cell>
          <cell r="AB5070">
            <v>2023</v>
          </cell>
        </row>
        <row r="5070">
          <cell r="AF5070" t="str">
            <v>住宅物业费</v>
          </cell>
        </row>
        <row r="5071">
          <cell r="C5071" t="str">
            <v>中华东波苑</v>
          </cell>
        </row>
        <row r="5071">
          <cell r="K5071" t="str">
            <v>2023年</v>
          </cell>
        </row>
        <row r="5071">
          <cell r="M5071">
            <v>45291</v>
          </cell>
        </row>
        <row r="5071">
          <cell r="S5071">
            <v>3000</v>
          </cell>
        </row>
        <row r="5071">
          <cell r="AA5071">
            <v>45017</v>
          </cell>
          <cell r="AB5071">
            <v>2023</v>
          </cell>
        </row>
        <row r="5071">
          <cell r="AF5071" t="str">
            <v>地面停车费</v>
          </cell>
        </row>
        <row r="5072">
          <cell r="C5072" t="str">
            <v>中华东波苑</v>
          </cell>
        </row>
        <row r="5072">
          <cell r="K5072" t="str">
            <v>2023年</v>
          </cell>
        </row>
        <row r="5072">
          <cell r="M5072">
            <v>45107</v>
          </cell>
        </row>
        <row r="5072">
          <cell r="S5072">
            <v>545.88</v>
          </cell>
        </row>
        <row r="5072">
          <cell r="AA5072">
            <v>45017</v>
          </cell>
          <cell r="AB5072">
            <v>2023</v>
          </cell>
        </row>
        <row r="5072">
          <cell r="AF5072" t="str">
            <v>住宅物业费</v>
          </cell>
        </row>
        <row r="5073">
          <cell r="C5073" t="str">
            <v>中华东波苑</v>
          </cell>
        </row>
        <row r="5073">
          <cell r="K5073" t="str">
            <v>2023年</v>
          </cell>
        </row>
        <row r="5073">
          <cell r="M5073">
            <v>44985</v>
          </cell>
        </row>
        <row r="5073">
          <cell r="S5073">
            <v>3687.2</v>
          </cell>
        </row>
        <row r="5073">
          <cell r="AA5073">
            <v>45017</v>
          </cell>
          <cell r="AB5073">
            <v>2023</v>
          </cell>
        </row>
        <row r="5073">
          <cell r="AF5073" t="str">
            <v>电费及管理费</v>
          </cell>
        </row>
        <row r="5074">
          <cell r="C5074" t="str">
            <v>中华东波苑</v>
          </cell>
        </row>
        <row r="5074">
          <cell r="K5074" t="str">
            <v>2023年</v>
          </cell>
        </row>
        <row r="5074">
          <cell r="M5074">
            <v>44985</v>
          </cell>
        </row>
        <row r="5074">
          <cell r="S5074">
            <v>238.5</v>
          </cell>
        </row>
        <row r="5074">
          <cell r="AA5074">
            <v>45017</v>
          </cell>
          <cell r="AB5074">
            <v>2023</v>
          </cell>
        </row>
        <row r="5074">
          <cell r="AF5074" t="str">
            <v>代收水费</v>
          </cell>
        </row>
        <row r="5075">
          <cell r="C5075" t="str">
            <v>中华东波苑</v>
          </cell>
        </row>
        <row r="5075">
          <cell r="K5075" t="str">
            <v>2023年</v>
          </cell>
        </row>
        <row r="5075">
          <cell r="M5075">
            <v>45291</v>
          </cell>
        </row>
        <row r="5075">
          <cell r="S5075">
            <v>2094.36</v>
          </cell>
        </row>
        <row r="5075">
          <cell r="AA5075">
            <v>45017</v>
          </cell>
          <cell r="AB5075">
            <v>2023</v>
          </cell>
        </row>
        <row r="5075">
          <cell r="AF5075" t="str">
            <v>住宅物业费</v>
          </cell>
        </row>
        <row r="5076">
          <cell r="C5076" t="str">
            <v>中华东波苑</v>
          </cell>
        </row>
        <row r="5076">
          <cell r="K5076" t="str">
            <v>2023年</v>
          </cell>
        </row>
        <row r="5076">
          <cell r="M5076">
            <v>45291</v>
          </cell>
        </row>
        <row r="5076">
          <cell r="S5076">
            <v>1500</v>
          </cell>
        </row>
        <row r="5076">
          <cell r="AA5076">
            <v>45017</v>
          </cell>
          <cell r="AB5076">
            <v>2023</v>
          </cell>
        </row>
        <row r="5076">
          <cell r="AF5076" t="str">
            <v>小业主产权车辆管理费</v>
          </cell>
        </row>
        <row r="5077">
          <cell r="C5077" t="str">
            <v>中华东波苑</v>
          </cell>
        </row>
        <row r="5077">
          <cell r="K5077" t="str">
            <v>2023年</v>
          </cell>
        </row>
        <row r="5077">
          <cell r="M5077">
            <v>45291</v>
          </cell>
        </row>
        <row r="5077">
          <cell r="S5077">
            <v>736.8</v>
          </cell>
        </row>
        <row r="5077">
          <cell r="AA5077">
            <v>45017</v>
          </cell>
          <cell r="AB5077">
            <v>2023</v>
          </cell>
        </row>
        <row r="5077">
          <cell r="AF5077" t="str">
            <v>住宅物业费</v>
          </cell>
        </row>
        <row r="5078">
          <cell r="C5078" t="str">
            <v>中华东波苑</v>
          </cell>
        </row>
        <row r="5078">
          <cell r="K5078" t="str">
            <v>2023年</v>
          </cell>
        </row>
        <row r="5078">
          <cell r="M5078">
            <v>45291</v>
          </cell>
        </row>
        <row r="5078">
          <cell r="S5078">
            <v>750</v>
          </cell>
        </row>
        <row r="5078">
          <cell r="AA5078">
            <v>45017</v>
          </cell>
          <cell r="AB5078">
            <v>2023</v>
          </cell>
        </row>
        <row r="5078">
          <cell r="AF5078" t="str">
            <v>小业主产权车辆管理费</v>
          </cell>
        </row>
        <row r="5079">
          <cell r="C5079" t="str">
            <v>中华东波苑</v>
          </cell>
        </row>
        <row r="5079">
          <cell r="K5079" t="str">
            <v>2023年</v>
          </cell>
        </row>
        <row r="5079">
          <cell r="M5079">
            <v>45291</v>
          </cell>
        </row>
        <row r="5079">
          <cell r="S5079">
            <v>1656.12</v>
          </cell>
        </row>
        <row r="5079">
          <cell r="AA5079">
            <v>45017</v>
          </cell>
          <cell r="AB5079">
            <v>2023</v>
          </cell>
        </row>
        <row r="5079">
          <cell r="AF5079" t="str">
            <v>住宅物业费</v>
          </cell>
        </row>
        <row r="5080">
          <cell r="C5080" t="str">
            <v>中华东波苑</v>
          </cell>
        </row>
        <row r="5080">
          <cell r="K5080" t="str">
            <v>2023年</v>
          </cell>
        </row>
        <row r="5080">
          <cell r="M5080">
            <v>45291</v>
          </cell>
        </row>
        <row r="5080">
          <cell r="S5080">
            <v>1656.12</v>
          </cell>
        </row>
        <row r="5080">
          <cell r="AA5080">
            <v>45017</v>
          </cell>
          <cell r="AB5080">
            <v>2023</v>
          </cell>
        </row>
        <row r="5080">
          <cell r="AF5080" t="str">
            <v>住宅物业费</v>
          </cell>
        </row>
        <row r="5081">
          <cell r="C5081" t="str">
            <v>中华东波苑</v>
          </cell>
        </row>
        <row r="5081">
          <cell r="K5081" t="str">
            <v>2023年</v>
          </cell>
        </row>
        <row r="5081">
          <cell r="M5081">
            <v>45291</v>
          </cell>
        </row>
        <row r="5081">
          <cell r="S5081">
            <v>1673.88</v>
          </cell>
        </row>
        <row r="5081">
          <cell r="AA5081">
            <v>45017</v>
          </cell>
          <cell r="AB5081">
            <v>2023</v>
          </cell>
        </row>
        <row r="5081">
          <cell r="AF5081" t="str">
            <v>住宅物业费</v>
          </cell>
        </row>
        <row r="5082">
          <cell r="C5082" t="str">
            <v>中华东波苑</v>
          </cell>
        </row>
        <row r="5082">
          <cell r="K5082" t="str">
            <v>2023年</v>
          </cell>
        </row>
        <row r="5082">
          <cell r="M5082">
            <v>45291</v>
          </cell>
        </row>
        <row r="5082">
          <cell r="S5082">
            <v>4200</v>
          </cell>
        </row>
        <row r="5082">
          <cell r="AA5082">
            <v>45017</v>
          </cell>
          <cell r="AB5082">
            <v>2023</v>
          </cell>
        </row>
        <row r="5082">
          <cell r="AF5082" t="str">
            <v>地下停车费</v>
          </cell>
        </row>
        <row r="5083">
          <cell r="C5083" t="str">
            <v>中华东波苑</v>
          </cell>
        </row>
        <row r="5083">
          <cell r="K5083" t="str">
            <v>2023年</v>
          </cell>
        </row>
        <row r="5083">
          <cell r="M5083">
            <v>45291</v>
          </cell>
        </row>
        <row r="5083">
          <cell r="S5083">
            <v>1799.16</v>
          </cell>
        </row>
        <row r="5083">
          <cell r="AA5083">
            <v>45017</v>
          </cell>
          <cell r="AB5083">
            <v>2023</v>
          </cell>
        </row>
        <row r="5083">
          <cell r="AF5083" t="str">
            <v>住宅物业费</v>
          </cell>
        </row>
        <row r="5084">
          <cell r="C5084" t="str">
            <v>中华东波苑</v>
          </cell>
        </row>
        <row r="5084">
          <cell r="K5084" t="str">
            <v>2023年</v>
          </cell>
        </row>
        <row r="5084">
          <cell r="M5084">
            <v>45107</v>
          </cell>
        </row>
        <row r="5084">
          <cell r="S5084">
            <v>836</v>
          </cell>
        </row>
        <row r="5084">
          <cell r="AA5084">
            <v>45017</v>
          </cell>
          <cell r="AB5084">
            <v>2023</v>
          </cell>
        </row>
        <row r="5084">
          <cell r="AF5084" t="str">
            <v>住宅物业费</v>
          </cell>
        </row>
        <row r="5085">
          <cell r="C5085" t="str">
            <v>中华东波苑</v>
          </cell>
        </row>
        <row r="5085">
          <cell r="K5085" t="str">
            <v>2023年</v>
          </cell>
        </row>
        <row r="5085">
          <cell r="M5085">
            <v>45107</v>
          </cell>
        </row>
        <row r="5085">
          <cell r="S5085">
            <v>0.94</v>
          </cell>
        </row>
        <row r="5085">
          <cell r="AA5085">
            <v>45017</v>
          </cell>
          <cell r="AB5085">
            <v>2023</v>
          </cell>
        </row>
        <row r="5085">
          <cell r="AF5085" t="str">
            <v>住宅物业费</v>
          </cell>
        </row>
        <row r="5086">
          <cell r="C5086" t="str">
            <v>中华东波苑</v>
          </cell>
        </row>
        <row r="5086">
          <cell r="K5086" t="str">
            <v>2023年</v>
          </cell>
        </row>
        <row r="5086">
          <cell r="M5086">
            <v>45291</v>
          </cell>
        </row>
        <row r="5086">
          <cell r="S5086">
            <v>1656.12</v>
          </cell>
        </row>
        <row r="5086">
          <cell r="AA5086">
            <v>45017</v>
          </cell>
          <cell r="AB5086">
            <v>2023</v>
          </cell>
        </row>
        <row r="5086">
          <cell r="AF5086" t="str">
            <v>住宅物业费</v>
          </cell>
        </row>
        <row r="5087">
          <cell r="C5087" t="str">
            <v>中华东波苑</v>
          </cell>
        </row>
        <row r="5087">
          <cell r="K5087" t="str">
            <v>2023年</v>
          </cell>
        </row>
        <row r="5087">
          <cell r="M5087">
            <v>45291</v>
          </cell>
        </row>
        <row r="5087">
          <cell r="S5087">
            <v>3000</v>
          </cell>
        </row>
        <row r="5087">
          <cell r="AA5087">
            <v>45017</v>
          </cell>
          <cell r="AB5087">
            <v>2023</v>
          </cell>
        </row>
        <row r="5087">
          <cell r="AF5087" t="str">
            <v>地面停车费</v>
          </cell>
        </row>
        <row r="5088">
          <cell r="C5088" t="str">
            <v>中华东波苑</v>
          </cell>
        </row>
        <row r="5088">
          <cell r="K5088" t="str">
            <v>2023年</v>
          </cell>
        </row>
        <row r="5088">
          <cell r="M5088">
            <v>45291</v>
          </cell>
        </row>
        <row r="5088">
          <cell r="S5088">
            <v>1473.6</v>
          </cell>
        </row>
        <row r="5088">
          <cell r="AA5088">
            <v>45017</v>
          </cell>
          <cell r="AB5088">
            <v>2023</v>
          </cell>
        </row>
        <row r="5088">
          <cell r="AF5088" t="str">
            <v>住宅物业费</v>
          </cell>
        </row>
        <row r="5089">
          <cell r="C5089" t="str">
            <v>中华东波苑</v>
          </cell>
        </row>
        <row r="5089">
          <cell r="K5089" t="str">
            <v>2023年</v>
          </cell>
        </row>
        <row r="5089">
          <cell r="M5089">
            <v>44957</v>
          </cell>
        </row>
        <row r="5089">
          <cell r="S5089">
            <v>29231.75</v>
          </cell>
        </row>
        <row r="5089">
          <cell r="AA5089">
            <v>45017</v>
          </cell>
          <cell r="AB5089">
            <v>2023</v>
          </cell>
        </row>
        <row r="5089">
          <cell r="AF5089" t="str">
            <v>电费及管理费</v>
          </cell>
        </row>
        <row r="5090">
          <cell r="C5090" t="str">
            <v>中华东波苑</v>
          </cell>
        </row>
        <row r="5090">
          <cell r="K5090" t="str">
            <v>2023年</v>
          </cell>
        </row>
        <row r="5090">
          <cell r="M5090">
            <v>45291</v>
          </cell>
        </row>
        <row r="5090">
          <cell r="S5090">
            <v>1473.6</v>
          </cell>
        </row>
        <row r="5090">
          <cell r="AA5090">
            <v>45017</v>
          </cell>
          <cell r="AB5090">
            <v>2023</v>
          </cell>
        </row>
        <row r="5090">
          <cell r="AF5090" t="str">
            <v>住宅物业费</v>
          </cell>
        </row>
        <row r="5091">
          <cell r="C5091" t="str">
            <v>中华东波苑</v>
          </cell>
        </row>
        <row r="5091">
          <cell r="K5091" t="str">
            <v>2023年</v>
          </cell>
        </row>
        <row r="5091">
          <cell r="M5091">
            <v>45016</v>
          </cell>
        </row>
        <row r="5091">
          <cell r="S5091">
            <v>985.2</v>
          </cell>
        </row>
        <row r="5091">
          <cell r="AA5091">
            <v>45017</v>
          </cell>
          <cell r="AB5091">
            <v>2023</v>
          </cell>
        </row>
        <row r="5091">
          <cell r="AF5091" t="str">
            <v>电费及管理费</v>
          </cell>
        </row>
        <row r="5092">
          <cell r="C5092" t="str">
            <v>中华东波苑</v>
          </cell>
        </row>
        <row r="5092">
          <cell r="K5092" t="str">
            <v>2023年</v>
          </cell>
        </row>
        <row r="5092">
          <cell r="M5092">
            <v>45016</v>
          </cell>
        </row>
        <row r="5092">
          <cell r="S5092">
            <v>464</v>
          </cell>
        </row>
        <row r="5092">
          <cell r="AA5092">
            <v>45017</v>
          </cell>
          <cell r="AB5092">
            <v>2023</v>
          </cell>
        </row>
        <row r="5092">
          <cell r="AF5092" t="str">
            <v>代收水费</v>
          </cell>
        </row>
        <row r="5093">
          <cell r="C5093" t="str">
            <v>中华东波苑</v>
          </cell>
        </row>
        <row r="5093">
          <cell r="K5093" t="str">
            <v>2023年</v>
          </cell>
        </row>
        <row r="5093">
          <cell r="M5093">
            <v>45016</v>
          </cell>
        </row>
        <row r="5093">
          <cell r="S5093">
            <v>295.9</v>
          </cell>
        </row>
        <row r="5093">
          <cell r="AA5093">
            <v>45017</v>
          </cell>
          <cell r="AB5093">
            <v>2023</v>
          </cell>
        </row>
        <row r="5093">
          <cell r="AF5093" t="str">
            <v>电费及管理费</v>
          </cell>
        </row>
        <row r="5094">
          <cell r="C5094" t="str">
            <v>中华东波苑</v>
          </cell>
        </row>
        <row r="5094">
          <cell r="K5094" t="str">
            <v>2023年</v>
          </cell>
        </row>
        <row r="5094">
          <cell r="M5094">
            <v>45016</v>
          </cell>
        </row>
        <row r="5094">
          <cell r="S5094">
            <v>469.3</v>
          </cell>
        </row>
        <row r="5094">
          <cell r="AA5094">
            <v>45017</v>
          </cell>
          <cell r="AB5094">
            <v>2023</v>
          </cell>
        </row>
        <row r="5094">
          <cell r="AF5094" t="str">
            <v>代收水费</v>
          </cell>
        </row>
        <row r="5095">
          <cell r="C5095" t="str">
            <v>中华东波苑</v>
          </cell>
        </row>
        <row r="5095">
          <cell r="K5095" t="str">
            <v>2023年</v>
          </cell>
        </row>
        <row r="5095">
          <cell r="M5095">
            <v>45016</v>
          </cell>
        </row>
        <row r="5095">
          <cell r="S5095">
            <v>5671.6</v>
          </cell>
        </row>
        <row r="5095">
          <cell r="AA5095">
            <v>45017</v>
          </cell>
          <cell r="AB5095">
            <v>2023</v>
          </cell>
        </row>
        <row r="5095">
          <cell r="AF5095" t="str">
            <v>电费及管理费</v>
          </cell>
        </row>
        <row r="5096">
          <cell r="C5096" t="str">
            <v>中华东波苑</v>
          </cell>
        </row>
        <row r="5096">
          <cell r="K5096" t="str">
            <v>2023年</v>
          </cell>
        </row>
        <row r="5096">
          <cell r="M5096">
            <v>45016</v>
          </cell>
        </row>
        <row r="5096">
          <cell r="S5096">
            <v>968</v>
          </cell>
        </row>
        <row r="5096">
          <cell r="AA5096">
            <v>45017</v>
          </cell>
          <cell r="AB5096">
            <v>2023</v>
          </cell>
        </row>
        <row r="5096">
          <cell r="AF5096" t="str">
            <v>代收水费</v>
          </cell>
        </row>
        <row r="5097">
          <cell r="C5097" t="str">
            <v>中华东波苑</v>
          </cell>
        </row>
        <row r="5097">
          <cell r="K5097" t="str">
            <v>2023年</v>
          </cell>
        </row>
        <row r="5097">
          <cell r="M5097">
            <v>45016</v>
          </cell>
        </row>
        <row r="5097">
          <cell r="S5097">
            <v>3787.65</v>
          </cell>
        </row>
        <row r="5097">
          <cell r="AA5097">
            <v>45017</v>
          </cell>
          <cell r="AB5097">
            <v>2023</v>
          </cell>
        </row>
        <row r="5097">
          <cell r="AF5097" t="str">
            <v>电费及管理费</v>
          </cell>
        </row>
        <row r="5098">
          <cell r="C5098" t="str">
            <v>中华东波苑</v>
          </cell>
        </row>
        <row r="5098">
          <cell r="K5098" t="str">
            <v>2023年</v>
          </cell>
        </row>
        <row r="5098">
          <cell r="M5098">
            <v>45016</v>
          </cell>
        </row>
        <row r="5098">
          <cell r="S5098">
            <v>115.52</v>
          </cell>
        </row>
        <row r="5098">
          <cell r="AA5098">
            <v>45017</v>
          </cell>
          <cell r="AB5098">
            <v>2023</v>
          </cell>
        </row>
        <row r="5098">
          <cell r="AF5098" t="str">
            <v>代收水费</v>
          </cell>
        </row>
        <row r="5099">
          <cell r="C5099" t="str">
            <v>中华东波苑</v>
          </cell>
        </row>
        <row r="5099">
          <cell r="K5099" t="str">
            <v>2023年</v>
          </cell>
        </row>
        <row r="5099">
          <cell r="M5099">
            <v>45016</v>
          </cell>
        </row>
        <row r="5099">
          <cell r="S5099">
            <v>195.8</v>
          </cell>
        </row>
        <row r="5099">
          <cell r="AA5099">
            <v>45017</v>
          </cell>
          <cell r="AB5099">
            <v>2023</v>
          </cell>
        </row>
        <row r="5099">
          <cell r="AF5099" t="str">
            <v>电费及管理费</v>
          </cell>
        </row>
        <row r="5100">
          <cell r="C5100" t="str">
            <v>中华东波苑</v>
          </cell>
        </row>
        <row r="5100">
          <cell r="K5100" t="str">
            <v>2023年</v>
          </cell>
        </row>
        <row r="5100">
          <cell r="M5100">
            <v>45016</v>
          </cell>
        </row>
        <row r="5100">
          <cell r="S5100">
            <v>48</v>
          </cell>
        </row>
        <row r="5100">
          <cell r="AA5100">
            <v>45017</v>
          </cell>
          <cell r="AB5100">
            <v>2023</v>
          </cell>
        </row>
        <row r="5100">
          <cell r="AF5100" t="str">
            <v>代收水费</v>
          </cell>
        </row>
        <row r="5101">
          <cell r="C5101" t="str">
            <v>中华东波苑</v>
          </cell>
        </row>
        <row r="5101">
          <cell r="K5101" t="str">
            <v>2023年</v>
          </cell>
        </row>
        <row r="5101">
          <cell r="M5101">
            <v>45016</v>
          </cell>
        </row>
        <row r="5101">
          <cell r="S5101">
            <v>113.3</v>
          </cell>
        </row>
        <row r="5101">
          <cell r="AA5101">
            <v>45017</v>
          </cell>
          <cell r="AB5101">
            <v>2023</v>
          </cell>
        </row>
        <row r="5101">
          <cell r="AF5101" t="str">
            <v>电费及管理费</v>
          </cell>
        </row>
        <row r="5102">
          <cell r="C5102" t="str">
            <v>中华东波苑</v>
          </cell>
        </row>
        <row r="5102">
          <cell r="K5102" t="str">
            <v>2023年</v>
          </cell>
        </row>
        <row r="5102">
          <cell r="M5102">
            <v>45016</v>
          </cell>
        </row>
        <row r="5102">
          <cell r="S5102">
            <v>149.6</v>
          </cell>
        </row>
        <row r="5102">
          <cell r="AA5102">
            <v>45017</v>
          </cell>
          <cell r="AB5102">
            <v>2023</v>
          </cell>
        </row>
        <row r="5102">
          <cell r="AF5102" t="str">
            <v>电费及管理费</v>
          </cell>
        </row>
        <row r="5103">
          <cell r="C5103" t="str">
            <v>中华东波苑</v>
          </cell>
        </row>
        <row r="5103">
          <cell r="K5103" t="str">
            <v>2023年</v>
          </cell>
        </row>
        <row r="5103">
          <cell r="M5103">
            <v>45016</v>
          </cell>
        </row>
        <row r="5103">
          <cell r="S5103">
            <v>72.2</v>
          </cell>
        </row>
        <row r="5103">
          <cell r="AA5103">
            <v>45017</v>
          </cell>
          <cell r="AB5103">
            <v>2023</v>
          </cell>
        </row>
        <row r="5103">
          <cell r="AF5103" t="str">
            <v>代收水费</v>
          </cell>
        </row>
        <row r="5104">
          <cell r="C5104" t="str">
            <v>中华东波苑</v>
          </cell>
        </row>
        <row r="5104">
          <cell r="K5104" t="str">
            <v>2023年</v>
          </cell>
        </row>
        <row r="5104">
          <cell r="M5104">
            <v>45291</v>
          </cell>
        </row>
        <row r="5104">
          <cell r="S5104">
            <v>1473.6</v>
          </cell>
        </row>
        <row r="5104">
          <cell r="AA5104">
            <v>45017</v>
          </cell>
          <cell r="AB5104">
            <v>2023</v>
          </cell>
        </row>
        <row r="5104">
          <cell r="AF5104" t="str">
            <v>住宅物业费</v>
          </cell>
        </row>
        <row r="5105">
          <cell r="C5105" t="str">
            <v>中华东波苑</v>
          </cell>
        </row>
        <row r="5105">
          <cell r="K5105" t="str">
            <v>2023年</v>
          </cell>
        </row>
        <row r="5105">
          <cell r="M5105">
            <v>45291</v>
          </cell>
        </row>
        <row r="5105">
          <cell r="S5105">
            <v>1799.16</v>
          </cell>
        </row>
        <row r="5105">
          <cell r="AA5105">
            <v>45017</v>
          </cell>
          <cell r="AB5105">
            <v>2023</v>
          </cell>
        </row>
        <row r="5105">
          <cell r="AF5105" t="str">
            <v>住宅物业费</v>
          </cell>
        </row>
        <row r="5106">
          <cell r="C5106" t="str">
            <v>中华东波苑</v>
          </cell>
        </row>
        <row r="5106">
          <cell r="K5106" t="str">
            <v>2023年</v>
          </cell>
        </row>
        <row r="5106">
          <cell r="M5106">
            <v>45291</v>
          </cell>
        </row>
        <row r="5106">
          <cell r="S5106">
            <v>1799.16</v>
          </cell>
        </row>
        <row r="5106">
          <cell r="AA5106">
            <v>45017</v>
          </cell>
          <cell r="AB5106">
            <v>2023</v>
          </cell>
        </row>
        <row r="5106">
          <cell r="AF5106" t="str">
            <v>住宅物业费</v>
          </cell>
        </row>
        <row r="5107">
          <cell r="C5107" t="str">
            <v>中华东波苑</v>
          </cell>
        </row>
        <row r="5107">
          <cell r="K5107" t="str">
            <v>2023年</v>
          </cell>
        </row>
        <row r="5107">
          <cell r="M5107">
            <v>45291</v>
          </cell>
        </row>
        <row r="5107">
          <cell r="S5107">
            <v>1500</v>
          </cell>
        </row>
        <row r="5107">
          <cell r="AA5107">
            <v>45017</v>
          </cell>
          <cell r="AB5107">
            <v>2023</v>
          </cell>
        </row>
        <row r="5107">
          <cell r="AF5107" t="str">
            <v>小业主产权车辆管理费</v>
          </cell>
        </row>
        <row r="5108">
          <cell r="C5108" t="str">
            <v>中华东波苑</v>
          </cell>
        </row>
        <row r="5108">
          <cell r="K5108" t="str">
            <v>2023年</v>
          </cell>
        </row>
        <row r="5108">
          <cell r="M5108">
            <v>45107</v>
          </cell>
        </row>
        <row r="5108">
          <cell r="S5108">
            <v>1955.58</v>
          </cell>
        </row>
        <row r="5108">
          <cell r="AA5108">
            <v>45017</v>
          </cell>
          <cell r="AB5108">
            <v>2023</v>
          </cell>
        </row>
        <row r="5108">
          <cell r="AF5108" t="str">
            <v>住宅物业费</v>
          </cell>
        </row>
        <row r="5109">
          <cell r="C5109" t="str">
            <v>中华东波苑</v>
          </cell>
        </row>
        <row r="5109">
          <cell r="K5109" t="str">
            <v>2023年</v>
          </cell>
        </row>
        <row r="5109">
          <cell r="M5109">
            <v>45107</v>
          </cell>
        </row>
        <row r="5109">
          <cell r="S5109">
            <v>750</v>
          </cell>
        </row>
        <row r="5109">
          <cell r="AA5109">
            <v>45017</v>
          </cell>
          <cell r="AB5109">
            <v>2023</v>
          </cell>
        </row>
        <row r="5109">
          <cell r="AF5109" t="str">
            <v>小业主产权车辆管理费</v>
          </cell>
        </row>
        <row r="5110">
          <cell r="C5110" t="str">
            <v>中华东波苑</v>
          </cell>
        </row>
        <row r="5110">
          <cell r="K5110" t="str">
            <v>2023年</v>
          </cell>
        </row>
        <row r="5110">
          <cell r="M5110">
            <v>45046</v>
          </cell>
        </row>
        <row r="5110">
          <cell r="S5110">
            <v>250</v>
          </cell>
        </row>
        <row r="5110">
          <cell r="AA5110">
            <v>45017</v>
          </cell>
          <cell r="AB5110">
            <v>2023</v>
          </cell>
        </row>
        <row r="5110">
          <cell r="AF5110" t="str">
            <v>临时停车费</v>
          </cell>
        </row>
        <row r="5111">
          <cell r="C5111" t="str">
            <v>中华东波苑</v>
          </cell>
        </row>
        <row r="5111">
          <cell r="K5111" t="str">
            <v>2023年</v>
          </cell>
        </row>
        <row r="5111">
          <cell r="M5111">
            <v>45046</v>
          </cell>
        </row>
        <row r="5111">
          <cell r="S5111">
            <v>250</v>
          </cell>
        </row>
        <row r="5111">
          <cell r="AA5111">
            <v>45017</v>
          </cell>
          <cell r="AB5111">
            <v>2023</v>
          </cell>
        </row>
        <row r="5111">
          <cell r="AF5111" t="str">
            <v>临时停车费</v>
          </cell>
        </row>
        <row r="5112">
          <cell r="C5112" t="str">
            <v>中华东波苑</v>
          </cell>
        </row>
        <row r="5112">
          <cell r="K5112" t="str">
            <v>2023年</v>
          </cell>
        </row>
        <row r="5112">
          <cell r="M5112">
            <v>45046</v>
          </cell>
        </row>
        <row r="5112">
          <cell r="S5112">
            <v>500</v>
          </cell>
        </row>
        <row r="5112">
          <cell r="AA5112">
            <v>45017</v>
          </cell>
          <cell r="AB5112">
            <v>2023</v>
          </cell>
        </row>
        <row r="5112">
          <cell r="AF5112" t="str">
            <v>临时停车费</v>
          </cell>
        </row>
        <row r="5113">
          <cell r="C5113" t="str">
            <v>中华东波苑</v>
          </cell>
        </row>
        <row r="5113">
          <cell r="K5113" t="str">
            <v>2023年</v>
          </cell>
        </row>
        <row r="5113">
          <cell r="M5113">
            <v>45046</v>
          </cell>
        </row>
        <row r="5113">
          <cell r="S5113">
            <v>500</v>
          </cell>
        </row>
        <row r="5113">
          <cell r="AA5113">
            <v>45017</v>
          </cell>
          <cell r="AB5113">
            <v>2023</v>
          </cell>
        </row>
        <row r="5113">
          <cell r="AF5113" t="str">
            <v>临时停车费</v>
          </cell>
        </row>
        <row r="5114">
          <cell r="C5114" t="str">
            <v>中华东波苑</v>
          </cell>
        </row>
        <row r="5114">
          <cell r="K5114" t="str">
            <v>2023年</v>
          </cell>
        </row>
        <row r="5114">
          <cell r="M5114">
            <v>45046</v>
          </cell>
        </row>
        <row r="5114">
          <cell r="S5114">
            <v>500</v>
          </cell>
        </row>
        <row r="5114">
          <cell r="AA5114">
            <v>45017</v>
          </cell>
          <cell r="AB5114">
            <v>2023</v>
          </cell>
        </row>
        <row r="5114">
          <cell r="AF5114" t="str">
            <v>临时停车费</v>
          </cell>
        </row>
        <row r="5115">
          <cell r="C5115" t="str">
            <v>中华东波苑</v>
          </cell>
        </row>
        <row r="5115">
          <cell r="K5115" t="str">
            <v>2023年</v>
          </cell>
        </row>
        <row r="5115">
          <cell r="M5115">
            <v>45046</v>
          </cell>
        </row>
        <row r="5115">
          <cell r="S5115">
            <v>230</v>
          </cell>
        </row>
        <row r="5115">
          <cell r="AA5115">
            <v>45017</v>
          </cell>
          <cell r="AB5115">
            <v>2023</v>
          </cell>
        </row>
        <row r="5115">
          <cell r="AF5115" t="str">
            <v>临时停车费</v>
          </cell>
        </row>
        <row r="5116">
          <cell r="C5116" t="str">
            <v>中华东波苑</v>
          </cell>
        </row>
        <row r="5116">
          <cell r="K5116" t="str">
            <v>2023年</v>
          </cell>
        </row>
        <row r="5116">
          <cell r="M5116">
            <v>45016</v>
          </cell>
        </row>
        <row r="5116">
          <cell r="S5116">
            <v>3619</v>
          </cell>
        </row>
        <row r="5116">
          <cell r="AA5116">
            <v>45017</v>
          </cell>
          <cell r="AB5116">
            <v>2023</v>
          </cell>
        </row>
        <row r="5116">
          <cell r="AF5116" t="str">
            <v>电费及管理费</v>
          </cell>
        </row>
        <row r="5117">
          <cell r="C5117" t="str">
            <v>中华东波苑</v>
          </cell>
        </row>
        <row r="5117">
          <cell r="K5117" t="str">
            <v>2023年</v>
          </cell>
        </row>
        <row r="5117">
          <cell r="M5117">
            <v>45016</v>
          </cell>
        </row>
        <row r="5117">
          <cell r="S5117">
            <v>381.6</v>
          </cell>
        </row>
        <row r="5117">
          <cell r="AA5117">
            <v>45017</v>
          </cell>
          <cell r="AB5117">
            <v>2023</v>
          </cell>
        </row>
        <row r="5117">
          <cell r="AF5117" t="str">
            <v>代收水费</v>
          </cell>
        </row>
        <row r="5118">
          <cell r="C5118" t="str">
            <v>中华东波苑</v>
          </cell>
        </row>
        <row r="5118">
          <cell r="K5118" t="str">
            <v>2023年</v>
          </cell>
        </row>
        <row r="5118">
          <cell r="M5118">
            <v>45016</v>
          </cell>
        </row>
        <row r="5118">
          <cell r="S5118">
            <v>2343</v>
          </cell>
        </row>
        <row r="5118">
          <cell r="AA5118">
            <v>45017</v>
          </cell>
          <cell r="AB5118">
            <v>2023</v>
          </cell>
        </row>
        <row r="5118">
          <cell r="AF5118" t="str">
            <v>电费及管理费</v>
          </cell>
        </row>
        <row r="5119">
          <cell r="C5119" t="str">
            <v>中华东波苑</v>
          </cell>
        </row>
        <row r="5119">
          <cell r="K5119" t="str">
            <v>2023年</v>
          </cell>
        </row>
        <row r="5119">
          <cell r="M5119">
            <v>45016</v>
          </cell>
        </row>
        <row r="5119">
          <cell r="S5119">
            <v>150</v>
          </cell>
        </row>
        <row r="5119">
          <cell r="AA5119">
            <v>45017</v>
          </cell>
          <cell r="AB5119">
            <v>2023</v>
          </cell>
        </row>
        <row r="5119">
          <cell r="AF5119" t="str">
            <v>代收水费</v>
          </cell>
        </row>
        <row r="5120">
          <cell r="C5120" t="str">
            <v>中华东波苑</v>
          </cell>
        </row>
        <row r="5120">
          <cell r="K5120" t="str">
            <v>2023年</v>
          </cell>
        </row>
        <row r="5120">
          <cell r="M5120">
            <v>45016</v>
          </cell>
        </row>
        <row r="5120">
          <cell r="S5120">
            <v>2068</v>
          </cell>
        </row>
        <row r="5120">
          <cell r="AA5120">
            <v>45017</v>
          </cell>
          <cell r="AB5120">
            <v>2023</v>
          </cell>
        </row>
        <row r="5120">
          <cell r="AF5120" t="str">
            <v>电费及管理费</v>
          </cell>
        </row>
        <row r="5121">
          <cell r="C5121" t="str">
            <v>中华东波苑</v>
          </cell>
        </row>
        <row r="5121">
          <cell r="K5121" t="str">
            <v>2023年</v>
          </cell>
        </row>
        <row r="5121">
          <cell r="M5121">
            <v>45016</v>
          </cell>
        </row>
        <row r="5121">
          <cell r="S5121">
            <v>252.7</v>
          </cell>
        </row>
        <row r="5121">
          <cell r="AA5121">
            <v>45017</v>
          </cell>
          <cell r="AB5121">
            <v>2023</v>
          </cell>
        </row>
        <row r="5121">
          <cell r="AF5121" t="str">
            <v>代收水费</v>
          </cell>
        </row>
        <row r="5122">
          <cell r="C5122" t="str">
            <v>中华东波苑</v>
          </cell>
        </row>
        <row r="5122">
          <cell r="K5122" t="str">
            <v>2023年</v>
          </cell>
        </row>
        <row r="5122">
          <cell r="M5122">
            <v>45016</v>
          </cell>
        </row>
        <row r="5122">
          <cell r="S5122">
            <v>3330.8</v>
          </cell>
        </row>
        <row r="5122">
          <cell r="AA5122">
            <v>45017</v>
          </cell>
          <cell r="AB5122">
            <v>2023</v>
          </cell>
        </row>
        <row r="5122">
          <cell r="AF5122" t="str">
            <v>电费及管理费</v>
          </cell>
        </row>
        <row r="5123">
          <cell r="C5123" t="str">
            <v>中华东波苑</v>
          </cell>
        </row>
        <row r="5123">
          <cell r="K5123" t="str">
            <v>2023年</v>
          </cell>
        </row>
        <row r="5123">
          <cell r="M5123">
            <v>45016</v>
          </cell>
        </row>
        <row r="5123">
          <cell r="S5123">
            <v>952.5</v>
          </cell>
        </row>
        <row r="5123">
          <cell r="AA5123">
            <v>45017</v>
          </cell>
          <cell r="AB5123">
            <v>2023</v>
          </cell>
        </row>
        <row r="5123">
          <cell r="AF5123" t="str">
            <v>代收水费</v>
          </cell>
        </row>
        <row r="5124">
          <cell r="C5124" t="str">
            <v>中华东波苑</v>
          </cell>
        </row>
        <row r="5124">
          <cell r="K5124" t="str">
            <v>2023年</v>
          </cell>
        </row>
        <row r="5124">
          <cell r="M5124">
            <v>45291</v>
          </cell>
        </row>
        <row r="5124">
          <cell r="S5124">
            <v>1709.88</v>
          </cell>
        </row>
        <row r="5124">
          <cell r="AA5124">
            <v>45017</v>
          </cell>
          <cell r="AB5124">
            <v>2023</v>
          </cell>
        </row>
        <row r="5124">
          <cell r="AF5124" t="str">
            <v>住宅物业费</v>
          </cell>
        </row>
        <row r="5125">
          <cell r="C5125" t="str">
            <v>中华东波苑</v>
          </cell>
        </row>
        <row r="5125">
          <cell r="K5125" t="str">
            <v>2023年</v>
          </cell>
        </row>
        <row r="5125">
          <cell r="M5125">
            <v>45291</v>
          </cell>
        </row>
        <row r="5125">
          <cell r="S5125">
            <v>4200</v>
          </cell>
        </row>
        <row r="5125">
          <cell r="AA5125">
            <v>45017</v>
          </cell>
          <cell r="AB5125">
            <v>2023</v>
          </cell>
        </row>
        <row r="5125">
          <cell r="AF5125" t="str">
            <v>地下停车费</v>
          </cell>
        </row>
        <row r="5126">
          <cell r="C5126" t="str">
            <v>中华东波苑</v>
          </cell>
        </row>
        <row r="5126">
          <cell r="K5126" t="str">
            <v>2023年</v>
          </cell>
        </row>
        <row r="5126">
          <cell r="M5126">
            <v>45291</v>
          </cell>
        </row>
        <row r="5126">
          <cell r="S5126">
            <v>1673.88</v>
          </cell>
        </row>
        <row r="5126">
          <cell r="AA5126">
            <v>45017</v>
          </cell>
          <cell r="AB5126">
            <v>2023</v>
          </cell>
        </row>
        <row r="5126">
          <cell r="AF5126" t="str">
            <v>住宅物业费</v>
          </cell>
        </row>
        <row r="5127">
          <cell r="C5127" t="str">
            <v>中华东波苑</v>
          </cell>
        </row>
        <row r="5127">
          <cell r="K5127" t="str">
            <v>2023年</v>
          </cell>
        </row>
        <row r="5127">
          <cell r="M5127">
            <v>45291</v>
          </cell>
        </row>
        <row r="5127">
          <cell r="S5127">
            <v>1799.16</v>
          </cell>
        </row>
        <row r="5127">
          <cell r="AA5127">
            <v>45017</v>
          </cell>
          <cell r="AB5127">
            <v>2023</v>
          </cell>
        </row>
        <row r="5127">
          <cell r="AF5127" t="str">
            <v>住宅物业费</v>
          </cell>
        </row>
        <row r="5128">
          <cell r="C5128" t="str">
            <v>中华东波苑</v>
          </cell>
        </row>
        <row r="5128">
          <cell r="K5128" t="str">
            <v>2023年</v>
          </cell>
        </row>
        <row r="5128">
          <cell r="M5128">
            <v>45291</v>
          </cell>
        </row>
        <row r="5128">
          <cell r="S5128">
            <v>2095</v>
          </cell>
        </row>
        <row r="5128">
          <cell r="AA5128">
            <v>45017</v>
          </cell>
          <cell r="AB5128">
            <v>2023</v>
          </cell>
        </row>
        <row r="5128">
          <cell r="AF5128" t="str">
            <v>住宅物业费</v>
          </cell>
        </row>
        <row r="5129">
          <cell r="C5129" t="str">
            <v>中华东波苑</v>
          </cell>
        </row>
        <row r="5129">
          <cell r="K5129" t="str">
            <v>2023年</v>
          </cell>
        </row>
        <row r="5129">
          <cell r="M5129">
            <v>45291</v>
          </cell>
        </row>
        <row r="5129">
          <cell r="S5129">
            <v>1656.12</v>
          </cell>
        </row>
        <row r="5129">
          <cell r="AA5129">
            <v>45017</v>
          </cell>
          <cell r="AB5129">
            <v>2023</v>
          </cell>
        </row>
        <row r="5129">
          <cell r="AF5129" t="str">
            <v>住宅物业费</v>
          </cell>
        </row>
        <row r="5130">
          <cell r="C5130" t="str">
            <v>中华东波苑</v>
          </cell>
        </row>
        <row r="5130">
          <cell r="K5130" t="str">
            <v>2023年</v>
          </cell>
        </row>
        <row r="5130">
          <cell r="M5130">
            <v>45016</v>
          </cell>
        </row>
        <row r="5130">
          <cell r="S5130">
            <v>6513.72</v>
          </cell>
        </row>
        <row r="5130">
          <cell r="AA5130">
            <v>45017</v>
          </cell>
          <cell r="AB5130">
            <v>2023</v>
          </cell>
        </row>
        <row r="5130">
          <cell r="AF5130" t="str">
            <v>电费及管理费</v>
          </cell>
        </row>
        <row r="5131">
          <cell r="C5131" t="str">
            <v>中华东波苑</v>
          </cell>
        </row>
        <row r="5131">
          <cell r="K5131" t="str">
            <v>2023年</v>
          </cell>
        </row>
        <row r="5131">
          <cell r="M5131">
            <v>45016</v>
          </cell>
        </row>
        <row r="5131">
          <cell r="S5131">
            <v>817.4</v>
          </cell>
        </row>
        <row r="5131">
          <cell r="AA5131">
            <v>45017</v>
          </cell>
          <cell r="AB5131">
            <v>2023</v>
          </cell>
        </row>
        <row r="5131">
          <cell r="AF5131" t="str">
            <v>代收水费</v>
          </cell>
        </row>
        <row r="5132">
          <cell r="C5132" t="str">
            <v>中华东波苑</v>
          </cell>
        </row>
        <row r="5132">
          <cell r="K5132" t="str">
            <v>2023年</v>
          </cell>
        </row>
        <row r="5132">
          <cell r="M5132">
            <v>45016</v>
          </cell>
        </row>
        <row r="5132">
          <cell r="S5132">
            <v>5468.4</v>
          </cell>
        </row>
        <row r="5132">
          <cell r="AA5132">
            <v>45017</v>
          </cell>
          <cell r="AB5132">
            <v>2023</v>
          </cell>
        </row>
        <row r="5132">
          <cell r="AF5132" t="str">
            <v>电费及管理费</v>
          </cell>
        </row>
        <row r="5133">
          <cell r="C5133" t="str">
            <v>中华东波苑</v>
          </cell>
        </row>
        <row r="5133">
          <cell r="K5133" t="str">
            <v>2023年</v>
          </cell>
        </row>
        <row r="5133">
          <cell r="M5133">
            <v>45016</v>
          </cell>
        </row>
        <row r="5133">
          <cell r="S5133">
            <v>1256.6</v>
          </cell>
        </row>
        <row r="5133">
          <cell r="AA5133">
            <v>45017</v>
          </cell>
          <cell r="AB5133">
            <v>2023</v>
          </cell>
        </row>
        <row r="5133">
          <cell r="AF5133" t="str">
            <v>代收水费</v>
          </cell>
        </row>
        <row r="5134">
          <cell r="C5134" t="str">
            <v>中华东波苑</v>
          </cell>
        </row>
        <row r="5134">
          <cell r="K5134" t="str">
            <v>2023年</v>
          </cell>
        </row>
        <row r="5134">
          <cell r="M5134">
            <v>45016</v>
          </cell>
        </row>
        <row r="5134">
          <cell r="S5134">
            <v>1839.2</v>
          </cell>
        </row>
        <row r="5134">
          <cell r="AA5134">
            <v>45017</v>
          </cell>
          <cell r="AB5134">
            <v>2023</v>
          </cell>
        </row>
        <row r="5134">
          <cell r="AF5134" t="str">
            <v>电费及管理费</v>
          </cell>
        </row>
        <row r="5135">
          <cell r="C5135" t="str">
            <v>中华东波苑</v>
          </cell>
        </row>
        <row r="5135">
          <cell r="K5135" t="str">
            <v>2023年</v>
          </cell>
        </row>
        <row r="5135">
          <cell r="M5135">
            <v>45016</v>
          </cell>
        </row>
        <row r="5135">
          <cell r="S5135">
            <v>427.5</v>
          </cell>
        </row>
        <row r="5135">
          <cell r="AA5135">
            <v>45017</v>
          </cell>
          <cell r="AB5135">
            <v>2023</v>
          </cell>
        </row>
        <row r="5135">
          <cell r="AF5135" t="str">
            <v>代收水费</v>
          </cell>
        </row>
        <row r="5136">
          <cell r="C5136" t="str">
            <v>中华东波苑</v>
          </cell>
        </row>
        <row r="5136">
          <cell r="K5136" t="str">
            <v>2023年</v>
          </cell>
        </row>
        <row r="5136">
          <cell r="M5136">
            <v>45016</v>
          </cell>
        </row>
        <row r="5136">
          <cell r="S5136">
            <v>997.5</v>
          </cell>
        </row>
        <row r="5136">
          <cell r="AA5136">
            <v>45017</v>
          </cell>
          <cell r="AB5136">
            <v>2023</v>
          </cell>
        </row>
        <row r="5136">
          <cell r="AF5136" t="str">
            <v>电费及管理费</v>
          </cell>
        </row>
        <row r="5137">
          <cell r="C5137" t="str">
            <v>中华东波苑</v>
          </cell>
        </row>
        <row r="5137">
          <cell r="K5137" t="str">
            <v>2023年</v>
          </cell>
        </row>
        <row r="5137">
          <cell r="M5137">
            <v>45016</v>
          </cell>
        </row>
        <row r="5137">
          <cell r="S5137">
            <v>14.44</v>
          </cell>
        </row>
        <row r="5137">
          <cell r="AA5137">
            <v>45017</v>
          </cell>
          <cell r="AB5137">
            <v>2023</v>
          </cell>
        </row>
        <row r="5137">
          <cell r="AF5137" t="str">
            <v>代收水费</v>
          </cell>
        </row>
        <row r="5138">
          <cell r="C5138" t="str">
            <v>中华东波苑</v>
          </cell>
        </row>
        <row r="5138">
          <cell r="K5138" t="str">
            <v>2023年</v>
          </cell>
        </row>
        <row r="5138">
          <cell r="M5138">
            <v>45107</v>
          </cell>
        </row>
        <row r="5138">
          <cell r="S5138">
            <v>1674.34</v>
          </cell>
        </row>
        <row r="5138">
          <cell r="AA5138">
            <v>45017</v>
          </cell>
          <cell r="AB5138">
            <v>2023</v>
          </cell>
        </row>
        <row r="5138">
          <cell r="AF5138" t="str">
            <v>商铺物业费</v>
          </cell>
        </row>
        <row r="5139">
          <cell r="C5139" t="str">
            <v>中华东波苑</v>
          </cell>
        </row>
        <row r="5139">
          <cell r="K5139" t="str">
            <v>2023年</v>
          </cell>
        </row>
        <row r="5139">
          <cell r="M5139">
            <v>45107</v>
          </cell>
        </row>
        <row r="5139">
          <cell r="S5139">
            <v>1282.94</v>
          </cell>
        </row>
        <row r="5139">
          <cell r="AA5139">
            <v>45017</v>
          </cell>
          <cell r="AB5139">
            <v>2023</v>
          </cell>
        </row>
        <row r="5139">
          <cell r="AF5139" t="str">
            <v>商铺物业费</v>
          </cell>
        </row>
        <row r="5140">
          <cell r="C5140" t="str">
            <v>中华东波苑</v>
          </cell>
        </row>
        <row r="5140">
          <cell r="K5140" t="str">
            <v>2023年</v>
          </cell>
        </row>
        <row r="5140">
          <cell r="M5140">
            <v>45107</v>
          </cell>
        </row>
        <row r="5140">
          <cell r="S5140">
            <v>3553.8</v>
          </cell>
        </row>
        <row r="5140">
          <cell r="AA5140">
            <v>45017</v>
          </cell>
          <cell r="AB5140">
            <v>2023</v>
          </cell>
        </row>
        <row r="5140">
          <cell r="AF5140" t="str">
            <v>商铺物业费</v>
          </cell>
        </row>
        <row r="5141">
          <cell r="C5141" t="str">
            <v>中华东波苑</v>
          </cell>
        </row>
        <row r="5141">
          <cell r="K5141" t="str">
            <v>2023年</v>
          </cell>
        </row>
        <row r="5141">
          <cell r="M5141">
            <v>45016</v>
          </cell>
        </row>
        <row r="5141">
          <cell r="S5141">
            <v>688.75</v>
          </cell>
        </row>
        <row r="5141">
          <cell r="AA5141">
            <v>45017</v>
          </cell>
          <cell r="AB5141">
            <v>2023</v>
          </cell>
        </row>
        <row r="5141">
          <cell r="AF5141" t="str">
            <v>电费及管理费</v>
          </cell>
        </row>
        <row r="5142">
          <cell r="C5142" t="str">
            <v>中华东波苑</v>
          </cell>
        </row>
        <row r="5142">
          <cell r="K5142" t="str">
            <v>2023年</v>
          </cell>
        </row>
        <row r="5142">
          <cell r="M5142">
            <v>45016</v>
          </cell>
        </row>
        <row r="5142">
          <cell r="S5142">
            <v>165</v>
          </cell>
        </row>
        <row r="5142">
          <cell r="AA5142">
            <v>45017</v>
          </cell>
          <cell r="AB5142">
            <v>2023</v>
          </cell>
        </row>
        <row r="5142">
          <cell r="AF5142" t="str">
            <v>代收水费</v>
          </cell>
        </row>
        <row r="5143">
          <cell r="C5143" t="str">
            <v>中华东波苑</v>
          </cell>
        </row>
        <row r="5143">
          <cell r="K5143" t="str">
            <v>2023年</v>
          </cell>
        </row>
        <row r="5143">
          <cell r="M5143">
            <v>45016</v>
          </cell>
        </row>
        <row r="5143">
          <cell r="S5143">
            <v>194.94</v>
          </cell>
        </row>
        <row r="5143">
          <cell r="AA5143">
            <v>45017</v>
          </cell>
          <cell r="AB5143">
            <v>2023</v>
          </cell>
        </row>
        <row r="5143">
          <cell r="AF5143" t="str">
            <v>代收水费</v>
          </cell>
        </row>
        <row r="5144">
          <cell r="C5144" t="str">
            <v>中华东波苑</v>
          </cell>
        </row>
        <row r="5144">
          <cell r="K5144" t="str">
            <v>2023年</v>
          </cell>
        </row>
        <row r="5144">
          <cell r="M5144">
            <v>45016</v>
          </cell>
        </row>
        <row r="5144">
          <cell r="S5144">
            <v>733.7</v>
          </cell>
        </row>
        <row r="5144">
          <cell r="AA5144">
            <v>45017</v>
          </cell>
          <cell r="AB5144">
            <v>2023</v>
          </cell>
        </row>
        <row r="5144">
          <cell r="AF5144" t="str">
            <v>电费及管理费</v>
          </cell>
        </row>
        <row r="5145">
          <cell r="C5145" t="str">
            <v>中华东波苑</v>
          </cell>
        </row>
        <row r="5145">
          <cell r="K5145" t="str">
            <v>2023年</v>
          </cell>
        </row>
        <row r="5145">
          <cell r="M5145">
            <v>45016</v>
          </cell>
        </row>
        <row r="5145">
          <cell r="S5145">
            <v>112.5</v>
          </cell>
        </row>
        <row r="5145">
          <cell r="AA5145">
            <v>45017</v>
          </cell>
          <cell r="AB5145">
            <v>2023</v>
          </cell>
        </row>
        <row r="5145">
          <cell r="AF5145" t="str">
            <v>代收水费</v>
          </cell>
        </row>
        <row r="5146">
          <cell r="C5146" t="str">
            <v>中华东波苑</v>
          </cell>
        </row>
        <row r="5146">
          <cell r="K5146" t="str">
            <v>2023年</v>
          </cell>
        </row>
        <row r="5146">
          <cell r="M5146">
            <v>45016</v>
          </cell>
        </row>
        <row r="5146">
          <cell r="S5146">
            <v>558</v>
          </cell>
        </row>
        <row r="5146">
          <cell r="AA5146">
            <v>45017</v>
          </cell>
          <cell r="AB5146">
            <v>2023</v>
          </cell>
        </row>
        <row r="5146">
          <cell r="AF5146" t="str">
            <v>电费及管理费</v>
          </cell>
        </row>
        <row r="5147">
          <cell r="C5147" t="str">
            <v>中华东波苑</v>
          </cell>
        </row>
        <row r="5147">
          <cell r="K5147" t="str">
            <v>2023年</v>
          </cell>
        </row>
        <row r="5147">
          <cell r="M5147">
            <v>45016</v>
          </cell>
        </row>
        <row r="5147">
          <cell r="S5147">
            <v>225</v>
          </cell>
        </row>
        <row r="5147">
          <cell r="AA5147">
            <v>45017</v>
          </cell>
          <cell r="AB5147">
            <v>2023</v>
          </cell>
        </row>
        <row r="5147">
          <cell r="AF5147" t="str">
            <v>代收水费</v>
          </cell>
        </row>
        <row r="5148">
          <cell r="C5148" t="str">
            <v>中华东波苑</v>
          </cell>
        </row>
        <row r="5148">
          <cell r="K5148" t="str">
            <v>2022年</v>
          </cell>
        </row>
        <row r="5148">
          <cell r="M5148">
            <v>44940</v>
          </cell>
        </row>
        <row r="5148">
          <cell r="S5148">
            <v>900</v>
          </cell>
        </row>
        <row r="5148">
          <cell r="AA5148">
            <v>45017</v>
          </cell>
          <cell r="AB5148">
            <v>2023</v>
          </cell>
        </row>
        <row r="5148">
          <cell r="AF5148" t="str">
            <v>电梯广告（业委会）</v>
          </cell>
        </row>
        <row r="5149">
          <cell r="C5149" t="str">
            <v>中华东波苑</v>
          </cell>
        </row>
        <row r="5149">
          <cell r="K5149" t="str">
            <v>2023年</v>
          </cell>
        </row>
        <row r="5149">
          <cell r="M5149">
            <v>45091</v>
          </cell>
        </row>
        <row r="5149">
          <cell r="S5149">
            <v>4500</v>
          </cell>
        </row>
        <row r="5149">
          <cell r="AA5149">
            <v>45017</v>
          </cell>
          <cell r="AB5149">
            <v>2023</v>
          </cell>
        </row>
        <row r="5149">
          <cell r="AF5149" t="str">
            <v>电梯广告（业委会）</v>
          </cell>
        </row>
        <row r="5150">
          <cell r="C5150" t="str">
            <v>中华东波苑</v>
          </cell>
        </row>
        <row r="5150">
          <cell r="K5150" t="str">
            <v>2023年</v>
          </cell>
        </row>
        <row r="5150">
          <cell r="M5150">
            <v>45016</v>
          </cell>
        </row>
        <row r="5150">
          <cell r="S5150">
            <v>22792</v>
          </cell>
        </row>
        <row r="5150">
          <cell r="AA5150">
            <v>45047</v>
          </cell>
          <cell r="AB5150">
            <v>2023</v>
          </cell>
        </row>
        <row r="5150">
          <cell r="AF5150" t="str">
            <v>电费及管理费</v>
          </cell>
        </row>
        <row r="5151">
          <cell r="C5151" t="str">
            <v>中华东波苑</v>
          </cell>
        </row>
        <row r="5151">
          <cell r="K5151" t="str">
            <v>2023年</v>
          </cell>
        </row>
        <row r="5151">
          <cell r="M5151">
            <v>45016</v>
          </cell>
        </row>
        <row r="5151">
          <cell r="S5151">
            <v>5523.3</v>
          </cell>
        </row>
        <row r="5151">
          <cell r="AA5151">
            <v>45047</v>
          </cell>
          <cell r="AB5151">
            <v>2023</v>
          </cell>
        </row>
        <row r="5151">
          <cell r="AF5151" t="str">
            <v>代收水费</v>
          </cell>
        </row>
        <row r="5152">
          <cell r="C5152" t="str">
            <v>中华东波苑</v>
          </cell>
        </row>
        <row r="5152">
          <cell r="K5152" t="str">
            <v>2023年</v>
          </cell>
        </row>
        <row r="5152">
          <cell r="M5152">
            <v>44985</v>
          </cell>
        </row>
        <row r="5152">
          <cell r="S5152">
            <v>25036</v>
          </cell>
        </row>
        <row r="5152">
          <cell r="AA5152">
            <v>45047</v>
          </cell>
          <cell r="AB5152">
            <v>2023</v>
          </cell>
        </row>
        <row r="5152">
          <cell r="AF5152" t="str">
            <v>电费及管理费</v>
          </cell>
        </row>
        <row r="5153">
          <cell r="C5153" t="str">
            <v>中华东波苑</v>
          </cell>
        </row>
        <row r="5153">
          <cell r="K5153" t="str">
            <v>2023年</v>
          </cell>
        </row>
        <row r="5153">
          <cell r="M5153">
            <v>44985</v>
          </cell>
        </row>
        <row r="5153">
          <cell r="S5153">
            <v>4332</v>
          </cell>
        </row>
        <row r="5153">
          <cell r="AA5153">
            <v>45047</v>
          </cell>
          <cell r="AB5153">
            <v>2023</v>
          </cell>
        </row>
        <row r="5153">
          <cell r="AF5153" t="str">
            <v>代收水费</v>
          </cell>
        </row>
        <row r="5154">
          <cell r="C5154" t="str">
            <v>中华东波苑</v>
          </cell>
        </row>
        <row r="5154">
          <cell r="K5154" t="str">
            <v>2023年</v>
          </cell>
        </row>
        <row r="5154">
          <cell r="M5154">
            <v>45291</v>
          </cell>
        </row>
        <row r="5154">
          <cell r="S5154">
            <v>1709.88</v>
          </cell>
        </row>
        <row r="5154">
          <cell r="AA5154">
            <v>45047</v>
          </cell>
          <cell r="AB5154">
            <v>2023</v>
          </cell>
        </row>
        <row r="5154">
          <cell r="AF5154" t="str">
            <v>住宅物业费</v>
          </cell>
        </row>
        <row r="5155">
          <cell r="C5155" t="str">
            <v>中华东波苑</v>
          </cell>
        </row>
        <row r="5155">
          <cell r="K5155" t="str">
            <v>2023年</v>
          </cell>
        </row>
        <row r="5155">
          <cell r="M5155">
            <v>45291</v>
          </cell>
        </row>
        <row r="5155">
          <cell r="S5155">
            <v>3000</v>
          </cell>
        </row>
        <row r="5155">
          <cell r="AA5155">
            <v>45047</v>
          </cell>
          <cell r="AB5155">
            <v>2023</v>
          </cell>
        </row>
        <row r="5155">
          <cell r="AF5155" t="str">
            <v>地面停车费</v>
          </cell>
        </row>
        <row r="5156">
          <cell r="C5156" t="str">
            <v>中华东波苑</v>
          </cell>
        </row>
        <row r="5156">
          <cell r="K5156" t="str">
            <v>2023年</v>
          </cell>
        </row>
        <row r="5156">
          <cell r="M5156">
            <v>45291</v>
          </cell>
        </row>
        <row r="5156">
          <cell r="S5156">
            <v>1799.16</v>
          </cell>
        </row>
        <row r="5156">
          <cell r="AA5156">
            <v>45047</v>
          </cell>
          <cell r="AB5156">
            <v>2023</v>
          </cell>
        </row>
        <row r="5156">
          <cell r="AF5156" t="str">
            <v>住宅物业费</v>
          </cell>
        </row>
        <row r="5157">
          <cell r="C5157" t="str">
            <v>中华东波苑</v>
          </cell>
        </row>
        <row r="5157">
          <cell r="K5157" t="str">
            <v>2023年</v>
          </cell>
        </row>
        <row r="5157">
          <cell r="M5157">
            <v>45077</v>
          </cell>
        </row>
        <row r="5157">
          <cell r="S5157">
            <v>1275</v>
          </cell>
        </row>
        <row r="5157">
          <cell r="AA5157">
            <v>45047</v>
          </cell>
          <cell r="AB5157">
            <v>2023</v>
          </cell>
        </row>
        <row r="5157">
          <cell r="AF5157" t="str">
            <v>租金收入</v>
          </cell>
        </row>
        <row r="5158">
          <cell r="C5158" t="str">
            <v>中华东波苑</v>
          </cell>
        </row>
        <row r="5158">
          <cell r="K5158" t="str">
            <v>2023年</v>
          </cell>
        </row>
        <row r="5158">
          <cell r="M5158">
            <v>45291</v>
          </cell>
        </row>
        <row r="5158">
          <cell r="S5158">
            <v>1709.88</v>
          </cell>
        </row>
        <row r="5158">
          <cell r="AA5158">
            <v>45047</v>
          </cell>
          <cell r="AB5158">
            <v>2023</v>
          </cell>
        </row>
        <row r="5158">
          <cell r="AF5158" t="str">
            <v>住宅物业费</v>
          </cell>
        </row>
        <row r="5159">
          <cell r="C5159" t="str">
            <v>中华东波苑</v>
          </cell>
        </row>
        <row r="5159">
          <cell r="K5159" t="str">
            <v>2023年</v>
          </cell>
        </row>
        <row r="5159">
          <cell r="M5159">
            <v>45107</v>
          </cell>
        </row>
        <row r="5159">
          <cell r="S5159">
            <v>783.3</v>
          </cell>
        </row>
        <row r="5159">
          <cell r="AA5159">
            <v>45047</v>
          </cell>
          <cell r="AB5159">
            <v>2023</v>
          </cell>
        </row>
        <row r="5159">
          <cell r="AF5159" t="str">
            <v>商铺物业费</v>
          </cell>
        </row>
        <row r="5160">
          <cell r="C5160" t="str">
            <v>中华东波苑</v>
          </cell>
        </row>
        <row r="5160">
          <cell r="K5160" t="str">
            <v>2023年</v>
          </cell>
        </row>
        <row r="5160">
          <cell r="M5160">
            <v>45016</v>
          </cell>
        </row>
        <row r="5160">
          <cell r="S5160">
            <v>587.779999999999</v>
          </cell>
        </row>
        <row r="5160">
          <cell r="AA5160">
            <v>45047</v>
          </cell>
          <cell r="AB5160">
            <v>2023</v>
          </cell>
        </row>
        <row r="5160">
          <cell r="AF5160" t="str">
            <v>商铺物业费</v>
          </cell>
        </row>
        <row r="5161">
          <cell r="C5161" t="str">
            <v>中华东波苑</v>
          </cell>
        </row>
        <row r="5161">
          <cell r="K5161" t="str">
            <v>2023年</v>
          </cell>
        </row>
        <row r="5161">
          <cell r="M5161">
            <v>45016</v>
          </cell>
        </row>
        <row r="5161">
          <cell r="S5161">
            <v>1063.47</v>
          </cell>
        </row>
        <row r="5161">
          <cell r="AA5161">
            <v>45047</v>
          </cell>
          <cell r="AB5161">
            <v>2023</v>
          </cell>
        </row>
        <row r="5161">
          <cell r="AF5161" t="str">
            <v>商铺物业费</v>
          </cell>
        </row>
        <row r="5162">
          <cell r="C5162" t="str">
            <v>中华东波苑</v>
          </cell>
        </row>
        <row r="5162">
          <cell r="K5162" t="str">
            <v>2023年</v>
          </cell>
        </row>
        <row r="5162">
          <cell r="M5162">
            <v>45016</v>
          </cell>
        </row>
        <row r="5162">
          <cell r="S5162">
            <v>3189.09</v>
          </cell>
        </row>
        <row r="5162">
          <cell r="AA5162">
            <v>45047</v>
          </cell>
          <cell r="AB5162">
            <v>2023</v>
          </cell>
        </row>
        <row r="5162">
          <cell r="AF5162" t="str">
            <v>商铺物业费</v>
          </cell>
        </row>
        <row r="5163">
          <cell r="C5163" t="str">
            <v>中华东波苑</v>
          </cell>
        </row>
        <row r="5163">
          <cell r="K5163" t="str">
            <v>2023年</v>
          </cell>
        </row>
        <row r="5163">
          <cell r="M5163">
            <v>45016</v>
          </cell>
        </row>
        <row r="5163">
          <cell r="S5163">
            <v>3195.34</v>
          </cell>
        </row>
        <row r="5163">
          <cell r="AA5163">
            <v>45047</v>
          </cell>
          <cell r="AB5163">
            <v>2023</v>
          </cell>
        </row>
        <row r="5163">
          <cell r="AF5163" t="str">
            <v>商铺物业费</v>
          </cell>
        </row>
        <row r="5164">
          <cell r="C5164" t="str">
            <v>中华东波苑</v>
          </cell>
        </row>
        <row r="5164">
          <cell r="K5164" t="str">
            <v>2023年</v>
          </cell>
        </row>
        <row r="5164">
          <cell r="M5164">
            <v>45016</v>
          </cell>
        </row>
        <row r="5164">
          <cell r="S5164">
            <v>4927.51</v>
          </cell>
        </row>
        <row r="5164">
          <cell r="AA5164">
            <v>45047</v>
          </cell>
          <cell r="AB5164">
            <v>2023</v>
          </cell>
        </row>
        <row r="5164">
          <cell r="AF5164" t="str">
            <v>商铺物业费</v>
          </cell>
        </row>
        <row r="5165">
          <cell r="C5165" t="str">
            <v>中华东波苑</v>
          </cell>
        </row>
        <row r="5165">
          <cell r="K5165" t="str">
            <v>2023年</v>
          </cell>
        </row>
        <row r="5165">
          <cell r="M5165">
            <v>45016</v>
          </cell>
        </row>
        <row r="5165">
          <cell r="S5165">
            <v>575.95</v>
          </cell>
        </row>
        <row r="5165">
          <cell r="AA5165">
            <v>45047</v>
          </cell>
          <cell r="AB5165">
            <v>2023</v>
          </cell>
        </row>
        <row r="5165">
          <cell r="AF5165" t="str">
            <v>商铺物业费</v>
          </cell>
        </row>
        <row r="5166">
          <cell r="C5166" t="str">
            <v>中华东波苑</v>
          </cell>
        </row>
        <row r="5166">
          <cell r="K5166" t="str">
            <v>2023年</v>
          </cell>
        </row>
        <row r="5166">
          <cell r="M5166">
            <v>45016</v>
          </cell>
        </row>
        <row r="5166">
          <cell r="S5166">
            <v>1338.88</v>
          </cell>
        </row>
        <row r="5166">
          <cell r="AA5166">
            <v>45047</v>
          </cell>
          <cell r="AB5166">
            <v>2023</v>
          </cell>
        </row>
        <row r="5166">
          <cell r="AF5166" t="str">
            <v>商铺物业费</v>
          </cell>
        </row>
        <row r="5167">
          <cell r="C5167" t="str">
            <v>中华东波苑</v>
          </cell>
        </row>
        <row r="5167">
          <cell r="K5167" t="str">
            <v>2023年</v>
          </cell>
        </row>
        <row r="5167">
          <cell r="M5167">
            <v>45016</v>
          </cell>
        </row>
        <row r="5167">
          <cell r="S5167">
            <v>471.58</v>
          </cell>
        </row>
        <row r="5167">
          <cell r="AA5167">
            <v>45047</v>
          </cell>
          <cell r="AB5167">
            <v>2023</v>
          </cell>
        </row>
        <row r="5167">
          <cell r="AF5167" t="str">
            <v>商铺物业费</v>
          </cell>
        </row>
        <row r="5168">
          <cell r="C5168" t="str">
            <v>中华东波苑</v>
          </cell>
        </row>
        <row r="5168">
          <cell r="K5168" t="str">
            <v>2023年</v>
          </cell>
        </row>
        <row r="5168">
          <cell r="M5168">
            <v>45016</v>
          </cell>
        </row>
        <row r="5168">
          <cell r="S5168">
            <v>1042.16</v>
          </cell>
        </row>
        <row r="5168">
          <cell r="AA5168">
            <v>45047</v>
          </cell>
          <cell r="AB5168">
            <v>2023</v>
          </cell>
        </row>
        <row r="5168">
          <cell r="AF5168" t="str">
            <v>商铺物业费</v>
          </cell>
        </row>
        <row r="5169">
          <cell r="C5169" t="str">
            <v>中华东波苑</v>
          </cell>
        </row>
        <row r="5169">
          <cell r="K5169" t="str">
            <v>2023年</v>
          </cell>
        </row>
        <row r="5169">
          <cell r="M5169">
            <v>44985</v>
          </cell>
        </row>
        <row r="5169">
          <cell r="S5169">
            <v>447.64</v>
          </cell>
        </row>
        <row r="5169">
          <cell r="AA5169">
            <v>45047</v>
          </cell>
          <cell r="AB5169">
            <v>2023</v>
          </cell>
        </row>
        <row r="5169">
          <cell r="AF5169" t="str">
            <v>代收水费</v>
          </cell>
        </row>
        <row r="5170">
          <cell r="C5170" t="str">
            <v>中华东波苑</v>
          </cell>
        </row>
        <row r="5170">
          <cell r="K5170" t="str">
            <v>2023年</v>
          </cell>
        </row>
        <row r="5170">
          <cell r="M5170">
            <v>45291</v>
          </cell>
        </row>
        <row r="5170">
          <cell r="S5170">
            <v>1105.2</v>
          </cell>
        </row>
        <row r="5170">
          <cell r="AA5170">
            <v>45047</v>
          </cell>
          <cell r="AB5170">
            <v>2023</v>
          </cell>
        </row>
        <row r="5170">
          <cell r="AF5170" t="str">
            <v>住宅物业费</v>
          </cell>
        </row>
        <row r="5171">
          <cell r="C5171" t="str">
            <v>中华东波苑</v>
          </cell>
        </row>
        <row r="5171">
          <cell r="K5171" t="str">
            <v>2023年</v>
          </cell>
        </row>
        <row r="5171">
          <cell r="M5171">
            <v>45291</v>
          </cell>
        </row>
        <row r="5171">
          <cell r="S5171">
            <v>1473.6</v>
          </cell>
        </row>
        <row r="5171">
          <cell r="AA5171">
            <v>45047</v>
          </cell>
          <cell r="AB5171">
            <v>2023</v>
          </cell>
        </row>
        <row r="5171">
          <cell r="AF5171" t="str">
            <v>住宅物业费</v>
          </cell>
        </row>
        <row r="5172">
          <cell r="C5172" t="str">
            <v>中华东波苑</v>
          </cell>
        </row>
        <row r="5172">
          <cell r="K5172" t="str">
            <v>2023年</v>
          </cell>
        </row>
        <row r="5172">
          <cell r="M5172">
            <v>45107</v>
          </cell>
        </row>
        <row r="5172">
          <cell r="S5172">
            <v>5511.12</v>
          </cell>
        </row>
        <row r="5172">
          <cell r="AA5172">
            <v>45047</v>
          </cell>
          <cell r="AB5172">
            <v>2023</v>
          </cell>
        </row>
        <row r="5172">
          <cell r="AF5172" t="str">
            <v>商铺物业费</v>
          </cell>
        </row>
        <row r="5173">
          <cell r="C5173" t="str">
            <v>中华东波苑</v>
          </cell>
        </row>
        <row r="5173">
          <cell r="K5173" t="str">
            <v>2023年</v>
          </cell>
        </row>
        <row r="5173">
          <cell r="M5173">
            <v>45107</v>
          </cell>
        </row>
        <row r="5173">
          <cell r="S5173">
            <v>449.79</v>
          </cell>
        </row>
        <row r="5173">
          <cell r="AA5173">
            <v>45047</v>
          </cell>
          <cell r="AB5173">
            <v>2023</v>
          </cell>
        </row>
        <row r="5173">
          <cell r="AF5173" t="str">
            <v>住宅物业费</v>
          </cell>
        </row>
        <row r="5174">
          <cell r="C5174" t="str">
            <v>中华东波苑</v>
          </cell>
        </row>
        <row r="5174">
          <cell r="K5174" t="str">
            <v>2023年</v>
          </cell>
        </row>
        <row r="5174">
          <cell r="M5174">
            <v>45107</v>
          </cell>
        </row>
        <row r="5174">
          <cell r="S5174">
            <v>375</v>
          </cell>
        </row>
        <row r="5174">
          <cell r="AA5174">
            <v>45047</v>
          </cell>
          <cell r="AB5174">
            <v>2023</v>
          </cell>
        </row>
        <row r="5174">
          <cell r="AF5174" t="str">
            <v>小业主产权车辆管理费</v>
          </cell>
        </row>
        <row r="5175">
          <cell r="C5175" t="str">
            <v>中华东波苑</v>
          </cell>
        </row>
        <row r="5175">
          <cell r="K5175" t="str">
            <v>2023年</v>
          </cell>
        </row>
        <row r="5175">
          <cell r="M5175">
            <v>45107</v>
          </cell>
        </row>
        <row r="5175">
          <cell r="S5175">
            <v>736.8</v>
          </cell>
        </row>
        <row r="5175">
          <cell r="AA5175">
            <v>45047</v>
          </cell>
          <cell r="AB5175">
            <v>2023</v>
          </cell>
        </row>
        <row r="5175">
          <cell r="AF5175" t="str">
            <v>住宅物业费</v>
          </cell>
        </row>
        <row r="5176">
          <cell r="C5176" t="str">
            <v>中华东波苑</v>
          </cell>
        </row>
        <row r="5176">
          <cell r="K5176" t="str">
            <v>2023年</v>
          </cell>
        </row>
        <row r="5176">
          <cell r="M5176">
            <v>45138</v>
          </cell>
        </row>
        <row r="5176">
          <cell r="S5176">
            <v>1100.98</v>
          </cell>
        </row>
        <row r="5176">
          <cell r="AA5176">
            <v>45047</v>
          </cell>
          <cell r="AB5176">
            <v>2023</v>
          </cell>
        </row>
        <row r="5176">
          <cell r="AF5176" t="str">
            <v>商铺物业费</v>
          </cell>
        </row>
        <row r="5177">
          <cell r="C5177" t="str">
            <v>中华东波苑</v>
          </cell>
        </row>
        <row r="5177">
          <cell r="K5177" t="str">
            <v>2023年</v>
          </cell>
        </row>
        <row r="5177">
          <cell r="M5177">
            <v>45138</v>
          </cell>
        </row>
        <row r="5177">
          <cell r="S5177">
            <v>3135</v>
          </cell>
        </row>
        <row r="5177">
          <cell r="AA5177">
            <v>45047</v>
          </cell>
          <cell r="AB5177">
            <v>2023</v>
          </cell>
        </row>
        <row r="5177">
          <cell r="AF5177" t="str">
            <v>商铺物业费</v>
          </cell>
        </row>
        <row r="5178">
          <cell r="C5178" t="str">
            <v>中华东波苑</v>
          </cell>
        </row>
        <row r="5178">
          <cell r="K5178" t="str">
            <v>2023年</v>
          </cell>
        </row>
        <row r="5178">
          <cell r="M5178">
            <v>45138</v>
          </cell>
        </row>
        <row r="5178">
          <cell r="S5178">
            <v>9717.02</v>
          </cell>
        </row>
        <row r="5178">
          <cell r="AA5178">
            <v>45047</v>
          </cell>
          <cell r="AB5178">
            <v>2023</v>
          </cell>
        </row>
        <row r="5178">
          <cell r="AF5178" t="str">
            <v>商铺物业费</v>
          </cell>
        </row>
        <row r="5179">
          <cell r="C5179" t="str">
            <v>中华东波苑</v>
          </cell>
        </row>
        <row r="5179">
          <cell r="K5179" t="str">
            <v>2023年</v>
          </cell>
        </row>
        <row r="5179">
          <cell r="M5179">
            <v>45291</v>
          </cell>
        </row>
        <row r="5179">
          <cell r="S5179">
            <v>1473.6</v>
          </cell>
        </row>
        <row r="5179">
          <cell r="AA5179">
            <v>45047</v>
          </cell>
          <cell r="AB5179">
            <v>2023</v>
          </cell>
        </row>
        <row r="5179">
          <cell r="AF5179" t="str">
            <v>住宅物业费</v>
          </cell>
        </row>
        <row r="5180">
          <cell r="C5180" t="str">
            <v>中华东波苑</v>
          </cell>
        </row>
        <row r="5180">
          <cell r="K5180" t="str">
            <v>2023年</v>
          </cell>
        </row>
        <row r="5180">
          <cell r="M5180">
            <v>45291</v>
          </cell>
        </row>
        <row r="5180">
          <cell r="S5180">
            <v>4200</v>
          </cell>
        </row>
        <row r="5180">
          <cell r="AA5180">
            <v>45047</v>
          </cell>
          <cell r="AB5180">
            <v>2023</v>
          </cell>
        </row>
        <row r="5180">
          <cell r="AF5180" t="str">
            <v>地下停车费</v>
          </cell>
        </row>
        <row r="5181">
          <cell r="C5181" t="str">
            <v>中华东波苑</v>
          </cell>
        </row>
        <row r="5181">
          <cell r="K5181" t="str">
            <v>2023年</v>
          </cell>
        </row>
        <row r="5181">
          <cell r="M5181">
            <v>45291</v>
          </cell>
        </row>
        <row r="5181">
          <cell r="S5181">
            <v>1656.12</v>
          </cell>
        </row>
        <row r="5181">
          <cell r="AA5181">
            <v>45047</v>
          </cell>
          <cell r="AB5181">
            <v>2023</v>
          </cell>
        </row>
        <row r="5181">
          <cell r="AF5181" t="str">
            <v>住宅物业费</v>
          </cell>
        </row>
        <row r="5182">
          <cell r="C5182" t="str">
            <v>中华东波苑</v>
          </cell>
        </row>
        <row r="5182">
          <cell r="K5182" t="str">
            <v>2023年</v>
          </cell>
        </row>
        <row r="5182">
          <cell r="M5182">
            <v>45291</v>
          </cell>
        </row>
        <row r="5182">
          <cell r="S5182">
            <v>3000</v>
          </cell>
        </row>
        <row r="5182">
          <cell r="AA5182">
            <v>45047</v>
          </cell>
          <cell r="AB5182">
            <v>2023</v>
          </cell>
        </row>
        <row r="5182">
          <cell r="AF5182" t="str">
            <v>地面停车费</v>
          </cell>
        </row>
        <row r="5183">
          <cell r="C5183" t="str">
            <v>中华东波苑</v>
          </cell>
        </row>
        <row r="5183">
          <cell r="K5183" t="str">
            <v>2023年</v>
          </cell>
        </row>
        <row r="5183">
          <cell r="M5183">
            <v>45107</v>
          </cell>
        </row>
        <row r="5183">
          <cell r="S5183">
            <v>899.58</v>
          </cell>
        </row>
        <row r="5183">
          <cell r="AA5183">
            <v>45047</v>
          </cell>
          <cell r="AB5183">
            <v>2023</v>
          </cell>
        </row>
        <row r="5183">
          <cell r="AF5183" t="str">
            <v>住宅物业费</v>
          </cell>
        </row>
        <row r="5184">
          <cell r="C5184" t="str">
            <v>中华东波苑</v>
          </cell>
        </row>
        <row r="5184">
          <cell r="K5184" t="str">
            <v>2023年</v>
          </cell>
        </row>
        <row r="5184">
          <cell r="M5184">
            <v>45107</v>
          </cell>
        </row>
        <row r="5184">
          <cell r="S5184">
            <v>1500</v>
          </cell>
        </row>
        <row r="5184">
          <cell r="AA5184">
            <v>45047</v>
          </cell>
          <cell r="AB5184">
            <v>2023</v>
          </cell>
        </row>
        <row r="5184">
          <cell r="AF5184" t="str">
            <v>地面停车费</v>
          </cell>
        </row>
        <row r="5185">
          <cell r="C5185" t="str">
            <v>中华东波苑</v>
          </cell>
        </row>
        <row r="5185">
          <cell r="K5185" t="str">
            <v>2023年</v>
          </cell>
        </row>
        <row r="5185">
          <cell r="M5185">
            <v>45046</v>
          </cell>
        </row>
        <row r="5185">
          <cell r="S5185">
            <v>5767.86</v>
          </cell>
        </row>
        <row r="5185">
          <cell r="AA5185">
            <v>45047</v>
          </cell>
          <cell r="AB5185">
            <v>2023</v>
          </cell>
        </row>
        <row r="5185">
          <cell r="AF5185" t="str">
            <v>电费及管理费</v>
          </cell>
        </row>
        <row r="5186">
          <cell r="C5186" t="str">
            <v>中华东波苑</v>
          </cell>
        </row>
        <row r="5186">
          <cell r="K5186" t="str">
            <v>2023年</v>
          </cell>
        </row>
        <row r="5186">
          <cell r="M5186">
            <v>45046</v>
          </cell>
        </row>
        <row r="5186">
          <cell r="S5186">
            <v>768.6</v>
          </cell>
        </row>
        <row r="5186">
          <cell r="AA5186">
            <v>45047</v>
          </cell>
          <cell r="AB5186">
            <v>2023</v>
          </cell>
        </row>
        <row r="5186">
          <cell r="AF5186" t="str">
            <v>代收水费</v>
          </cell>
        </row>
        <row r="5187">
          <cell r="C5187" t="str">
            <v>中华东波苑</v>
          </cell>
        </row>
        <row r="5187">
          <cell r="K5187" t="str">
            <v>2023年</v>
          </cell>
        </row>
        <row r="5187">
          <cell r="M5187">
            <v>45046</v>
          </cell>
        </row>
        <row r="5187">
          <cell r="S5187">
            <v>4910.4</v>
          </cell>
        </row>
        <row r="5187">
          <cell r="AA5187">
            <v>45047</v>
          </cell>
          <cell r="AB5187">
            <v>2023</v>
          </cell>
        </row>
        <row r="5187">
          <cell r="AF5187" t="str">
            <v>电费及管理费</v>
          </cell>
        </row>
        <row r="5188">
          <cell r="C5188" t="str">
            <v>中华东波苑</v>
          </cell>
        </row>
        <row r="5188">
          <cell r="K5188" t="str">
            <v>2023年</v>
          </cell>
        </row>
        <row r="5188">
          <cell r="M5188">
            <v>45046</v>
          </cell>
        </row>
        <row r="5188">
          <cell r="S5188">
            <v>1262.7</v>
          </cell>
        </row>
        <row r="5188">
          <cell r="AA5188">
            <v>45047</v>
          </cell>
          <cell r="AB5188">
            <v>2023</v>
          </cell>
        </row>
        <row r="5188">
          <cell r="AF5188" t="str">
            <v>代收水费</v>
          </cell>
        </row>
        <row r="5189">
          <cell r="C5189" t="str">
            <v>中华东波苑</v>
          </cell>
        </row>
        <row r="5189">
          <cell r="K5189" t="str">
            <v>2023年</v>
          </cell>
        </row>
        <row r="5189">
          <cell r="M5189">
            <v>45046</v>
          </cell>
        </row>
        <row r="5189">
          <cell r="S5189">
            <v>946.8</v>
          </cell>
        </row>
        <row r="5189">
          <cell r="AA5189">
            <v>45047</v>
          </cell>
          <cell r="AB5189">
            <v>2023</v>
          </cell>
        </row>
        <row r="5189">
          <cell r="AF5189" t="str">
            <v>电费及管理费</v>
          </cell>
        </row>
        <row r="5190">
          <cell r="C5190" t="str">
            <v>中华东波苑</v>
          </cell>
        </row>
        <row r="5190">
          <cell r="K5190" t="str">
            <v>2023年</v>
          </cell>
        </row>
        <row r="5190">
          <cell r="M5190">
            <v>45046</v>
          </cell>
        </row>
        <row r="5190">
          <cell r="S5190">
            <v>464</v>
          </cell>
        </row>
        <row r="5190">
          <cell r="AA5190">
            <v>45047</v>
          </cell>
          <cell r="AB5190">
            <v>2023</v>
          </cell>
        </row>
        <row r="5190">
          <cell r="AF5190" t="str">
            <v>代收水费</v>
          </cell>
        </row>
        <row r="5191">
          <cell r="C5191" t="str">
            <v>中华东波苑</v>
          </cell>
        </row>
        <row r="5191">
          <cell r="K5191" t="str">
            <v>2023年</v>
          </cell>
        </row>
        <row r="5191">
          <cell r="M5191">
            <v>45046</v>
          </cell>
        </row>
        <row r="5191">
          <cell r="S5191">
            <v>242</v>
          </cell>
        </row>
        <row r="5191">
          <cell r="AA5191">
            <v>45047</v>
          </cell>
          <cell r="AB5191">
            <v>2023</v>
          </cell>
        </row>
        <row r="5191">
          <cell r="AF5191" t="str">
            <v>电费及管理费</v>
          </cell>
        </row>
        <row r="5192">
          <cell r="C5192" t="str">
            <v>中华东波苑</v>
          </cell>
        </row>
        <row r="5192">
          <cell r="K5192" t="str">
            <v>2023年</v>
          </cell>
        </row>
        <row r="5192">
          <cell r="M5192">
            <v>45046</v>
          </cell>
        </row>
        <row r="5192">
          <cell r="S5192">
            <v>440.42</v>
          </cell>
        </row>
        <row r="5192">
          <cell r="AA5192">
            <v>45047</v>
          </cell>
          <cell r="AB5192">
            <v>2023</v>
          </cell>
        </row>
        <row r="5192">
          <cell r="AF5192" t="str">
            <v>代收水费</v>
          </cell>
        </row>
        <row r="5193">
          <cell r="C5193" t="str">
            <v>中华东波苑</v>
          </cell>
        </row>
        <row r="5193">
          <cell r="K5193" t="str">
            <v>2023年</v>
          </cell>
        </row>
        <row r="5193">
          <cell r="M5193">
            <v>45046</v>
          </cell>
        </row>
        <row r="5193">
          <cell r="S5193">
            <v>5566</v>
          </cell>
        </row>
        <row r="5193">
          <cell r="AA5193">
            <v>45047</v>
          </cell>
          <cell r="AB5193">
            <v>2023</v>
          </cell>
        </row>
        <row r="5193">
          <cell r="AF5193" t="str">
            <v>电费及管理费</v>
          </cell>
        </row>
        <row r="5194">
          <cell r="C5194" t="str">
            <v>中华东波苑</v>
          </cell>
        </row>
        <row r="5194">
          <cell r="K5194" t="str">
            <v>2023年</v>
          </cell>
        </row>
        <row r="5194">
          <cell r="M5194">
            <v>45046</v>
          </cell>
        </row>
        <row r="5194">
          <cell r="S5194">
            <v>1024</v>
          </cell>
        </row>
        <row r="5194">
          <cell r="AA5194">
            <v>45047</v>
          </cell>
          <cell r="AB5194">
            <v>2023</v>
          </cell>
        </row>
        <row r="5194">
          <cell r="AF5194" t="str">
            <v>代收水费</v>
          </cell>
        </row>
        <row r="5195">
          <cell r="C5195" t="str">
            <v>中华东波苑</v>
          </cell>
        </row>
        <row r="5195">
          <cell r="K5195" t="str">
            <v>2023年</v>
          </cell>
        </row>
        <row r="5195">
          <cell r="M5195">
            <v>45046</v>
          </cell>
        </row>
        <row r="5195">
          <cell r="S5195">
            <v>3843.7</v>
          </cell>
        </row>
        <row r="5195">
          <cell r="AA5195">
            <v>45047</v>
          </cell>
          <cell r="AB5195">
            <v>2023</v>
          </cell>
        </row>
        <row r="5195">
          <cell r="AF5195" t="str">
            <v>电费及管理费</v>
          </cell>
        </row>
        <row r="5196">
          <cell r="C5196" t="str">
            <v>中华东波苑</v>
          </cell>
        </row>
        <row r="5196">
          <cell r="K5196" t="str">
            <v>2023年</v>
          </cell>
        </row>
        <row r="5196">
          <cell r="M5196">
            <v>45046</v>
          </cell>
        </row>
        <row r="5196">
          <cell r="S5196">
            <v>122.74</v>
          </cell>
        </row>
        <row r="5196">
          <cell r="AA5196">
            <v>45047</v>
          </cell>
          <cell r="AB5196">
            <v>2023</v>
          </cell>
        </row>
        <row r="5196">
          <cell r="AF5196" t="str">
            <v>代收水费</v>
          </cell>
        </row>
        <row r="5197">
          <cell r="C5197" t="str">
            <v>中华东波苑</v>
          </cell>
        </row>
        <row r="5197">
          <cell r="K5197" t="str">
            <v>2023年</v>
          </cell>
        </row>
        <row r="5197">
          <cell r="M5197">
            <v>45046</v>
          </cell>
        </row>
        <row r="5197">
          <cell r="S5197">
            <v>183.7</v>
          </cell>
        </row>
        <row r="5197">
          <cell r="AA5197">
            <v>45047</v>
          </cell>
          <cell r="AB5197">
            <v>2023</v>
          </cell>
        </row>
        <row r="5197">
          <cell r="AF5197" t="str">
            <v>电费及管理费</v>
          </cell>
        </row>
        <row r="5198">
          <cell r="C5198" t="str">
            <v>中华东波苑</v>
          </cell>
        </row>
        <row r="5198">
          <cell r="K5198" t="str">
            <v>2023年</v>
          </cell>
        </row>
        <row r="5198">
          <cell r="M5198">
            <v>45046</v>
          </cell>
        </row>
        <row r="5198">
          <cell r="S5198">
            <v>56</v>
          </cell>
        </row>
        <row r="5198">
          <cell r="AA5198">
            <v>45047</v>
          </cell>
          <cell r="AB5198">
            <v>2023</v>
          </cell>
        </row>
        <row r="5198">
          <cell r="AF5198" t="str">
            <v>代收水费</v>
          </cell>
        </row>
        <row r="5199">
          <cell r="C5199" t="str">
            <v>中华东波苑</v>
          </cell>
        </row>
        <row r="5199">
          <cell r="K5199" t="str">
            <v>2023年</v>
          </cell>
        </row>
        <row r="5199">
          <cell r="M5199">
            <v>45046</v>
          </cell>
        </row>
        <row r="5199">
          <cell r="S5199">
            <v>174.9</v>
          </cell>
        </row>
        <row r="5199">
          <cell r="AA5199">
            <v>45047</v>
          </cell>
          <cell r="AB5199">
            <v>2023</v>
          </cell>
        </row>
        <row r="5199">
          <cell r="AF5199" t="str">
            <v>电费及管理费</v>
          </cell>
        </row>
        <row r="5200">
          <cell r="C5200" t="str">
            <v>中华东波苑</v>
          </cell>
        </row>
        <row r="5200">
          <cell r="K5200" t="str">
            <v>2023年</v>
          </cell>
        </row>
        <row r="5200">
          <cell r="M5200">
            <v>45046</v>
          </cell>
        </row>
        <row r="5200">
          <cell r="S5200">
            <v>94.6</v>
          </cell>
        </row>
        <row r="5200">
          <cell r="AA5200">
            <v>45047</v>
          </cell>
          <cell r="AB5200">
            <v>2023</v>
          </cell>
        </row>
        <row r="5200">
          <cell r="AF5200" t="str">
            <v>电费及管理费</v>
          </cell>
        </row>
        <row r="5201">
          <cell r="C5201" t="str">
            <v>中华东波苑</v>
          </cell>
        </row>
        <row r="5201">
          <cell r="K5201" t="str">
            <v>2023年</v>
          </cell>
        </row>
        <row r="5201">
          <cell r="M5201">
            <v>45046</v>
          </cell>
        </row>
        <row r="5201">
          <cell r="S5201">
            <v>72.2</v>
          </cell>
        </row>
        <row r="5201">
          <cell r="AA5201">
            <v>45047</v>
          </cell>
          <cell r="AB5201">
            <v>2023</v>
          </cell>
        </row>
        <row r="5201">
          <cell r="AF5201" t="str">
            <v>代收水费</v>
          </cell>
        </row>
        <row r="5202">
          <cell r="C5202" t="str">
            <v>中华东波苑</v>
          </cell>
        </row>
        <row r="5202">
          <cell r="K5202" t="str">
            <v>2023年</v>
          </cell>
        </row>
        <row r="5202">
          <cell r="M5202">
            <v>45046</v>
          </cell>
        </row>
        <row r="5202">
          <cell r="S5202">
            <v>137.18</v>
          </cell>
        </row>
        <row r="5202">
          <cell r="AA5202">
            <v>45047</v>
          </cell>
          <cell r="AB5202">
            <v>2023</v>
          </cell>
        </row>
        <row r="5202">
          <cell r="AF5202" t="str">
            <v>代收水费</v>
          </cell>
        </row>
        <row r="5203">
          <cell r="C5203" t="str">
            <v>中华东波苑</v>
          </cell>
        </row>
        <row r="5203">
          <cell r="K5203" t="str">
            <v>2023年</v>
          </cell>
        </row>
        <row r="5203">
          <cell r="M5203">
            <v>45046</v>
          </cell>
        </row>
        <row r="5203">
          <cell r="S5203">
            <v>584.4</v>
          </cell>
        </row>
        <row r="5203">
          <cell r="AA5203">
            <v>45047</v>
          </cell>
          <cell r="AB5203">
            <v>2023</v>
          </cell>
        </row>
        <row r="5203">
          <cell r="AF5203" t="str">
            <v>电费及管理费</v>
          </cell>
        </row>
        <row r="5204">
          <cell r="C5204" t="str">
            <v>中华东波苑</v>
          </cell>
        </row>
        <row r="5204">
          <cell r="K5204" t="str">
            <v>2023年</v>
          </cell>
        </row>
        <row r="5204">
          <cell r="M5204">
            <v>45046</v>
          </cell>
        </row>
        <row r="5204">
          <cell r="S5204">
            <v>225</v>
          </cell>
        </row>
        <row r="5204">
          <cell r="AA5204">
            <v>45047</v>
          </cell>
          <cell r="AB5204">
            <v>2023</v>
          </cell>
        </row>
        <row r="5204">
          <cell r="AF5204" t="str">
            <v>代收水费</v>
          </cell>
        </row>
        <row r="5205">
          <cell r="C5205" t="str">
            <v>中华东波苑</v>
          </cell>
        </row>
        <row r="5205">
          <cell r="K5205" t="str">
            <v>2023年</v>
          </cell>
        </row>
        <row r="5205">
          <cell r="M5205">
            <v>45046</v>
          </cell>
        </row>
        <row r="5205">
          <cell r="S5205">
            <v>522.5</v>
          </cell>
        </row>
        <row r="5205">
          <cell r="AA5205">
            <v>45047</v>
          </cell>
          <cell r="AB5205">
            <v>2023</v>
          </cell>
        </row>
        <row r="5205">
          <cell r="AF5205" t="str">
            <v>电费及管理费</v>
          </cell>
        </row>
        <row r="5206">
          <cell r="C5206" t="str">
            <v>中华东波苑</v>
          </cell>
        </row>
        <row r="5206">
          <cell r="K5206" t="str">
            <v>2023年</v>
          </cell>
        </row>
        <row r="5206">
          <cell r="M5206">
            <v>45046</v>
          </cell>
        </row>
        <row r="5206">
          <cell r="S5206">
            <v>112.5</v>
          </cell>
        </row>
        <row r="5206">
          <cell r="AA5206">
            <v>45047</v>
          </cell>
          <cell r="AB5206">
            <v>2023</v>
          </cell>
        </row>
        <row r="5206">
          <cell r="AF5206" t="str">
            <v>代收水费</v>
          </cell>
        </row>
        <row r="5207">
          <cell r="C5207" t="str">
            <v>中华东波苑</v>
          </cell>
        </row>
        <row r="5207">
          <cell r="K5207" t="str">
            <v>2023年</v>
          </cell>
        </row>
        <row r="5207">
          <cell r="M5207">
            <v>45291</v>
          </cell>
        </row>
        <row r="5207">
          <cell r="S5207">
            <v>1709.88</v>
          </cell>
        </row>
        <row r="5207">
          <cell r="AA5207">
            <v>45047</v>
          </cell>
          <cell r="AB5207">
            <v>2023</v>
          </cell>
        </row>
        <row r="5207">
          <cell r="AF5207" t="str">
            <v>住宅物业费</v>
          </cell>
        </row>
        <row r="5208">
          <cell r="C5208" t="str">
            <v>中华东波苑</v>
          </cell>
        </row>
        <row r="5208">
          <cell r="K5208" t="str">
            <v>2023年</v>
          </cell>
        </row>
        <row r="5208">
          <cell r="M5208">
            <v>44985</v>
          </cell>
        </row>
        <row r="5208">
          <cell r="S5208">
            <v>29141.4</v>
          </cell>
        </row>
        <row r="5208">
          <cell r="AA5208">
            <v>45047</v>
          </cell>
          <cell r="AB5208">
            <v>2023</v>
          </cell>
        </row>
        <row r="5208">
          <cell r="AF5208" t="str">
            <v>电费及管理费</v>
          </cell>
        </row>
        <row r="5209">
          <cell r="C5209" t="str">
            <v>中华东波苑</v>
          </cell>
        </row>
        <row r="5209">
          <cell r="K5209" t="str">
            <v>2023年</v>
          </cell>
        </row>
        <row r="5209">
          <cell r="M5209">
            <v>45062</v>
          </cell>
        </row>
        <row r="5209">
          <cell r="S5209">
            <v>2227.5</v>
          </cell>
        </row>
        <row r="5209">
          <cell r="AA5209">
            <v>45047</v>
          </cell>
          <cell r="AB5209">
            <v>2023</v>
          </cell>
        </row>
        <row r="5209">
          <cell r="AF5209" t="str">
            <v>租金收入</v>
          </cell>
        </row>
        <row r="5210">
          <cell r="C5210" t="str">
            <v>中华东波苑</v>
          </cell>
        </row>
        <row r="5210">
          <cell r="K5210" t="str">
            <v>2023年</v>
          </cell>
        </row>
        <row r="5210">
          <cell r="M5210">
            <v>45046</v>
          </cell>
        </row>
        <row r="5210">
          <cell r="S5210">
            <v>2946.9</v>
          </cell>
        </row>
        <row r="5210">
          <cell r="AA5210">
            <v>45047</v>
          </cell>
          <cell r="AB5210">
            <v>2023</v>
          </cell>
        </row>
        <row r="5210">
          <cell r="AF5210" t="str">
            <v>电费及管理费</v>
          </cell>
        </row>
        <row r="5211">
          <cell r="C5211" t="str">
            <v>中华东波苑</v>
          </cell>
        </row>
        <row r="5211">
          <cell r="K5211" t="str">
            <v>2023年</v>
          </cell>
        </row>
        <row r="5211">
          <cell r="M5211">
            <v>45046</v>
          </cell>
        </row>
        <row r="5211">
          <cell r="S5211">
            <v>982.5</v>
          </cell>
        </row>
        <row r="5211">
          <cell r="AA5211">
            <v>45047</v>
          </cell>
          <cell r="AB5211">
            <v>2023</v>
          </cell>
        </row>
        <row r="5211">
          <cell r="AF5211" t="str">
            <v>代收水费</v>
          </cell>
        </row>
        <row r="5212">
          <cell r="C5212" t="str">
            <v>中华东波苑</v>
          </cell>
        </row>
        <row r="5212">
          <cell r="K5212" t="str">
            <v>2023年</v>
          </cell>
        </row>
        <row r="5212">
          <cell r="M5212">
            <v>45046</v>
          </cell>
        </row>
        <row r="5212">
          <cell r="S5212">
            <v>397.5</v>
          </cell>
        </row>
        <row r="5212">
          <cell r="AA5212">
            <v>45047</v>
          </cell>
          <cell r="AB5212">
            <v>2023</v>
          </cell>
        </row>
        <row r="5212">
          <cell r="AF5212" t="str">
            <v>代收水费</v>
          </cell>
        </row>
        <row r="5213">
          <cell r="C5213" t="str">
            <v>中华东波苑</v>
          </cell>
        </row>
        <row r="5213">
          <cell r="K5213" t="str">
            <v>2023年</v>
          </cell>
        </row>
        <row r="5213">
          <cell r="M5213">
            <v>45046</v>
          </cell>
        </row>
        <row r="5213">
          <cell r="S5213">
            <v>1445.4</v>
          </cell>
        </row>
        <row r="5213">
          <cell r="AA5213">
            <v>45047</v>
          </cell>
          <cell r="AB5213">
            <v>2023</v>
          </cell>
        </row>
        <row r="5213">
          <cell r="AF5213" t="str">
            <v>电费及管理费</v>
          </cell>
        </row>
        <row r="5214">
          <cell r="C5214" t="str">
            <v>中华东波苑</v>
          </cell>
        </row>
        <row r="5214">
          <cell r="K5214" t="str">
            <v>2022年</v>
          </cell>
        </row>
        <row r="5214">
          <cell r="M5214">
            <v>44926</v>
          </cell>
        </row>
        <row r="5214">
          <cell r="S5214">
            <v>1091.76</v>
          </cell>
        </row>
        <row r="5214">
          <cell r="AA5214">
            <v>45047</v>
          </cell>
          <cell r="AB5214">
            <v>2023</v>
          </cell>
        </row>
        <row r="5214">
          <cell r="AF5214" t="str">
            <v>住宅物业费</v>
          </cell>
        </row>
        <row r="5215">
          <cell r="C5215" t="str">
            <v>中华东波苑</v>
          </cell>
        </row>
        <row r="5215">
          <cell r="K5215" t="str">
            <v>2023年</v>
          </cell>
        </row>
        <row r="5215">
          <cell r="M5215">
            <v>45077</v>
          </cell>
        </row>
        <row r="5215">
          <cell r="S5215">
            <v>2000</v>
          </cell>
        </row>
        <row r="5215">
          <cell r="AA5215">
            <v>45047</v>
          </cell>
          <cell r="AB5215">
            <v>2023</v>
          </cell>
        </row>
        <row r="5215">
          <cell r="AF5215" t="str">
            <v>临时停车费</v>
          </cell>
        </row>
        <row r="5216">
          <cell r="C5216" t="str">
            <v>中华东波苑</v>
          </cell>
        </row>
        <row r="5216">
          <cell r="K5216" t="str">
            <v>2023年</v>
          </cell>
        </row>
        <row r="5216">
          <cell r="M5216">
            <v>45291</v>
          </cell>
        </row>
        <row r="5216">
          <cell r="S5216">
            <v>2094.36</v>
          </cell>
        </row>
        <row r="5216">
          <cell r="AA5216">
            <v>45047</v>
          </cell>
          <cell r="AB5216">
            <v>2023</v>
          </cell>
        </row>
        <row r="5216">
          <cell r="AF5216" t="str">
            <v>住宅物业费</v>
          </cell>
        </row>
        <row r="5217">
          <cell r="C5217" t="str">
            <v>中华东波苑</v>
          </cell>
        </row>
        <row r="5217">
          <cell r="K5217" t="str">
            <v>2023年</v>
          </cell>
        </row>
        <row r="5217">
          <cell r="M5217">
            <v>45107</v>
          </cell>
        </row>
        <row r="5217">
          <cell r="S5217">
            <v>2365.5</v>
          </cell>
        </row>
        <row r="5217">
          <cell r="AA5217">
            <v>45047</v>
          </cell>
          <cell r="AB5217">
            <v>2023</v>
          </cell>
        </row>
        <row r="5217">
          <cell r="AF5217" t="str">
            <v>商铺物业费</v>
          </cell>
        </row>
        <row r="5218">
          <cell r="C5218" t="str">
            <v>中华东波苑</v>
          </cell>
        </row>
        <row r="5218">
          <cell r="K5218" t="str">
            <v>2023年</v>
          </cell>
        </row>
        <row r="5218">
          <cell r="M5218">
            <v>45046</v>
          </cell>
        </row>
        <row r="5218">
          <cell r="S5218">
            <v>3139.4</v>
          </cell>
        </row>
        <row r="5218">
          <cell r="AA5218">
            <v>45047</v>
          </cell>
          <cell r="AB5218">
            <v>2023</v>
          </cell>
        </row>
        <row r="5218">
          <cell r="AF5218" t="str">
            <v>电费及管理费</v>
          </cell>
        </row>
        <row r="5219">
          <cell r="C5219" t="str">
            <v>中华东波苑</v>
          </cell>
        </row>
        <row r="5219">
          <cell r="K5219" t="str">
            <v>2023年</v>
          </cell>
        </row>
        <row r="5219">
          <cell r="M5219">
            <v>45046</v>
          </cell>
        </row>
        <row r="5219">
          <cell r="S5219">
            <v>438.84</v>
          </cell>
        </row>
        <row r="5219">
          <cell r="AA5219">
            <v>45047</v>
          </cell>
          <cell r="AB5219">
            <v>2023</v>
          </cell>
        </row>
        <row r="5219">
          <cell r="AF5219" t="str">
            <v>代收水费</v>
          </cell>
        </row>
        <row r="5220">
          <cell r="C5220" t="str">
            <v>中华东波苑</v>
          </cell>
        </row>
        <row r="5220">
          <cell r="K5220" t="str">
            <v>2023年</v>
          </cell>
        </row>
        <row r="5220">
          <cell r="M5220">
            <v>45046</v>
          </cell>
        </row>
        <row r="5220">
          <cell r="S5220">
            <v>19756</v>
          </cell>
        </row>
        <row r="5220">
          <cell r="AA5220">
            <v>45047</v>
          </cell>
          <cell r="AB5220">
            <v>2023</v>
          </cell>
        </row>
        <row r="5220">
          <cell r="AF5220" t="str">
            <v>电费及管理费</v>
          </cell>
        </row>
        <row r="5221">
          <cell r="C5221" t="str">
            <v>中华东波苑</v>
          </cell>
        </row>
        <row r="5221">
          <cell r="K5221" t="str">
            <v>2023年</v>
          </cell>
        </row>
        <row r="5221">
          <cell r="M5221">
            <v>45046</v>
          </cell>
        </row>
        <row r="5221">
          <cell r="S5221">
            <v>5198.4</v>
          </cell>
        </row>
        <row r="5221">
          <cell r="AA5221">
            <v>45047</v>
          </cell>
          <cell r="AB5221">
            <v>2023</v>
          </cell>
        </row>
        <row r="5221">
          <cell r="AF5221" t="str">
            <v>代收水费</v>
          </cell>
        </row>
        <row r="5222">
          <cell r="C5222" t="str">
            <v>中华东波苑</v>
          </cell>
        </row>
        <row r="5222">
          <cell r="K5222" t="str">
            <v>2023年</v>
          </cell>
        </row>
        <row r="5222">
          <cell r="M5222">
            <v>45046</v>
          </cell>
        </row>
        <row r="5222">
          <cell r="S5222">
            <v>307.5</v>
          </cell>
        </row>
        <row r="5222">
          <cell r="AA5222">
            <v>45047</v>
          </cell>
          <cell r="AB5222">
            <v>2023</v>
          </cell>
        </row>
        <row r="5222">
          <cell r="AF5222" t="str">
            <v>电费及管理费</v>
          </cell>
        </row>
        <row r="5223">
          <cell r="C5223" t="str">
            <v>中华东波苑</v>
          </cell>
        </row>
        <row r="5223">
          <cell r="K5223" t="str">
            <v>2023年</v>
          </cell>
        </row>
        <row r="5223">
          <cell r="M5223">
            <v>45046</v>
          </cell>
        </row>
        <row r="5223">
          <cell r="S5223">
            <v>30</v>
          </cell>
        </row>
        <row r="5223">
          <cell r="AA5223">
            <v>45047</v>
          </cell>
          <cell r="AB5223">
            <v>2023</v>
          </cell>
        </row>
        <row r="5223">
          <cell r="AF5223" t="str">
            <v>代收水费</v>
          </cell>
        </row>
        <row r="5224">
          <cell r="C5224" t="str">
            <v>中华东波苑</v>
          </cell>
        </row>
        <row r="5224">
          <cell r="K5224" t="str">
            <v>2023年</v>
          </cell>
        </row>
        <row r="5224">
          <cell r="M5224">
            <v>45291</v>
          </cell>
        </row>
        <row r="5224">
          <cell r="S5224">
            <v>1799.16</v>
          </cell>
        </row>
        <row r="5224">
          <cell r="AA5224">
            <v>45047</v>
          </cell>
          <cell r="AB5224">
            <v>2023</v>
          </cell>
        </row>
        <row r="5224">
          <cell r="AF5224" t="str">
            <v>住宅物业费</v>
          </cell>
        </row>
        <row r="5225">
          <cell r="C5225" t="str">
            <v>中华东波苑</v>
          </cell>
        </row>
        <row r="5225">
          <cell r="K5225" t="str">
            <v>2023年</v>
          </cell>
        </row>
        <row r="5225">
          <cell r="M5225">
            <v>45107</v>
          </cell>
        </row>
        <row r="5225">
          <cell r="S5225">
            <v>368.4</v>
          </cell>
        </row>
        <row r="5225">
          <cell r="AA5225">
            <v>45047</v>
          </cell>
          <cell r="AB5225">
            <v>2023</v>
          </cell>
        </row>
        <row r="5225">
          <cell r="AF5225" t="str">
            <v>住宅物业费</v>
          </cell>
        </row>
        <row r="5226">
          <cell r="C5226" t="str">
            <v>中华东波苑</v>
          </cell>
        </row>
        <row r="5226">
          <cell r="K5226" t="str">
            <v>2023年</v>
          </cell>
        </row>
        <row r="5226">
          <cell r="M5226">
            <v>45107</v>
          </cell>
        </row>
        <row r="5226">
          <cell r="S5226">
            <v>750</v>
          </cell>
        </row>
        <row r="5226">
          <cell r="AA5226">
            <v>45047</v>
          </cell>
          <cell r="AB5226">
            <v>2023</v>
          </cell>
        </row>
        <row r="5226">
          <cell r="AF5226" t="str">
            <v>地面停车费</v>
          </cell>
        </row>
        <row r="5227">
          <cell r="C5227" t="str">
            <v>中华东波苑</v>
          </cell>
        </row>
        <row r="5227">
          <cell r="K5227" t="str">
            <v>2023年</v>
          </cell>
        </row>
        <row r="5227">
          <cell r="M5227">
            <v>45107</v>
          </cell>
        </row>
        <row r="5227">
          <cell r="S5227">
            <v>1050</v>
          </cell>
        </row>
        <row r="5227">
          <cell r="AA5227">
            <v>45047</v>
          </cell>
          <cell r="AB5227">
            <v>2023</v>
          </cell>
        </row>
        <row r="5227">
          <cell r="AF5227" t="str">
            <v>地下停车费</v>
          </cell>
        </row>
        <row r="5228">
          <cell r="C5228" t="str">
            <v>中华东波苑</v>
          </cell>
        </row>
        <row r="5228">
          <cell r="K5228" t="str">
            <v>2023年</v>
          </cell>
        </row>
        <row r="5228">
          <cell r="M5228">
            <v>45291</v>
          </cell>
        </row>
        <row r="5228">
          <cell r="S5228">
            <v>1473.6</v>
          </cell>
        </row>
        <row r="5228">
          <cell r="AA5228">
            <v>45047</v>
          </cell>
          <cell r="AB5228">
            <v>2023</v>
          </cell>
        </row>
        <row r="5228">
          <cell r="AF5228" t="str">
            <v>住宅物业费</v>
          </cell>
        </row>
        <row r="5229">
          <cell r="C5229" t="str">
            <v>中华东波苑</v>
          </cell>
        </row>
        <row r="5229">
          <cell r="K5229" t="str">
            <v>2023年</v>
          </cell>
        </row>
        <row r="5229">
          <cell r="M5229">
            <v>45046</v>
          </cell>
        </row>
        <row r="5229">
          <cell r="S5229">
            <v>1267.44</v>
          </cell>
        </row>
        <row r="5229">
          <cell r="AA5229">
            <v>45047</v>
          </cell>
          <cell r="AB5229">
            <v>2023</v>
          </cell>
        </row>
        <row r="5229">
          <cell r="AF5229" t="str">
            <v>电费及管理费</v>
          </cell>
        </row>
        <row r="5230">
          <cell r="C5230" t="str">
            <v>中华东波苑</v>
          </cell>
        </row>
        <row r="5230">
          <cell r="K5230" t="str">
            <v>2023年</v>
          </cell>
        </row>
        <row r="5230">
          <cell r="M5230">
            <v>45046</v>
          </cell>
        </row>
        <row r="5230">
          <cell r="S5230">
            <v>1788</v>
          </cell>
        </row>
        <row r="5230">
          <cell r="AA5230">
            <v>45047</v>
          </cell>
          <cell r="AB5230">
            <v>2023</v>
          </cell>
        </row>
        <row r="5230">
          <cell r="AF5230" t="str">
            <v>电费及管理费</v>
          </cell>
        </row>
        <row r="5231">
          <cell r="C5231" t="str">
            <v>中华东波苑</v>
          </cell>
        </row>
        <row r="5231">
          <cell r="K5231" t="str">
            <v>2023年</v>
          </cell>
        </row>
        <row r="5231">
          <cell r="M5231">
            <v>45107</v>
          </cell>
        </row>
        <row r="5231">
          <cell r="S5231">
            <v>2832.2</v>
          </cell>
        </row>
        <row r="5231">
          <cell r="AA5231">
            <v>45047</v>
          </cell>
          <cell r="AB5231">
            <v>2023</v>
          </cell>
        </row>
        <row r="5231">
          <cell r="AF5231" t="str">
            <v>商铺物业费</v>
          </cell>
        </row>
        <row r="5232">
          <cell r="C5232" t="str">
            <v>中华东波苑</v>
          </cell>
        </row>
        <row r="5232">
          <cell r="K5232" t="str">
            <v>2023年</v>
          </cell>
        </row>
        <row r="5232">
          <cell r="M5232">
            <v>45291</v>
          </cell>
        </row>
        <row r="5232">
          <cell r="S5232">
            <v>1473.6</v>
          </cell>
        </row>
        <row r="5232">
          <cell r="AA5232">
            <v>45078</v>
          </cell>
          <cell r="AB5232">
            <v>2023</v>
          </cell>
        </row>
        <row r="5232">
          <cell r="AF5232" t="str">
            <v>住宅物业费</v>
          </cell>
        </row>
        <row r="5233">
          <cell r="C5233" t="str">
            <v>中华东波苑</v>
          </cell>
        </row>
        <row r="5233">
          <cell r="K5233" t="str">
            <v>2023年</v>
          </cell>
        </row>
        <row r="5233">
          <cell r="M5233">
            <v>45291</v>
          </cell>
        </row>
        <row r="5233">
          <cell r="S5233">
            <v>1656.12</v>
          </cell>
        </row>
        <row r="5233">
          <cell r="AA5233">
            <v>45078</v>
          </cell>
          <cell r="AB5233">
            <v>2023</v>
          </cell>
        </row>
        <row r="5233">
          <cell r="AF5233" t="str">
            <v>住宅物业费</v>
          </cell>
        </row>
        <row r="5234">
          <cell r="C5234" t="str">
            <v>中华东波苑</v>
          </cell>
        </row>
        <row r="5234">
          <cell r="K5234" t="str">
            <v>2023年</v>
          </cell>
        </row>
        <row r="5234">
          <cell r="M5234">
            <v>45016</v>
          </cell>
        </row>
        <row r="5234">
          <cell r="S5234">
            <v>1867.95</v>
          </cell>
        </row>
        <row r="5234">
          <cell r="AA5234">
            <v>45078</v>
          </cell>
          <cell r="AB5234">
            <v>2023</v>
          </cell>
        </row>
        <row r="5234">
          <cell r="AF5234" t="str">
            <v>电费及管理费</v>
          </cell>
        </row>
        <row r="5235">
          <cell r="C5235" t="str">
            <v>中华东波苑</v>
          </cell>
        </row>
        <row r="5235">
          <cell r="K5235" t="str">
            <v>2023年</v>
          </cell>
        </row>
        <row r="5235">
          <cell r="M5235">
            <v>45016</v>
          </cell>
        </row>
        <row r="5235">
          <cell r="S5235">
            <v>6447.46</v>
          </cell>
        </row>
        <row r="5235">
          <cell r="AA5235">
            <v>45078</v>
          </cell>
          <cell r="AB5235">
            <v>2023</v>
          </cell>
        </row>
        <row r="5235">
          <cell r="AF5235" t="str">
            <v>代收水费</v>
          </cell>
        </row>
        <row r="5236">
          <cell r="C5236" t="str">
            <v>中华东波苑</v>
          </cell>
        </row>
        <row r="5236">
          <cell r="K5236" t="str">
            <v>2022年</v>
          </cell>
        </row>
        <row r="5236">
          <cell r="M5236">
            <v>44930</v>
          </cell>
        </row>
        <row r="5236">
          <cell r="S5236">
            <v>582</v>
          </cell>
        </row>
        <row r="5236">
          <cell r="AA5236">
            <v>45078</v>
          </cell>
          <cell r="AB5236">
            <v>2023</v>
          </cell>
        </row>
        <row r="5236">
          <cell r="AF5236" t="str">
            <v>电费及管理费</v>
          </cell>
        </row>
        <row r="5237">
          <cell r="C5237" t="str">
            <v>中华东波苑</v>
          </cell>
        </row>
        <row r="5237">
          <cell r="K5237" t="str">
            <v>2023年</v>
          </cell>
        </row>
        <row r="5237">
          <cell r="M5237">
            <v>45068</v>
          </cell>
        </row>
        <row r="5237">
          <cell r="S5237">
            <v>1314</v>
          </cell>
        </row>
        <row r="5237">
          <cell r="AA5237">
            <v>45078</v>
          </cell>
          <cell r="AB5237">
            <v>2023</v>
          </cell>
        </row>
        <row r="5237">
          <cell r="AF5237" t="str">
            <v>电费及管理费</v>
          </cell>
        </row>
        <row r="5238">
          <cell r="C5238" t="str">
            <v>中华东波苑</v>
          </cell>
        </row>
        <row r="5238">
          <cell r="K5238" t="str">
            <v>2023年</v>
          </cell>
        </row>
        <row r="5238">
          <cell r="M5238">
            <v>45077</v>
          </cell>
        </row>
        <row r="5238">
          <cell r="S5238">
            <v>328</v>
          </cell>
        </row>
        <row r="5238">
          <cell r="AA5238">
            <v>45078</v>
          </cell>
          <cell r="AB5238">
            <v>2023</v>
          </cell>
        </row>
        <row r="5238">
          <cell r="AF5238" t="str">
            <v>代收水费</v>
          </cell>
        </row>
        <row r="5239">
          <cell r="C5239" t="str">
            <v>中华东波苑</v>
          </cell>
        </row>
        <row r="5239">
          <cell r="K5239" t="str">
            <v>2023年</v>
          </cell>
        </row>
        <row r="5239">
          <cell r="M5239">
            <v>45077</v>
          </cell>
        </row>
        <row r="5239">
          <cell r="S5239">
            <v>993.6</v>
          </cell>
        </row>
        <row r="5239">
          <cell r="AA5239">
            <v>45078</v>
          </cell>
          <cell r="AB5239">
            <v>2023</v>
          </cell>
        </row>
        <row r="5239">
          <cell r="AF5239" t="str">
            <v>电费及管理费</v>
          </cell>
        </row>
        <row r="5240">
          <cell r="C5240" t="str">
            <v>中华东波苑</v>
          </cell>
        </row>
        <row r="5240">
          <cell r="K5240" t="str">
            <v>2023年</v>
          </cell>
        </row>
        <row r="5240">
          <cell r="M5240">
            <v>45077</v>
          </cell>
        </row>
        <row r="5240">
          <cell r="S5240">
            <v>120</v>
          </cell>
        </row>
        <row r="5240">
          <cell r="AA5240">
            <v>45078</v>
          </cell>
          <cell r="AB5240">
            <v>2023</v>
          </cell>
        </row>
        <row r="5240">
          <cell r="AF5240" t="str">
            <v>代收水费</v>
          </cell>
        </row>
        <row r="5241">
          <cell r="C5241" t="str">
            <v>中华东波苑</v>
          </cell>
        </row>
        <row r="5241">
          <cell r="K5241" t="str">
            <v>2023年</v>
          </cell>
        </row>
        <row r="5241">
          <cell r="M5241">
            <v>45077</v>
          </cell>
        </row>
        <row r="5241">
          <cell r="S5241">
            <v>127.6</v>
          </cell>
        </row>
        <row r="5241">
          <cell r="AA5241">
            <v>45078</v>
          </cell>
          <cell r="AB5241">
            <v>2023</v>
          </cell>
        </row>
        <row r="5241">
          <cell r="AF5241" t="str">
            <v>电费及管理费</v>
          </cell>
        </row>
        <row r="5242">
          <cell r="C5242" t="str">
            <v>中华东波苑</v>
          </cell>
        </row>
        <row r="5242">
          <cell r="K5242" t="str">
            <v>2023年</v>
          </cell>
        </row>
        <row r="5242">
          <cell r="M5242">
            <v>45077</v>
          </cell>
        </row>
        <row r="5242">
          <cell r="S5242">
            <v>5146.9</v>
          </cell>
        </row>
        <row r="5242">
          <cell r="AA5242">
            <v>45078</v>
          </cell>
          <cell r="AB5242">
            <v>2023</v>
          </cell>
        </row>
        <row r="5242">
          <cell r="AF5242" t="str">
            <v>电费及管理费</v>
          </cell>
        </row>
        <row r="5243">
          <cell r="C5243" t="str">
            <v>中华东波苑</v>
          </cell>
        </row>
        <row r="5243">
          <cell r="K5243" t="str">
            <v>2023年</v>
          </cell>
        </row>
        <row r="5243">
          <cell r="M5243">
            <v>45077</v>
          </cell>
        </row>
        <row r="5243">
          <cell r="S5243">
            <v>992</v>
          </cell>
        </row>
        <row r="5243">
          <cell r="AA5243">
            <v>45078</v>
          </cell>
          <cell r="AB5243">
            <v>2023</v>
          </cell>
        </row>
        <row r="5243">
          <cell r="AF5243" t="str">
            <v>代收水费</v>
          </cell>
        </row>
        <row r="5244">
          <cell r="C5244" t="str">
            <v>中华东波苑</v>
          </cell>
        </row>
        <row r="5244">
          <cell r="K5244" t="str">
            <v>2023年</v>
          </cell>
        </row>
        <row r="5244">
          <cell r="M5244">
            <v>45077</v>
          </cell>
        </row>
        <row r="5244">
          <cell r="S5244">
            <v>122.74</v>
          </cell>
        </row>
        <row r="5244">
          <cell r="AA5244">
            <v>45078</v>
          </cell>
          <cell r="AB5244">
            <v>2023</v>
          </cell>
        </row>
        <row r="5244">
          <cell r="AF5244" t="str">
            <v>代收水费</v>
          </cell>
        </row>
        <row r="5245">
          <cell r="C5245" t="str">
            <v>中华东波苑</v>
          </cell>
        </row>
        <row r="5245">
          <cell r="K5245" t="str">
            <v>2023年</v>
          </cell>
        </row>
        <row r="5245">
          <cell r="M5245">
            <v>45077</v>
          </cell>
        </row>
        <row r="5245">
          <cell r="S5245">
            <v>4286.4</v>
          </cell>
        </row>
        <row r="5245">
          <cell r="AA5245">
            <v>45078</v>
          </cell>
          <cell r="AB5245">
            <v>2023</v>
          </cell>
        </row>
        <row r="5245">
          <cell r="AF5245" t="str">
            <v>电费及管理费</v>
          </cell>
        </row>
        <row r="5246">
          <cell r="C5246" t="str">
            <v>中华东波苑</v>
          </cell>
        </row>
        <row r="5246">
          <cell r="K5246" t="str">
            <v>2023年</v>
          </cell>
        </row>
        <row r="5246">
          <cell r="M5246">
            <v>45077</v>
          </cell>
        </row>
        <row r="5246">
          <cell r="S5246">
            <v>56</v>
          </cell>
        </row>
        <row r="5246">
          <cell r="AA5246">
            <v>45078</v>
          </cell>
          <cell r="AB5246">
            <v>2023</v>
          </cell>
        </row>
        <row r="5246">
          <cell r="AF5246" t="str">
            <v>代收水费</v>
          </cell>
        </row>
        <row r="5247">
          <cell r="C5247" t="str">
            <v>中华东波苑</v>
          </cell>
        </row>
        <row r="5247">
          <cell r="K5247" t="str">
            <v>2023年</v>
          </cell>
        </row>
        <row r="5247">
          <cell r="M5247">
            <v>45077</v>
          </cell>
        </row>
        <row r="5247">
          <cell r="S5247">
            <v>159.5</v>
          </cell>
        </row>
        <row r="5247">
          <cell r="AA5247">
            <v>45078</v>
          </cell>
          <cell r="AB5247">
            <v>2023</v>
          </cell>
        </row>
        <row r="5247">
          <cell r="AF5247" t="str">
            <v>电费及管理费</v>
          </cell>
        </row>
        <row r="5248">
          <cell r="C5248" t="str">
            <v>中华东波苑</v>
          </cell>
        </row>
        <row r="5248">
          <cell r="K5248" t="str">
            <v>2023年</v>
          </cell>
        </row>
        <row r="5248">
          <cell r="M5248">
            <v>45077</v>
          </cell>
        </row>
        <row r="5248">
          <cell r="S5248">
            <v>278.3</v>
          </cell>
        </row>
        <row r="5248">
          <cell r="AA5248">
            <v>45078</v>
          </cell>
          <cell r="AB5248">
            <v>2023</v>
          </cell>
        </row>
        <row r="5248">
          <cell r="AF5248" t="str">
            <v>电费及管理费</v>
          </cell>
        </row>
        <row r="5249">
          <cell r="C5249" t="str">
            <v>中华东波苑</v>
          </cell>
        </row>
        <row r="5249">
          <cell r="K5249" t="str">
            <v>2023年</v>
          </cell>
        </row>
        <row r="5249">
          <cell r="M5249">
            <v>45077</v>
          </cell>
        </row>
        <row r="5249">
          <cell r="S5249">
            <v>483.74</v>
          </cell>
        </row>
        <row r="5249">
          <cell r="AA5249">
            <v>45078</v>
          </cell>
          <cell r="AB5249">
            <v>2023</v>
          </cell>
        </row>
        <row r="5249">
          <cell r="AF5249" t="str">
            <v>代收水费</v>
          </cell>
        </row>
        <row r="5250">
          <cell r="C5250" t="str">
            <v>中华东波苑</v>
          </cell>
        </row>
        <row r="5250">
          <cell r="K5250" t="str">
            <v>2023年</v>
          </cell>
        </row>
        <row r="5250">
          <cell r="M5250">
            <v>45073</v>
          </cell>
        </row>
        <row r="5250">
          <cell r="S5250">
            <v>2550</v>
          </cell>
        </row>
        <row r="5250">
          <cell r="AA5250">
            <v>45078</v>
          </cell>
          <cell r="AB5250">
            <v>2023</v>
          </cell>
        </row>
        <row r="5250">
          <cell r="AF5250" t="str">
            <v>租金收入</v>
          </cell>
        </row>
        <row r="5251">
          <cell r="C5251" t="str">
            <v>中华东波苑</v>
          </cell>
        </row>
        <row r="5251">
          <cell r="K5251" t="str">
            <v>2023年</v>
          </cell>
        </row>
        <row r="5251">
          <cell r="M5251">
            <v>45016</v>
          </cell>
        </row>
        <row r="5251">
          <cell r="S5251">
            <v>10000</v>
          </cell>
        </row>
        <row r="5251">
          <cell r="AA5251">
            <v>45078</v>
          </cell>
          <cell r="AB5251">
            <v>2023</v>
          </cell>
        </row>
        <row r="5251">
          <cell r="AF5251" t="str">
            <v>电费及管理费</v>
          </cell>
        </row>
        <row r="5252">
          <cell r="C5252" t="str">
            <v>中华东波苑</v>
          </cell>
        </row>
        <row r="5252">
          <cell r="K5252" t="str">
            <v>2023年</v>
          </cell>
        </row>
        <row r="5252">
          <cell r="M5252">
            <v>45291</v>
          </cell>
        </row>
        <row r="5252">
          <cell r="S5252">
            <v>1800</v>
          </cell>
        </row>
        <row r="5252">
          <cell r="AA5252">
            <v>45078</v>
          </cell>
          <cell r="AB5252">
            <v>2023</v>
          </cell>
        </row>
        <row r="5252">
          <cell r="AF5252" t="str">
            <v>租金收入</v>
          </cell>
        </row>
        <row r="5253">
          <cell r="C5253" t="str">
            <v>中华东波苑</v>
          </cell>
        </row>
        <row r="5253">
          <cell r="K5253" t="str">
            <v>2024年</v>
          </cell>
        </row>
        <row r="5253">
          <cell r="M5253">
            <v>45473</v>
          </cell>
        </row>
        <row r="5253">
          <cell r="S5253">
            <v>1800</v>
          </cell>
        </row>
        <row r="5253">
          <cell r="AA5253">
            <v>45078</v>
          </cell>
          <cell r="AB5253">
            <v>2023</v>
          </cell>
        </row>
        <row r="5253">
          <cell r="AF5253" t="str">
            <v>租金收入</v>
          </cell>
        </row>
        <row r="5254">
          <cell r="C5254" t="str">
            <v>中华东波苑</v>
          </cell>
        </row>
        <row r="5254">
          <cell r="K5254" t="str">
            <v>2023年</v>
          </cell>
        </row>
        <row r="5254">
          <cell r="M5254">
            <v>45077</v>
          </cell>
        </row>
        <row r="5254">
          <cell r="S5254">
            <v>638.3</v>
          </cell>
        </row>
        <row r="5254">
          <cell r="AA5254">
            <v>45078</v>
          </cell>
          <cell r="AB5254">
            <v>2023</v>
          </cell>
        </row>
        <row r="5254">
          <cell r="AF5254" t="str">
            <v>代收水费</v>
          </cell>
        </row>
        <row r="5255">
          <cell r="C5255" t="str">
            <v>中华东波苑</v>
          </cell>
        </row>
        <row r="5255">
          <cell r="K5255" t="str">
            <v>2023年</v>
          </cell>
        </row>
        <row r="5255">
          <cell r="M5255">
            <v>45107</v>
          </cell>
        </row>
        <row r="5255">
          <cell r="S5255">
            <v>856.02</v>
          </cell>
        </row>
        <row r="5255">
          <cell r="AA5255">
            <v>45078</v>
          </cell>
          <cell r="AB5255">
            <v>2023</v>
          </cell>
        </row>
        <row r="5255">
          <cell r="AF5255" t="str">
            <v>住宅物业费</v>
          </cell>
        </row>
        <row r="5256">
          <cell r="C5256" t="str">
            <v>中华东波苑</v>
          </cell>
        </row>
        <row r="5256">
          <cell r="K5256" t="str">
            <v>2023年</v>
          </cell>
        </row>
        <row r="5256">
          <cell r="M5256">
            <v>45291</v>
          </cell>
        </row>
        <row r="5256">
          <cell r="S5256">
            <v>1763.64</v>
          </cell>
        </row>
        <row r="5256">
          <cell r="AA5256">
            <v>45078</v>
          </cell>
          <cell r="AB5256">
            <v>2023</v>
          </cell>
        </row>
        <row r="5256">
          <cell r="AF5256" t="str">
            <v>商铺物业费</v>
          </cell>
        </row>
        <row r="5257">
          <cell r="C5257" t="str">
            <v>中华东波苑</v>
          </cell>
        </row>
        <row r="5257">
          <cell r="K5257" t="str">
            <v>2023年</v>
          </cell>
        </row>
        <row r="5257">
          <cell r="M5257">
            <v>45077</v>
          </cell>
        </row>
        <row r="5257">
          <cell r="S5257">
            <v>390</v>
          </cell>
        </row>
        <row r="5257">
          <cell r="AA5257">
            <v>45078</v>
          </cell>
          <cell r="AB5257">
            <v>2023</v>
          </cell>
        </row>
        <row r="5257">
          <cell r="AF5257" t="str">
            <v>代收水费</v>
          </cell>
        </row>
        <row r="5258">
          <cell r="C5258" t="str">
            <v>中华东波苑</v>
          </cell>
        </row>
        <row r="5258">
          <cell r="K5258" t="str">
            <v>2023年</v>
          </cell>
        </row>
        <row r="5258">
          <cell r="M5258">
            <v>45199</v>
          </cell>
        </row>
        <row r="5258">
          <cell r="S5258">
            <v>1050</v>
          </cell>
        </row>
        <row r="5258">
          <cell r="AA5258">
            <v>45078</v>
          </cell>
          <cell r="AB5258">
            <v>2023</v>
          </cell>
        </row>
        <row r="5258">
          <cell r="AF5258" t="str">
            <v>地下停车费</v>
          </cell>
        </row>
        <row r="5259">
          <cell r="C5259" t="str">
            <v>中华东波苑</v>
          </cell>
        </row>
        <row r="5259">
          <cell r="K5259" t="str">
            <v>2023年</v>
          </cell>
        </row>
        <row r="5259">
          <cell r="M5259">
            <v>45274</v>
          </cell>
        </row>
        <row r="5259">
          <cell r="S5259">
            <v>5400</v>
          </cell>
        </row>
        <row r="5259">
          <cell r="AA5259">
            <v>45078</v>
          </cell>
          <cell r="AB5259">
            <v>2023</v>
          </cell>
        </row>
        <row r="5259">
          <cell r="AF5259" t="str">
            <v>电梯广告（业委会）</v>
          </cell>
        </row>
        <row r="5260">
          <cell r="C5260" t="str">
            <v>中华东波苑</v>
          </cell>
        </row>
        <row r="5260">
          <cell r="K5260" t="str">
            <v>2022年</v>
          </cell>
        </row>
        <row r="5260">
          <cell r="M5260">
            <v>44940</v>
          </cell>
        </row>
        <row r="5260">
          <cell r="S5260">
            <v>916.67</v>
          </cell>
        </row>
        <row r="5260">
          <cell r="AA5260">
            <v>45078</v>
          </cell>
          <cell r="AB5260">
            <v>2023</v>
          </cell>
        </row>
        <row r="5260">
          <cell r="AF5260" t="str">
            <v>电梯广告（业委会）</v>
          </cell>
        </row>
        <row r="5261">
          <cell r="C5261" t="str">
            <v>中华东波苑</v>
          </cell>
        </row>
        <row r="5261">
          <cell r="K5261" t="str">
            <v>2023年</v>
          </cell>
        </row>
        <row r="5261">
          <cell r="M5261">
            <v>45091</v>
          </cell>
        </row>
        <row r="5261">
          <cell r="S5261">
            <v>4583.33</v>
          </cell>
        </row>
        <row r="5261">
          <cell r="AA5261">
            <v>45078</v>
          </cell>
          <cell r="AB5261">
            <v>2023</v>
          </cell>
        </row>
        <row r="5261">
          <cell r="AF5261" t="str">
            <v>电梯广告（业委会）</v>
          </cell>
        </row>
        <row r="5262">
          <cell r="C5262" t="str">
            <v>中华东波苑</v>
          </cell>
        </row>
        <row r="5262">
          <cell r="K5262" t="str">
            <v>2023年</v>
          </cell>
        </row>
        <row r="5262">
          <cell r="M5262">
            <v>45274</v>
          </cell>
        </row>
        <row r="5262">
          <cell r="S5262">
            <v>5500</v>
          </cell>
        </row>
        <row r="5262">
          <cell r="AA5262">
            <v>45078</v>
          </cell>
          <cell r="AB5262">
            <v>2023</v>
          </cell>
        </row>
        <row r="5262">
          <cell r="AF5262" t="str">
            <v>电梯广告（业委会）</v>
          </cell>
        </row>
        <row r="5263">
          <cell r="C5263" t="str">
            <v>中华东波苑</v>
          </cell>
        </row>
        <row r="5263">
          <cell r="K5263" t="str">
            <v>2023年</v>
          </cell>
        </row>
        <row r="5263">
          <cell r="M5263">
            <v>45274</v>
          </cell>
        </row>
        <row r="5263">
          <cell r="S5263">
            <v>5400</v>
          </cell>
        </row>
        <row r="5263">
          <cell r="AA5263">
            <v>45078</v>
          </cell>
          <cell r="AB5263">
            <v>2023</v>
          </cell>
        </row>
        <row r="5263">
          <cell r="AF5263" t="str">
            <v>电梯广告（业委会）</v>
          </cell>
        </row>
        <row r="5264">
          <cell r="C5264" t="str">
            <v>中华东波苑</v>
          </cell>
        </row>
        <row r="5264">
          <cell r="K5264" t="str">
            <v>2023年</v>
          </cell>
        </row>
        <row r="5264">
          <cell r="M5264">
            <v>45274</v>
          </cell>
        </row>
        <row r="5264">
          <cell r="S5264">
            <v>5500</v>
          </cell>
        </row>
        <row r="5264">
          <cell r="AA5264">
            <v>45078</v>
          </cell>
          <cell r="AB5264">
            <v>2023</v>
          </cell>
        </row>
        <row r="5264">
          <cell r="AF5264" t="str">
            <v>电梯广告（业委会）</v>
          </cell>
        </row>
        <row r="5265">
          <cell r="C5265" t="str">
            <v>中华东波苑</v>
          </cell>
        </row>
        <row r="5265">
          <cell r="K5265" t="str">
            <v>2023年</v>
          </cell>
        </row>
        <row r="5265">
          <cell r="M5265">
            <v>45046</v>
          </cell>
        </row>
        <row r="5265">
          <cell r="S5265">
            <v>5624.38</v>
          </cell>
        </row>
        <row r="5265">
          <cell r="AA5265">
            <v>45078</v>
          </cell>
          <cell r="AB5265">
            <v>2023</v>
          </cell>
        </row>
        <row r="5265">
          <cell r="AF5265" t="str">
            <v>代收水费</v>
          </cell>
        </row>
        <row r="5266">
          <cell r="C5266" t="str">
            <v>中华东波苑</v>
          </cell>
        </row>
        <row r="5266">
          <cell r="K5266" t="str">
            <v>2023年</v>
          </cell>
        </row>
        <row r="5266">
          <cell r="M5266">
            <v>45107</v>
          </cell>
        </row>
        <row r="5266">
          <cell r="S5266">
            <v>4990.44</v>
          </cell>
        </row>
        <row r="5266">
          <cell r="AA5266">
            <v>45078</v>
          </cell>
          <cell r="AB5266">
            <v>2023</v>
          </cell>
        </row>
        <row r="5266">
          <cell r="AF5266" t="str">
            <v>商铺物业费</v>
          </cell>
        </row>
        <row r="5267">
          <cell r="C5267" t="str">
            <v>中华东波苑</v>
          </cell>
        </row>
        <row r="5267">
          <cell r="K5267" t="str">
            <v>2023年</v>
          </cell>
        </row>
        <row r="5267">
          <cell r="M5267">
            <v>45107</v>
          </cell>
        </row>
        <row r="5267">
          <cell r="S5267">
            <v>957.6</v>
          </cell>
        </row>
        <row r="5267">
          <cell r="AA5267">
            <v>45078</v>
          </cell>
          <cell r="AB5267">
            <v>2023</v>
          </cell>
        </row>
        <row r="5267">
          <cell r="AF5267" t="str">
            <v>商铺物业费</v>
          </cell>
        </row>
        <row r="5268">
          <cell r="C5268" t="str">
            <v>中华东波苑</v>
          </cell>
        </row>
        <row r="5268">
          <cell r="K5268" t="str">
            <v>2023年</v>
          </cell>
        </row>
        <row r="5268">
          <cell r="M5268">
            <v>45107</v>
          </cell>
        </row>
        <row r="5268">
          <cell r="S5268">
            <v>684</v>
          </cell>
        </row>
        <row r="5268">
          <cell r="AA5268">
            <v>45078</v>
          </cell>
          <cell r="AB5268">
            <v>2023</v>
          </cell>
        </row>
        <row r="5268">
          <cell r="AF5268" t="str">
            <v>商铺物业费</v>
          </cell>
        </row>
        <row r="5269">
          <cell r="C5269" t="str">
            <v>中华东波苑</v>
          </cell>
        </row>
        <row r="5269">
          <cell r="K5269" t="str">
            <v>2023年</v>
          </cell>
        </row>
        <row r="5269">
          <cell r="M5269">
            <v>45107</v>
          </cell>
        </row>
        <row r="5269">
          <cell r="S5269">
            <v>2080.5</v>
          </cell>
        </row>
        <row r="5269">
          <cell r="AA5269">
            <v>45078</v>
          </cell>
          <cell r="AB5269">
            <v>2023</v>
          </cell>
        </row>
        <row r="5269">
          <cell r="AF5269" t="str">
            <v>商铺物业费</v>
          </cell>
        </row>
        <row r="5270">
          <cell r="C5270" t="str">
            <v>中华东波苑</v>
          </cell>
        </row>
        <row r="5270">
          <cell r="K5270" t="str">
            <v>2023年</v>
          </cell>
        </row>
        <row r="5270">
          <cell r="M5270">
            <v>45077</v>
          </cell>
        </row>
        <row r="5270">
          <cell r="S5270">
            <v>1713</v>
          </cell>
        </row>
        <row r="5270">
          <cell r="AA5270">
            <v>45078</v>
          </cell>
          <cell r="AB5270">
            <v>2023</v>
          </cell>
        </row>
        <row r="5270">
          <cell r="AF5270" t="str">
            <v>代收水费</v>
          </cell>
        </row>
        <row r="5271">
          <cell r="C5271" t="str">
            <v>中华东波苑</v>
          </cell>
        </row>
        <row r="5271">
          <cell r="K5271" t="str">
            <v>2023年</v>
          </cell>
        </row>
        <row r="5271">
          <cell r="M5271">
            <v>45077</v>
          </cell>
        </row>
        <row r="5271">
          <cell r="S5271">
            <v>2432.1</v>
          </cell>
        </row>
        <row r="5271">
          <cell r="AA5271">
            <v>45078</v>
          </cell>
          <cell r="AB5271">
            <v>2023</v>
          </cell>
        </row>
        <row r="5271">
          <cell r="AF5271" t="str">
            <v>电费及管理费</v>
          </cell>
        </row>
        <row r="5272">
          <cell r="C5272" t="str">
            <v>中华东波苑</v>
          </cell>
        </row>
        <row r="5272">
          <cell r="K5272" t="str">
            <v>2023年</v>
          </cell>
        </row>
        <row r="5272">
          <cell r="M5272">
            <v>45077</v>
          </cell>
        </row>
        <row r="5272">
          <cell r="S5272">
            <v>1970.3</v>
          </cell>
        </row>
        <row r="5272">
          <cell r="AA5272">
            <v>45078</v>
          </cell>
          <cell r="AB5272">
            <v>2023</v>
          </cell>
        </row>
        <row r="5272">
          <cell r="AF5272" t="str">
            <v>代收水费</v>
          </cell>
        </row>
        <row r="5273">
          <cell r="C5273" t="str">
            <v>中华东波苑</v>
          </cell>
        </row>
        <row r="5273">
          <cell r="K5273" t="str">
            <v>2023年</v>
          </cell>
        </row>
        <row r="5273">
          <cell r="M5273">
            <v>45291</v>
          </cell>
        </row>
        <row r="5273">
          <cell r="S5273">
            <v>2183.52</v>
          </cell>
        </row>
        <row r="5273">
          <cell r="AA5273">
            <v>45078</v>
          </cell>
          <cell r="AB5273">
            <v>2023</v>
          </cell>
        </row>
        <row r="5273">
          <cell r="AF5273" t="str">
            <v>住宅物业费</v>
          </cell>
        </row>
        <row r="5274">
          <cell r="C5274" t="str">
            <v>中华东波苑</v>
          </cell>
        </row>
        <row r="5274">
          <cell r="K5274" t="str">
            <v>2023年</v>
          </cell>
        </row>
        <row r="5274">
          <cell r="M5274">
            <v>45291</v>
          </cell>
        </row>
        <row r="5274">
          <cell r="S5274">
            <v>1673.88</v>
          </cell>
        </row>
        <row r="5274">
          <cell r="AA5274">
            <v>45078</v>
          </cell>
          <cell r="AB5274">
            <v>2023</v>
          </cell>
        </row>
        <row r="5274">
          <cell r="AF5274" t="str">
            <v>住宅物业费</v>
          </cell>
        </row>
        <row r="5275">
          <cell r="C5275" t="str">
            <v>中华东波苑</v>
          </cell>
        </row>
        <row r="5275">
          <cell r="K5275" t="str">
            <v>2023年</v>
          </cell>
        </row>
        <row r="5275">
          <cell r="M5275">
            <v>45107</v>
          </cell>
        </row>
        <row r="5275">
          <cell r="S5275">
            <v>1246</v>
          </cell>
        </row>
        <row r="5275">
          <cell r="AA5275">
            <v>45078</v>
          </cell>
          <cell r="AB5275">
            <v>2023</v>
          </cell>
        </row>
        <row r="5275">
          <cell r="AF5275" t="str">
            <v>电费及管理费</v>
          </cell>
        </row>
        <row r="5276">
          <cell r="C5276" t="str">
            <v>中华东波苑</v>
          </cell>
        </row>
        <row r="5276">
          <cell r="K5276" t="str">
            <v>2023年</v>
          </cell>
        </row>
        <row r="5276">
          <cell r="M5276">
            <v>45107</v>
          </cell>
        </row>
        <row r="5276">
          <cell r="S5276">
            <v>12900</v>
          </cell>
        </row>
        <row r="5276">
          <cell r="AA5276">
            <v>45078</v>
          </cell>
          <cell r="AB5276">
            <v>2023</v>
          </cell>
        </row>
        <row r="5276">
          <cell r="AF5276" t="str">
            <v>租金收入</v>
          </cell>
        </row>
        <row r="5277">
          <cell r="C5277" t="str">
            <v>中华东波苑</v>
          </cell>
        </row>
        <row r="5277">
          <cell r="K5277" t="str">
            <v>2023年</v>
          </cell>
        </row>
        <row r="5277">
          <cell r="M5277">
            <v>45107</v>
          </cell>
        </row>
        <row r="5277">
          <cell r="S5277">
            <v>2050.32</v>
          </cell>
        </row>
        <row r="5277">
          <cell r="AA5277">
            <v>45078</v>
          </cell>
          <cell r="AB5277">
            <v>2023</v>
          </cell>
        </row>
        <row r="5277">
          <cell r="AF5277" t="str">
            <v>租金收入</v>
          </cell>
        </row>
        <row r="5278">
          <cell r="C5278" t="str">
            <v>中华东波苑</v>
          </cell>
        </row>
        <row r="5278">
          <cell r="K5278" t="str">
            <v>2023年</v>
          </cell>
        </row>
        <row r="5278">
          <cell r="M5278">
            <v>45107</v>
          </cell>
        </row>
        <row r="5278">
          <cell r="S5278">
            <v>3600</v>
          </cell>
        </row>
        <row r="5278">
          <cell r="AA5278">
            <v>45078</v>
          </cell>
          <cell r="AB5278">
            <v>2023</v>
          </cell>
        </row>
        <row r="5278">
          <cell r="AF5278" t="str">
            <v>租金收入</v>
          </cell>
        </row>
        <row r="5279">
          <cell r="C5279" t="str">
            <v>中华东波苑</v>
          </cell>
        </row>
        <row r="5279">
          <cell r="K5279" t="str">
            <v>2023年</v>
          </cell>
        </row>
        <row r="5279">
          <cell r="M5279">
            <v>45046</v>
          </cell>
        </row>
        <row r="5279">
          <cell r="S5279">
            <v>195.940000000001</v>
          </cell>
        </row>
        <row r="5279">
          <cell r="AA5279">
            <v>45078</v>
          </cell>
          <cell r="AB5279">
            <v>2023</v>
          </cell>
        </row>
        <row r="5279">
          <cell r="AF5279" t="str">
            <v>商铺物业费</v>
          </cell>
        </row>
        <row r="5280">
          <cell r="C5280" t="str">
            <v>中华东波苑</v>
          </cell>
        </row>
        <row r="5280">
          <cell r="K5280" t="str">
            <v>2023年</v>
          </cell>
        </row>
        <row r="5280">
          <cell r="M5280">
            <v>45046</v>
          </cell>
        </row>
        <row r="5280">
          <cell r="S5280">
            <v>354.49</v>
          </cell>
        </row>
        <row r="5280">
          <cell r="AA5280">
            <v>45078</v>
          </cell>
          <cell r="AB5280">
            <v>2023</v>
          </cell>
        </row>
        <row r="5280">
          <cell r="AF5280" t="str">
            <v>商铺物业费</v>
          </cell>
        </row>
        <row r="5281">
          <cell r="C5281" t="str">
            <v>中华东波苑</v>
          </cell>
        </row>
        <row r="5281">
          <cell r="K5281" t="str">
            <v>2023年</v>
          </cell>
        </row>
        <row r="5281">
          <cell r="M5281">
            <v>45046</v>
          </cell>
        </row>
        <row r="5281">
          <cell r="S5281">
            <v>1063.03</v>
          </cell>
        </row>
        <row r="5281">
          <cell r="AA5281">
            <v>45078</v>
          </cell>
          <cell r="AB5281">
            <v>2023</v>
          </cell>
        </row>
        <row r="5281">
          <cell r="AF5281" t="str">
            <v>商铺物业费</v>
          </cell>
        </row>
        <row r="5282">
          <cell r="C5282" t="str">
            <v>中华东波苑</v>
          </cell>
        </row>
        <row r="5282">
          <cell r="K5282" t="str">
            <v>2023年</v>
          </cell>
        </row>
        <row r="5282">
          <cell r="M5282">
            <v>45046</v>
          </cell>
        </row>
        <row r="5282">
          <cell r="S5282">
            <v>1065.11</v>
          </cell>
        </row>
        <row r="5282">
          <cell r="AA5282">
            <v>45078</v>
          </cell>
          <cell r="AB5282">
            <v>2023</v>
          </cell>
        </row>
        <row r="5282">
          <cell r="AF5282" t="str">
            <v>商铺物业费</v>
          </cell>
        </row>
        <row r="5283">
          <cell r="C5283" t="str">
            <v>中华东波苑</v>
          </cell>
        </row>
        <row r="5283">
          <cell r="K5283" t="str">
            <v>2023年</v>
          </cell>
        </row>
        <row r="5283">
          <cell r="M5283">
            <v>45046</v>
          </cell>
        </row>
        <row r="5283">
          <cell r="S5283">
            <v>1642.5</v>
          </cell>
        </row>
        <row r="5283">
          <cell r="AA5283">
            <v>45078</v>
          </cell>
          <cell r="AB5283">
            <v>2023</v>
          </cell>
        </row>
        <row r="5283">
          <cell r="AF5283" t="str">
            <v>商铺物业费</v>
          </cell>
        </row>
        <row r="5284">
          <cell r="C5284" t="str">
            <v>中华东波苑</v>
          </cell>
        </row>
        <row r="5284">
          <cell r="K5284" t="str">
            <v>2023年</v>
          </cell>
        </row>
        <row r="5284">
          <cell r="M5284">
            <v>45046</v>
          </cell>
        </row>
        <row r="5284">
          <cell r="S5284">
            <v>191.98</v>
          </cell>
        </row>
        <row r="5284">
          <cell r="AA5284">
            <v>45078</v>
          </cell>
          <cell r="AB5284">
            <v>2023</v>
          </cell>
        </row>
        <row r="5284">
          <cell r="AF5284" t="str">
            <v>商铺物业费</v>
          </cell>
        </row>
        <row r="5285">
          <cell r="C5285" t="str">
            <v>中华东波苑</v>
          </cell>
        </row>
        <row r="5285">
          <cell r="K5285" t="str">
            <v>2023年</v>
          </cell>
        </row>
        <row r="5285">
          <cell r="M5285">
            <v>45046</v>
          </cell>
        </row>
        <row r="5285">
          <cell r="S5285">
            <v>446.29</v>
          </cell>
        </row>
        <row r="5285">
          <cell r="AA5285">
            <v>45078</v>
          </cell>
          <cell r="AB5285">
            <v>2023</v>
          </cell>
        </row>
        <row r="5285">
          <cell r="AF5285" t="str">
            <v>商铺物业费</v>
          </cell>
        </row>
        <row r="5286">
          <cell r="C5286" t="str">
            <v>中华东波苑</v>
          </cell>
        </row>
        <row r="5286">
          <cell r="K5286" t="str">
            <v>2023年</v>
          </cell>
        </row>
        <row r="5286">
          <cell r="M5286">
            <v>45046</v>
          </cell>
        </row>
        <row r="5286">
          <cell r="S5286">
            <v>157.19</v>
          </cell>
        </row>
        <row r="5286">
          <cell r="AA5286">
            <v>45078</v>
          </cell>
          <cell r="AB5286">
            <v>2023</v>
          </cell>
        </row>
        <row r="5286">
          <cell r="AF5286" t="str">
            <v>商铺物业费</v>
          </cell>
        </row>
        <row r="5287">
          <cell r="C5287" t="str">
            <v>中华东波苑</v>
          </cell>
        </row>
        <row r="5287">
          <cell r="K5287" t="str">
            <v>2023年</v>
          </cell>
        </row>
        <row r="5287">
          <cell r="M5287">
            <v>45046</v>
          </cell>
        </row>
        <row r="5287">
          <cell r="S5287">
            <v>347.39</v>
          </cell>
        </row>
        <row r="5287">
          <cell r="AA5287">
            <v>45078</v>
          </cell>
          <cell r="AB5287">
            <v>2023</v>
          </cell>
        </row>
        <row r="5287">
          <cell r="AF5287" t="str">
            <v>商铺物业费</v>
          </cell>
        </row>
        <row r="5288">
          <cell r="C5288" t="str">
            <v>中华东波苑</v>
          </cell>
        </row>
        <row r="5288">
          <cell r="K5288" t="str">
            <v>2023年</v>
          </cell>
        </row>
        <row r="5288">
          <cell r="M5288">
            <v>45077</v>
          </cell>
        </row>
        <row r="5288">
          <cell r="S5288">
            <v>3811.06</v>
          </cell>
        </row>
        <row r="5288">
          <cell r="AA5288">
            <v>45078</v>
          </cell>
          <cell r="AB5288">
            <v>2023</v>
          </cell>
        </row>
        <row r="5288">
          <cell r="AF5288" t="str">
            <v>代收水费</v>
          </cell>
        </row>
        <row r="5289">
          <cell r="C5289" t="str">
            <v>中华东波苑</v>
          </cell>
        </row>
        <row r="5289">
          <cell r="K5289" t="str">
            <v>2023年</v>
          </cell>
        </row>
        <row r="5289">
          <cell r="M5289">
            <v>45077</v>
          </cell>
        </row>
        <row r="5289">
          <cell r="S5289">
            <v>28108.38</v>
          </cell>
        </row>
        <row r="5289">
          <cell r="AA5289">
            <v>45078</v>
          </cell>
          <cell r="AB5289">
            <v>2023</v>
          </cell>
        </row>
        <row r="5289">
          <cell r="AF5289" t="str">
            <v>代收水费</v>
          </cell>
        </row>
        <row r="5290">
          <cell r="C5290" t="str">
            <v>中华东波苑</v>
          </cell>
        </row>
        <row r="5290">
          <cell r="K5290" t="str">
            <v>2023年</v>
          </cell>
        </row>
        <row r="5290">
          <cell r="M5290">
            <v>45107</v>
          </cell>
        </row>
        <row r="5290">
          <cell r="S5290">
            <v>9327.54</v>
          </cell>
        </row>
        <row r="5290">
          <cell r="AA5290">
            <v>45078</v>
          </cell>
          <cell r="AB5290">
            <v>2023</v>
          </cell>
        </row>
        <row r="5290">
          <cell r="AF5290" t="str">
            <v>商铺物业费</v>
          </cell>
        </row>
        <row r="5291">
          <cell r="C5291" t="str">
            <v>中华东波苑</v>
          </cell>
        </row>
        <row r="5291">
          <cell r="K5291" t="str">
            <v>2023年</v>
          </cell>
        </row>
        <row r="5291">
          <cell r="M5291">
            <v>45107</v>
          </cell>
        </row>
        <row r="5291">
          <cell r="S5291">
            <v>500</v>
          </cell>
        </row>
        <row r="5291">
          <cell r="AA5291">
            <v>45078</v>
          </cell>
          <cell r="AB5291">
            <v>2023</v>
          </cell>
        </row>
        <row r="5291">
          <cell r="AF5291" t="str">
            <v>临时停车费</v>
          </cell>
        </row>
        <row r="5292">
          <cell r="C5292" t="str">
            <v>中华东波苑</v>
          </cell>
        </row>
        <row r="5292">
          <cell r="K5292" t="str">
            <v>2023年</v>
          </cell>
        </row>
        <row r="5292">
          <cell r="M5292">
            <v>45107</v>
          </cell>
        </row>
        <row r="5292">
          <cell r="S5292">
            <v>500</v>
          </cell>
        </row>
        <row r="5292">
          <cell r="AA5292">
            <v>45078</v>
          </cell>
          <cell r="AB5292">
            <v>2023</v>
          </cell>
        </row>
        <row r="5292">
          <cell r="AF5292" t="str">
            <v>临时停车费</v>
          </cell>
        </row>
        <row r="5293">
          <cell r="C5293" t="str">
            <v>中华东波苑</v>
          </cell>
        </row>
        <row r="5293">
          <cell r="K5293" t="str">
            <v>2023年</v>
          </cell>
        </row>
        <row r="5293">
          <cell r="M5293">
            <v>45107</v>
          </cell>
        </row>
        <row r="5293">
          <cell r="S5293">
            <v>500</v>
          </cell>
        </row>
        <row r="5293">
          <cell r="AA5293">
            <v>45078</v>
          </cell>
          <cell r="AB5293">
            <v>2023</v>
          </cell>
        </row>
        <row r="5293">
          <cell r="AF5293" t="str">
            <v>临时停车费</v>
          </cell>
        </row>
        <row r="5294">
          <cell r="C5294" t="str">
            <v>中华东波苑</v>
          </cell>
        </row>
        <row r="5294">
          <cell r="K5294" t="str">
            <v>2023年</v>
          </cell>
        </row>
        <row r="5294">
          <cell r="M5294">
            <v>45291</v>
          </cell>
        </row>
        <row r="5294">
          <cell r="S5294">
            <v>1473.6</v>
          </cell>
        </row>
        <row r="5294">
          <cell r="AA5294">
            <v>45078</v>
          </cell>
          <cell r="AB5294">
            <v>2023</v>
          </cell>
        </row>
        <row r="5294">
          <cell r="AF5294" t="str">
            <v>住宅物业费</v>
          </cell>
        </row>
        <row r="5295">
          <cell r="C5295" t="str">
            <v>中华东波苑</v>
          </cell>
        </row>
        <row r="5295">
          <cell r="K5295" t="str">
            <v>2023年</v>
          </cell>
        </row>
        <row r="5295">
          <cell r="M5295">
            <v>45291</v>
          </cell>
        </row>
        <row r="5295">
          <cell r="S5295">
            <v>1800.84</v>
          </cell>
        </row>
        <row r="5295">
          <cell r="AA5295">
            <v>45078</v>
          </cell>
          <cell r="AB5295">
            <v>2023</v>
          </cell>
        </row>
        <row r="5295">
          <cell r="AF5295" t="str">
            <v>住宅物业费</v>
          </cell>
        </row>
        <row r="5296">
          <cell r="C5296" t="str">
            <v>中华东波苑</v>
          </cell>
        </row>
        <row r="5296">
          <cell r="K5296" t="str">
            <v>2023年</v>
          </cell>
        </row>
        <row r="5296">
          <cell r="M5296">
            <v>45291</v>
          </cell>
        </row>
        <row r="5296">
          <cell r="S5296">
            <v>1500</v>
          </cell>
        </row>
        <row r="5296">
          <cell r="AA5296">
            <v>45078</v>
          </cell>
          <cell r="AB5296">
            <v>2023</v>
          </cell>
        </row>
        <row r="5296">
          <cell r="AF5296" t="str">
            <v>小业主产权车辆管理费</v>
          </cell>
        </row>
        <row r="5297">
          <cell r="C5297" t="str">
            <v>中华东波苑</v>
          </cell>
        </row>
        <row r="5297">
          <cell r="K5297" t="str">
            <v>2023年</v>
          </cell>
        </row>
        <row r="5297">
          <cell r="M5297">
            <v>45077</v>
          </cell>
        </row>
        <row r="5297">
          <cell r="S5297">
            <v>171.2</v>
          </cell>
        </row>
        <row r="5297">
          <cell r="AA5297">
            <v>45078</v>
          </cell>
          <cell r="AB5297">
            <v>2023</v>
          </cell>
        </row>
        <row r="5297">
          <cell r="AF5297" t="str">
            <v>电费及管理费</v>
          </cell>
        </row>
        <row r="5298">
          <cell r="C5298" t="str">
            <v>中华东波苑</v>
          </cell>
        </row>
        <row r="5298">
          <cell r="K5298" t="str">
            <v>2023年</v>
          </cell>
        </row>
        <row r="5298">
          <cell r="M5298">
            <v>45291</v>
          </cell>
        </row>
        <row r="5298">
          <cell r="S5298">
            <v>1473.6</v>
          </cell>
        </row>
        <row r="5298">
          <cell r="AA5298">
            <v>45078</v>
          </cell>
          <cell r="AB5298">
            <v>2023</v>
          </cell>
        </row>
        <row r="5298">
          <cell r="AF5298" t="str">
            <v>住宅物业费</v>
          </cell>
        </row>
        <row r="5299">
          <cell r="C5299" t="str">
            <v>中华东波苑</v>
          </cell>
        </row>
        <row r="5299">
          <cell r="K5299" t="str">
            <v>2023年</v>
          </cell>
        </row>
        <row r="5299">
          <cell r="M5299">
            <v>45291</v>
          </cell>
        </row>
        <row r="5299">
          <cell r="S5299">
            <v>1656.12</v>
          </cell>
        </row>
        <row r="5299">
          <cell r="AA5299">
            <v>45078</v>
          </cell>
          <cell r="AB5299">
            <v>2023</v>
          </cell>
        </row>
        <row r="5299">
          <cell r="AF5299" t="str">
            <v>住宅物业费</v>
          </cell>
        </row>
        <row r="5300">
          <cell r="C5300" t="str">
            <v>中华东波苑</v>
          </cell>
        </row>
        <row r="5300">
          <cell r="K5300" t="str">
            <v>2023年</v>
          </cell>
        </row>
        <row r="5300">
          <cell r="M5300">
            <v>45077</v>
          </cell>
        </row>
        <row r="5300">
          <cell r="S5300">
            <v>6922.8</v>
          </cell>
        </row>
        <row r="5300">
          <cell r="AA5300">
            <v>45078</v>
          </cell>
          <cell r="AB5300">
            <v>2023</v>
          </cell>
        </row>
        <row r="5300">
          <cell r="AF5300" t="str">
            <v>电费及管理费</v>
          </cell>
        </row>
        <row r="5301">
          <cell r="C5301" t="str">
            <v>中华东波苑</v>
          </cell>
        </row>
        <row r="5301">
          <cell r="K5301" t="str">
            <v>2023年</v>
          </cell>
        </row>
        <row r="5301">
          <cell r="M5301">
            <v>45077</v>
          </cell>
        </row>
        <row r="5301">
          <cell r="S5301">
            <v>6871.24</v>
          </cell>
        </row>
        <row r="5301">
          <cell r="AA5301">
            <v>45078</v>
          </cell>
          <cell r="AB5301">
            <v>2023</v>
          </cell>
        </row>
        <row r="5301">
          <cell r="AF5301" t="str">
            <v>电费及管理费</v>
          </cell>
        </row>
        <row r="5302">
          <cell r="C5302" t="str">
            <v>中华东波苑</v>
          </cell>
        </row>
        <row r="5302">
          <cell r="K5302" t="str">
            <v>2023年</v>
          </cell>
        </row>
        <row r="5302">
          <cell r="M5302">
            <v>45107</v>
          </cell>
        </row>
        <row r="5302">
          <cell r="S5302">
            <v>12287.28</v>
          </cell>
        </row>
        <row r="5302">
          <cell r="AA5302">
            <v>45078</v>
          </cell>
          <cell r="AB5302">
            <v>2023</v>
          </cell>
        </row>
        <row r="5302">
          <cell r="AF5302" t="str">
            <v>商铺物业费</v>
          </cell>
        </row>
        <row r="5303">
          <cell r="C5303" t="str">
            <v>中华东波苑</v>
          </cell>
        </row>
        <row r="5303">
          <cell r="K5303" t="str">
            <v>2023年</v>
          </cell>
        </row>
        <row r="5303">
          <cell r="M5303">
            <v>45077</v>
          </cell>
        </row>
        <row r="5303">
          <cell r="S5303">
            <v>1482.36</v>
          </cell>
        </row>
        <row r="5303">
          <cell r="AA5303">
            <v>45078</v>
          </cell>
          <cell r="AB5303">
            <v>2023</v>
          </cell>
        </row>
        <row r="5303">
          <cell r="AF5303" t="str">
            <v>电费及管理费</v>
          </cell>
        </row>
        <row r="5304">
          <cell r="C5304" t="str">
            <v>中华东波苑</v>
          </cell>
        </row>
        <row r="5304">
          <cell r="K5304" t="str">
            <v>2023年</v>
          </cell>
        </row>
        <row r="5304">
          <cell r="M5304">
            <v>45016</v>
          </cell>
        </row>
        <row r="5304">
          <cell r="S5304">
            <v>10000</v>
          </cell>
        </row>
        <row r="5304">
          <cell r="AA5304">
            <v>45078</v>
          </cell>
          <cell r="AB5304">
            <v>2023</v>
          </cell>
        </row>
        <row r="5304">
          <cell r="AF5304" t="str">
            <v>电费及管理费</v>
          </cell>
        </row>
        <row r="5305">
          <cell r="C5305" t="str">
            <v>中华东波苑</v>
          </cell>
        </row>
        <row r="5305">
          <cell r="K5305" t="str">
            <v>2023年</v>
          </cell>
        </row>
        <row r="5305">
          <cell r="M5305">
            <v>45077</v>
          </cell>
        </row>
        <row r="5305">
          <cell r="S5305">
            <v>776.72</v>
          </cell>
        </row>
        <row r="5305">
          <cell r="AA5305">
            <v>45078</v>
          </cell>
          <cell r="AB5305">
            <v>2023</v>
          </cell>
        </row>
        <row r="5305">
          <cell r="AF5305" t="str">
            <v>电费及管理费</v>
          </cell>
        </row>
        <row r="5306">
          <cell r="C5306" t="str">
            <v>中华东波苑</v>
          </cell>
        </row>
        <row r="5306">
          <cell r="K5306" t="str">
            <v>2022年</v>
          </cell>
        </row>
        <row r="5306">
          <cell r="M5306">
            <v>44926</v>
          </cell>
        </row>
        <row r="5306">
          <cell r="S5306">
            <v>3600</v>
          </cell>
        </row>
        <row r="5306">
          <cell r="AA5306">
            <v>45078</v>
          </cell>
          <cell r="AB5306">
            <v>2023</v>
          </cell>
        </row>
        <row r="5306">
          <cell r="AF5306" t="str">
            <v>场地使用费</v>
          </cell>
        </row>
        <row r="5307">
          <cell r="C5307" t="str">
            <v>中华东波苑</v>
          </cell>
        </row>
        <row r="5307">
          <cell r="K5307" t="str">
            <v>2023年</v>
          </cell>
        </row>
        <row r="5307">
          <cell r="M5307">
            <v>45107</v>
          </cell>
        </row>
        <row r="5307">
          <cell r="S5307">
            <v>3600</v>
          </cell>
        </row>
        <row r="5307">
          <cell r="AA5307">
            <v>45078</v>
          </cell>
          <cell r="AB5307">
            <v>2023</v>
          </cell>
        </row>
        <row r="5307">
          <cell r="AF5307" t="str">
            <v>场地使用费</v>
          </cell>
        </row>
        <row r="5308">
          <cell r="C5308" t="str">
            <v>中华东波苑</v>
          </cell>
        </row>
        <row r="5308">
          <cell r="K5308" t="str">
            <v>2022年</v>
          </cell>
        </row>
        <row r="5308">
          <cell r="M5308">
            <v>44926</v>
          </cell>
        </row>
        <row r="5308">
          <cell r="S5308">
            <v>400</v>
          </cell>
        </row>
        <row r="5308">
          <cell r="AA5308">
            <v>45078</v>
          </cell>
          <cell r="AB5308">
            <v>2023</v>
          </cell>
        </row>
        <row r="5308">
          <cell r="AF5308" t="str">
            <v>电费及管理费</v>
          </cell>
        </row>
        <row r="5309">
          <cell r="C5309" t="str">
            <v>中华东波苑</v>
          </cell>
        </row>
        <row r="5309">
          <cell r="K5309" t="str">
            <v>2023年</v>
          </cell>
        </row>
        <row r="5309">
          <cell r="M5309">
            <v>45107</v>
          </cell>
        </row>
        <row r="5309">
          <cell r="S5309">
            <v>400</v>
          </cell>
        </row>
        <row r="5309">
          <cell r="AA5309">
            <v>45078</v>
          </cell>
          <cell r="AB5309">
            <v>2023</v>
          </cell>
        </row>
        <row r="5309">
          <cell r="AF5309" t="str">
            <v>电费及管理费</v>
          </cell>
        </row>
        <row r="5310">
          <cell r="C5310" t="str">
            <v>中华东波苑</v>
          </cell>
        </row>
        <row r="5310">
          <cell r="K5310" t="str">
            <v>2023年</v>
          </cell>
        </row>
        <row r="5310">
          <cell r="M5310">
            <v>45291</v>
          </cell>
        </row>
        <row r="5310">
          <cell r="S5310">
            <v>2916.67</v>
          </cell>
        </row>
        <row r="5310">
          <cell r="AA5310">
            <v>45078</v>
          </cell>
          <cell r="AB5310">
            <v>2023</v>
          </cell>
        </row>
        <row r="5310">
          <cell r="AF5310" t="str">
            <v>场地使用费</v>
          </cell>
        </row>
        <row r="5311">
          <cell r="C5311" t="str">
            <v>中华东波苑</v>
          </cell>
        </row>
        <row r="5311">
          <cell r="K5311" t="str">
            <v>2024年</v>
          </cell>
        </row>
        <row r="5311">
          <cell r="M5311">
            <v>45351</v>
          </cell>
        </row>
        <row r="5311">
          <cell r="S5311">
            <v>583.33</v>
          </cell>
        </row>
        <row r="5311">
          <cell r="AA5311">
            <v>45078</v>
          </cell>
          <cell r="AB5311">
            <v>2023</v>
          </cell>
        </row>
        <row r="5311">
          <cell r="AF5311" t="str">
            <v>场地使用费</v>
          </cell>
        </row>
        <row r="5312">
          <cell r="C5312" t="str">
            <v>中华东波苑</v>
          </cell>
        </row>
        <row r="5312">
          <cell r="K5312" t="str">
            <v>2023年</v>
          </cell>
        </row>
        <row r="5312">
          <cell r="M5312">
            <v>45077</v>
          </cell>
        </row>
        <row r="5312">
          <cell r="S5312">
            <v>1167.34</v>
          </cell>
        </row>
        <row r="5312">
          <cell r="AA5312">
            <v>45078</v>
          </cell>
          <cell r="AB5312">
            <v>2023</v>
          </cell>
        </row>
        <row r="5312">
          <cell r="AF5312" t="str">
            <v>代收水费</v>
          </cell>
        </row>
        <row r="5313">
          <cell r="C5313" t="str">
            <v>中华东波苑</v>
          </cell>
        </row>
        <row r="5313">
          <cell r="K5313" t="str">
            <v>2023年</v>
          </cell>
        </row>
        <row r="5313">
          <cell r="M5313">
            <v>45107</v>
          </cell>
        </row>
        <row r="5313">
          <cell r="S5313">
            <v>393.82</v>
          </cell>
        </row>
        <row r="5313">
          <cell r="AA5313">
            <v>45078</v>
          </cell>
          <cell r="AB5313">
            <v>2023</v>
          </cell>
        </row>
        <row r="5313">
          <cell r="AF5313" t="str">
            <v>商铺物业费</v>
          </cell>
        </row>
        <row r="5314">
          <cell r="C5314" t="str">
            <v>中华东波苑</v>
          </cell>
        </row>
        <row r="5314">
          <cell r="K5314" t="str">
            <v>2023年</v>
          </cell>
        </row>
        <row r="5314">
          <cell r="M5314">
            <v>45107</v>
          </cell>
        </row>
        <row r="5314">
          <cell r="S5314">
            <v>265.56</v>
          </cell>
        </row>
        <row r="5314">
          <cell r="AA5314">
            <v>45078</v>
          </cell>
          <cell r="AB5314">
            <v>2023</v>
          </cell>
        </row>
        <row r="5314">
          <cell r="AF5314" t="str">
            <v>商铺物业费</v>
          </cell>
        </row>
        <row r="5315">
          <cell r="C5315" t="str">
            <v>中华东波苑</v>
          </cell>
        </row>
        <row r="5315">
          <cell r="K5315" t="str">
            <v>2023年</v>
          </cell>
        </row>
        <row r="5315">
          <cell r="M5315">
            <v>45107</v>
          </cell>
        </row>
        <row r="5315">
          <cell r="S5315">
            <v>1699.1</v>
          </cell>
        </row>
        <row r="5315">
          <cell r="AA5315">
            <v>45078</v>
          </cell>
          <cell r="AB5315">
            <v>2023</v>
          </cell>
        </row>
        <row r="5315">
          <cell r="AF5315" t="str">
            <v>商铺物业费</v>
          </cell>
        </row>
        <row r="5316">
          <cell r="C5316" t="str">
            <v>中华东波苑</v>
          </cell>
        </row>
        <row r="5316">
          <cell r="K5316" t="str">
            <v>2023年</v>
          </cell>
        </row>
        <row r="5316">
          <cell r="M5316">
            <v>45291</v>
          </cell>
        </row>
        <row r="5316">
          <cell r="S5316">
            <v>1656.01</v>
          </cell>
        </row>
        <row r="5316">
          <cell r="AA5316">
            <v>45108</v>
          </cell>
          <cell r="AB5316">
            <v>2023</v>
          </cell>
        </row>
        <row r="5316">
          <cell r="AF5316" t="str">
            <v>住宅物业费</v>
          </cell>
        </row>
        <row r="5317">
          <cell r="C5317" t="str">
            <v>中华东波苑</v>
          </cell>
        </row>
        <row r="5317">
          <cell r="K5317" t="str">
            <v>2023年</v>
          </cell>
        </row>
        <row r="5317">
          <cell r="M5317">
            <v>45199</v>
          </cell>
        </row>
        <row r="5317">
          <cell r="S5317">
            <v>545.88</v>
          </cell>
        </row>
        <row r="5317">
          <cell r="AA5317">
            <v>45108</v>
          </cell>
          <cell r="AB5317">
            <v>2023</v>
          </cell>
        </row>
        <row r="5317">
          <cell r="AF5317" t="str">
            <v>住宅物业费</v>
          </cell>
        </row>
        <row r="5318">
          <cell r="C5318" t="str">
            <v>中华东波苑</v>
          </cell>
        </row>
        <row r="5318">
          <cell r="K5318" t="str">
            <v>2023年</v>
          </cell>
        </row>
        <row r="5318">
          <cell r="M5318">
            <v>45199</v>
          </cell>
        </row>
        <row r="5318">
          <cell r="S5318">
            <v>783.3</v>
          </cell>
        </row>
        <row r="5318">
          <cell r="AA5318">
            <v>45108</v>
          </cell>
          <cell r="AB5318">
            <v>2023</v>
          </cell>
        </row>
        <row r="5318">
          <cell r="AF5318" t="str">
            <v>商铺物业费</v>
          </cell>
        </row>
        <row r="5319">
          <cell r="C5319" t="str">
            <v>中华东波苑</v>
          </cell>
        </row>
        <row r="5319">
          <cell r="K5319" t="str">
            <v>2023年</v>
          </cell>
        </row>
        <row r="5319">
          <cell r="M5319">
            <v>45107</v>
          </cell>
        </row>
        <row r="5319">
          <cell r="S5319">
            <v>1077.6</v>
          </cell>
        </row>
        <row r="5319">
          <cell r="AA5319">
            <v>45108</v>
          </cell>
          <cell r="AB5319">
            <v>2023</v>
          </cell>
        </row>
        <row r="5319">
          <cell r="AF5319" t="str">
            <v>电费及管理费</v>
          </cell>
        </row>
        <row r="5320">
          <cell r="C5320" t="str">
            <v>中华东波苑</v>
          </cell>
        </row>
        <row r="5320">
          <cell r="K5320" t="str">
            <v>2023年</v>
          </cell>
        </row>
        <row r="5320">
          <cell r="M5320">
            <v>45107</v>
          </cell>
        </row>
        <row r="5320">
          <cell r="S5320">
            <v>312</v>
          </cell>
        </row>
        <row r="5320">
          <cell r="AA5320">
            <v>45108</v>
          </cell>
          <cell r="AB5320">
            <v>2023</v>
          </cell>
        </row>
        <row r="5320">
          <cell r="AF5320" t="str">
            <v>代收水费</v>
          </cell>
        </row>
        <row r="5321">
          <cell r="C5321" t="str">
            <v>中华东波苑</v>
          </cell>
        </row>
        <row r="5321">
          <cell r="K5321" t="str">
            <v>2023年</v>
          </cell>
        </row>
        <row r="5321">
          <cell r="M5321">
            <v>45107</v>
          </cell>
        </row>
        <row r="5321">
          <cell r="S5321">
            <v>4676.9</v>
          </cell>
        </row>
        <row r="5321">
          <cell r="AA5321">
            <v>45108</v>
          </cell>
          <cell r="AB5321">
            <v>2023</v>
          </cell>
        </row>
        <row r="5321">
          <cell r="AF5321" t="str">
            <v>代收水费</v>
          </cell>
        </row>
        <row r="5322">
          <cell r="C5322" t="str">
            <v>中华东波苑</v>
          </cell>
        </row>
        <row r="5322">
          <cell r="K5322" t="str">
            <v>2023年</v>
          </cell>
        </row>
        <row r="5322">
          <cell r="M5322">
            <v>45107</v>
          </cell>
        </row>
        <row r="5322">
          <cell r="S5322">
            <v>4886.23</v>
          </cell>
        </row>
        <row r="5322">
          <cell r="AA5322">
            <v>45108</v>
          </cell>
          <cell r="AB5322">
            <v>2023</v>
          </cell>
        </row>
        <row r="5322">
          <cell r="AF5322" t="str">
            <v>代收水费</v>
          </cell>
        </row>
        <row r="5323">
          <cell r="C5323" t="str">
            <v>中华东波苑</v>
          </cell>
        </row>
        <row r="5323">
          <cell r="K5323" t="str">
            <v>2023年</v>
          </cell>
        </row>
        <row r="5323">
          <cell r="M5323">
            <v>45107</v>
          </cell>
        </row>
        <row r="5323">
          <cell r="S5323">
            <v>176.2</v>
          </cell>
        </row>
        <row r="5323">
          <cell r="AA5323">
            <v>45108</v>
          </cell>
          <cell r="AB5323">
            <v>2023</v>
          </cell>
        </row>
        <row r="5323">
          <cell r="AF5323" t="str">
            <v>代收水费</v>
          </cell>
        </row>
        <row r="5324">
          <cell r="C5324" t="str">
            <v>中华东波苑</v>
          </cell>
        </row>
        <row r="5324">
          <cell r="K5324" t="str">
            <v>2023年</v>
          </cell>
        </row>
        <row r="5324">
          <cell r="M5324">
            <v>45107</v>
          </cell>
        </row>
        <row r="5324">
          <cell r="S5324">
            <v>298.1</v>
          </cell>
        </row>
        <row r="5324">
          <cell r="AA5324">
            <v>45108</v>
          </cell>
          <cell r="AB5324">
            <v>2023</v>
          </cell>
        </row>
        <row r="5324">
          <cell r="AF5324" t="str">
            <v>电费及管理费</v>
          </cell>
        </row>
        <row r="5325">
          <cell r="C5325" t="str">
            <v>中华东波苑</v>
          </cell>
        </row>
        <row r="5325">
          <cell r="K5325" t="str">
            <v>2023年</v>
          </cell>
        </row>
        <row r="5325">
          <cell r="M5325">
            <v>45107</v>
          </cell>
        </row>
        <row r="5325">
          <cell r="S5325">
            <v>454.86</v>
          </cell>
        </row>
        <row r="5325">
          <cell r="AA5325">
            <v>45108</v>
          </cell>
          <cell r="AB5325">
            <v>2023</v>
          </cell>
        </row>
        <row r="5325">
          <cell r="AF5325" t="str">
            <v>代收水费</v>
          </cell>
        </row>
        <row r="5326">
          <cell r="C5326" t="str">
            <v>中华东波苑</v>
          </cell>
        </row>
        <row r="5326">
          <cell r="K5326" t="str">
            <v>2023年</v>
          </cell>
        </row>
        <row r="5326">
          <cell r="M5326">
            <v>45291</v>
          </cell>
        </row>
        <row r="5326">
          <cell r="S5326">
            <v>736.8</v>
          </cell>
        </row>
        <row r="5326">
          <cell r="AA5326">
            <v>45108</v>
          </cell>
          <cell r="AB5326">
            <v>2023</v>
          </cell>
        </row>
        <row r="5326">
          <cell r="AF5326" t="str">
            <v>住宅物业费</v>
          </cell>
        </row>
        <row r="5327">
          <cell r="C5327" t="str">
            <v>中华东波苑</v>
          </cell>
        </row>
        <row r="5327">
          <cell r="K5327" t="str">
            <v>2023年</v>
          </cell>
        </row>
        <row r="5327">
          <cell r="M5327">
            <v>45291</v>
          </cell>
        </row>
        <row r="5327">
          <cell r="S5327">
            <v>1500</v>
          </cell>
        </row>
        <row r="5327">
          <cell r="AA5327">
            <v>45108</v>
          </cell>
          <cell r="AB5327">
            <v>2023</v>
          </cell>
        </row>
        <row r="5327">
          <cell r="AF5327" t="str">
            <v>地面停车费</v>
          </cell>
        </row>
        <row r="5328">
          <cell r="C5328" t="str">
            <v>中华东波苑</v>
          </cell>
        </row>
        <row r="5328">
          <cell r="K5328" t="str">
            <v>2023年</v>
          </cell>
        </row>
        <row r="5328">
          <cell r="M5328">
            <v>45291</v>
          </cell>
        </row>
        <row r="5328">
          <cell r="S5328">
            <v>854.94</v>
          </cell>
        </row>
        <row r="5328">
          <cell r="AA5328">
            <v>45108</v>
          </cell>
          <cell r="AB5328">
            <v>2023</v>
          </cell>
        </row>
        <row r="5328">
          <cell r="AF5328" t="str">
            <v>住宅物业费</v>
          </cell>
        </row>
        <row r="5329">
          <cell r="C5329" t="str">
            <v>中华东波苑</v>
          </cell>
        </row>
        <row r="5329">
          <cell r="K5329" t="str">
            <v>2023年</v>
          </cell>
        </row>
        <row r="5329">
          <cell r="M5329">
            <v>45291</v>
          </cell>
        </row>
        <row r="5329">
          <cell r="S5329">
            <v>2100</v>
          </cell>
        </row>
        <row r="5329">
          <cell r="AA5329">
            <v>45108</v>
          </cell>
          <cell r="AB5329">
            <v>2023</v>
          </cell>
        </row>
        <row r="5329">
          <cell r="AF5329" t="str">
            <v>地下停车费</v>
          </cell>
        </row>
        <row r="5330">
          <cell r="C5330" t="str">
            <v>中华东波苑</v>
          </cell>
        </row>
        <row r="5330">
          <cell r="K5330" t="str">
            <v>2023年</v>
          </cell>
        </row>
        <row r="5330">
          <cell r="M5330">
            <v>45291</v>
          </cell>
        </row>
        <row r="5330">
          <cell r="S5330">
            <v>1799.16</v>
          </cell>
        </row>
        <row r="5330">
          <cell r="AA5330">
            <v>45108</v>
          </cell>
          <cell r="AB5330">
            <v>2023</v>
          </cell>
        </row>
        <row r="5330">
          <cell r="AF5330" t="str">
            <v>住宅物业费</v>
          </cell>
        </row>
        <row r="5331">
          <cell r="C5331" t="str">
            <v>中华东波苑</v>
          </cell>
        </row>
        <row r="5331">
          <cell r="K5331" t="str">
            <v>2023年</v>
          </cell>
        </row>
        <row r="5331">
          <cell r="M5331">
            <v>45291</v>
          </cell>
        </row>
        <row r="5331">
          <cell r="S5331">
            <v>1500</v>
          </cell>
        </row>
        <row r="5331">
          <cell r="AA5331">
            <v>45108</v>
          </cell>
          <cell r="AB5331">
            <v>2023</v>
          </cell>
        </row>
        <row r="5331">
          <cell r="AF5331" t="str">
            <v>小业主产权车辆管理费</v>
          </cell>
        </row>
        <row r="5332">
          <cell r="C5332" t="str">
            <v>中华东波苑</v>
          </cell>
        </row>
        <row r="5332">
          <cell r="K5332" t="str">
            <v>2023年</v>
          </cell>
        </row>
        <row r="5332">
          <cell r="M5332">
            <v>45291</v>
          </cell>
        </row>
        <row r="5332">
          <cell r="S5332">
            <v>900.42</v>
          </cell>
        </row>
        <row r="5332">
          <cell r="AA5332">
            <v>45108</v>
          </cell>
          <cell r="AB5332">
            <v>2023</v>
          </cell>
        </row>
        <row r="5332">
          <cell r="AF5332" t="str">
            <v>住宅物业费</v>
          </cell>
        </row>
        <row r="5333">
          <cell r="C5333" t="str">
            <v>中华东波苑</v>
          </cell>
        </row>
        <row r="5333">
          <cell r="K5333" t="str">
            <v>2023年</v>
          </cell>
        </row>
        <row r="5333">
          <cell r="M5333">
            <v>45291</v>
          </cell>
        </row>
        <row r="5333">
          <cell r="S5333">
            <v>828.06</v>
          </cell>
        </row>
        <row r="5333">
          <cell r="AA5333">
            <v>45108</v>
          </cell>
          <cell r="AB5333">
            <v>2023</v>
          </cell>
        </row>
        <row r="5333">
          <cell r="AF5333" t="str">
            <v>住宅物业费</v>
          </cell>
        </row>
        <row r="5334">
          <cell r="C5334" t="str">
            <v>中华东波苑</v>
          </cell>
        </row>
        <row r="5334">
          <cell r="K5334" t="str">
            <v>2023年</v>
          </cell>
        </row>
        <row r="5334">
          <cell r="M5334">
            <v>45291</v>
          </cell>
        </row>
        <row r="5334">
          <cell r="S5334">
            <v>7482.33</v>
          </cell>
        </row>
        <row r="5334">
          <cell r="AA5334">
            <v>45108</v>
          </cell>
          <cell r="AB5334">
            <v>2023</v>
          </cell>
        </row>
        <row r="5334">
          <cell r="AF5334" t="str">
            <v>商铺物业费</v>
          </cell>
        </row>
        <row r="5335">
          <cell r="C5335" t="str">
            <v>中华东波苑</v>
          </cell>
        </row>
        <row r="5335">
          <cell r="K5335" t="str">
            <v>2023年</v>
          </cell>
        </row>
        <row r="5335">
          <cell r="M5335">
            <v>45291</v>
          </cell>
        </row>
        <row r="5335">
          <cell r="S5335">
            <v>1625.67</v>
          </cell>
        </row>
        <row r="5335">
          <cell r="AA5335">
            <v>45108</v>
          </cell>
          <cell r="AB5335">
            <v>2023</v>
          </cell>
        </row>
        <row r="5335">
          <cell r="AF5335" t="str">
            <v>商铺物业费</v>
          </cell>
        </row>
        <row r="5336">
          <cell r="C5336" t="str">
            <v>中华东波苑</v>
          </cell>
        </row>
        <row r="5336">
          <cell r="K5336" t="str">
            <v>2023年</v>
          </cell>
        </row>
        <row r="5336">
          <cell r="M5336">
            <v>45107</v>
          </cell>
        </row>
        <row r="5336">
          <cell r="S5336">
            <v>999</v>
          </cell>
        </row>
        <row r="5336">
          <cell r="AA5336">
            <v>45108</v>
          </cell>
          <cell r="AB5336">
            <v>2023</v>
          </cell>
        </row>
        <row r="5336">
          <cell r="AF5336" t="str">
            <v>代收水费</v>
          </cell>
        </row>
        <row r="5337">
          <cell r="C5337" t="str">
            <v>中华东波苑</v>
          </cell>
        </row>
        <row r="5337">
          <cell r="K5337" t="str">
            <v>2023年</v>
          </cell>
        </row>
        <row r="5337">
          <cell r="M5337">
            <v>45107</v>
          </cell>
        </row>
        <row r="5337">
          <cell r="S5337">
            <v>257</v>
          </cell>
        </row>
        <row r="5337">
          <cell r="AA5337">
            <v>45108</v>
          </cell>
          <cell r="AB5337">
            <v>2023</v>
          </cell>
        </row>
        <row r="5337">
          <cell r="AF5337" t="str">
            <v>代收水费</v>
          </cell>
        </row>
        <row r="5338">
          <cell r="C5338" t="str">
            <v>中华东波苑</v>
          </cell>
        </row>
        <row r="5338">
          <cell r="K5338" t="str">
            <v>2023年</v>
          </cell>
        </row>
        <row r="5338">
          <cell r="M5338">
            <v>45291</v>
          </cell>
        </row>
        <row r="5338">
          <cell r="S5338">
            <v>2619.54</v>
          </cell>
        </row>
        <row r="5338">
          <cell r="AA5338">
            <v>45108</v>
          </cell>
          <cell r="AB5338">
            <v>2023</v>
          </cell>
        </row>
        <row r="5338">
          <cell r="AF5338" t="str">
            <v>商铺物业费</v>
          </cell>
        </row>
        <row r="5339">
          <cell r="C5339" t="str">
            <v>中华东波苑</v>
          </cell>
        </row>
        <row r="5339">
          <cell r="K5339" t="str">
            <v>2023年</v>
          </cell>
        </row>
        <row r="5339">
          <cell r="M5339">
            <v>45107</v>
          </cell>
        </row>
        <row r="5339">
          <cell r="S5339">
            <v>7506.13</v>
          </cell>
        </row>
        <row r="5339">
          <cell r="AA5339">
            <v>45108</v>
          </cell>
          <cell r="AB5339">
            <v>2023</v>
          </cell>
        </row>
        <row r="5339">
          <cell r="AF5339" t="str">
            <v>代收水费</v>
          </cell>
        </row>
        <row r="5340">
          <cell r="C5340" t="str">
            <v>中华东波苑</v>
          </cell>
        </row>
        <row r="5340">
          <cell r="K5340" t="str">
            <v>2023年</v>
          </cell>
        </row>
        <row r="5340">
          <cell r="M5340">
            <v>45107</v>
          </cell>
        </row>
        <row r="5340">
          <cell r="S5340">
            <v>7314.3</v>
          </cell>
        </row>
        <row r="5340">
          <cell r="AA5340">
            <v>45108</v>
          </cell>
          <cell r="AB5340">
            <v>2023</v>
          </cell>
        </row>
        <row r="5340">
          <cell r="AF5340" t="str">
            <v>代收水费</v>
          </cell>
        </row>
        <row r="5341">
          <cell r="C5341" t="str">
            <v>中华东波苑</v>
          </cell>
        </row>
        <row r="5341">
          <cell r="K5341" t="str">
            <v>2023年</v>
          </cell>
        </row>
        <row r="5341">
          <cell r="M5341">
            <v>45107</v>
          </cell>
        </row>
        <row r="5341">
          <cell r="S5341">
            <v>10800</v>
          </cell>
        </row>
        <row r="5341">
          <cell r="AA5341">
            <v>45108</v>
          </cell>
          <cell r="AB5341">
            <v>2023</v>
          </cell>
        </row>
        <row r="5341">
          <cell r="AF5341" t="str">
            <v>租金收入</v>
          </cell>
        </row>
        <row r="5342">
          <cell r="C5342" t="str">
            <v>中华东波苑</v>
          </cell>
        </row>
        <row r="5342">
          <cell r="K5342" t="str">
            <v>2023年</v>
          </cell>
        </row>
        <row r="5342">
          <cell r="M5342">
            <v>45107</v>
          </cell>
        </row>
        <row r="5342">
          <cell r="S5342">
            <v>194.94</v>
          </cell>
        </row>
        <row r="5342">
          <cell r="AA5342">
            <v>45108</v>
          </cell>
          <cell r="AB5342">
            <v>2023</v>
          </cell>
        </row>
        <row r="5342">
          <cell r="AF5342" t="str">
            <v>代收水费</v>
          </cell>
        </row>
        <row r="5343">
          <cell r="C5343" t="str">
            <v>中华东波苑</v>
          </cell>
        </row>
        <row r="5343">
          <cell r="K5343" t="str">
            <v>2023年</v>
          </cell>
        </row>
        <row r="5343">
          <cell r="M5343">
            <v>45107</v>
          </cell>
        </row>
        <row r="5343">
          <cell r="S5343">
            <v>6924.36</v>
          </cell>
        </row>
        <row r="5343">
          <cell r="AA5343">
            <v>45108</v>
          </cell>
          <cell r="AB5343">
            <v>2023</v>
          </cell>
        </row>
        <row r="5343">
          <cell r="AF5343" t="str">
            <v>代收水费</v>
          </cell>
        </row>
        <row r="5344">
          <cell r="C5344" t="str">
            <v>中华东波苑</v>
          </cell>
        </row>
        <row r="5344">
          <cell r="K5344" t="str">
            <v>2023年</v>
          </cell>
        </row>
        <row r="5344">
          <cell r="M5344">
            <v>45107</v>
          </cell>
        </row>
        <row r="5344">
          <cell r="S5344">
            <v>511.25</v>
          </cell>
        </row>
        <row r="5344">
          <cell r="AA5344">
            <v>45108</v>
          </cell>
          <cell r="AB5344">
            <v>2023</v>
          </cell>
        </row>
        <row r="5344">
          <cell r="AF5344" t="str">
            <v>代收水费</v>
          </cell>
        </row>
        <row r="5345">
          <cell r="C5345" t="str">
            <v>中华东波苑</v>
          </cell>
        </row>
        <row r="5345">
          <cell r="K5345" t="str">
            <v>2023年</v>
          </cell>
        </row>
        <row r="5345">
          <cell r="M5345">
            <v>45291</v>
          </cell>
        </row>
        <row r="5345">
          <cell r="S5345">
            <v>1702.68</v>
          </cell>
        </row>
        <row r="5345">
          <cell r="AA5345">
            <v>45108</v>
          </cell>
          <cell r="AB5345">
            <v>2023</v>
          </cell>
        </row>
        <row r="5345">
          <cell r="AF5345" t="str">
            <v>住宅物业费</v>
          </cell>
        </row>
        <row r="5346">
          <cell r="C5346" t="str">
            <v>中华东波苑</v>
          </cell>
        </row>
        <row r="5346">
          <cell r="K5346" t="str">
            <v>2023年</v>
          </cell>
        </row>
        <row r="5346">
          <cell r="M5346">
            <v>45291</v>
          </cell>
        </row>
        <row r="5346">
          <cell r="S5346">
            <v>3000</v>
          </cell>
        </row>
        <row r="5346">
          <cell r="AA5346">
            <v>45108</v>
          </cell>
          <cell r="AB5346">
            <v>2023</v>
          </cell>
        </row>
        <row r="5346">
          <cell r="AF5346" t="str">
            <v>地面停车费</v>
          </cell>
        </row>
        <row r="5347">
          <cell r="C5347" t="str">
            <v>中华东波苑</v>
          </cell>
        </row>
        <row r="5347">
          <cell r="K5347" t="str">
            <v>2023年</v>
          </cell>
        </row>
        <row r="5347">
          <cell r="M5347">
            <v>45046</v>
          </cell>
        </row>
        <row r="5347">
          <cell r="S5347">
            <v>16461</v>
          </cell>
        </row>
        <row r="5347">
          <cell r="AA5347">
            <v>45108</v>
          </cell>
          <cell r="AB5347">
            <v>2023</v>
          </cell>
        </row>
        <row r="5347">
          <cell r="AF5347" t="str">
            <v>电费及管理费</v>
          </cell>
        </row>
        <row r="5348">
          <cell r="C5348" t="str">
            <v>中华东波苑</v>
          </cell>
        </row>
        <row r="5348">
          <cell r="K5348" t="str">
            <v>2023年</v>
          </cell>
        </row>
        <row r="5348">
          <cell r="M5348">
            <v>45291</v>
          </cell>
        </row>
        <row r="5348">
          <cell r="S5348">
            <v>836.94</v>
          </cell>
        </row>
        <row r="5348">
          <cell r="AA5348">
            <v>45108</v>
          </cell>
          <cell r="AB5348">
            <v>2023</v>
          </cell>
        </row>
        <row r="5348">
          <cell r="AF5348" t="str">
            <v>住宅物业费</v>
          </cell>
        </row>
        <row r="5349">
          <cell r="C5349" t="str">
            <v>中华东波苑</v>
          </cell>
        </row>
        <row r="5349">
          <cell r="K5349" t="str">
            <v>2023年</v>
          </cell>
        </row>
        <row r="5349">
          <cell r="M5349">
            <v>45291</v>
          </cell>
        </row>
        <row r="5349">
          <cell r="S5349">
            <v>836.94</v>
          </cell>
        </row>
        <row r="5349">
          <cell r="AA5349">
            <v>45108</v>
          </cell>
          <cell r="AB5349">
            <v>2023</v>
          </cell>
        </row>
        <row r="5349">
          <cell r="AF5349" t="str">
            <v>住宅物业费</v>
          </cell>
        </row>
        <row r="5350">
          <cell r="C5350" t="str">
            <v>中华东波苑</v>
          </cell>
        </row>
        <row r="5350">
          <cell r="K5350" t="str">
            <v>2023年</v>
          </cell>
        </row>
        <row r="5350">
          <cell r="M5350">
            <v>45107</v>
          </cell>
        </row>
        <row r="5350">
          <cell r="S5350">
            <v>4175.86</v>
          </cell>
        </row>
        <row r="5350">
          <cell r="AA5350">
            <v>45108</v>
          </cell>
          <cell r="AB5350">
            <v>2023</v>
          </cell>
        </row>
        <row r="5350">
          <cell r="AF5350" t="str">
            <v>代收水费</v>
          </cell>
        </row>
        <row r="5351">
          <cell r="C5351" t="str">
            <v>中华东波苑</v>
          </cell>
        </row>
        <row r="5351">
          <cell r="K5351" t="str">
            <v>2023年</v>
          </cell>
        </row>
        <row r="5351">
          <cell r="M5351">
            <v>45199</v>
          </cell>
        </row>
        <row r="5351">
          <cell r="S5351">
            <v>449.79</v>
          </cell>
        </row>
        <row r="5351">
          <cell r="AA5351">
            <v>45108</v>
          </cell>
          <cell r="AB5351">
            <v>2023</v>
          </cell>
        </row>
        <row r="5351">
          <cell r="AF5351" t="str">
            <v>住宅物业费</v>
          </cell>
        </row>
        <row r="5352">
          <cell r="C5352" t="str">
            <v>中华东波苑</v>
          </cell>
        </row>
        <row r="5352">
          <cell r="K5352" t="str">
            <v>2023年</v>
          </cell>
        </row>
        <row r="5352">
          <cell r="M5352">
            <v>45199</v>
          </cell>
        </row>
        <row r="5352">
          <cell r="S5352">
            <v>375</v>
          </cell>
        </row>
        <row r="5352">
          <cell r="AA5352">
            <v>45108</v>
          </cell>
          <cell r="AB5352">
            <v>2023</v>
          </cell>
        </row>
        <row r="5352">
          <cell r="AF5352" t="str">
            <v>小业主产权车辆管理费</v>
          </cell>
        </row>
        <row r="5353">
          <cell r="C5353" t="str">
            <v>中华东波苑</v>
          </cell>
        </row>
        <row r="5353">
          <cell r="K5353" t="str">
            <v>2023年</v>
          </cell>
        </row>
        <row r="5353">
          <cell r="M5353">
            <v>45077</v>
          </cell>
        </row>
        <row r="5353">
          <cell r="S5353">
            <v>1549.5</v>
          </cell>
        </row>
        <row r="5353">
          <cell r="AA5353">
            <v>45108</v>
          </cell>
          <cell r="AB5353">
            <v>2023</v>
          </cell>
        </row>
        <row r="5353">
          <cell r="AF5353" t="str">
            <v>电费及管理费</v>
          </cell>
        </row>
        <row r="5354">
          <cell r="C5354" t="str">
            <v>中华东波苑</v>
          </cell>
        </row>
        <row r="5354">
          <cell r="K5354" t="str">
            <v>2023年</v>
          </cell>
        </row>
        <row r="5354">
          <cell r="M5354">
            <v>45107</v>
          </cell>
        </row>
        <row r="5354">
          <cell r="S5354">
            <v>1509</v>
          </cell>
        </row>
        <row r="5354">
          <cell r="AA5354">
            <v>45108</v>
          </cell>
          <cell r="AB5354">
            <v>2023</v>
          </cell>
        </row>
        <row r="5354">
          <cell r="AF5354" t="str">
            <v>代收水费</v>
          </cell>
        </row>
        <row r="5355">
          <cell r="C5355" t="str">
            <v>中华东波苑</v>
          </cell>
        </row>
        <row r="5355">
          <cell r="K5355" t="str">
            <v>2023年</v>
          </cell>
        </row>
        <row r="5355">
          <cell r="M5355">
            <v>45107</v>
          </cell>
        </row>
        <row r="5355">
          <cell r="S5355">
            <v>2254.5</v>
          </cell>
        </row>
        <row r="5355">
          <cell r="AA5355">
            <v>45108</v>
          </cell>
          <cell r="AB5355">
            <v>2023</v>
          </cell>
        </row>
        <row r="5355">
          <cell r="AF5355" t="str">
            <v>租金收入</v>
          </cell>
        </row>
        <row r="5356">
          <cell r="C5356" t="str">
            <v>中华东波苑</v>
          </cell>
        </row>
        <row r="5356">
          <cell r="K5356" t="str">
            <v>2023年</v>
          </cell>
        </row>
        <row r="5356">
          <cell r="M5356">
            <v>45291</v>
          </cell>
        </row>
        <row r="5356">
          <cell r="S5356">
            <v>828.06</v>
          </cell>
        </row>
        <row r="5356">
          <cell r="AA5356">
            <v>45108</v>
          </cell>
          <cell r="AB5356">
            <v>2023</v>
          </cell>
        </row>
        <row r="5356">
          <cell r="AF5356" t="str">
            <v>住宅物业费</v>
          </cell>
        </row>
        <row r="5357">
          <cell r="C5357" t="str">
            <v>中华东波苑</v>
          </cell>
        </row>
        <row r="5357">
          <cell r="K5357" t="str">
            <v>2023年</v>
          </cell>
        </row>
        <row r="5357">
          <cell r="M5357">
            <v>45291</v>
          </cell>
        </row>
        <row r="5357">
          <cell r="S5357">
            <v>1500</v>
          </cell>
        </row>
        <row r="5357">
          <cell r="AA5357">
            <v>45108</v>
          </cell>
          <cell r="AB5357">
            <v>2023</v>
          </cell>
        </row>
        <row r="5357">
          <cell r="AF5357" t="str">
            <v>地面停车费</v>
          </cell>
        </row>
        <row r="5358">
          <cell r="C5358" t="str">
            <v>中华东波苑</v>
          </cell>
        </row>
        <row r="5358">
          <cell r="K5358" t="str">
            <v>2023年</v>
          </cell>
        </row>
        <row r="5358">
          <cell r="M5358">
            <v>45291</v>
          </cell>
        </row>
        <row r="5358">
          <cell r="S5358">
            <v>1473.6</v>
          </cell>
        </row>
        <row r="5358">
          <cell r="AA5358">
            <v>45108</v>
          </cell>
          <cell r="AB5358">
            <v>2023</v>
          </cell>
        </row>
        <row r="5358">
          <cell r="AF5358" t="str">
            <v>住宅物业费</v>
          </cell>
        </row>
        <row r="5359">
          <cell r="C5359" t="str">
            <v>中华东波苑</v>
          </cell>
        </row>
        <row r="5359">
          <cell r="K5359" t="str">
            <v>2023年</v>
          </cell>
        </row>
        <row r="5359">
          <cell r="M5359">
            <v>45291</v>
          </cell>
        </row>
        <row r="5359">
          <cell r="S5359">
            <v>737.22</v>
          </cell>
        </row>
        <row r="5359">
          <cell r="AA5359">
            <v>45108</v>
          </cell>
          <cell r="AB5359">
            <v>2023</v>
          </cell>
        </row>
        <row r="5359">
          <cell r="AF5359" t="str">
            <v>住宅物业费</v>
          </cell>
        </row>
        <row r="5360">
          <cell r="C5360" t="str">
            <v>中华东波苑</v>
          </cell>
        </row>
        <row r="5360">
          <cell r="K5360" t="str">
            <v>2023年</v>
          </cell>
        </row>
        <row r="5360">
          <cell r="M5360">
            <v>45107</v>
          </cell>
        </row>
        <row r="5360">
          <cell r="S5360">
            <v>2306.8</v>
          </cell>
        </row>
        <row r="5360">
          <cell r="AA5360">
            <v>45108</v>
          </cell>
          <cell r="AB5360">
            <v>2023</v>
          </cell>
        </row>
        <row r="5360">
          <cell r="AF5360" t="str">
            <v>代收水费</v>
          </cell>
        </row>
        <row r="5361">
          <cell r="C5361" t="str">
            <v>中华东波苑</v>
          </cell>
        </row>
        <row r="5361">
          <cell r="K5361" t="str">
            <v>2023年</v>
          </cell>
        </row>
        <row r="5361">
          <cell r="M5361">
            <v>45107</v>
          </cell>
        </row>
        <row r="5361">
          <cell r="S5361">
            <v>4977</v>
          </cell>
        </row>
        <row r="5361">
          <cell r="AA5361">
            <v>45108</v>
          </cell>
          <cell r="AB5361">
            <v>2023</v>
          </cell>
        </row>
        <row r="5361">
          <cell r="AF5361" t="str">
            <v>代收水费</v>
          </cell>
        </row>
        <row r="5362">
          <cell r="C5362" t="str">
            <v>中华东波苑</v>
          </cell>
        </row>
        <row r="5362">
          <cell r="K5362" t="str">
            <v>2023年</v>
          </cell>
        </row>
        <row r="5362">
          <cell r="M5362">
            <v>45107</v>
          </cell>
        </row>
        <row r="5362">
          <cell r="S5362">
            <v>342</v>
          </cell>
        </row>
        <row r="5362">
          <cell r="AA5362">
            <v>45108</v>
          </cell>
          <cell r="AB5362">
            <v>2023</v>
          </cell>
        </row>
        <row r="5362">
          <cell r="AF5362" t="str">
            <v>电费及管理费</v>
          </cell>
        </row>
        <row r="5363">
          <cell r="C5363" t="str">
            <v>中华东波苑</v>
          </cell>
        </row>
        <row r="5363">
          <cell r="K5363" t="str">
            <v>2023年</v>
          </cell>
        </row>
        <row r="5363">
          <cell r="M5363">
            <v>45199</v>
          </cell>
        </row>
        <row r="5363">
          <cell r="S5363">
            <v>1674.34</v>
          </cell>
        </row>
        <row r="5363">
          <cell r="AA5363">
            <v>45108</v>
          </cell>
          <cell r="AB5363">
            <v>2023</v>
          </cell>
        </row>
        <row r="5363">
          <cell r="AF5363" t="str">
            <v>商铺物业费</v>
          </cell>
        </row>
        <row r="5364">
          <cell r="C5364" t="str">
            <v>中华东波苑</v>
          </cell>
        </row>
        <row r="5364">
          <cell r="K5364" t="str">
            <v>2023年</v>
          </cell>
        </row>
        <row r="5364">
          <cell r="M5364">
            <v>45199</v>
          </cell>
        </row>
        <row r="5364">
          <cell r="S5364">
            <v>1282.94</v>
          </cell>
        </row>
        <row r="5364">
          <cell r="AA5364">
            <v>45108</v>
          </cell>
          <cell r="AB5364">
            <v>2023</v>
          </cell>
        </row>
        <row r="5364">
          <cell r="AF5364" t="str">
            <v>商铺物业费</v>
          </cell>
        </row>
        <row r="5365">
          <cell r="C5365" t="str">
            <v>中华东波苑</v>
          </cell>
        </row>
        <row r="5365">
          <cell r="K5365" t="str">
            <v>2023年</v>
          </cell>
        </row>
        <row r="5365">
          <cell r="M5365">
            <v>45199</v>
          </cell>
        </row>
        <row r="5365">
          <cell r="S5365">
            <v>3553.8</v>
          </cell>
        </row>
        <row r="5365">
          <cell r="AA5365">
            <v>45108</v>
          </cell>
          <cell r="AB5365">
            <v>2023</v>
          </cell>
        </row>
        <row r="5365">
          <cell r="AF5365" t="str">
            <v>商铺物业费</v>
          </cell>
        </row>
        <row r="5366">
          <cell r="C5366" t="str">
            <v>中华东波苑</v>
          </cell>
        </row>
        <row r="5366">
          <cell r="K5366" t="str">
            <v>2023年</v>
          </cell>
        </row>
        <row r="5366">
          <cell r="M5366">
            <v>45291</v>
          </cell>
        </row>
        <row r="5366">
          <cell r="S5366">
            <v>1674.34</v>
          </cell>
        </row>
        <row r="5366">
          <cell r="AA5366">
            <v>45108</v>
          </cell>
          <cell r="AB5366">
            <v>2023</v>
          </cell>
        </row>
        <row r="5366">
          <cell r="AF5366" t="str">
            <v>商铺物业费</v>
          </cell>
        </row>
        <row r="5367">
          <cell r="C5367" t="str">
            <v>中华东波苑</v>
          </cell>
        </row>
        <row r="5367">
          <cell r="K5367" t="str">
            <v>2023年</v>
          </cell>
        </row>
        <row r="5367">
          <cell r="M5367">
            <v>45291</v>
          </cell>
        </row>
        <row r="5367">
          <cell r="S5367">
            <v>1282.94</v>
          </cell>
        </row>
        <row r="5367">
          <cell r="AA5367">
            <v>45108</v>
          </cell>
          <cell r="AB5367">
            <v>2023</v>
          </cell>
        </row>
        <row r="5367">
          <cell r="AF5367" t="str">
            <v>商铺物业费</v>
          </cell>
        </row>
        <row r="5368">
          <cell r="C5368" t="str">
            <v>中华东波苑</v>
          </cell>
        </row>
        <row r="5368">
          <cell r="K5368" t="str">
            <v>2023年</v>
          </cell>
        </row>
        <row r="5368">
          <cell r="M5368">
            <v>45291</v>
          </cell>
        </row>
        <row r="5368">
          <cell r="S5368">
            <v>3553.8</v>
          </cell>
        </row>
        <row r="5368">
          <cell r="AA5368">
            <v>45108</v>
          </cell>
          <cell r="AB5368">
            <v>2023</v>
          </cell>
        </row>
        <row r="5368">
          <cell r="AF5368" t="str">
            <v>商铺物业费</v>
          </cell>
        </row>
        <row r="5369">
          <cell r="C5369" t="str">
            <v>中华东波苑</v>
          </cell>
        </row>
        <row r="5369">
          <cell r="K5369" t="str">
            <v>2023年</v>
          </cell>
        </row>
        <row r="5369">
          <cell r="M5369">
            <v>45107</v>
          </cell>
        </row>
        <row r="5369">
          <cell r="S5369">
            <v>2172.26</v>
          </cell>
        </row>
        <row r="5369">
          <cell r="AA5369">
            <v>45108</v>
          </cell>
          <cell r="AB5369">
            <v>2023</v>
          </cell>
        </row>
        <row r="5369">
          <cell r="AF5369" t="str">
            <v>代收水费</v>
          </cell>
        </row>
        <row r="5370">
          <cell r="C5370" t="str">
            <v>中华东波苑</v>
          </cell>
        </row>
        <row r="5370">
          <cell r="K5370" t="str">
            <v>2023年</v>
          </cell>
        </row>
        <row r="5370">
          <cell r="M5370">
            <v>45107</v>
          </cell>
        </row>
        <row r="5370">
          <cell r="S5370">
            <v>34383.48</v>
          </cell>
        </row>
        <row r="5370">
          <cell r="AA5370">
            <v>45108</v>
          </cell>
          <cell r="AB5370">
            <v>2023</v>
          </cell>
        </row>
        <row r="5370">
          <cell r="AF5370" t="str">
            <v>代收水费</v>
          </cell>
        </row>
        <row r="5371">
          <cell r="C5371" t="str">
            <v>中华东波苑</v>
          </cell>
        </row>
        <row r="5371">
          <cell r="K5371" t="str">
            <v>2023年</v>
          </cell>
        </row>
        <row r="5371">
          <cell r="M5371">
            <v>45291</v>
          </cell>
        </row>
        <row r="5371">
          <cell r="S5371">
            <v>836.94</v>
          </cell>
        </row>
        <row r="5371">
          <cell r="AA5371">
            <v>45108</v>
          </cell>
          <cell r="AB5371">
            <v>2023</v>
          </cell>
        </row>
        <row r="5371">
          <cell r="AF5371" t="str">
            <v>住宅物业费</v>
          </cell>
        </row>
        <row r="5372">
          <cell r="C5372" t="str">
            <v>中华东波苑</v>
          </cell>
        </row>
        <row r="5372">
          <cell r="K5372" t="str">
            <v>2023年</v>
          </cell>
        </row>
        <row r="5372">
          <cell r="M5372">
            <v>45107</v>
          </cell>
        </row>
        <row r="5372">
          <cell r="S5372">
            <v>391.870000000001</v>
          </cell>
        </row>
        <row r="5372">
          <cell r="AA5372">
            <v>45108</v>
          </cell>
          <cell r="AB5372">
            <v>2023</v>
          </cell>
        </row>
        <row r="5372">
          <cell r="AF5372" t="str">
            <v>商铺物业费</v>
          </cell>
        </row>
        <row r="5373">
          <cell r="C5373" t="str">
            <v>中华东波苑</v>
          </cell>
        </row>
        <row r="5373">
          <cell r="K5373" t="str">
            <v>2023年</v>
          </cell>
        </row>
        <row r="5373">
          <cell r="M5373">
            <v>45107</v>
          </cell>
        </row>
        <row r="5373">
          <cell r="S5373">
            <v>708.98</v>
          </cell>
        </row>
        <row r="5373">
          <cell r="AA5373">
            <v>45108</v>
          </cell>
          <cell r="AB5373">
            <v>2023</v>
          </cell>
        </row>
        <row r="5373">
          <cell r="AF5373" t="str">
            <v>商铺物业费</v>
          </cell>
        </row>
        <row r="5374">
          <cell r="C5374" t="str">
            <v>中华东波苑</v>
          </cell>
        </row>
        <row r="5374">
          <cell r="K5374" t="str">
            <v>2023年</v>
          </cell>
        </row>
        <row r="5374">
          <cell r="M5374">
            <v>45107</v>
          </cell>
        </row>
        <row r="5374">
          <cell r="S5374">
            <v>2126.06</v>
          </cell>
        </row>
        <row r="5374">
          <cell r="AA5374">
            <v>45108</v>
          </cell>
          <cell r="AB5374">
            <v>2023</v>
          </cell>
        </row>
        <row r="5374">
          <cell r="AF5374" t="str">
            <v>商铺物业费</v>
          </cell>
        </row>
        <row r="5375">
          <cell r="C5375" t="str">
            <v>中华东波苑</v>
          </cell>
        </row>
        <row r="5375">
          <cell r="K5375" t="str">
            <v>2023年</v>
          </cell>
        </row>
        <row r="5375">
          <cell r="M5375">
            <v>45107</v>
          </cell>
        </row>
        <row r="5375">
          <cell r="S5375">
            <v>2130.23</v>
          </cell>
        </row>
        <row r="5375">
          <cell r="AA5375">
            <v>45108</v>
          </cell>
          <cell r="AB5375">
            <v>2023</v>
          </cell>
        </row>
        <row r="5375">
          <cell r="AF5375" t="str">
            <v>商铺物业费</v>
          </cell>
        </row>
        <row r="5376">
          <cell r="C5376" t="str">
            <v>中华东波苑</v>
          </cell>
        </row>
        <row r="5376">
          <cell r="K5376" t="str">
            <v>2023年</v>
          </cell>
        </row>
        <row r="5376">
          <cell r="M5376">
            <v>45107</v>
          </cell>
        </row>
        <row r="5376">
          <cell r="S5376">
            <v>3285.01</v>
          </cell>
        </row>
        <row r="5376">
          <cell r="AA5376">
            <v>45108</v>
          </cell>
          <cell r="AB5376">
            <v>2023</v>
          </cell>
        </row>
        <row r="5376">
          <cell r="AF5376" t="str">
            <v>商铺物业费</v>
          </cell>
        </row>
        <row r="5377">
          <cell r="C5377" t="str">
            <v>中华东波苑</v>
          </cell>
        </row>
        <row r="5377">
          <cell r="K5377" t="str">
            <v>2023年</v>
          </cell>
        </row>
        <row r="5377">
          <cell r="M5377">
            <v>45107</v>
          </cell>
        </row>
        <row r="5377">
          <cell r="S5377">
            <v>383.96</v>
          </cell>
        </row>
        <row r="5377">
          <cell r="AA5377">
            <v>45108</v>
          </cell>
          <cell r="AB5377">
            <v>2023</v>
          </cell>
        </row>
        <row r="5377">
          <cell r="AF5377" t="str">
            <v>商铺物业费</v>
          </cell>
        </row>
        <row r="5378">
          <cell r="C5378" t="str">
            <v>中华东波苑</v>
          </cell>
        </row>
        <row r="5378">
          <cell r="K5378" t="str">
            <v>2023年</v>
          </cell>
        </row>
        <row r="5378">
          <cell r="M5378">
            <v>45107</v>
          </cell>
        </row>
        <row r="5378">
          <cell r="S5378">
            <v>892.58</v>
          </cell>
        </row>
        <row r="5378">
          <cell r="AA5378">
            <v>45108</v>
          </cell>
          <cell r="AB5378">
            <v>2023</v>
          </cell>
        </row>
        <row r="5378">
          <cell r="AF5378" t="str">
            <v>商铺物业费</v>
          </cell>
        </row>
        <row r="5379">
          <cell r="C5379" t="str">
            <v>中华东波苑</v>
          </cell>
        </row>
        <row r="5379">
          <cell r="K5379" t="str">
            <v>2023年</v>
          </cell>
        </row>
        <row r="5379">
          <cell r="M5379">
            <v>45107</v>
          </cell>
        </row>
        <row r="5379">
          <cell r="S5379">
            <v>314.38</v>
          </cell>
        </row>
        <row r="5379">
          <cell r="AA5379">
            <v>45108</v>
          </cell>
          <cell r="AB5379">
            <v>2023</v>
          </cell>
        </row>
        <row r="5379">
          <cell r="AF5379" t="str">
            <v>商铺物业费</v>
          </cell>
        </row>
        <row r="5380">
          <cell r="C5380" t="str">
            <v>中华东波苑</v>
          </cell>
        </row>
        <row r="5380">
          <cell r="K5380" t="str">
            <v>2023年</v>
          </cell>
        </row>
        <row r="5380">
          <cell r="M5380">
            <v>45107</v>
          </cell>
        </row>
        <row r="5380">
          <cell r="S5380">
            <v>694.77</v>
          </cell>
        </row>
        <row r="5380">
          <cell r="AA5380">
            <v>45108</v>
          </cell>
          <cell r="AB5380">
            <v>2023</v>
          </cell>
        </row>
        <row r="5380">
          <cell r="AF5380" t="str">
            <v>商铺物业费</v>
          </cell>
        </row>
        <row r="5381">
          <cell r="C5381" t="str">
            <v>中华东波苑</v>
          </cell>
        </row>
        <row r="5381">
          <cell r="K5381" t="str">
            <v>2023年</v>
          </cell>
        </row>
        <row r="5381">
          <cell r="M5381">
            <v>45138</v>
          </cell>
        </row>
        <row r="5381">
          <cell r="S5381">
            <v>500</v>
          </cell>
        </row>
        <row r="5381">
          <cell r="AA5381">
            <v>45108</v>
          </cell>
          <cell r="AB5381">
            <v>2023</v>
          </cell>
        </row>
        <row r="5381">
          <cell r="AF5381" t="str">
            <v>临时停车费</v>
          </cell>
        </row>
        <row r="5382">
          <cell r="C5382" t="str">
            <v>中华东波苑</v>
          </cell>
        </row>
        <row r="5382">
          <cell r="K5382" t="str">
            <v>2023年</v>
          </cell>
        </row>
        <row r="5382">
          <cell r="M5382">
            <v>45138</v>
          </cell>
        </row>
        <row r="5382">
          <cell r="S5382">
            <v>90</v>
          </cell>
        </row>
        <row r="5382">
          <cell r="AA5382">
            <v>45108</v>
          </cell>
          <cell r="AB5382">
            <v>2023</v>
          </cell>
        </row>
        <row r="5382">
          <cell r="AF5382" t="str">
            <v>临时停车费</v>
          </cell>
        </row>
        <row r="5383">
          <cell r="C5383" t="str">
            <v>中华东波苑</v>
          </cell>
        </row>
        <row r="5383">
          <cell r="K5383" t="str">
            <v>2023年</v>
          </cell>
        </row>
        <row r="5383">
          <cell r="M5383">
            <v>45107</v>
          </cell>
        </row>
        <row r="5383">
          <cell r="S5383">
            <v>846.2</v>
          </cell>
        </row>
        <row r="5383">
          <cell r="AA5383">
            <v>45108</v>
          </cell>
          <cell r="AB5383">
            <v>2023</v>
          </cell>
        </row>
        <row r="5383">
          <cell r="AF5383" t="str">
            <v>电费及管理费</v>
          </cell>
        </row>
        <row r="5384">
          <cell r="C5384" t="str">
            <v>中华东波苑</v>
          </cell>
        </row>
        <row r="5384">
          <cell r="K5384" t="str">
            <v>2023年</v>
          </cell>
        </row>
        <row r="5384">
          <cell r="M5384">
            <v>45291</v>
          </cell>
        </row>
        <row r="5384">
          <cell r="S5384">
            <v>3375</v>
          </cell>
        </row>
        <row r="5384">
          <cell r="AA5384">
            <v>45139</v>
          </cell>
          <cell r="AB5384">
            <v>2023</v>
          </cell>
        </row>
        <row r="5384">
          <cell r="AF5384" t="str">
            <v>快递柜</v>
          </cell>
        </row>
        <row r="5385">
          <cell r="C5385" t="str">
            <v>中华东波苑</v>
          </cell>
        </row>
        <row r="5385">
          <cell r="K5385" t="str">
            <v>2024年</v>
          </cell>
        </row>
        <row r="5385">
          <cell r="M5385">
            <v>45382</v>
          </cell>
        </row>
        <row r="5385">
          <cell r="S5385">
            <v>1125</v>
          </cell>
        </row>
        <row r="5385">
          <cell r="AA5385">
            <v>45139</v>
          </cell>
          <cell r="AB5385">
            <v>2023</v>
          </cell>
        </row>
        <row r="5385">
          <cell r="AF5385" t="str">
            <v>快递柜</v>
          </cell>
        </row>
        <row r="5386">
          <cell r="C5386" t="str">
            <v>中华东波苑</v>
          </cell>
        </row>
        <row r="5386">
          <cell r="K5386" t="str">
            <v>2023年</v>
          </cell>
        </row>
        <row r="5386">
          <cell r="M5386">
            <v>45296</v>
          </cell>
        </row>
        <row r="5386">
          <cell r="S5386">
            <v>2250</v>
          </cell>
        </row>
        <row r="5386">
          <cell r="AA5386">
            <v>45139</v>
          </cell>
          <cell r="AB5386">
            <v>2023</v>
          </cell>
        </row>
        <row r="5386">
          <cell r="AF5386" t="str">
            <v>快递柜</v>
          </cell>
        </row>
        <row r="5387">
          <cell r="C5387" t="str">
            <v>中华东波苑</v>
          </cell>
        </row>
        <row r="5387">
          <cell r="K5387" t="str">
            <v>2024年</v>
          </cell>
        </row>
        <row r="5387">
          <cell r="M5387">
            <v>45478</v>
          </cell>
        </row>
        <row r="5387">
          <cell r="S5387">
            <v>2250</v>
          </cell>
        </row>
        <row r="5387">
          <cell r="AA5387">
            <v>45139</v>
          </cell>
          <cell r="AB5387">
            <v>2023</v>
          </cell>
        </row>
        <row r="5387">
          <cell r="AF5387" t="str">
            <v>快递柜</v>
          </cell>
        </row>
        <row r="5388">
          <cell r="C5388" t="str">
            <v>中华东波苑</v>
          </cell>
        </row>
        <row r="5388">
          <cell r="K5388" t="str">
            <v>2023年</v>
          </cell>
        </row>
        <row r="5388">
          <cell r="M5388">
            <v>45199</v>
          </cell>
        </row>
        <row r="5388">
          <cell r="S5388">
            <v>368.4</v>
          </cell>
        </row>
        <row r="5388">
          <cell r="AA5388">
            <v>45139</v>
          </cell>
          <cell r="AB5388">
            <v>2023</v>
          </cell>
        </row>
        <row r="5388">
          <cell r="AF5388" t="str">
            <v>住宅物业费</v>
          </cell>
        </row>
        <row r="5389">
          <cell r="C5389" t="str">
            <v>中华东波苑</v>
          </cell>
        </row>
        <row r="5389">
          <cell r="K5389" t="str">
            <v>2023年</v>
          </cell>
        </row>
        <row r="5389">
          <cell r="M5389">
            <v>45199</v>
          </cell>
        </row>
        <row r="5389">
          <cell r="S5389">
            <v>750</v>
          </cell>
        </row>
        <row r="5389">
          <cell r="AA5389">
            <v>45139</v>
          </cell>
          <cell r="AB5389">
            <v>2023</v>
          </cell>
        </row>
        <row r="5389">
          <cell r="AF5389" t="str">
            <v>地面停车费</v>
          </cell>
        </row>
        <row r="5390">
          <cell r="C5390" t="str">
            <v>中华东波苑</v>
          </cell>
        </row>
        <row r="5390">
          <cell r="K5390" t="str">
            <v>2023年</v>
          </cell>
        </row>
        <row r="5390">
          <cell r="M5390">
            <v>45199</v>
          </cell>
        </row>
        <row r="5390">
          <cell r="S5390">
            <v>1050</v>
          </cell>
        </row>
        <row r="5390">
          <cell r="AA5390">
            <v>45139</v>
          </cell>
          <cell r="AB5390">
            <v>2023</v>
          </cell>
        </row>
        <row r="5390">
          <cell r="AF5390" t="str">
            <v>地下停车费</v>
          </cell>
        </row>
        <row r="5391">
          <cell r="C5391" t="str">
            <v>中华东波苑</v>
          </cell>
        </row>
        <row r="5391">
          <cell r="K5391" t="str">
            <v>2023年</v>
          </cell>
        </row>
        <row r="5391">
          <cell r="M5391">
            <v>45138</v>
          </cell>
        </row>
        <row r="5391">
          <cell r="S5391">
            <v>790</v>
          </cell>
        </row>
        <row r="5391">
          <cell r="AA5391">
            <v>45139</v>
          </cell>
          <cell r="AB5391">
            <v>2023</v>
          </cell>
        </row>
        <row r="5391">
          <cell r="AF5391" t="str">
            <v>电费及管理费</v>
          </cell>
        </row>
        <row r="5392">
          <cell r="C5392" t="str">
            <v>中华东波苑</v>
          </cell>
        </row>
        <row r="5392">
          <cell r="K5392" t="str">
            <v>2023年</v>
          </cell>
        </row>
        <row r="5392">
          <cell r="M5392">
            <v>45138</v>
          </cell>
        </row>
        <row r="5392">
          <cell r="S5392">
            <v>4277.6</v>
          </cell>
        </row>
        <row r="5392">
          <cell r="AA5392">
            <v>45139</v>
          </cell>
          <cell r="AB5392">
            <v>2023</v>
          </cell>
        </row>
        <row r="5392">
          <cell r="AF5392" t="str">
            <v>电费及管理费</v>
          </cell>
        </row>
        <row r="5393">
          <cell r="C5393" t="str">
            <v>中华东波苑</v>
          </cell>
        </row>
        <row r="5393">
          <cell r="K5393" t="str">
            <v>2023年</v>
          </cell>
        </row>
        <row r="5393">
          <cell r="M5393">
            <v>45138</v>
          </cell>
        </row>
        <row r="5393">
          <cell r="S5393">
            <v>7532.7</v>
          </cell>
        </row>
        <row r="5393">
          <cell r="AA5393">
            <v>45139</v>
          </cell>
          <cell r="AB5393">
            <v>2023</v>
          </cell>
        </row>
        <row r="5393">
          <cell r="AF5393" t="str">
            <v>电费及管理费</v>
          </cell>
        </row>
        <row r="5394">
          <cell r="C5394" t="str">
            <v>中华东波苑</v>
          </cell>
        </row>
        <row r="5394">
          <cell r="K5394" t="str">
            <v>2023年</v>
          </cell>
        </row>
        <row r="5394">
          <cell r="M5394">
            <v>45291</v>
          </cell>
        </row>
        <row r="5394">
          <cell r="S5394">
            <v>545.88</v>
          </cell>
        </row>
        <row r="5394">
          <cell r="AA5394">
            <v>45139</v>
          </cell>
          <cell r="AB5394">
            <v>2023</v>
          </cell>
        </row>
        <row r="5394">
          <cell r="AF5394" t="str">
            <v>住宅物业费</v>
          </cell>
        </row>
        <row r="5395">
          <cell r="C5395" t="str">
            <v>中华东波苑</v>
          </cell>
        </row>
        <row r="5395">
          <cell r="K5395" t="str">
            <v>2023年</v>
          </cell>
        </row>
        <row r="5395">
          <cell r="M5395">
            <v>45138</v>
          </cell>
        </row>
        <row r="5395">
          <cell r="S5395">
            <v>40234.4</v>
          </cell>
        </row>
        <row r="5395">
          <cell r="AA5395">
            <v>45139</v>
          </cell>
          <cell r="AB5395">
            <v>2023</v>
          </cell>
        </row>
        <row r="5395">
          <cell r="AF5395" t="str">
            <v>电费及管理费</v>
          </cell>
        </row>
        <row r="5396">
          <cell r="C5396" t="str">
            <v>中华东波苑</v>
          </cell>
        </row>
        <row r="5396">
          <cell r="K5396" t="str">
            <v>2023年</v>
          </cell>
        </row>
        <row r="5396">
          <cell r="M5396">
            <v>45138</v>
          </cell>
        </row>
        <row r="5396">
          <cell r="S5396">
            <v>5106.14</v>
          </cell>
        </row>
        <row r="5396">
          <cell r="AA5396">
            <v>45139</v>
          </cell>
          <cell r="AB5396">
            <v>2023</v>
          </cell>
        </row>
        <row r="5396">
          <cell r="AF5396" t="str">
            <v>电费及管理费</v>
          </cell>
        </row>
        <row r="5397">
          <cell r="C5397" t="str">
            <v>中华东波苑</v>
          </cell>
        </row>
        <row r="5397">
          <cell r="K5397" t="str">
            <v>2023年</v>
          </cell>
        </row>
        <row r="5397">
          <cell r="M5397">
            <v>45291</v>
          </cell>
        </row>
        <row r="5397">
          <cell r="S5397">
            <v>4248.3</v>
          </cell>
        </row>
        <row r="5397">
          <cell r="AA5397">
            <v>45139</v>
          </cell>
          <cell r="AB5397">
            <v>2023</v>
          </cell>
        </row>
        <row r="5397">
          <cell r="AF5397" t="str">
            <v>商铺物业费</v>
          </cell>
        </row>
        <row r="5398">
          <cell r="C5398" t="str">
            <v>中华东波苑</v>
          </cell>
        </row>
        <row r="5398">
          <cell r="K5398" t="str">
            <v>2023年</v>
          </cell>
        </row>
        <row r="5398">
          <cell r="M5398">
            <v>45291</v>
          </cell>
        </row>
        <row r="5398">
          <cell r="S5398">
            <v>736.8</v>
          </cell>
        </row>
        <row r="5398">
          <cell r="AA5398">
            <v>45139</v>
          </cell>
          <cell r="AB5398">
            <v>2023</v>
          </cell>
        </row>
        <row r="5398">
          <cell r="AF5398" t="str">
            <v>住宅物业费</v>
          </cell>
        </row>
        <row r="5399">
          <cell r="C5399" t="str">
            <v>中华东波苑</v>
          </cell>
        </row>
        <row r="5399">
          <cell r="K5399" t="str">
            <v>2023年</v>
          </cell>
        </row>
        <row r="5399">
          <cell r="M5399">
            <v>45169</v>
          </cell>
        </row>
        <row r="5399">
          <cell r="S5399">
            <v>3825</v>
          </cell>
        </row>
        <row r="5399">
          <cell r="AA5399">
            <v>45139</v>
          </cell>
          <cell r="AB5399">
            <v>2023</v>
          </cell>
        </row>
        <row r="5399">
          <cell r="AF5399" t="str">
            <v>租金收入</v>
          </cell>
        </row>
        <row r="5400">
          <cell r="C5400" t="str">
            <v>中华东波苑</v>
          </cell>
        </row>
        <row r="5400">
          <cell r="K5400" t="str">
            <v>2023年</v>
          </cell>
        </row>
        <row r="5400">
          <cell r="M5400">
            <v>45138</v>
          </cell>
        </row>
        <row r="5400">
          <cell r="S5400">
            <v>1975.5</v>
          </cell>
        </row>
        <row r="5400">
          <cell r="AA5400">
            <v>45139</v>
          </cell>
          <cell r="AB5400">
            <v>2023</v>
          </cell>
        </row>
        <row r="5400">
          <cell r="AF5400" t="str">
            <v>电费及管理费</v>
          </cell>
        </row>
        <row r="5401">
          <cell r="C5401" t="str">
            <v>中华东波苑</v>
          </cell>
        </row>
        <row r="5401">
          <cell r="K5401" t="str">
            <v>2023年</v>
          </cell>
        </row>
        <row r="5401">
          <cell r="M5401">
            <v>45291</v>
          </cell>
        </row>
        <row r="5401">
          <cell r="S5401">
            <v>828.06</v>
          </cell>
        </row>
        <row r="5401">
          <cell r="AA5401">
            <v>45139</v>
          </cell>
          <cell r="AB5401">
            <v>2023</v>
          </cell>
        </row>
        <row r="5401">
          <cell r="AF5401" t="str">
            <v>住宅物业费</v>
          </cell>
        </row>
        <row r="5402">
          <cell r="C5402" t="str">
            <v>中华东波苑</v>
          </cell>
        </row>
        <row r="5402">
          <cell r="K5402" t="str">
            <v>2023年</v>
          </cell>
        </row>
        <row r="5402">
          <cell r="M5402">
            <v>45291</v>
          </cell>
        </row>
        <row r="5402">
          <cell r="S5402">
            <v>750</v>
          </cell>
        </row>
        <row r="5402">
          <cell r="AA5402">
            <v>45139</v>
          </cell>
          <cell r="AB5402">
            <v>2023</v>
          </cell>
        </row>
        <row r="5402">
          <cell r="AF5402" t="str">
            <v>小业主产权车辆管理费</v>
          </cell>
        </row>
        <row r="5403">
          <cell r="C5403" t="str">
            <v>中华东波苑</v>
          </cell>
        </row>
        <row r="5403">
          <cell r="K5403" t="str">
            <v>2023年</v>
          </cell>
        </row>
        <row r="5403">
          <cell r="M5403">
            <v>45291</v>
          </cell>
        </row>
        <row r="5403">
          <cell r="S5403">
            <v>868.98</v>
          </cell>
        </row>
        <row r="5403">
          <cell r="AA5403">
            <v>45139</v>
          </cell>
          <cell r="AB5403">
            <v>2023</v>
          </cell>
        </row>
        <row r="5403">
          <cell r="AF5403" t="str">
            <v>住宅物业费</v>
          </cell>
        </row>
        <row r="5404">
          <cell r="C5404" t="str">
            <v>中华东波苑</v>
          </cell>
        </row>
        <row r="5404">
          <cell r="K5404" t="str">
            <v>2023年</v>
          </cell>
        </row>
        <row r="5404">
          <cell r="M5404">
            <v>45138</v>
          </cell>
        </row>
        <row r="5404">
          <cell r="S5404">
            <v>49614.44</v>
          </cell>
        </row>
        <row r="5404">
          <cell r="AA5404">
            <v>45139</v>
          </cell>
          <cell r="AB5404">
            <v>2023</v>
          </cell>
        </row>
        <row r="5404">
          <cell r="AF5404" t="str">
            <v>电费及管理费</v>
          </cell>
        </row>
        <row r="5405">
          <cell r="C5405" t="str">
            <v>中华东波苑</v>
          </cell>
        </row>
        <row r="5405">
          <cell r="K5405" t="str">
            <v>2023年</v>
          </cell>
        </row>
        <row r="5405">
          <cell r="M5405">
            <v>45107</v>
          </cell>
        </row>
        <row r="5405">
          <cell r="S5405">
            <v>5084.26</v>
          </cell>
        </row>
        <row r="5405">
          <cell r="AA5405">
            <v>45139</v>
          </cell>
          <cell r="AB5405">
            <v>2023</v>
          </cell>
        </row>
        <row r="5405">
          <cell r="AF5405" t="str">
            <v>电费及管理费</v>
          </cell>
        </row>
        <row r="5406">
          <cell r="C5406" t="str">
            <v>中华东波苑</v>
          </cell>
        </row>
        <row r="5406">
          <cell r="K5406" t="str">
            <v>2023年</v>
          </cell>
        </row>
        <row r="5406">
          <cell r="M5406">
            <v>45107</v>
          </cell>
        </row>
        <row r="5406">
          <cell r="S5406">
            <v>7313.86</v>
          </cell>
        </row>
        <row r="5406">
          <cell r="AA5406">
            <v>45139</v>
          </cell>
          <cell r="AB5406">
            <v>2023</v>
          </cell>
        </row>
        <row r="5406">
          <cell r="AF5406" t="str">
            <v>代收水费</v>
          </cell>
        </row>
        <row r="5407">
          <cell r="C5407" t="str">
            <v>中华东波苑</v>
          </cell>
        </row>
        <row r="5407">
          <cell r="K5407" t="str">
            <v>2023年</v>
          </cell>
        </row>
        <row r="5407">
          <cell r="M5407">
            <v>45169</v>
          </cell>
        </row>
        <row r="5407">
          <cell r="S5407">
            <v>500</v>
          </cell>
        </row>
        <row r="5407">
          <cell r="AA5407">
            <v>45139</v>
          </cell>
          <cell r="AB5407">
            <v>2023</v>
          </cell>
        </row>
        <row r="5407">
          <cell r="AF5407" t="str">
            <v>临时停车费</v>
          </cell>
        </row>
        <row r="5408">
          <cell r="C5408" t="str">
            <v>中华东波苑</v>
          </cell>
        </row>
        <row r="5408">
          <cell r="K5408" t="str">
            <v>2023年</v>
          </cell>
        </row>
        <row r="5408">
          <cell r="M5408">
            <v>45169</v>
          </cell>
        </row>
        <row r="5408">
          <cell r="S5408">
            <v>250</v>
          </cell>
        </row>
        <row r="5408">
          <cell r="AA5408">
            <v>45139</v>
          </cell>
          <cell r="AB5408">
            <v>2023</v>
          </cell>
        </row>
        <row r="5408">
          <cell r="AF5408" t="str">
            <v>临时停车费</v>
          </cell>
        </row>
        <row r="5409">
          <cell r="C5409" t="str">
            <v>中华东波苑</v>
          </cell>
        </row>
        <row r="5409">
          <cell r="K5409" t="str">
            <v>2023年</v>
          </cell>
        </row>
        <row r="5409">
          <cell r="M5409">
            <v>45169</v>
          </cell>
        </row>
        <row r="5409">
          <cell r="S5409">
            <v>205</v>
          </cell>
        </row>
        <row r="5409">
          <cell r="AA5409">
            <v>45139</v>
          </cell>
          <cell r="AB5409">
            <v>2023</v>
          </cell>
        </row>
        <row r="5409">
          <cell r="AF5409" t="str">
            <v>临时停车费</v>
          </cell>
        </row>
        <row r="5410">
          <cell r="C5410" t="str">
            <v>中华东波苑</v>
          </cell>
        </row>
        <row r="5410">
          <cell r="K5410" t="str">
            <v>2023年</v>
          </cell>
        </row>
        <row r="5410">
          <cell r="M5410">
            <v>45138</v>
          </cell>
        </row>
        <row r="5410">
          <cell r="S5410">
            <v>1038.4</v>
          </cell>
        </row>
        <row r="5410">
          <cell r="AA5410">
            <v>45139</v>
          </cell>
          <cell r="AB5410">
            <v>2023</v>
          </cell>
        </row>
        <row r="5410">
          <cell r="AF5410" t="str">
            <v>电费及管理费</v>
          </cell>
        </row>
        <row r="5411">
          <cell r="C5411" t="str">
            <v>中华东波苑</v>
          </cell>
        </row>
        <row r="5411">
          <cell r="K5411" t="str">
            <v>2023年</v>
          </cell>
        </row>
        <row r="5411">
          <cell r="M5411">
            <v>45138</v>
          </cell>
        </row>
        <row r="5411">
          <cell r="S5411">
            <v>336</v>
          </cell>
        </row>
        <row r="5411">
          <cell r="AA5411">
            <v>45139</v>
          </cell>
          <cell r="AB5411">
            <v>2023</v>
          </cell>
        </row>
        <row r="5411">
          <cell r="AF5411" t="str">
            <v>代收水费</v>
          </cell>
        </row>
        <row r="5412">
          <cell r="C5412" t="str">
            <v>中华东波苑</v>
          </cell>
        </row>
        <row r="5412">
          <cell r="K5412" t="str">
            <v>2023年</v>
          </cell>
        </row>
        <row r="5412">
          <cell r="M5412">
            <v>45138</v>
          </cell>
        </row>
        <row r="5412">
          <cell r="S5412">
            <v>570.9</v>
          </cell>
        </row>
        <row r="5412">
          <cell r="AA5412">
            <v>45139</v>
          </cell>
          <cell r="AB5412">
            <v>2023</v>
          </cell>
        </row>
        <row r="5412">
          <cell r="AF5412" t="str">
            <v>电费及管理费</v>
          </cell>
        </row>
        <row r="5413">
          <cell r="C5413" t="str">
            <v>中华东波苑</v>
          </cell>
        </row>
        <row r="5413">
          <cell r="K5413" t="str">
            <v>2023年</v>
          </cell>
        </row>
        <row r="5413">
          <cell r="M5413">
            <v>45138</v>
          </cell>
        </row>
        <row r="5413">
          <cell r="S5413">
            <v>563.16</v>
          </cell>
        </row>
        <row r="5413">
          <cell r="AA5413">
            <v>45139</v>
          </cell>
          <cell r="AB5413">
            <v>2023</v>
          </cell>
        </row>
        <row r="5413">
          <cell r="AF5413" t="str">
            <v>代收水费</v>
          </cell>
        </row>
        <row r="5414">
          <cell r="C5414" t="str">
            <v>中华东波苑</v>
          </cell>
        </row>
        <row r="5414">
          <cell r="K5414" t="str">
            <v>2023年</v>
          </cell>
        </row>
        <row r="5414">
          <cell r="M5414">
            <v>45138</v>
          </cell>
        </row>
        <row r="5414">
          <cell r="S5414">
            <v>5154.2</v>
          </cell>
        </row>
        <row r="5414">
          <cell r="AA5414">
            <v>45139</v>
          </cell>
          <cell r="AB5414">
            <v>2023</v>
          </cell>
        </row>
        <row r="5414">
          <cell r="AF5414" t="str">
            <v>电费及管理费</v>
          </cell>
        </row>
        <row r="5415">
          <cell r="C5415" t="str">
            <v>中华东波苑</v>
          </cell>
        </row>
        <row r="5415">
          <cell r="K5415" t="str">
            <v>2023年</v>
          </cell>
        </row>
        <row r="5415">
          <cell r="M5415">
            <v>45138</v>
          </cell>
        </row>
        <row r="5415">
          <cell r="S5415">
            <v>6441.38</v>
          </cell>
        </row>
        <row r="5415">
          <cell r="AA5415">
            <v>45139</v>
          </cell>
          <cell r="AB5415">
            <v>2023</v>
          </cell>
        </row>
        <row r="5415">
          <cell r="AF5415" t="str">
            <v>电费及管理费</v>
          </cell>
        </row>
        <row r="5416">
          <cell r="C5416" t="str">
            <v>中华东波苑</v>
          </cell>
        </row>
        <row r="5416">
          <cell r="K5416" t="str">
            <v>2023年</v>
          </cell>
        </row>
        <row r="5416">
          <cell r="M5416">
            <v>45138</v>
          </cell>
        </row>
        <row r="5416">
          <cell r="S5416">
            <v>426.8</v>
          </cell>
        </row>
        <row r="5416">
          <cell r="AA5416">
            <v>45139</v>
          </cell>
          <cell r="AB5416">
            <v>2023</v>
          </cell>
        </row>
        <row r="5416">
          <cell r="AF5416" t="str">
            <v>电费及管理费</v>
          </cell>
        </row>
        <row r="5417">
          <cell r="C5417" t="str">
            <v>中华东波苑</v>
          </cell>
        </row>
        <row r="5417">
          <cell r="K5417" t="str">
            <v>2023年</v>
          </cell>
        </row>
        <row r="5417">
          <cell r="M5417">
            <v>45077</v>
          </cell>
        </row>
        <row r="5417">
          <cell r="S5417">
            <v>13725.48</v>
          </cell>
        </row>
        <row r="5417">
          <cell r="AA5417">
            <v>45139</v>
          </cell>
          <cell r="AB5417">
            <v>2023</v>
          </cell>
        </row>
        <row r="5417">
          <cell r="AF5417" t="str">
            <v>电费及管理费</v>
          </cell>
        </row>
        <row r="5418">
          <cell r="C5418" t="str">
            <v>中华东波苑</v>
          </cell>
        </row>
        <row r="5418">
          <cell r="K5418" t="str">
            <v>2023年</v>
          </cell>
        </row>
        <row r="5418">
          <cell r="M5418">
            <v>45138</v>
          </cell>
        </row>
        <row r="5418">
          <cell r="S5418">
            <v>4110.46</v>
          </cell>
        </row>
        <row r="5418">
          <cell r="AA5418">
            <v>45139</v>
          </cell>
          <cell r="AB5418">
            <v>2023</v>
          </cell>
        </row>
        <row r="5418">
          <cell r="AF5418" t="str">
            <v>电费及管理费</v>
          </cell>
        </row>
        <row r="5419">
          <cell r="C5419" t="str">
            <v>中华东波苑</v>
          </cell>
        </row>
        <row r="5419">
          <cell r="K5419" t="str">
            <v>2023年</v>
          </cell>
        </row>
        <row r="5419">
          <cell r="M5419">
            <v>45107</v>
          </cell>
        </row>
        <row r="5419">
          <cell r="S5419">
            <v>736.8</v>
          </cell>
        </row>
        <row r="5419">
          <cell r="AA5419">
            <v>45139</v>
          </cell>
          <cell r="AB5419">
            <v>2023</v>
          </cell>
        </row>
        <row r="5419">
          <cell r="AF5419" t="str">
            <v>住宅物业费</v>
          </cell>
        </row>
        <row r="5420">
          <cell r="C5420" t="str">
            <v>中华东波苑</v>
          </cell>
        </row>
        <row r="5420">
          <cell r="K5420" t="str">
            <v>2023年</v>
          </cell>
        </row>
        <row r="5420">
          <cell r="M5420">
            <v>45107</v>
          </cell>
        </row>
        <row r="5420">
          <cell r="S5420">
            <v>899.58</v>
          </cell>
        </row>
        <row r="5420">
          <cell r="AA5420">
            <v>45139</v>
          </cell>
          <cell r="AB5420">
            <v>2023</v>
          </cell>
        </row>
        <row r="5420">
          <cell r="AF5420" t="str">
            <v>住宅物业费</v>
          </cell>
        </row>
        <row r="5421">
          <cell r="C5421" t="str">
            <v>中华东波苑</v>
          </cell>
        </row>
        <row r="5421">
          <cell r="K5421" t="str">
            <v>2023年</v>
          </cell>
        </row>
        <row r="5421">
          <cell r="M5421">
            <v>45107</v>
          </cell>
        </row>
        <row r="5421">
          <cell r="S5421">
            <v>1500</v>
          </cell>
        </row>
        <row r="5421">
          <cell r="AA5421">
            <v>45139</v>
          </cell>
          <cell r="AB5421">
            <v>2023</v>
          </cell>
        </row>
        <row r="5421">
          <cell r="AF5421" t="str">
            <v>地面停车费</v>
          </cell>
        </row>
        <row r="5422">
          <cell r="C5422" t="str">
            <v>中华东波苑</v>
          </cell>
        </row>
        <row r="5422">
          <cell r="K5422" t="str">
            <v>2023年</v>
          </cell>
        </row>
        <row r="5422">
          <cell r="M5422">
            <v>45138</v>
          </cell>
        </row>
        <row r="5422">
          <cell r="S5422">
            <v>166.06</v>
          </cell>
        </row>
        <row r="5422">
          <cell r="AA5422">
            <v>45139</v>
          </cell>
          <cell r="AB5422">
            <v>2023</v>
          </cell>
        </row>
        <row r="5422">
          <cell r="AF5422" t="str">
            <v>代收水费</v>
          </cell>
        </row>
        <row r="5423">
          <cell r="C5423" t="str">
            <v>中华东波苑</v>
          </cell>
        </row>
        <row r="5423">
          <cell r="K5423" t="str">
            <v>2023年</v>
          </cell>
        </row>
        <row r="5423">
          <cell r="M5423">
            <v>45138</v>
          </cell>
        </row>
        <row r="5423">
          <cell r="S5423">
            <v>1461</v>
          </cell>
        </row>
        <row r="5423">
          <cell r="AA5423">
            <v>45139</v>
          </cell>
          <cell r="AB5423">
            <v>2023</v>
          </cell>
        </row>
        <row r="5423">
          <cell r="AF5423" t="str">
            <v>电费及管理费</v>
          </cell>
        </row>
        <row r="5424">
          <cell r="C5424" t="str">
            <v>中华东波苑</v>
          </cell>
        </row>
        <row r="5424">
          <cell r="K5424" t="str">
            <v>2023年</v>
          </cell>
        </row>
        <row r="5424">
          <cell r="M5424">
            <v>45291</v>
          </cell>
        </row>
        <row r="5424">
          <cell r="S5424">
            <v>1799.16</v>
          </cell>
        </row>
        <row r="5424">
          <cell r="AA5424">
            <v>45139</v>
          </cell>
          <cell r="AB5424">
            <v>2023</v>
          </cell>
        </row>
        <row r="5424">
          <cell r="AF5424" t="str">
            <v>住宅物业费</v>
          </cell>
        </row>
        <row r="5425">
          <cell r="C5425" t="str">
            <v>中华东波苑</v>
          </cell>
        </row>
        <row r="5425">
          <cell r="K5425" t="str">
            <v>2023年</v>
          </cell>
        </row>
        <row r="5425">
          <cell r="M5425">
            <v>45291</v>
          </cell>
        </row>
        <row r="5425">
          <cell r="S5425">
            <v>1500</v>
          </cell>
        </row>
        <row r="5425">
          <cell r="AA5425">
            <v>45139</v>
          </cell>
          <cell r="AB5425">
            <v>2023</v>
          </cell>
        </row>
        <row r="5425">
          <cell r="AF5425" t="str">
            <v>小业主产权车辆管理费</v>
          </cell>
        </row>
        <row r="5426">
          <cell r="C5426" t="str">
            <v>中华东波苑</v>
          </cell>
        </row>
        <row r="5426">
          <cell r="K5426" t="str">
            <v>2023年</v>
          </cell>
        </row>
        <row r="5426">
          <cell r="M5426">
            <v>45291</v>
          </cell>
        </row>
        <row r="5426">
          <cell r="S5426">
            <v>736.8</v>
          </cell>
        </row>
        <row r="5426">
          <cell r="AA5426">
            <v>45139</v>
          </cell>
          <cell r="AB5426">
            <v>2023</v>
          </cell>
        </row>
        <row r="5426">
          <cell r="AF5426" t="str">
            <v>住宅物业费</v>
          </cell>
        </row>
        <row r="5427">
          <cell r="C5427" t="str">
            <v>中华东波苑</v>
          </cell>
        </row>
        <row r="5427">
          <cell r="K5427" t="str">
            <v>2023年</v>
          </cell>
        </row>
        <row r="5427">
          <cell r="M5427">
            <v>45291</v>
          </cell>
        </row>
        <row r="5427">
          <cell r="S5427">
            <v>899.58</v>
          </cell>
        </row>
        <row r="5427">
          <cell r="AA5427">
            <v>45139</v>
          </cell>
          <cell r="AB5427">
            <v>2023</v>
          </cell>
        </row>
        <row r="5427">
          <cell r="AF5427" t="str">
            <v>住宅物业费</v>
          </cell>
        </row>
        <row r="5428">
          <cell r="C5428" t="str">
            <v>中华东波苑</v>
          </cell>
        </row>
        <row r="5428">
          <cell r="K5428" t="str">
            <v>2023年</v>
          </cell>
        </row>
        <row r="5428">
          <cell r="M5428">
            <v>45291</v>
          </cell>
        </row>
        <row r="5428">
          <cell r="S5428">
            <v>836</v>
          </cell>
        </row>
        <row r="5428">
          <cell r="AA5428">
            <v>45139</v>
          </cell>
          <cell r="AB5428">
            <v>2023</v>
          </cell>
        </row>
        <row r="5428">
          <cell r="AF5428" t="str">
            <v>住宅物业费</v>
          </cell>
        </row>
        <row r="5429">
          <cell r="C5429" t="str">
            <v>中华东波苑</v>
          </cell>
        </row>
        <row r="5429">
          <cell r="K5429" t="str">
            <v>2023年</v>
          </cell>
        </row>
        <row r="5429">
          <cell r="M5429">
            <v>45138</v>
          </cell>
        </row>
        <row r="5429">
          <cell r="S5429">
            <v>249.3</v>
          </cell>
        </row>
        <row r="5429">
          <cell r="AA5429">
            <v>45139</v>
          </cell>
          <cell r="AB5429">
            <v>2023</v>
          </cell>
        </row>
        <row r="5429">
          <cell r="AF5429" t="str">
            <v>电费及管理费</v>
          </cell>
        </row>
        <row r="5430">
          <cell r="C5430" t="str">
            <v>中华东波苑</v>
          </cell>
        </row>
        <row r="5430">
          <cell r="K5430" t="str">
            <v>2023年</v>
          </cell>
        </row>
        <row r="5430">
          <cell r="M5430">
            <v>45138</v>
          </cell>
        </row>
        <row r="5430">
          <cell r="S5430">
            <v>11649.45</v>
          </cell>
        </row>
        <row r="5430">
          <cell r="AA5430">
            <v>45139</v>
          </cell>
          <cell r="AB5430">
            <v>2023</v>
          </cell>
        </row>
        <row r="5430">
          <cell r="AF5430" t="str">
            <v>电费及管理费</v>
          </cell>
        </row>
        <row r="5431">
          <cell r="C5431" t="str">
            <v>中华东波苑</v>
          </cell>
        </row>
        <row r="5431">
          <cell r="K5431" t="str">
            <v>2023年</v>
          </cell>
        </row>
        <row r="5431">
          <cell r="M5431">
            <v>45138</v>
          </cell>
        </row>
        <row r="5431">
          <cell r="S5431">
            <v>10715.4</v>
          </cell>
        </row>
        <row r="5431">
          <cell r="AA5431">
            <v>45139</v>
          </cell>
          <cell r="AB5431">
            <v>2023</v>
          </cell>
        </row>
        <row r="5431">
          <cell r="AF5431" t="str">
            <v>电费及管理费</v>
          </cell>
        </row>
        <row r="5432">
          <cell r="C5432" t="str">
            <v>中华东波苑</v>
          </cell>
        </row>
        <row r="5432">
          <cell r="K5432" t="str">
            <v>2023年</v>
          </cell>
        </row>
        <row r="5432">
          <cell r="M5432">
            <v>45138</v>
          </cell>
        </row>
        <row r="5432">
          <cell r="S5432">
            <v>1506.2</v>
          </cell>
        </row>
        <row r="5432">
          <cell r="AA5432">
            <v>45139</v>
          </cell>
          <cell r="AB5432">
            <v>2023</v>
          </cell>
        </row>
        <row r="5432">
          <cell r="AF5432" t="str">
            <v>电费及管理费</v>
          </cell>
        </row>
        <row r="5433">
          <cell r="C5433" t="str">
            <v>中华东波苑</v>
          </cell>
        </row>
        <row r="5433">
          <cell r="K5433" t="str">
            <v>2023年</v>
          </cell>
        </row>
        <row r="5433">
          <cell r="M5433">
            <v>45138</v>
          </cell>
        </row>
        <row r="5433">
          <cell r="S5433">
            <v>235.22</v>
          </cell>
        </row>
        <row r="5433">
          <cell r="AA5433">
            <v>45139</v>
          </cell>
          <cell r="AB5433">
            <v>2023</v>
          </cell>
        </row>
        <row r="5433">
          <cell r="AF5433" t="str">
            <v>电费及管理费</v>
          </cell>
        </row>
        <row r="5434">
          <cell r="C5434" t="str">
            <v>中华东波苑</v>
          </cell>
        </row>
        <row r="5434">
          <cell r="K5434" t="str">
            <v>2023年</v>
          </cell>
        </row>
        <row r="5434">
          <cell r="M5434">
            <v>45077</v>
          </cell>
        </row>
        <row r="5434">
          <cell r="S5434">
            <v>10000</v>
          </cell>
        </row>
        <row r="5434">
          <cell r="AA5434">
            <v>45139</v>
          </cell>
          <cell r="AB5434">
            <v>2023</v>
          </cell>
        </row>
        <row r="5434">
          <cell r="AF5434" t="str">
            <v>电费及管理费</v>
          </cell>
        </row>
        <row r="5435">
          <cell r="C5435" t="str">
            <v>中华东波苑</v>
          </cell>
        </row>
        <row r="5435">
          <cell r="K5435" t="str">
            <v>2022年</v>
          </cell>
        </row>
        <row r="5435">
          <cell r="M5435">
            <v>44926</v>
          </cell>
        </row>
        <row r="5435">
          <cell r="S5435">
            <v>1400</v>
          </cell>
        </row>
        <row r="5435">
          <cell r="AA5435">
            <v>45139</v>
          </cell>
          <cell r="AB5435">
            <v>2023</v>
          </cell>
        </row>
        <row r="5435">
          <cell r="AF5435" t="str">
            <v>电梯广告（业委会）</v>
          </cell>
        </row>
        <row r="5436">
          <cell r="C5436" t="str">
            <v>中华东波苑</v>
          </cell>
        </row>
        <row r="5436">
          <cell r="K5436" t="str">
            <v>2023年</v>
          </cell>
        </row>
        <row r="5436">
          <cell r="M5436">
            <v>45199</v>
          </cell>
        </row>
        <row r="5436">
          <cell r="S5436">
            <v>4200</v>
          </cell>
        </row>
        <row r="5436">
          <cell r="AA5436">
            <v>45139</v>
          </cell>
          <cell r="AB5436">
            <v>2023</v>
          </cell>
        </row>
        <row r="5436">
          <cell r="AF5436" t="str">
            <v>电梯广告（业委会）</v>
          </cell>
        </row>
        <row r="5437">
          <cell r="C5437" t="str">
            <v>中华东波苑</v>
          </cell>
        </row>
        <row r="5437">
          <cell r="K5437" t="str">
            <v>2023年</v>
          </cell>
        </row>
        <row r="5437">
          <cell r="M5437">
            <v>45230</v>
          </cell>
        </row>
        <row r="5437">
          <cell r="S5437">
            <v>1100.98</v>
          </cell>
        </row>
        <row r="5437">
          <cell r="AA5437">
            <v>45139</v>
          </cell>
          <cell r="AB5437">
            <v>2023</v>
          </cell>
        </row>
        <row r="5437">
          <cell r="AF5437" t="str">
            <v>商铺物业费</v>
          </cell>
        </row>
        <row r="5438">
          <cell r="C5438" t="str">
            <v>中华东波苑</v>
          </cell>
        </row>
        <row r="5438">
          <cell r="K5438" t="str">
            <v>2023年</v>
          </cell>
        </row>
        <row r="5438">
          <cell r="M5438">
            <v>45230</v>
          </cell>
        </row>
        <row r="5438">
          <cell r="S5438">
            <v>3135</v>
          </cell>
        </row>
        <row r="5438">
          <cell r="AA5438">
            <v>45139</v>
          </cell>
          <cell r="AB5438">
            <v>2023</v>
          </cell>
        </row>
        <row r="5438">
          <cell r="AF5438" t="str">
            <v>商铺物业费</v>
          </cell>
        </row>
        <row r="5439">
          <cell r="C5439" t="str">
            <v>中华东波苑</v>
          </cell>
        </row>
        <row r="5439">
          <cell r="K5439" t="str">
            <v>2023年</v>
          </cell>
        </row>
        <row r="5439">
          <cell r="M5439">
            <v>45230</v>
          </cell>
        </row>
        <row r="5439">
          <cell r="S5439">
            <v>9717.02</v>
          </cell>
        </row>
        <row r="5439">
          <cell r="AA5439">
            <v>45139</v>
          </cell>
          <cell r="AB5439">
            <v>2023</v>
          </cell>
        </row>
        <row r="5439">
          <cell r="AF5439" t="str">
            <v>商铺物业费</v>
          </cell>
        </row>
        <row r="5440">
          <cell r="C5440" t="str">
            <v>中华东波苑</v>
          </cell>
        </row>
        <row r="5440">
          <cell r="K5440" t="str">
            <v>2023年</v>
          </cell>
        </row>
        <row r="5440">
          <cell r="M5440">
            <v>45291</v>
          </cell>
        </row>
        <row r="5440">
          <cell r="S5440">
            <v>1799.16</v>
          </cell>
        </row>
        <row r="5440">
          <cell r="AA5440">
            <v>45139</v>
          </cell>
          <cell r="AB5440">
            <v>2023</v>
          </cell>
        </row>
        <row r="5440">
          <cell r="AF5440" t="str">
            <v>住宅物业费</v>
          </cell>
        </row>
        <row r="5441">
          <cell r="C5441" t="str">
            <v>中华东波苑</v>
          </cell>
        </row>
        <row r="5441">
          <cell r="K5441" t="str">
            <v>2023年</v>
          </cell>
        </row>
        <row r="5441">
          <cell r="M5441">
            <v>45291</v>
          </cell>
        </row>
        <row r="5441">
          <cell r="S5441">
            <v>1473.6</v>
          </cell>
        </row>
        <row r="5441">
          <cell r="AA5441">
            <v>45139</v>
          </cell>
          <cell r="AB5441">
            <v>2023</v>
          </cell>
        </row>
        <row r="5441">
          <cell r="AF5441" t="str">
            <v>住宅物业费</v>
          </cell>
        </row>
        <row r="5442">
          <cell r="C5442" t="str">
            <v>中华东波苑</v>
          </cell>
        </row>
        <row r="5442">
          <cell r="K5442" t="str">
            <v>2023年</v>
          </cell>
        </row>
        <row r="5442">
          <cell r="M5442">
            <v>45291</v>
          </cell>
        </row>
        <row r="5442">
          <cell r="S5442">
            <v>1050</v>
          </cell>
        </row>
        <row r="5442">
          <cell r="AA5442">
            <v>45139</v>
          </cell>
          <cell r="AB5442">
            <v>2023</v>
          </cell>
        </row>
        <row r="5442">
          <cell r="AF5442" t="str">
            <v>地下停车费</v>
          </cell>
        </row>
        <row r="5443">
          <cell r="C5443" t="str">
            <v>中华东波苑</v>
          </cell>
        </row>
        <row r="5443">
          <cell r="K5443" t="str">
            <v>2023年</v>
          </cell>
        </row>
        <row r="5443">
          <cell r="M5443">
            <v>45291</v>
          </cell>
        </row>
        <row r="5443">
          <cell r="S5443">
            <v>1673.88</v>
          </cell>
        </row>
        <row r="5443">
          <cell r="AA5443">
            <v>45139</v>
          </cell>
          <cell r="AB5443">
            <v>2023</v>
          </cell>
        </row>
        <row r="5443">
          <cell r="AF5443" t="str">
            <v>住宅物业费</v>
          </cell>
        </row>
        <row r="5444">
          <cell r="C5444" t="str">
            <v>中华东波苑</v>
          </cell>
        </row>
        <row r="5444">
          <cell r="K5444" t="str">
            <v>2023年</v>
          </cell>
        </row>
        <row r="5444">
          <cell r="M5444">
            <v>45291</v>
          </cell>
        </row>
        <row r="5444">
          <cell r="S5444">
            <v>1732.2</v>
          </cell>
        </row>
        <row r="5444">
          <cell r="AA5444">
            <v>45139</v>
          </cell>
          <cell r="AB5444">
            <v>2023</v>
          </cell>
        </row>
        <row r="5444">
          <cell r="AF5444" t="str">
            <v>住宅物业费</v>
          </cell>
        </row>
        <row r="5445">
          <cell r="C5445" t="str">
            <v>中华东波苑</v>
          </cell>
        </row>
        <row r="5445">
          <cell r="K5445" t="str">
            <v>2023年</v>
          </cell>
        </row>
        <row r="5445">
          <cell r="M5445">
            <v>45291</v>
          </cell>
        </row>
        <row r="5445">
          <cell r="S5445">
            <v>3600</v>
          </cell>
        </row>
        <row r="5445">
          <cell r="AA5445">
            <v>45170</v>
          </cell>
          <cell r="AB5445">
            <v>2023</v>
          </cell>
        </row>
        <row r="5445">
          <cell r="AF5445" t="str">
            <v>场地使用费</v>
          </cell>
        </row>
        <row r="5446">
          <cell r="C5446" t="str">
            <v>中华东波苑</v>
          </cell>
        </row>
        <row r="5446">
          <cell r="K5446" t="str">
            <v>2024年</v>
          </cell>
        </row>
        <row r="5446">
          <cell r="M5446">
            <v>45473</v>
          </cell>
        </row>
        <row r="5446">
          <cell r="S5446">
            <v>3600</v>
          </cell>
        </row>
        <row r="5446">
          <cell r="AA5446">
            <v>45170</v>
          </cell>
          <cell r="AB5446">
            <v>2023</v>
          </cell>
        </row>
        <row r="5446">
          <cell r="AF5446" t="str">
            <v>场地使用费</v>
          </cell>
        </row>
        <row r="5447">
          <cell r="C5447" t="str">
            <v>中华东波苑</v>
          </cell>
        </row>
        <row r="5447">
          <cell r="K5447" t="str">
            <v>2023年</v>
          </cell>
        </row>
        <row r="5447">
          <cell r="M5447">
            <v>45291</v>
          </cell>
        </row>
        <row r="5447">
          <cell r="S5447">
            <v>400</v>
          </cell>
        </row>
        <row r="5447">
          <cell r="AA5447">
            <v>45170</v>
          </cell>
          <cell r="AB5447">
            <v>2023</v>
          </cell>
        </row>
        <row r="5447">
          <cell r="AF5447" t="str">
            <v>电费及管理费</v>
          </cell>
        </row>
        <row r="5448">
          <cell r="C5448" t="str">
            <v>中华东波苑</v>
          </cell>
        </row>
        <row r="5448">
          <cell r="K5448" t="str">
            <v>2024年</v>
          </cell>
        </row>
        <row r="5448">
          <cell r="M5448">
            <v>45473</v>
          </cell>
        </row>
        <row r="5448">
          <cell r="S5448">
            <v>400</v>
          </cell>
        </row>
        <row r="5448">
          <cell r="AA5448">
            <v>45170</v>
          </cell>
          <cell r="AB5448">
            <v>2023</v>
          </cell>
        </row>
        <row r="5448">
          <cell r="AF5448" t="str">
            <v>电费及管理费</v>
          </cell>
        </row>
        <row r="5449">
          <cell r="C5449" t="str">
            <v>中华东波苑</v>
          </cell>
        </row>
        <row r="5449">
          <cell r="K5449" t="str">
            <v>2023年</v>
          </cell>
        </row>
        <row r="5449">
          <cell r="M5449">
            <v>45291</v>
          </cell>
        </row>
        <row r="5449">
          <cell r="S5449">
            <v>1656.12</v>
          </cell>
        </row>
        <row r="5449">
          <cell r="AA5449">
            <v>45170</v>
          </cell>
          <cell r="AB5449">
            <v>2023</v>
          </cell>
        </row>
        <row r="5449">
          <cell r="AF5449" t="str">
            <v>住宅物业费</v>
          </cell>
        </row>
        <row r="5450">
          <cell r="C5450" t="str">
            <v>中华东波苑</v>
          </cell>
        </row>
        <row r="5450">
          <cell r="K5450" t="str">
            <v>2023年</v>
          </cell>
        </row>
        <row r="5450">
          <cell r="M5450">
            <v>45291</v>
          </cell>
        </row>
        <row r="5450">
          <cell r="S5450">
            <v>3000</v>
          </cell>
        </row>
        <row r="5450">
          <cell r="AA5450">
            <v>45170</v>
          </cell>
          <cell r="AB5450">
            <v>2023</v>
          </cell>
        </row>
        <row r="5450">
          <cell r="AF5450" t="str">
            <v>地面停车费</v>
          </cell>
        </row>
        <row r="5451">
          <cell r="C5451" t="str">
            <v>中华东波苑</v>
          </cell>
        </row>
        <row r="5451">
          <cell r="K5451" t="str">
            <v>2023年</v>
          </cell>
        </row>
        <row r="5451">
          <cell r="M5451">
            <v>45291</v>
          </cell>
        </row>
        <row r="5451">
          <cell r="S5451">
            <v>1799.16</v>
          </cell>
        </row>
        <row r="5451">
          <cell r="AA5451">
            <v>45170</v>
          </cell>
          <cell r="AB5451">
            <v>2023</v>
          </cell>
        </row>
        <row r="5451">
          <cell r="AF5451" t="str">
            <v>住宅物业费</v>
          </cell>
        </row>
        <row r="5452">
          <cell r="C5452" t="str">
            <v>中华东波苑</v>
          </cell>
        </row>
        <row r="5452">
          <cell r="K5452" t="str">
            <v>2023年</v>
          </cell>
        </row>
        <row r="5452">
          <cell r="M5452">
            <v>45291</v>
          </cell>
        </row>
        <row r="5452">
          <cell r="S5452">
            <v>1473.6</v>
          </cell>
        </row>
        <row r="5452">
          <cell r="AA5452">
            <v>45170</v>
          </cell>
          <cell r="AB5452">
            <v>2023</v>
          </cell>
        </row>
        <row r="5452">
          <cell r="AF5452" t="str">
            <v>住宅物业费</v>
          </cell>
        </row>
        <row r="5453">
          <cell r="C5453" t="str">
            <v>中华东波苑</v>
          </cell>
        </row>
        <row r="5453">
          <cell r="K5453" t="str">
            <v>2023年</v>
          </cell>
        </row>
        <row r="5453">
          <cell r="M5453">
            <v>45169</v>
          </cell>
        </row>
        <row r="5453">
          <cell r="S5453">
            <v>297.6</v>
          </cell>
        </row>
        <row r="5453">
          <cell r="AA5453">
            <v>45170</v>
          </cell>
          <cell r="AB5453">
            <v>2023</v>
          </cell>
        </row>
        <row r="5453">
          <cell r="AF5453" t="str">
            <v>电费及管理费</v>
          </cell>
        </row>
        <row r="5454">
          <cell r="C5454" t="str">
            <v>中华东波苑</v>
          </cell>
        </row>
        <row r="5454">
          <cell r="K5454" t="str">
            <v>2023年</v>
          </cell>
        </row>
        <row r="5454">
          <cell r="M5454">
            <v>45169</v>
          </cell>
        </row>
        <row r="5454">
          <cell r="S5454">
            <v>72</v>
          </cell>
        </row>
        <row r="5454">
          <cell r="AA5454">
            <v>45170</v>
          </cell>
          <cell r="AB5454">
            <v>2023</v>
          </cell>
        </row>
        <row r="5454">
          <cell r="AF5454" t="str">
            <v>代收水费</v>
          </cell>
        </row>
        <row r="5455">
          <cell r="C5455" t="str">
            <v>中华东波苑</v>
          </cell>
        </row>
        <row r="5455">
          <cell r="K5455" t="str">
            <v>2023年</v>
          </cell>
        </row>
        <row r="5455">
          <cell r="M5455">
            <v>45169</v>
          </cell>
        </row>
        <row r="5455">
          <cell r="S5455">
            <v>400</v>
          </cell>
        </row>
        <row r="5455">
          <cell r="AA5455">
            <v>45170</v>
          </cell>
          <cell r="AB5455">
            <v>2023</v>
          </cell>
        </row>
        <row r="5455">
          <cell r="AF5455" t="str">
            <v>代收水费</v>
          </cell>
        </row>
        <row r="5456">
          <cell r="C5456" t="str">
            <v>中华东波苑</v>
          </cell>
        </row>
        <row r="5456">
          <cell r="K5456" t="str">
            <v>2023年</v>
          </cell>
        </row>
        <row r="5456">
          <cell r="M5456">
            <v>45169</v>
          </cell>
        </row>
        <row r="5456">
          <cell r="S5456">
            <v>499.2</v>
          </cell>
        </row>
        <row r="5456">
          <cell r="AA5456">
            <v>45170</v>
          </cell>
          <cell r="AB5456">
            <v>2023</v>
          </cell>
        </row>
        <row r="5456">
          <cell r="AF5456" t="str">
            <v>电费及管理费</v>
          </cell>
        </row>
        <row r="5457">
          <cell r="C5457" t="str">
            <v>中华东波苑</v>
          </cell>
        </row>
        <row r="5457">
          <cell r="K5457" t="str">
            <v>2023年</v>
          </cell>
        </row>
        <row r="5457">
          <cell r="M5457">
            <v>45169</v>
          </cell>
        </row>
        <row r="5457">
          <cell r="S5457">
            <v>555.94</v>
          </cell>
        </row>
        <row r="5457">
          <cell r="AA5457">
            <v>45170</v>
          </cell>
          <cell r="AB5457">
            <v>2023</v>
          </cell>
        </row>
        <row r="5457">
          <cell r="AF5457" t="str">
            <v>代收水费</v>
          </cell>
        </row>
        <row r="5458">
          <cell r="C5458" t="str">
            <v>中华东波苑</v>
          </cell>
        </row>
        <row r="5458">
          <cell r="K5458" t="str">
            <v>2023年</v>
          </cell>
        </row>
        <row r="5458">
          <cell r="M5458">
            <v>45169</v>
          </cell>
        </row>
        <row r="5458">
          <cell r="S5458">
            <v>4405.2</v>
          </cell>
        </row>
        <row r="5458">
          <cell r="AA5458">
            <v>45170</v>
          </cell>
          <cell r="AB5458">
            <v>2023</v>
          </cell>
        </row>
        <row r="5458">
          <cell r="AF5458" t="str">
            <v>电费及管理费</v>
          </cell>
        </row>
        <row r="5459">
          <cell r="C5459" t="str">
            <v>中华东波苑</v>
          </cell>
        </row>
        <row r="5459">
          <cell r="K5459" t="str">
            <v>2023年</v>
          </cell>
        </row>
        <row r="5459">
          <cell r="M5459">
            <v>45169</v>
          </cell>
        </row>
        <row r="5459">
          <cell r="S5459">
            <v>528</v>
          </cell>
        </row>
        <row r="5459">
          <cell r="AA5459">
            <v>45170</v>
          </cell>
          <cell r="AB5459">
            <v>2023</v>
          </cell>
        </row>
        <row r="5459">
          <cell r="AF5459" t="str">
            <v>代收水费</v>
          </cell>
        </row>
        <row r="5460">
          <cell r="C5460" t="str">
            <v>中华东波苑</v>
          </cell>
        </row>
        <row r="5460">
          <cell r="K5460" t="str">
            <v>2023年</v>
          </cell>
        </row>
        <row r="5460">
          <cell r="M5460">
            <v>45169</v>
          </cell>
        </row>
        <row r="5460">
          <cell r="S5460">
            <v>6424.85</v>
          </cell>
        </row>
        <row r="5460">
          <cell r="AA5460">
            <v>45170</v>
          </cell>
          <cell r="AB5460">
            <v>2023</v>
          </cell>
        </row>
        <row r="5460">
          <cell r="AF5460" t="str">
            <v>电费及管理费</v>
          </cell>
        </row>
        <row r="5461">
          <cell r="C5461" t="str">
            <v>中华东波苑</v>
          </cell>
        </row>
        <row r="5461">
          <cell r="K5461" t="str">
            <v>2023年</v>
          </cell>
        </row>
        <row r="5461">
          <cell r="M5461">
            <v>45169</v>
          </cell>
        </row>
        <row r="5461">
          <cell r="S5461">
            <v>129.96</v>
          </cell>
        </row>
        <row r="5461">
          <cell r="AA5461">
            <v>45170</v>
          </cell>
          <cell r="AB5461">
            <v>2023</v>
          </cell>
        </row>
        <row r="5461">
          <cell r="AF5461" t="str">
            <v>代收水费</v>
          </cell>
        </row>
        <row r="5462">
          <cell r="C5462" t="str">
            <v>中华东波苑</v>
          </cell>
        </row>
        <row r="5462">
          <cell r="K5462" t="str">
            <v>2023年</v>
          </cell>
        </row>
        <row r="5462">
          <cell r="M5462">
            <v>45169</v>
          </cell>
        </row>
        <row r="5462">
          <cell r="S5462">
            <v>522.2</v>
          </cell>
        </row>
        <row r="5462">
          <cell r="AA5462">
            <v>45170</v>
          </cell>
          <cell r="AB5462">
            <v>2023</v>
          </cell>
        </row>
        <row r="5462">
          <cell r="AF5462" t="str">
            <v>电费及管理费</v>
          </cell>
        </row>
        <row r="5463">
          <cell r="C5463" t="str">
            <v>中华东波苑</v>
          </cell>
        </row>
        <row r="5463">
          <cell r="K5463" t="str">
            <v>2023年</v>
          </cell>
        </row>
        <row r="5463">
          <cell r="M5463">
            <v>45169</v>
          </cell>
        </row>
        <row r="5463">
          <cell r="S5463">
            <v>104</v>
          </cell>
        </row>
        <row r="5463">
          <cell r="AA5463">
            <v>45170</v>
          </cell>
          <cell r="AB5463">
            <v>2023</v>
          </cell>
        </row>
        <row r="5463">
          <cell r="AF5463" t="str">
            <v>代收水费</v>
          </cell>
        </row>
        <row r="5464">
          <cell r="C5464" t="str">
            <v>中华东波苑</v>
          </cell>
        </row>
        <row r="5464">
          <cell r="K5464" t="str">
            <v>2023年</v>
          </cell>
        </row>
        <row r="5464">
          <cell r="M5464">
            <v>45291</v>
          </cell>
        </row>
        <row r="5464">
          <cell r="S5464">
            <v>1673.88</v>
          </cell>
        </row>
        <row r="5464">
          <cell r="AA5464">
            <v>45170</v>
          </cell>
          <cell r="AB5464">
            <v>2023</v>
          </cell>
        </row>
        <row r="5464">
          <cell r="AF5464" t="str">
            <v>住宅物业费</v>
          </cell>
        </row>
        <row r="5465">
          <cell r="C5465" t="str">
            <v>中华东波苑</v>
          </cell>
        </row>
        <row r="5465">
          <cell r="K5465" t="str">
            <v>2023年</v>
          </cell>
        </row>
        <row r="5465">
          <cell r="M5465">
            <v>45291</v>
          </cell>
        </row>
        <row r="5465">
          <cell r="S5465">
            <v>3000</v>
          </cell>
        </row>
        <row r="5465">
          <cell r="AA5465">
            <v>45170</v>
          </cell>
          <cell r="AB5465">
            <v>2023</v>
          </cell>
        </row>
        <row r="5465">
          <cell r="AF5465" t="str">
            <v>地面停车费</v>
          </cell>
        </row>
        <row r="5466">
          <cell r="C5466" t="str">
            <v>中华东波苑</v>
          </cell>
        </row>
        <row r="5466">
          <cell r="K5466" t="str">
            <v>2023年</v>
          </cell>
        </row>
        <row r="5466">
          <cell r="M5466">
            <v>45291</v>
          </cell>
        </row>
        <row r="5466">
          <cell r="S5466">
            <v>1474.44</v>
          </cell>
        </row>
        <row r="5466">
          <cell r="AA5466">
            <v>45170</v>
          </cell>
          <cell r="AB5466">
            <v>2023</v>
          </cell>
        </row>
        <row r="5466">
          <cell r="AF5466" t="str">
            <v>住宅物业费</v>
          </cell>
        </row>
        <row r="5467">
          <cell r="C5467" t="str">
            <v>中华东波苑</v>
          </cell>
        </row>
        <row r="5467">
          <cell r="K5467" t="str">
            <v>2023年</v>
          </cell>
        </row>
        <row r="5467">
          <cell r="M5467">
            <v>45291</v>
          </cell>
        </row>
        <row r="5467">
          <cell r="S5467">
            <v>1673.88</v>
          </cell>
        </row>
        <row r="5467">
          <cell r="AA5467">
            <v>45170</v>
          </cell>
          <cell r="AB5467">
            <v>2023</v>
          </cell>
        </row>
        <row r="5467">
          <cell r="AF5467" t="str">
            <v>住宅物业费</v>
          </cell>
        </row>
        <row r="5468">
          <cell r="C5468" t="str">
            <v>中华东波苑</v>
          </cell>
        </row>
        <row r="5468">
          <cell r="K5468" t="str">
            <v>2023年</v>
          </cell>
        </row>
        <row r="5468">
          <cell r="M5468">
            <v>45169</v>
          </cell>
        </row>
        <row r="5468">
          <cell r="S5468">
            <v>187.72</v>
          </cell>
        </row>
        <row r="5468">
          <cell r="AA5468">
            <v>45170</v>
          </cell>
          <cell r="AB5468">
            <v>2023</v>
          </cell>
        </row>
        <row r="5468">
          <cell r="AF5468" t="str">
            <v>代收水费</v>
          </cell>
        </row>
        <row r="5469">
          <cell r="C5469" t="str">
            <v>中华东波苑</v>
          </cell>
        </row>
        <row r="5469">
          <cell r="K5469" t="str">
            <v>2023年</v>
          </cell>
        </row>
        <row r="5469">
          <cell r="M5469">
            <v>45169</v>
          </cell>
        </row>
        <row r="5469">
          <cell r="S5469">
            <v>912</v>
          </cell>
        </row>
        <row r="5469">
          <cell r="AA5469">
            <v>45170</v>
          </cell>
          <cell r="AB5469">
            <v>2023</v>
          </cell>
        </row>
        <row r="5469">
          <cell r="AF5469" t="str">
            <v>电费及管理费</v>
          </cell>
        </row>
        <row r="5470">
          <cell r="C5470" t="str">
            <v>中华东波苑</v>
          </cell>
        </row>
        <row r="5470">
          <cell r="K5470" t="str">
            <v>2023年</v>
          </cell>
        </row>
        <row r="5470">
          <cell r="M5470">
            <v>45169</v>
          </cell>
        </row>
        <row r="5470">
          <cell r="S5470">
            <v>225</v>
          </cell>
        </row>
        <row r="5470">
          <cell r="AA5470">
            <v>45170</v>
          </cell>
          <cell r="AB5470">
            <v>2023</v>
          </cell>
        </row>
        <row r="5470">
          <cell r="AF5470" t="str">
            <v>代收水费</v>
          </cell>
        </row>
        <row r="5471">
          <cell r="C5471" t="str">
            <v>中华东波苑</v>
          </cell>
        </row>
        <row r="5471">
          <cell r="K5471" t="str">
            <v>2023年</v>
          </cell>
        </row>
        <row r="5471">
          <cell r="M5471">
            <v>45169</v>
          </cell>
        </row>
        <row r="5471">
          <cell r="S5471">
            <v>1346.4</v>
          </cell>
        </row>
        <row r="5471">
          <cell r="AA5471">
            <v>45170</v>
          </cell>
          <cell r="AB5471">
            <v>2023</v>
          </cell>
        </row>
        <row r="5471">
          <cell r="AF5471" t="str">
            <v>电费及管理费</v>
          </cell>
        </row>
        <row r="5472">
          <cell r="C5472" t="str">
            <v>中华东波苑</v>
          </cell>
        </row>
        <row r="5472">
          <cell r="K5472" t="str">
            <v>2023年</v>
          </cell>
        </row>
        <row r="5472">
          <cell r="M5472">
            <v>45169</v>
          </cell>
        </row>
        <row r="5472">
          <cell r="S5472">
            <v>112.5</v>
          </cell>
        </row>
        <row r="5472">
          <cell r="AA5472">
            <v>45170</v>
          </cell>
          <cell r="AB5472">
            <v>2023</v>
          </cell>
        </row>
        <row r="5472">
          <cell r="AF5472" t="str">
            <v>代收水费</v>
          </cell>
        </row>
        <row r="5473">
          <cell r="C5473" t="str">
            <v>中华东波苑</v>
          </cell>
        </row>
        <row r="5473">
          <cell r="K5473" t="str">
            <v>2023年</v>
          </cell>
        </row>
        <row r="5473">
          <cell r="M5473">
            <v>45291</v>
          </cell>
        </row>
        <row r="5473">
          <cell r="S5473">
            <v>7482.3</v>
          </cell>
        </row>
        <row r="5473">
          <cell r="AA5473">
            <v>45170</v>
          </cell>
          <cell r="AB5473">
            <v>2023</v>
          </cell>
        </row>
        <row r="5473">
          <cell r="AF5473" t="str">
            <v>商铺物业费</v>
          </cell>
        </row>
        <row r="5474">
          <cell r="C5474" t="str">
            <v>中华东波苑</v>
          </cell>
        </row>
        <row r="5474">
          <cell r="K5474" t="str">
            <v>2023年</v>
          </cell>
        </row>
        <row r="5474">
          <cell r="M5474">
            <v>45169</v>
          </cell>
        </row>
        <row r="5474">
          <cell r="S5474">
            <v>147.4</v>
          </cell>
        </row>
        <row r="5474">
          <cell r="AA5474">
            <v>45170</v>
          </cell>
          <cell r="AB5474">
            <v>2023</v>
          </cell>
        </row>
        <row r="5474">
          <cell r="AF5474" t="str">
            <v>电费及管理费</v>
          </cell>
        </row>
        <row r="5475">
          <cell r="C5475" t="str">
            <v>中华东波苑</v>
          </cell>
        </row>
        <row r="5475">
          <cell r="K5475" t="str">
            <v>2023年</v>
          </cell>
        </row>
        <row r="5475">
          <cell r="M5475">
            <v>45169</v>
          </cell>
        </row>
        <row r="5475">
          <cell r="S5475">
            <v>72.2</v>
          </cell>
        </row>
        <row r="5475">
          <cell r="AA5475">
            <v>45170</v>
          </cell>
          <cell r="AB5475">
            <v>2023</v>
          </cell>
        </row>
        <row r="5475">
          <cell r="AF5475" t="str">
            <v>代收水费</v>
          </cell>
        </row>
        <row r="5476">
          <cell r="C5476" t="str">
            <v>中华东波苑</v>
          </cell>
        </row>
        <row r="5476">
          <cell r="K5476" t="str">
            <v>2023年</v>
          </cell>
        </row>
        <row r="5476">
          <cell r="M5476">
            <v>45169</v>
          </cell>
        </row>
        <row r="5476">
          <cell r="S5476">
            <v>836.25</v>
          </cell>
        </row>
        <row r="5476">
          <cell r="AA5476">
            <v>45170</v>
          </cell>
          <cell r="AB5476">
            <v>2023</v>
          </cell>
        </row>
        <row r="5476">
          <cell r="AF5476" t="str">
            <v>电费及管理费</v>
          </cell>
        </row>
        <row r="5477">
          <cell r="C5477" t="str">
            <v>中华东波苑</v>
          </cell>
        </row>
        <row r="5477">
          <cell r="K5477" t="str">
            <v>2023年</v>
          </cell>
        </row>
        <row r="5477">
          <cell r="M5477">
            <v>45169</v>
          </cell>
        </row>
        <row r="5477">
          <cell r="S5477">
            <v>22.5</v>
          </cell>
        </row>
        <row r="5477">
          <cell r="AA5477">
            <v>45170</v>
          </cell>
          <cell r="AB5477">
            <v>2023</v>
          </cell>
        </row>
        <row r="5477">
          <cell r="AF5477" t="str">
            <v>代收水费</v>
          </cell>
        </row>
        <row r="5478">
          <cell r="C5478" t="str">
            <v>中华东波苑</v>
          </cell>
        </row>
        <row r="5478">
          <cell r="K5478" t="str">
            <v>2023年</v>
          </cell>
        </row>
        <row r="5478">
          <cell r="M5478">
            <v>45169</v>
          </cell>
        </row>
        <row r="5478">
          <cell r="S5478">
            <v>9709.2</v>
          </cell>
        </row>
        <row r="5478">
          <cell r="AA5478">
            <v>45170</v>
          </cell>
          <cell r="AB5478">
            <v>2023</v>
          </cell>
        </row>
        <row r="5478">
          <cell r="AF5478" t="str">
            <v>电费及管理费</v>
          </cell>
        </row>
        <row r="5479">
          <cell r="C5479" t="str">
            <v>中华东波苑</v>
          </cell>
        </row>
        <row r="5479">
          <cell r="K5479" t="str">
            <v>2023年</v>
          </cell>
        </row>
        <row r="5479">
          <cell r="M5479">
            <v>45169</v>
          </cell>
        </row>
        <row r="5479">
          <cell r="S5479">
            <v>1750.7</v>
          </cell>
        </row>
        <row r="5479">
          <cell r="AA5479">
            <v>45170</v>
          </cell>
          <cell r="AB5479">
            <v>2023</v>
          </cell>
        </row>
        <row r="5479">
          <cell r="AF5479" t="str">
            <v>代收水费</v>
          </cell>
        </row>
        <row r="5480">
          <cell r="C5480" t="str">
            <v>中华东波苑</v>
          </cell>
        </row>
        <row r="5480">
          <cell r="K5480" t="str">
            <v>2023年</v>
          </cell>
        </row>
        <row r="5480">
          <cell r="M5480">
            <v>45169</v>
          </cell>
        </row>
        <row r="5480">
          <cell r="S5480">
            <v>10203.03</v>
          </cell>
        </row>
        <row r="5480">
          <cell r="AA5480">
            <v>45170</v>
          </cell>
          <cell r="AB5480">
            <v>2023</v>
          </cell>
        </row>
        <row r="5480">
          <cell r="AF5480" t="str">
            <v>电费及管理费</v>
          </cell>
        </row>
        <row r="5481">
          <cell r="C5481" t="str">
            <v>中华东波苑</v>
          </cell>
        </row>
        <row r="5481">
          <cell r="K5481" t="str">
            <v>2023年</v>
          </cell>
        </row>
        <row r="5481">
          <cell r="M5481">
            <v>45169</v>
          </cell>
        </row>
        <row r="5481">
          <cell r="S5481">
            <v>1098</v>
          </cell>
        </row>
        <row r="5481">
          <cell r="AA5481">
            <v>45170</v>
          </cell>
          <cell r="AB5481">
            <v>2023</v>
          </cell>
        </row>
        <row r="5481">
          <cell r="AF5481" t="str">
            <v>代收水费</v>
          </cell>
        </row>
        <row r="5482">
          <cell r="C5482" t="str">
            <v>中华东波苑</v>
          </cell>
        </row>
        <row r="5482">
          <cell r="K5482" t="str">
            <v>2023年</v>
          </cell>
        </row>
        <row r="5482">
          <cell r="M5482">
            <v>45291</v>
          </cell>
        </row>
        <row r="5482">
          <cell r="S5482">
            <v>1915.2</v>
          </cell>
        </row>
        <row r="5482">
          <cell r="AA5482">
            <v>45170</v>
          </cell>
          <cell r="AB5482">
            <v>2023</v>
          </cell>
        </row>
        <row r="5482">
          <cell r="AF5482" t="str">
            <v>商铺物业费</v>
          </cell>
        </row>
        <row r="5483">
          <cell r="C5483" t="str">
            <v>中华东波苑</v>
          </cell>
        </row>
        <row r="5483">
          <cell r="K5483" t="str">
            <v>2023年</v>
          </cell>
        </row>
        <row r="5483">
          <cell r="M5483">
            <v>45291</v>
          </cell>
        </row>
        <row r="5483">
          <cell r="S5483">
            <v>1368</v>
          </cell>
        </row>
        <row r="5483">
          <cell r="AA5483">
            <v>45170</v>
          </cell>
          <cell r="AB5483">
            <v>2023</v>
          </cell>
        </row>
        <row r="5483">
          <cell r="AF5483" t="str">
            <v>商铺物业费</v>
          </cell>
        </row>
        <row r="5484">
          <cell r="C5484" t="str">
            <v>中华东波苑</v>
          </cell>
        </row>
        <row r="5484">
          <cell r="K5484" t="str">
            <v>2023年</v>
          </cell>
        </row>
        <row r="5484">
          <cell r="M5484">
            <v>45291</v>
          </cell>
        </row>
        <row r="5484">
          <cell r="S5484">
            <v>368.4</v>
          </cell>
        </row>
        <row r="5484">
          <cell r="AA5484">
            <v>45170</v>
          </cell>
          <cell r="AB5484">
            <v>2023</v>
          </cell>
        </row>
        <row r="5484">
          <cell r="AF5484" t="str">
            <v>住宅物业费</v>
          </cell>
        </row>
        <row r="5485">
          <cell r="C5485" t="str">
            <v>中华东波苑</v>
          </cell>
        </row>
        <row r="5485">
          <cell r="K5485" t="str">
            <v>2023年</v>
          </cell>
        </row>
        <row r="5485">
          <cell r="M5485">
            <v>45291</v>
          </cell>
        </row>
        <row r="5485">
          <cell r="S5485">
            <v>750</v>
          </cell>
        </row>
        <row r="5485">
          <cell r="AA5485">
            <v>45170</v>
          </cell>
          <cell r="AB5485">
            <v>2023</v>
          </cell>
        </row>
        <row r="5485">
          <cell r="AF5485" t="str">
            <v>地面停车费</v>
          </cell>
        </row>
        <row r="5486">
          <cell r="C5486" t="str">
            <v>中华东波苑</v>
          </cell>
        </row>
        <row r="5486">
          <cell r="K5486" t="str">
            <v>2023年</v>
          </cell>
        </row>
        <row r="5486">
          <cell r="M5486">
            <v>45291</v>
          </cell>
        </row>
        <row r="5486">
          <cell r="S5486">
            <v>1050</v>
          </cell>
        </row>
        <row r="5486">
          <cell r="AA5486">
            <v>45170</v>
          </cell>
          <cell r="AB5486">
            <v>2023</v>
          </cell>
        </row>
        <row r="5486">
          <cell r="AF5486" t="str">
            <v>地下停车费</v>
          </cell>
        </row>
        <row r="5487">
          <cell r="C5487" t="str">
            <v>中华东波苑</v>
          </cell>
        </row>
        <row r="5487">
          <cell r="K5487" t="str">
            <v>2023年</v>
          </cell>
        </row>
        <row r="5487">
          <cell r="M5487">
            <v>45107</v>
          </cell>
        </row>
        <row r="5487">
          <cell r="S5487">
            <v>20000</v>
          </cell>
        </row>
        <row r="5487">
          <cell r="AA5487">
            <v>45170</v>
          </cell>
          <cell r="AB5487">
            <v>2023</v>
          </cell>
        </row>
        <row r="5487">
          <cell r="AF5487" t="str">
            <v>电费及管理费</v>
          </cell>
        </row>
        <row r="5488">
          <cell r="C5488" t="str">
            <v>中华东波苑</v>
          </cell>
        </row>
        <row r="5488">
          <cell r="K5488" t="str">
            <v>2023年</v>
          </cell>
        </row>
        <row r="5488">
          <cell r="M5488">
            <v>45107</v>
          </cell>
        </row>
        <row r="5488">
          <cell r="S5488">
            <v>0.09</v>
          </cell>
        </row>
        <row r="5488">
          <cell r="AA5488">
            <v>45170</v>
          </cell>
          <cell r="AB5488">
            <v>2023</v>
          </cell>
        </row>
        <row r="5488">
          <cell r="AF5488" t="str">
            <v>电费及管理费</v>
          </cell>
        </row>
        <row r="5489">
          <cell r="C5489" t="str">
            <v>中华东波苑</v>
          </cell>
        </row>
        <row r="5489">
          <cell r="K5489" t="str">
            <v>2023年</v>
          </cell>
        </row>
        <row r="5489">
          <cell r="M5489">
            <v>45169</v>
          </cell>
        </row>
        <row r="5489">
          <cell r="S5489">
            <v>171</v>
          </cell>
        </row>
        <row r="5489">
          <cell r="AA5489">
            <v>45170</v>
          </cell>
          <cell r="AB5489">
            <v>2023</v>
          </cell>
        </row>
        <row r="5489">
          <cell r="AF5489" t="str">
            <v>电费及管理费</v>
          </cell>
        </row>
        <row r="5490">
          <cell r="C5490" t="str">
            <v>中华东波苑</v>
          </cell>
        </row>
        <row r="5490">
          <cell r="K5490" t="str">
            <v>2023年</v>
          </cell>
        </row>
        <row r="5490">
          <cell r="M5490">
            <v>45169</v>
          </cell>
        </row>
        <row r="5490">
          <cell r="S5490">
            <v>14.44</v>
          </cell>
        </row>
        <row r="5490">
          <cell r="AA5490">
            <v>45170</v>
          </cell>
          <cell r="AB5490">
            <v>2023</v>
          </cell>
        </row>
        <row r="5490">
          <cell r="AF5490" t="str">
            <v>代收水费</v>
          </cell>
        </row>
        <row r="5491">
          <cell r="C5491" t="str">
            <v>中华东波苑</v>
          </cell>
        </row>
        <row r="5491">
          <cell r="K5491" t="str">
            <v>2023年</v>
          </cell>
        </row>
        <row r="5491">
          <cell r="M5491">
            <v>45291</v>
          </cell>
        </row>
        <row r="5491">
          <cell r="S5491">
            <v>2183.52</v>
          </cell>
        </row>
        <row r="5491">
          <cell r="AA5491">
            <v>45170</v>
          </cell>
          <cell r="AB5491">
            <v>2023</v>
          </cell>
        </row>
        <row r="5491">
          <cell r="AF5491" t="str">
            <v>住宅物业费</v>
          </cell>
        </row>
        <row r="5492">
          <cell r="C5492" t="str">
            <v>中华东波苑</v>
          </cell>
        </row>
        <row r="5492">
          <cell r="K5492" t="str">
            <v>2023年</v>
          </cell>
        </row>
        <row r="5492">
          <cell r="M5492">
            <v>45291</v>
          </cell>
        </row>
        <row r="5492">
          <cell r="S5492">
            <v>1500</v>
          </cell>
        </row>
        <row r="5492">
          <cell r="AA5492">
            <v>45170</v>
          </cell>
          <cell r="AB5492">
            <v>2023</v>
          </cell>
        </row>
        <row r="5492">
          <cell r="AF5492" t="str">
            <v>小业主产权车辆管理费</v>
          </cell>
        </row>
        <row r="5493">
          <cell r="C5493" t="str">
            <v>中华东波苑</v>
          </cell>
        </row>
        <row r="5493">
          <cell r="K5493" t="str">
            <v>2023年</v>
          </cell>
        </row>
        <row r="5493">
          <cell r="M5493">
            <v>45107</v>
          </cell>
        </row>
        <row r="5493">
          <cell r="S5493">
            <v>736.8</v>
          </cell>
        </row>
        <row r="5493">
          <cell r="AA5493">
            <v>45170</v>
          </cell>
          <cell r="AB5493">
            <v>2023</v>
          </cell>
        </row>
        <row r="5493">
          <cell r="AF5493" t="str">
            <v>住宅物业费</v>
          </cell>
        </row>
        <row r="5494">
          <cell r="C5494" t="str">
            <v>中华东波苑</v>
          </cell>
        </row>
        <row r="5494">
          <cell r="K5494" t="str">
            <v>2023年</v>
          </cell>
        </row>
        <row r="5494">
          <cell r="M5494">
            <v>45107</v>
          </cell>
        </row>
        <row r="5494">
          <cell r="S5494">
            <v>1500</v>
          </cell>
        </row>
        <row r="5494">
          <cell r="AA5494">
            <v>45170</v>
          </cell>
          <cell r="AB5494">
            <v>2023</v>
          </cell>
        </row>
        <row r="5494">
          <cell r="AF5494" t="str">
            <v>地面停车费</v>
          </cell>
        </row>
        <row r="5495">
          <cell r="C5495" t="str">
            <v>中华东波苑</v>
          </cell>
        </row>
        <row r="5495">
          <cell r="K5495" t="str">
            <v>2023年</v>
          </cell>
        </row>
        <row r="5495">
          <cell r="M5495">
            <v>45291</v>
          </cell>
        </row>
        <row r="5495">
          <cell r="S5495">
            <v>787.65</v>
          </cell>
        </row>
        <row r="5495">
          <cell r="AA5495">
            <v>45170</v>
          </cell>
          <cell r="AB5495">
            <v>2023</v>
          </cell>
        </row>
        <row r="5495">
          <cell r="AF5495" t="str">
            <v>商铺物业费</v>
          </cell>
        </row>
        <row r="5496">
          <cell r="C5496" t="str">
            <v>中华东波苑</v>
          </cell>
        </row>
        <row r="5496">
          <cell r="K5496" t="str">
            <v>2023年</v>
          </cell>
        </row>
        <row r="5496">
          <cell r="M5496">
            <v>45291</v>
          </cell>
        </row>
        <row r="5496">
          <cell r="S5496">
            <v>531.11</v>
          </cell>
        </row>
        <row r="5496">
          <cell r="AA5496">
            <v>45170</v>
          </cell>
          <cell r="AB5496">
            <v>2023</v>
          </cell>
        </row>
        <row r="5496">
          <cell r="AF5496" t="str">
            <v>商铺物业费</v>
          </cell>
        </row>
        <row r="5497">
          <cell r="C5497" t="str">
            <v>中华东波苑</v>
          </cell>
        </row>
        <row r="5497">
          <cell r="K5497" t="str">
            <v>2023年</v>
          </cell>
        </row>
        <row r="5497">
          <cell r="M5497">
            <v>45291</v>
          </cell>
        </row>
        <row r="5497">
          <cell r="S5497">
            <v>3398.2</v>
          </cell>
        </row>
        <row r="5497">
          <cell r="AA5497">
            <v>45170</v>
          </cell>
          <cell r="AB5497">
            <v>2023</v>
          </cell>
        </row>
        <row r="5497">
          <cell r="AF5497" t="str">
            <v>商铺物业费</v>
          </cell>
        </row>
        <row r="5498">
          <cell r="C5498" t="str">
            <v>中华东波苑</v>
          </cell>
        </row>
        <row r="5498">
          <cell r="K5498" t="str">
            <v>2023年</v>
          </cell>
        </row>
        <row r="5498">
          <cell r="M5498">
            <v>45199</v>
          </cell>
        </row>
        <row r="5498">
          <cell r="S5498">
            <v>1229</v>
          </cell>
        </row>
        <row r="5498">
          <cell r="AA5498">
            <v>45170</v>
          </cell>
          <cell r="AB5498">
            <v>2023</v>
          </cell>
        </row>
        <row r="5498">
          <cell r="AF5498" t="str">
            <v>电费及管理费</v>
          </cell>
        </row>
        <row r="5499">
          <cell r="C5499" t="str">
            <v>中华东波苑</v>
          </cell>
        </row>
        <row r="5499">
          <cell r="K5499" t="str">
            <v>2023年</v>
          </cell>
        </row>
        <row r="5499">
          <cell r="M5499">
            <v>45291</v>
          </cell>
        </row>
        <row r="5499">
          <cell r="S5499">
            <v>1673.88</v>
          </cell>
        </row>
        <row r="5499">
          <cell r="AA5499">
            <v>45170</v>
          </cell>
          <cell r="AB5499">
            <v>2023</v>
          </cell>
        </row>
        <row r="5499">
          <cell r="AF5499" t="str">
            <v>住宅物业费</v>
          </cell>
        </row>
        <row r="5500">
          <cell r="C5500" t="str">
            <v>中华东波苑</v>
          </cell>
        </row>
        <row r="5500">
          <cell r="K5500" t="str">
            <v>2023年</v>
          </cell>
        </row>
        <row r="5500">
          <cell r="M5500">
            <v>45291</v>
          </cell>
        </row>
        <row r="5500">
          <cell r="S5500">
            <v>1799.16</v>
          </cell>
        </row>
        <row r="5500">
          <cell r="AA5500">
            <v>45170</v>
          </cell>
          <cell r="AB5500">
            <v>2023</v>
          </cell>
        </row>
        <row r="5500">
          <cell r="AF5500" t="str">
            <v>住宅物业费</v>
          </cell>
        </row>
        <row r="5501">
          <cell r="C5501" t="str">
            <v>中华东波苑</v>
          </cell>
        </row>
        <row r="5501">
          <cell r="K5501" t="str">
            <v>2023年</v>
          </cell>
        </row>
        <row r="5501">
          <cell r="M5501">
            <v>45169</v>
          </cell>
        </row>
        <row r="5501">
          <cell r="S5501">
            <v>3004.1</v>
          </cell>
        </row>
        <row r="5501">
          <cell r="AA5501">
            <v>45170</v>
          </cell>
          <cell r="AB5501">
            <v>2023</v>
          </cell>
        </row>
        <row r="5501">
          <cell r="AF5501" t="str">
            <v>电费及管理费</v>
          </cell>
        </row>
        <row r="5502">
          <cell r="C5502" t="str">
            <v>中华东波苑</v>
          </cell>
        </row>
        <row r="5502">
          <cell r="K5502" t="str">
            <v>2023年</v>
          </cell>
        </row>
        <row r="5502">
          <cell r="M5502">
            <v>45169</v>
          </cell>
        </row>
        <row r="5502">
          <cell r="S5502">
            <v>442.5</v>
          </cell>
        </row>
        <row r="5502">
          <cell r="AA5502">
            <v>45170</v>
          </cell>
          <cell r="AB5502">
            <v>2023</v>
          </cell>
        </row>
        <row r="5502">
          <cell r="AF5502" t="str">
            <v>代收水费</v>
          </cell>
        </row>
        <row r="5503">
          <cell r="C5503" t="str">
            <v>中华东波苑</v>
          </cell>
        </row>
        <row r="5503">
          <cell r="K5503" t="str">
            <v>2023年</v>
          </cell>
        </row>
        <row r="5503">
          <cell r="M5503">
            <v>45169</v>
          </cell>
        </row>
        <row r="5503">
          <cell r="S5503">
            <v>5696.9</v>
          </cell>
        </row>
        <row r="5503">
          <cell r="AA5503">
            <v>45170</v>
          </cell>
          <cell r="AB5503">
            <v>2023</v>
          </cell>
        </row>
        <row r="5503">
          <cell r="AF5503" t="str">
            <v>电费及管理费</v>
          </cell>
        </row>
        <row r="5504">
          <cell r="C5504" t="str">
            <v>中华东波苑</v>
          </cell>
        </row>
        <row r="5504">
          <cell r="K5504" t="str">
            <v>2023年</v>
          </cell>
        </row>
        <row r="5504">
          <cell r="M5504">
            <v>45169</v>
          </cell>
        </row>
        <row r="5504">
          <cell r="S5504">
            <v>1177.5</v>
          </cell>
        </row>
        <row r="5504">
          <cell r="AA5504">
            <v>45170</v>
          </cell>
          <cell r="AB5504">
            <v>2023</v>
          </cell>
        </row>
        <row r="5504">
          <cell r="AF5504" t="str">
            <v>代收水费</v>
          </cell>
        </row>
        <row r="5505">
          <cell r="C5505" t="str">
            <v>中华东波苑</v>
          </cell>
        </row>
        <row r="5505">
          <cell r="K5505" t="str">
            <v>2023年</v>
          </cell>
        </row>
        <row r="5505">
          <cell r="M5505">
            <v>45169</v>
          </cell>
        </row>
        <row r="5505">
          <cell r="S5505">
            <v>36632</v>
          </cell>
        </row>
        <row r="5505">
          <cell r="AA5505">
            <v>45170</v>
          </cell>
          <cell r="AB5505">
            <v>2023</v>
          </cell>
        </row>
        <row r="5505">
          <cell r="AF5505" t="str">
            <v>电费及管理费</v>
          </cell>
        </row>
        <row r="5506">
          <cell r="C5506" t="str">
            <v>中华东波苑</v>
          </cell>
        </row>
        <row r="5506">
          <cell r="K5506" t="str">
            <v>2023年</v>
          </cell>
        </row>
        <row r="5506">
          <cell r="M5506">
            <v>45169</v>
          </cell>
        </row>
        <row r="5506">
          <cell r="S5506">
            <v>5530.52</v>
          </cell>
        </row>
        <row r="5506">
          <cell r="AA5506">
            <v>45170</v>
          </cell>
          <cell r="AB5506">
            <v>2023</v>
          </cell>
        </row>
        <row r="5506">
          <cell r="AF5506" t="str">
            <v>代收水费</v>
          </cell>
        </row>
        <row r="5507">
          <cell r="C5507" t="str">
            <v>中华东波苑</v>
          </cell>
        </row>
        <row r="5507">
          <cell r="K5507" t="str">
            <v>2023年</v>
          </cell>
        </row>
        <row r="5507">
          <cell r="M5507">
            <v>45291</v>
          </cell>
        </row>
        <row r="5507">
          <cell r="S5507">
            <v>2094.36</v>
          </cell>
        </row>
        <row r="5507">
          <cell r="AA5507">
            <v>45170</v>
          </cell>
          <cell r="AB5507">
            <v>2023</v>
          </cell>
        </row>
        <row r="5507">
          <cell r="AF5507" t="str">
            <v>住宅物业费</v>
          </cell>
        </row>
        <row r="5508">
          <cell r="C5508" t="str">
            <v>中华东波苑</v>
          </cell>
        </row>
        <row r="5508">
          <cell r="K5508" t="str">
            <v>2023年</v>
          </cell>
        </row>
        <row r="5508">
          <cell r="M5508">
            <v>45291</v>
          </cell>
        </row>
        <row r="5508">
          <cell r="S5508">
            <v>1500</v>
          </cell>
        </row>
        <row r="5508">
          <cell r="AA5508">
            <v>45170</v>
          </cell>
          <cell r="AB5508">
            <v>2023</v>
          </cell>
        </row>
        <row r="5508">
          <cell r="AF5508" t="str">
            <v>小业主产权车辆管理费</v>
          </cell>
        </row>
        <row r="5509">
          <cell r="C5509" t="str">
            <v>中华东波苑</v>
          </cell>
        </row>
        <row r="5509">
          <cell r="K5509" t="str">
            <v>2023年</v>
          </cell>
        </row>
        <row r="5509">
          <cell r="M5509">
            <v>45291</v>
          </cell>
        </row>
        <row r="5509">
          <cell r="S5509">
            <v>1473.6</v>
          </cell>
        </row>
        <row r="5509">
          <cell r="AA5509">
            <v>45170</v>
          </cell>
          <cell r="AB5509">
            <v>2023</v>
          </cell>
        </row>
        <row r="5509">
          <cell r="AF5509" t="str">
            <v>住宅物业费</v>
          </cell>
        </row>
        <row r="5510">
          <cell r="C5510" t="str">
            <v>中华东波苑</v>
          </cell>
        </row>
        <row r="5510">
          <cell r="K5510" t="str">
            <v>2023年</v>
          </cell>
        </row>
        <row r="5510">
          <cell r="M5510">
            <v>45291</v>
          </cell>
        </row>
        <row r="5510">
          <cell r="S5510">
            <v>1955.58</v>
          </cell>
        </row>
        <row r="5510">
          <cell r="AA5510">
            <v>45170</v>
          </cell>
          <cell r="AB5510">
            <v>2023</v>
          </cell>
        </row>
        <row r="5510">
          <cell r="AF5510" t="str">
            <v>住宅物业费</v>
          </cell>
        </row>
        <row r="5511">
          <cell r="C5511" t="str">
            <v>中华东波苑</v>
          </cell>
        </row>
        <row r="5511">
          <cell r="K5511" t="str">
            <v>2023年</v>
          </cell>
        </row>
        <row r="5511">
          <cell r="M5511">
            <v>45291</v>
          </cell>
        </row>
        <row r="5511">
          <cell r="S5511">
            <v>750</v>
          </cell>
        </row>
        <row r="5511">
          <cell r="AA5511">
            <v>45170</v>
          </cell>
          <cell r="AB5511">
            <v>2023</v>
          </cell>
        </row>
        <row r="5511">
          <cell r="AF5511" t="str">
            <v>小业主产权车辆管理费</v>
          </cell>
        </row>
        <row r="5512">
          <cell r="C5512" t="str">
            <v>中华东波苑</v>
          </cell>
        </row>
        <row r="5512">
          <cell r="K5512" t="str">
            <v>2023年</v>
          </cell>
        </row>
        <row r="5512">
          <cell r="M5512">
            <v>45169</v>
          </cell>
        </row>
        <row r="5512">
          <cell r="S5512">
            <v>93.6</v>
          </cell>
        </row>
        <row r="5512">
          <cell r="AA5512">
            <v>45170</v>
          </cell>
          <cell r="AB5512">
            <v>2023</v>
          </cell>
        </row>
        <row r="5512">
          <cell r="AF5512" t="str">
            <v>电费及管理费</v>
          </cell>
        </row>
        <row r="5513">
          <cell r="C5513" t="str">
            <v>中华东波苑</v>
          </cell>
        </row>
        <row r="5513">
          <cell r="K5513" t="str">
            <v>2023年</v>
          </cell>
        </row>
        <row r="5513">
          <cell r="M5513">
            <v>45169</v>
          </cell>
        </row>
        <row r="5513">
          <cell r="S5513">
            <v>7.22</v>
          </cell>
        </row>
        <row r="5513">
          <cell r="AA5513">
            <v>45170</v>
          </cell>
          <cell r="AB5513">
            <v>2023</v>
          </cell>
        </row>
        <row r="5513">
          <cell r="AF5513" t="str">
            <v>代收水费</v>
          </cell>
        </row>
        <row r="5514">
          <cell r="C5514" t="str">
            <v>中华东波苑</v>
          </cell>
        </row>
        <row r="5514">
          <cell r="K5514" t="str">
            <v>2023年</v>
          </cell>
        </row>
        <row r="5514">
          <cell r="M5514">
            <v>45199</v>
          </cell>
        </row>
        <row r="5514">
          <cell r="S5514">
            <v>2365.5</v>
          </cell>
        </row>
        <row r="5514">
          <cell r="AA5514">
            <v>45170</v>
          </cell>
          <cell r="AB5514">
            <v>2023</v>
          </cell>
        </row>
        <row r="5514">
          <cell r="AF5514" t="str">
            <v>商铺物业费</v>
          </cell>
        </row>
        <row r="5515">
          <cell r="C5515" t="str">
            <v>中华东波苑</v>
          </cell>
        </row>
        <row r="5515">
          <cell r="K5515" t="str">
            <v>2023年</v>
          </cell>
        </row>
        <row r="5515">
          <cell r="M5515">
            <v>45169</v>
          </cell>
        </row>
        <row r="5515">
          <cell r="S5515">
            <v>4836.7</v>
          </cell>
        </row>
        <row r="5515">
          <cell r="AA5515">
            <v>45170</v>
          </cell>
          <cell r="AB5515">
            <v>2023</v>
          </cell>
        </row>
        <row r="5515">
          <cell r="AF5515" t="str">
            <v>电费及管理费</v>
          </cell>
        </row>
        <row r="5516">
          <cell r="C5516" t="str">
            <v>中华东波苑</v>
          </cell>
        </row>
        <row r="5516">
          <cell r="K5516" t="str">
            <v>2023年</v>
          </cell>
        </row>
        <row r="5516">
          <cell r="M5516">
            <v>45169</v>
          </cell>
        </row>
        <row r="5516">
          <cell r="S5516">
            <v>400.68</v>
          </cell>
        </row>
        <row r="5516">
          <cell r="AA5516">
            <v>45170</v>
          </cell>
          <cell r="AB5516">
            <v>2023</v>
          </cell>
        </row>
        <row r="5516">
          <cell r="AF5516" t="str">
            <v>代收水费</v>
          </cell>
        </row>
        <row r="5517">
          <cell r="C5517" t="str">
            <v>中华东波苑</v>
          </cell>
        </row>
        <row r="5517">
          <cell r="K5517" t="str">
            <v>2023年</v>
          </cell>
        </row>
        <row r="5517">
          <cell r="M5517">
            <v>45291</v>
          </cell>
        </row>
        <row r="5517">
          <cell r="S5517">
            <v>1673.88</v>
          </cell>
        </row>
        <row r="5517">
          <cell r="AA5517">
            <v>45170</v>
          </cell>
          <cell r="AB5517">
            <v>2023</v>
          </cell>
        </row>
        <row r="5517">
          <cell r="AF5517" t="str">
            <v>住宅物业费</v>
          </cell>
        </row>
        <row r="5518">
          <cell r="C5518" t="str">
            <v>中华东波苑</v>
          </cell>
        </row>
        <row r="5518">
          <cell r="K5518" t="str">
            <v>2023年</v>
          </cell>
        </row>
        <row r="5518">
          <cell r="M5518">
            <v>45291</v>
          </cell>
        </row>
        <row r="5518">
          <cell r="S5518">
            <v>1673.88</v>
          </cell>
        </row>
        <row r="5518">
          <cell r="AA5518">
            <v>45170</v>
          </cell>
          <cell r="AB5518">
            <v>2023</v>
          </cell>
        </row>
        <row r="5518">
          <cell r="AF5518" t="str">
            <v>住宅物业费</v>
          </cell>
        </row>
        <row r="5519">
          <cell r="C5519" t="str">
            <v>中华东波苑</v>
          </cell>
        </row>
        <row r="5519">
          <cell r="K5519" t="str">
            <v>2023年</v>
          </cell>
        </row>
        <row r="5519">
          <cell r="M5519">
            <v>45199</v>
          </cell>
        </row>
        <row r="5519">
          <cell r="S5519">
            <v>500</v>
          </cell>
        </row>
        <row r="5519">
          <cell r="AA5519">
            <v>45170</v>
          </cell>
          <cell r="AB5519">
            <v>2023</v>
          </cell>
        </row>
        <row r="5519">
          <cell r="AF5519" t="str">
            <v>临时停车费</v>
          </cell>
        </row>
        <row r="5520">
          <cell r="C5520" t="str">
            <v>中华东波苑</v>
          </cell>
        </row>
        <row r="5520">
          <cell r="K5520" t="str">
            <v>2023年</v>
          </cell>
        </row>
        <row r="5520">
          <cell r="M5520">
            <v>45199</v>
          </cell>
        </row>
        <row r="5520">
          <cell r="S5520">
            <v>160.04</v>
          </cell>
        </row>
        <row r="5520">
          <cell r="AA5520">
            <v>45170</v>
          </cell>
          <cell r="AB5520">
            <v>2023</v>
          </cell>
        </row>
        <row r="5520">
          <cell r="AF5520" t="str">
            <v>临时停车费</v>
          </cell>
        </row>
        <row r="5521">
          <cell r="C5521" t="str">
            <v>中华东波苑</v>
          </cell>
        </row>
        <row r="5521">
          <cell r="K5521" t="str">
            <v>2023年</v>
          </cell>
        </row>
        <row r="5521">
          <cell r="M5521">
            <v>45305</v>
          </cell>
        </row>
        <row r="5521">
          <cell r="S5521">
            <v>500</v>
          </cell>
        </row>
        <row r="5521">
          <cell r="AA5521">
            <v>45170</v>
          </cell>
          <cell r="AB5521">
            <v>2023</v>
          </cell>
        </row>
        <row r="5521">
          <cell r="AF5521" t="str">
            <v>快递柜</v>
          </cell>
        </row>
        <row r="5522">
          <cell r="C5522" t="str">
            <v>中华东波苑</v>
          </cell>
        </row>
        <row r="5522">
          <cell r="K5522" t="str">
            <v>2024年</v>
          </cell>
        </row>
        <row r="5522">
          <cell r="M5522">
            <v>45549</v>
          </cell>
        </row>
        <row r="5522">
          <cell r="S5522">
            <v>1000</v>
          </cell>
        </row>
        <row r="5522">
          <cell r="AA5522">
            <v>45170</v>
          </cell>
          <cell r="AB5522">
            <v>2023</v>
          </cell>
        </row>
        <row r="5522">
          <cell r="AF5522" t="str">
            <v>快递柜</v>
          </cell>
        </row>
        <row r="5523">
          <cell r="C5523" t="str">
            <v>中华东波苑</v>
          </cell>
        </row>
        <row r="5523">
          <cell r="K5523" t="str">
            <v>2023年</v>
          </cell>
        </row>
        <row r="5523">
          <cell r="M5523">
            <v>45305</v>
          </cell>
        </row>
        <row r="5523">
          <cell r="S5523">
            <v>66.67</v>
          </cell>
        </row>
        <row r="5523">
          <cell r="AA5523">
            <v>45170</v>
          </cell>
          <cell r="AB5523">
            <v>2023</v>
          </cell>
        </row>
        <row r="5523">
          <cell r="AF5523" t="str">
            <v>电费及管理费</v>
          </cell>
        </row>
        <row r="5524">
          <cell r="C5524" t="str">
            <v>中华东波苑</v>
          </cell>
        </row>
        <row r="5524">
          <cell r="K5524" t="str">
            <v>2024年</v>
          </cell>
        </row>
        <row r="5524">
          <cell r="M5524">
            <v>45549</v>
          </cell>
        </row>
        <row r="5524">
          <cell r="S5524">
            <v>133.33</v>
          </cell>
        </row>
        <row r="5524">
          <cell r="AA5524">
            <v>45170</v>
          </cell>
          <cell r="AB5524">
            <v>2023</v>
          </cell>
        </row>
        <row r="5524">
          <cell r="AF5524" t="str">
            <v>电费及管理费</v>
          </cell>
        </row>
        <row r="5525">
          <cell r="C5525" t="str">
            <v>中华东波苑</v>
          </cell>
        </row>
        <row r="5525">
          <cell r="K5525" t="str">
            <v>2023年</v>
          </cell>
        </row>
        <row r="5525">
          <cell r="M5525">
            <v>45291</v>
          </cell>
        </row>
        <row r="5525">
          <cell r="S5525">
            <v>1799.16</v>
          </cell>
        </row>
        <row r="5525">
          <cell r="AA5525">
            <v>45170</v>
          </cell>
          <cell r="AB5525">
            <v>2023</v>
          </cell>
        </row>
        <row r="5525">
          <cell r="AF5525" t="str">
            <v>住宅物业费</v>
          </cell>
        </row>
        <row r="5526">
          <cell r="C5526" t="str">
            <v>中华东波苑</v>
          </cell>
        </row>
        <row r="5526">
          <cell r="K5526" t="str">
            <v>2023年</v>
          </cell>
        </row>
        <row r="5526">
          <cell r="M5526">
            <v>45169</v>
          </cell>
        </row>
        <row r="5526">
          <cell r="S5526">
            <v>42607</v>
          </cell>
        </row>
        <row r="5526">
          <cell r="AA5526">
            <v>45170</v>
          </cell>
          <cell r="AB5526">
            <v>2023</v>
          </cell>
        </row>
        <row r="5526">
          <cell r="AF5526" t="str">
            <v>电费及管理费</v>
          </cell>
        </row>
        <row r="5527">
          <cell r="C5527" t="str">
            <v>中华东波苑</v>
          </cell>
        </row>
        <row r="5527">
          <cell r="K5527" t="str">
            <v>2023年</v>
          </cell>
        </row>
        <row r="5527">
          <cell r="M5527">
            <v>45169</v>
          </cell>
        </row>
        <row r="5527">
          <cell r="S5527">
            <v>6822.9</v>
          </cell>
        </row>
        <row r="5527">
          <cell r="AA5527">
            <v>45170</v>
          </cell>
          <cell r="AB5527">
            <v>2023</v>
          </cell>
        </row>
        <row r="5527">
          <cell r="AF5527" t="str">
            <v>代收水费</v>
          </cell>
        </row>
        <row r="5528">
          <cell r="C5528" t="str">
            <v>中华东波苑</v>
          </cell>
        </row>
        <row r="5528">
          <cell r="K5528" t="str">
            <v>2023年</v>
          </cell>
        </row>
        <row r="5528">
          <cell r="M5528">
            <v>45291</v>
          </cell>
        </row>
        <row r="5528">
          <cell r="S5528">
            <v>1799.16</v>
          </cell>
        </row>
        <row r="5528">
          <cell r="AA5528">
            <v>45170</v>
          </cell>
          <cell r="AB5528">
            <v>2023</v>
          </cell>
        </row>
        <row r="5528">
          <cell r="AF5528" t="str">
            <v>住宅物业费</v>
          </cell>
        </row>
        <row r="5529">
          <cell r="C5529" t="str">
            <v>中华东波苑</v>
          </cell>
        </row>
        <row r="5529">
          <cell r="K5529" t="str">
            <v>2023年</v>
          </cell>
        </row>
        <row r="5529">
          <cell r="M5529">
            <v>45291</v>
          </cell>
        </row>
        <row r="5529">
          <cell r="S5529">
            <v>3000</v>
          </cell>
        </row>
        <row r="5529">
          <cell r="AA5529">
            <v>45170</v>
          </cell>
          <cell r="AB5529">
            <v>2023</v>
          </cell>
        </row>
        <row r="5529">
          <cell r="AF5529" t="str">
            <v>地面停车费</v>
          </cell>
        </row>
        <row r="5530">
          <cell r="C5530" t="str">
            <v>中华东波苑</v>
          </cell>
        </row>
        <row r="5530">
          <cell r="K5530" t="str">
            <v>2023年</v>
          </cell>
        </row>
        <row r="5530">
          <cell r="M5530">
            <v>45138</v>
          </cell>
        </row>
        <row r="5530">
          <cell r="S5530">
            <v>11545.2</v>
          </cell>
        </row>
        <row r="5530">
          <cell r="AA5530">
            <v>45170</v>
          </cell>
          <cell r="AB5530">
            <v>2023</v>
          </cell>
        </row>
        <row r="5530">
          <cell r="AF5530" t="str">
            <v>电费及管理费</v>
          </cell>
        </row>
        <row r="5531">
          <cell r="C5531" t="str">
            <v>中华东波苑</v>
          </cell>
        </row>
        <row r="5531">
          <cell r="K5531" t="str">
            <v>2023年</v>
          </cell>
        </row>
        <row r="5531">
          <cell r="M5531">
            <v>45138</v>
          </cell>
        </row>
        <row r="5531">
          <cell r="S5531">
            <v>6844.56</v>
          </cell>
        </row>
        <row r="5531">
          <cell r="AA5531">
            <v>45170</v>
          </cell>
          <cell r="AB5531">
            <v>2023</v>
          </cell>
        </row>
        <row r="5531">
          <cell r="AF5531" t="str">
            <v>代收水费</v>
          </cell>
        </row>
        <row r="5532">
          <cell r="C5532" t="str">
            <v>中华东波苑</v>
          </cell>
        </row>
        <row r="5532">
          <cell r="K5532" t="str">
            <v>2023年</v>
          </cell>
        </row>
        <row r="5532">
          <cell r="M5532">
            <v>45199</v>
          </cell>
        </row>
        <row r="5532">
          <cell r="S5532">
            <v>250</v>
          </cell>
        </row>
        <row r="5532">
          <cell r="AA5532">
            <v>45170</v>
          </cell>
          <cell r="AB5532">
            <v>2023</v>
          </cell>
        </row>
        <row r="5532">
          <cell r="AF5532" t="str">
            <v>临时停车费</v>
          </cell>
        </row>
        <row r="5533">
          <cell r="C5533" t="str">
            <v>中华东波苑</v>
          </cell>
        </row>
        <row r="5533">
          <cell r="K5533" t="str">
            <v>2023年</v>
          </cell>
        </row>
        <row r="5533">
          <cell r="M5533">
            <v>45199</v>
          </cell>
        </row>
        <row r="5533">
          <cell r="S5533">
            <v>250</v>
          </cell>
        </row>
        <row r="5533">
          <cell r="AA5533">
            <v>45170</v>
          </cell>
          <cell r="AB5533">
            <v>2023</v>
          </cell>
        </row>
        <row r="5533">
          <cell r="AF5533" t="str">
            <v>临时停车费</v>
          </cell>
        </row>
        <row r="5534">
          <cell r="C5534" t="str">
            <v>中华东波苑</v>
          </cell>
        </row>
        <row r="5534">
          <cell r="K5534" t="str">
            <v>2023年</v>
          </cell>
        </row>
        <row r="5534">
          <cell r="M5534">
            <v>45199</v>
          </cell>
        </row>
        <row r="5534">
          <cell r="S5534">
            <v>130</v>
          </cell>
        </row>
        <row r="5534">
          <cell r="AA5534">
            <v>45170</v>
          </cell>
          <cell r="AB5534">
            <v>2023</v>
          </cell>
        </row>
        <row r="5534">
          <cell r="AF5534" t="str">
            <v>临时停车费</v>
          </cell>
        </row>
        <row r="5535">
          <cell r="C5535" t="str">
            <v>中华东波苑</v>
          </cell>
        </row>
        <row r="5535">
          <cell r="K5535" t="str">
            <v>2023年</v>
          </cell>
        </row>
        <row r="5535">
          <cell r="M5535">
            <v>45199</v>
          </cell>
        </row>
        <row r="5535">
          <cell r="S5535">
            <v>187.2</v>
          </cell>
        </row>
        <row r="5535">
          <cell r="AA5535">
            <v>45200</v>
          </cell>
          <cell r="AB5535">
            <v>2023</v>
          </cell>
        </row>
        <row r="5535">
          <cell r="AF5535" t="str">
            <v>电费及管理费</v>
          </cell>
        </row>
        <row r="5536">
          <cell r="C5536" t="str">
            <v>中华东波苑</v>
          </cell>
        </row>
        <row r="5536">
          <cell r="K5536" t="str">
            <v>2023年</v>
          </cell>
        </row>
        <row r="5536">
          <cell r="M5536">
            <v>45199</v>
          </cell>
        </row>
        <row r="5536">
          <cell r="S5536">
            <v>64</v>
          </cell>
        </row>
        <row r="5536">
          <cell r="AA5536">
            <v>45200</v>
          </cell>
          <cell r="AB5536">
            <v>2023</v>
          </cell>
        </row>
        <row r="5536">
          <cell r="AF5536" t="str">
            <v>代收水费</v>
          </cell>
        </row>
        <row r="5537">
          <cell r="C5537" t="str">
            <v>中华东波苑</v>
          </cell>
        </row>
        <row r="5537">
          <cell r="K5537" t="str">
            <v>2023年</v>
          </cell>
        </row>
        <row r="5537">
          <cell r="M5537">
            <v>45199</v>
          </cell>
        </row>
        <row r="5537">
          <cell r="S5537">
            <v>12900</v>
          </cell>
        </row>
        <row r="5537">
          <cell r="AA5537">
            <v>45200</v>
          </cell>
          <cell r="AB5537">
            <v>2023</v>
          </cell>
        </row>
        <row r="5537">
          <cell r="AF5537" t="str">
            <v>租金收入</v>
          </cell>
        </row>
        <row r="5538">
          <cell r="C5538" t="str">
            <v>中华东波苑</v>
          </cell>
        </row>
        <row r="5538">
          <cell r="K5538" t="str">
            <v>2023年</v>
          </cell>
        </row>
        <row r="5538">
          <cell r="M5538">
            <v>45199</v>
          </cell>
        </row>
        <row r="5538">
          <cell r="S5538">
            <v>2052.32</v>
          </cell>
        </row>
        <row r="5538">
          <cell r="AA5538">
            <v>45200</v>
          </cell>
          <cell r="AB5538">
            <v>2023</v>
          </cell>
        </row>
        <row r="5538">
          <cell r="AF5538" t="str">
            <v>租金收入</v>
          </cell>
        </row>
        <row r="5539">
          <cell r="C5539" t="str">
            <v>中华东波苑</v>
          </cell>
        </row>
        <row r="5539">
          <cell r="K5539" t="str">
            <v>2023年</v>
          </cell>
        </row>
        <row r="5539">
          <cell r="M5539">
            <v>45199</v>
          </cell>
        </row>
        <row r="5539">
          <cell r="S5539">
            <v>3600</v>
          </cell>
        </row>
        <row r="5539">
          <cell r="AA5539">
            <v>45200</v>
          </cell>
          <cell r="AB5539">
            <v>2023</v>
          </cell>
        </row>
        <row r="5539">
          <cell r="AF5539" t="str">
            <v>租金收入</v>
          </cell>
        </row>
        <row r="5540">
          <cell r="C5540" t="str">
            <v>中华东波苑</v>
          </cell>
        </row>
        <row r="5540">
          <cell r="K5540" t="str">
            <v>2023年</v>
          </cell>
        </row>
        <row r="5540">
          <cell r="M5540">
            <v>45291</v>
          </cell>
        </row>
        <row r="5540">
          <cell r="S5540">
            <v>783.3</v>
          </cell>
        </row>
        <row r="5540">
          <cell r="AA5540">
            <v>45200</v>
          </cell>
          <cell r="AB5540">
            <v>2023</v>
          </cell>
        </row>
        <row r="5540">
          <cell r="AF5540" t="str">
            <v>商铺物业费</v>
          </cell>
        </row>
        <row r="5541">
          <cell r="C5541" t="str">
            <v>中华东波苑</v>
          </cell>
        </row>
        <row r="5541">
          <cell r="K5541" t="str">
            <v>2023年</v>
          </cell>
        </row>
        <row r="5541">
          <cell r="M5541">
            <v>45199</v>
          </cell>
        </row>
        <row r="5541">
          <cell r="S5541">
            <v>330</v>
          </cell>
        </row>
        <row r="5541">
          <cell r="AA5541">
            <v>45200</v>
          </cell>
          <cell r="AB5541">
            <v>2023</v>
          </cell>
        </row>
        <row r="5541">
          <cell r="AF5541" t="str">
            <v>电费及管理费</v>
          </cell>
        </row>
        <row r="5542">
          <cell r="C5542" t="str">
            <v>中华东波苑</v>
          </cell>
        </row>
        <row r="5542">
          <cell r="K5542" t="str">
            <v>2023年</v>
          </cell>
        </row>
        <row r="5542">
          <cell r="M5542">
            <v>45199</v>
          </cell>
        </row>
        <row r="5542">
          <cell r="S5542">
            <v>505.4</v>
          </cell>
        </row>
        <row r="5542">
          <cell r="AA5542">
            <v>45200</v>
          </cell>
          <cell r="AB5542">
            <v>2023</v>
          </cell>
        </row>
        <row r="5542">
          <cell r="AF5542" t="str">
            <v>代收水费</v>
          </cell>
        </row>
        <row r="5543">
          <cell r="C5543" t="str">
            <v>中华东波苑</v>
          </cell>
        </row>
        <row r="5543">
          <cell r="K5543" t="str">
            <v>2023年</v>
          </cell>
        </row>
        <row r="5543">
          <cell r="M5543">
            <v>45199</v>
          </cell>
        </row>
        <row r="5543">
          <cell r="S5543">
            <v>4180.44</v>
          </cell>
        </row>
        <row r="5543">
          <cell r="AA5543">
            <v>45200</v>
          </cell>
          <cell r="AB5543">
            <v>2023</v>
          </cell>
        </row>
        <row r="5543">
          <cell r="AF5543" t="str">
            <v>商铺物业费</v>
          </cell>
        </row>
        <row r="5544">
          <cell r="C5544" t="str">
            <v>中华东波苑</v>
          </cell>
        </row>
        <row r="5544">
          <cell r="K5544" t="str">
            <v>2023年</v>
          </cell>
        </row>
        <row r="5544">
          <cell r="M5544">
            <v>45199</v>
          </cell>
        </row>
        <row r="5544">
          <cell r="S5544">
            <v>2080.5</v>
          </cell>
        </row>
        <row r="5544">
          <cell r="AA5544">
            <v>45200</v>
          </cell>
          <cell r="AB5544">
            <v>2023</v>
          </cell>
        </row>
        <row r="5544">
          <cell r="AF5544" t="str">
            <v>商铺物业费</v>
          </cell>
        </row>
        <row r="5545">
          <cell r="C5545" t="str">
            <v>中华东波苑</v>
          </cell>
        </row>
        <row r="5545">
          <cell r="K5545" t="str">
            <v>2023年</v>
          </cell>
        </row>
        <row r="5545">
          <cell r="M5545">
            <v>45199</v>
          </cell>
        </row>
        <row r="5545">
          <cell r="S5545">
            <v>4631</v>
          </cell>
        </row>
        <row r="5545">
          <cell r="AA5545">
            <v>45200</v>
          </cell>
          <cell r="AB5545">
            <v>2023</v>
          </cell>
        </row>
        <row r="5545">
          <cell r="AF5545" t="str">
            <v>电费及管理费</v>
          </cell>
        </row>
        <row r="5546">
          <cell r="C5546" t="str">
            <v>中华东波苑</v>
          </cell>
        </row>
        <row r="5546">
          <cell r="K5546" t="str">
            <v>2023年</v>
          </cell>
        </row>
        <row r="5546">
          <cell r="M5546">
            <v>45199</v>
          </cell>
        </row>
        <row r="5546">
          <cell r="S5546">
            <v>904</v>
          </cell>
        </row>
        <row r="5546">
          <cell r="AA5546">
            <v>45200</v>
          </cell>
          <cell r="AB5546">
            <v>2023</v>
          </cell>
        </row>
        <row r="5546">
          <cell r="AF5546" t="str">
            <v>代收水费</v>
          </cell>
        </row>
        <row r="5547">
          <cell r="C5547" t="str">
            <v>中华东波苑</v>
          </cell>
        </row>
        <row r="5547">
          <cell r="K5547" t="str">
            <v>2023年</v>
          </cell>
        </row>
        <row r="5547">
          <cell r="M5547">
            <v>45199</v>
          </cell>
        </row>
        <row r="5547">
          <cell r="S5547">
            <v>5396</v>
          </cell>
        </row>
        <row r="5547">
          <cell r="AA5547">
            <v>45200</v>
          </cell>
          <cell r="AB5547">
            <v>2023</v>
          </cell>
        </row>
        <row r="5547">
          <cell r="AF5547" t="str">
            <v>电费及管理费</v>
          </cell>
        </row>
        <row r="5548">
          <cell r="C5548" t="str">
            <v>中华东波苑</v>
          </cell>
        </row>
        <row r="5548">
          <cell r="K5548" t="str">
            <v>2023年</v>
          </cell>
        </row>
        <row r="5548">
          <cell r="M5548">
            <v>45199</v>
          </cell>
        </row>
        <row r="5548">
          <cell r="S5548">
            <v>115.52</v>
          </cell>
        </row>
        <row r="5548">
          <cell r="AA5548">
            <v>45200</v>
          </cell>
          <cell r="AB5548">
            <v>2023</v>
          </cell>
        </row>
        <row r="5548">
          <cell r="AF5548" t="str">
            <v>代收水费</v>
          </cell>
        </row>
        <row r="5549">
          <cell r="C5549" t="str">
            <v>中华东波苑</v>
          </cell>
        </row>
        <row r="5549">
          <cell r="K5549" t="str">
            <v>2023年</v>
          </cell>
        </row>
        <row r="5549">
          <cell r="M5549">
            <v>45291</v>
          </cell>
        </row>
        <row r="5549">
          <cell r="S5549">
            <v>736.8</v>
          </cell>
        </row>
        <row r="5549">
          <cell r="AA5549">
            <v>45200</v>
          </cell>
          <cell r="AB5549">
            <v>2023</v>
          </cell>
        </row>
        <row r="5549">
          <cell r="AF5549" t="str">
            <v>住宅物业费</v>
          </cell>
        </row>
        <row r="5550">
          <cell r="C5550" t="str">
            <v>中华东波苑</v>
          </cell>
        </row>
        <row r="5550">
          <cell r="K5550" t="str">
            <v>2024年</v>
          </cell>
        </row>
        <row r="5550">
          <cell r="M5550">
            <v>45657</v>
          </cell>
        </row>
        <row r="5550">
          <cell r="S5550">
            <v>1473.6</v>
          </cell>
        </row>
        <row r="5550">
          <cell r="AA5550">
            <v>45200</v>
          </cell>
          <cell r="AB5550">
            <v>2023</v>
          </cell>
        </row>
        <row r="5550">
          <cell r="AF5550" t="str">
            <v>住宅物业费</v>
          </cell>
        </row>
        <row r="5551">
          <cell r="C5551" t="str">
            <v>中华东波苑</v>
          </cell>
        </row>
        <row r="5551">
          <cell r="K5551" t="str">
            <v>2024年</v>
          </cell>
        </row>
        <row r="5551">
          <cell r="M5551">
            <v>45657</v>
          </cell>
        </row>
        <row r="5551">
          <cell r="S5551">
            <v>1500</v>
          </cell>
        </row>
        <row r="5551">
          <cell r="AA5551">
            <v>45200</v>
          </cell>
          <cell r="AB5551">
            <v>2023</v>
          </cell>
        </row>
        <row r="5551">
          <cell r="AF5551" t="str">
            <v>小业主产权车辆管理费</v>
          </cell>
        </row>
        <row r="5552">
          <cell r="C5552" t="str">
            <v>中华东波苑</v>
          </cell>
        </row>
        <row r="5552">
          <cell r="K5552" t="str">
            <v>2023年</v>
          </cell>
        </row>
        <row r="5552">
          <cell r="M5552">
            <v>45199</v>
          </cell>
        </row>
        <row r="5552">
          <cell r="S5552">
            <v>301.2</v>
          </cell>
        </row>
        <row r="5552">
          <cell r="AA5552">
            <v>45200</v>
          </cell>
          <cell r="AB5552">
            <v>2023</v>
          </cell>
        </row>
        <row r="5552">
          <cell r="AF5552" t="str">
            <v>电费及管理费</v>
          </cell>
        </row>
        <row r="5553">
          <cell r="C5553" t="str">
            <v>中华东波苑</v>
          </cell>
        </row>
        <row r="5553">
          <cell r="K5553" t="str">
            <v>2023年</v>
          </cell>
        </row>
        <row r="5553">
          <cell r="M5553">
            <v>45199</v>
          </cell>
        </row>
        <row r="5553">
          <cell r="S5553">
            <v>64</v>
          </cell>
        </row>
        <row r="5553">
          <cell r="AA5553">
            <v>45200</v>
          </cell>
          <cell r="AB5553">
            <v>2023</v>
          </cell>
        </row>
        <row r="5553">
          <cell r="AF5553" t="str">
            <v>代收水费</v>
          </cell>
        </row>
        <row r="5554">
          <cell r="C5554" t="str">
            <v>中华东波苑</v>
          </cell>
        </row>
        <row r="5554">
          <cell r="K5554" t="str">
            <v>2023年</v>
          </cell>
        </row>
        <row r="5554">
          <cell r="M5554">
            <v>45199</v>
          </cell>
        </row>
        <row r="5554">
          <cell r="S5554">
            <v>368</v>
          </cell>
        </row>
        <row r="5554">
          <cell r="AA5554">
            <v>45200</v>
          </cell>
          <cell r="AB5554">
            <v>2023</v>
          </cell>
        </row>
        <row r="5554">
          <cell r="AF5554" t="str">
            <v>代收水费</v>
          </cell>
        </row>
        <row r="5555">
          <cell r="C5555" t="str">
            <v>中华东波苑</v>
          </cell>
        </row>
        <row r="5555">
          <cell r="K5555" t="str">
            <v>2023年</v>
          </cell>
        </row>
        <row r="5555">
          <cell r="M5555">
            <v>45291</v>
          </cell>
        </row>
        <row r="5555">
          <cell r="S5555">
            <v>1500</v>
          </cell>
        </row>
        <row r="5555">
          <cell r="AA5555">
            <v>45200</v>
          </cell>
          <cell r="AB5555">
            <v>2023</v>
          </cell>
        </row>
        <row r="5555">
          <cell r="AF5555" t="str">
            <v>地面停车费</v>
          </cell>
        </row>
        <row r="5556">
          <cell r="C5556" t="str">
            <v>中华东波苑</v>
          </cell>
        </row>
        <row r="5556">
          <cell r="K5556" t="str">
            <v>2023年</v>
          </cell>
        </row>
        <row r="5556">
          <cell r="M5556">
            <v>45291</v>
          </cell>
        </row>
        <row r="5556">
          <cell r="S5556">
            <v>1656.12</v>
          </cell>
        </row>
        <row r="5556">
          <cell r="AA5556">
            <v>45200</v>
          </cell>
          <cell r="AB5556">
            <v>2023</v>
          </cell>
        </row>
        <row r="5556">
          <cell r="AF5556" t="str">
            <v>住宅物业费</v>
          </cell>
        </row>
        <row r="5557">
          <cell r="C5557" t="str">
            <v>中华东波苑</v>
          </cell>
        </row>
        <row r="5557">
          <cell r="K5557" t="str">
            <v>2023年</v>
          </cell>
        </row>
        <row r="5557">
          <cell r="M5557">
            <v>45291</v>
          </cell>
        </row>
        <row r="5557">
          <cell r="S5557">
            <v>897.18</v>
          </cell>
        </row>
        <row r="5557">
          <cell r="AA5557">
            <v>45200</v>
          </cell>
          <cell r="AB5557">
            <v>2023</v>
          </cell>
        </row>
        <row r="5557">
          <cell r="AF5557" t="str">
            <v>住宅物业费</v>
          </cell>
        </row>
        <row r="5558">
          <cell r="C5558" t="str">
            <v>中华东波苑</v>
          </cell>
        </row>
        <row r="5558">
          <cell r="K5558" t="str">
            <v>2023年</v>
          </cell>
        </row>
        <row r="5558">
          <cell r="M5558">
            <v>45291</v>
          </cell>
        </row>
        <row r="5558">
          <cell r="S5558">
            <v>1500</v>
          </cell>
        </row>
        <row r="5558">
          <cell r="AA5558">
            <v>45200</v>
          </cell>
          <cell r="AB5558">
            <v>2023</v>
          </cell>
        </row>
        <row r="5558">
          <cell r="AF5558" t="str">
            <v>地面停车费</v>
          </cell>
        </row>
        <row r="5559">
          <cell r="C5559" t="str">
            <v>中华东波苑</v>
          </cell>
        </row>
        <row r="5559">
          <cell r="K5559" t="str">
            <v>2023年</v>
          </cell>
        </row>
        <row r="5559">
          <cell r="M5559">
            <v>45199</v>
          </cell>
        </row>
        <row r="5559">
          <cell r="S5559">
            <v>180.5</v>
          </cell>
        </row>
        <row r="5559">
          <cell r="AA5559">
            <v>45200</v>
          </cell>
          <cell r="AB5559">
            <v>2023</v>
          </cell>
        </row>
        <row r="5559">
          <cell r="AF5559" t="str">
            <v>代收水费</v>
          </cell>
        </row>
        <row r="5560">
          <cell r="C5560" t="str">
            <v>中华东波苑</v>
          </cell>
        </row>
        <row r="5560">
          <cell r="K5560" t="str">
            <v>2023年</v>
          </cell>
        </row>
        <row r="5560">
          <cell r="M5560">
            <v>45199</v>
          </cell>
        </row>
        <row r="5560">
          <cell r="S5560">
            <v>1094.4</v>
          </cell>
        </row>
        <row r="5560">
          <cell r="AA5560">
            <v>45200</v>
          </cell>
          <cell r="AB5560">
            <v>2023</v>
          </cell>
        </row>
        <row r="5560">
          <cell r="AF5560" t="str">
            <v>电费及管理费</v>
          </cell>
        </row>
        <row r="5561">
          <cell r="C5561" t="str">
            <v>中华东波苑</v>
          </cell>
        </row>
        <row r="5561">
          <cell r="K5561" t="str">
            <v>2023年</v>
          </cell>
        </row>
        <row r="5561">
          <cell r="M5561">
            <v>45199</v>
          </cell>
        </row>
        <row r="5561">
          <cell r="S5561">
            <v>225</v>
          </cell>
        </row>
        <row r="5561">
          <cell r="AA5561">
            <v>45200</v>
          </cell>
          <cell r="AB5561">
            <v>2023</v>
          </cell>
        </row>
        <row r="5561">
          <cell r="AF5561" t="str">
            <v>代收水费</v>
          </cell>
        </row>
        <row r="5562">
          <cell r="C5562" t="str">
            <v>中华东波苑</v>
          </cell>
        </row>
        <row r="5562">
          <cell r="K5562" t="str">
            <v>2023年</v>
          </cell>
        </row>
        <row r="5562">
          <cell r="M5562">
            <v>45199</v>
          </cell>
        </row>
        <row r="5562">
          <cell r="S5562">
            <v>721.2</v>
          </cell>
        </row>
        <row r="5562">
          <cell r="AA5562">
            <v>45200</v>
          </cell>
          <cell r="AB5562">
            <v>2023</v>
          </cell>
        </row>
        <row r="5562">
          <cell r="AF5562" t="str">
            <v>电费及管理费</v>
          </cell>
        </row>
        <row r="5563">
          <cell r="C5563" t="str">
            <v>中华东波苑</v>
          </cell>
        </row>
        <row r="5563">
          <cell r="K5563" t="str">
            <v>2023年</v>
          </cell>
        </row>
        <row r="5563">
          <cell r="M5563">
            <v>45199</v>
          </cell>
        </row>
        <row r="5563">
          <cell r="S5563">
            <v>7.22</v>
          </cell>
        </row>
        <row r="5563">
          <cell r="AA5563">
            <v>45200</v>
          </cell>
          <cell r="AB5563">
            <v>2023</v>
          </cell>
        </row>
        <row r="5563">
          <cell r="AF5563" t="str">
            <v>代收水费</v>
          </cell>
        </row>
        <row r="5564">
          <cell r="C5564" t="str">
            <v>中华东波苑</v>
          </cell>
        </row>
        <row r="5564">
          <cell r="K5564" t="str">
            <v>2023年</v>
          </cell>
        </row>
        <row r="5564">
          <cell r="M5564">
            <v>45199</v>
          </cell>
        </row>
        <row r="5564">
          <cell r="S5564">
            <v>2653.2</v>
          </cell>
        </row>
        <row r="5564">
          <cell r="AA5564">
            <v>45200</v>
          </cell>
          <cell r="AB5564">
            <v>2023</v>
          </cell>
        </row>
        <row r="5564">
          <cell r="AF5564" t="str">
            <v>电费及管理费</v>
          </cell>
        </row>
        <row r="5565">
          <cell r="C5565" t="str">
            <v>中华东波苑</v>
          </cell>
        </row>
        <row r="5565">
          <cell r="K5565" t="str">
            <v>2023年</v>
          </cell>
        </row>
        <row r="5565">
          <cell r="M5565">
            <v>45199</v>
          </cell>
        </row>
        <row r="5565">
          <cell r="S5565">
            <v>245.48</v>
          </cell>
        </row>
        <row r="5565">
          <cell r="AA5565">
            <v>45200</v>
          </cell>
          <cell r="AB5565">
            <v>2023</v>
          </cell>
        </row>
        <row r="5565">
          <cell r="AF5565" t="str">
            <v>代收水费</v>
          </cell>
        </row>
        <row r="5566">
          <cell r="C5566" t="str">
            <v>中华东波苑</v>
          </cell>
        </row>
        <row r="5566">
          <cell r="K5566" t="str">
            <v>2023年</v>
          </cell>
        </row>
        <row r="5566">
          <cell r="M5566">
            <v>45199</v>
          </cell>
        </row>
        <row r="5566">
          <cell r="S5566">
            <v>567.5</v>
          </cell>
        </row>
        <row r="5566">
          <cell r="AA5566">
            <v>45200</v>
          </cell>
          <cell r="AB5566">
            <v>2023</v>
          </cell>
        </row>
        <row r="5566">
          <cell r="AF5566" t="str">
            <v>电费及管理费</v>
          </cell>
        </row>
        <row r="5567">
          <cell r="C5567" t="str">
            <v>中华东波苑</v>
          </cell>
        </row>
        <row r="5567">
          <cell r="K5567" t="str">
            <v>2023年</v>
          </cell>
        </row>
        <row r="5567">
          <cell r="M5567">
            <v>45199</v>
          </cell>
        </row>
        <row r="5567">
          <cell r="S5567">
            <v>37.5</v>
          </cell>
        </row>
        <row r="5567">
          <cell r="AA5567">
            <v>45200</v>
          </cell>
          <cell r="AB5567">
            <v>2023</v>
          </cell>
        </row>
        <row r="5567">
          <cell r="AF5567" t="str">
            <v>代收水费</v>
          </cell>
        </row>
        <row r="5568">
          <cell r="C5568" t="str">
            <v>中华东波苑</v>
          </cell>
        </row>
        <row r="5568">
          <cell r="K5568" t="str">
            <v>2023年</v>
          </cell>
        </row>
        <row r="5568">
          <cell r="M5568">
            <v>45291</v>
          </cell>
        </row>
        <row r="5568">
          <cell r="S5568">
            <v>3906.6</v>
          </cell>
        </row>
        <row r="5568">
          <cell r="AA5568">
            <v>45200</v>
          </cell>
          <cell r="AB5568">
            <v>2023</v>
          </cell>
        </row>
        <row r="5568">
          <cell r="AF5568" t="str">
            <v>住宅物业费</v>
          </cell>
        </row>
        <row r="5569">
          <cell r="C5569" t="str">
            <v>中华东波苑</v>
          </cell>
        </row>
        <row r="5569">
          <cell r="K5569" t="str">
            <v>2023年</v>
          </cell>
        </row>
        <row r="5569">
          <cell r="M5569">
            <v>45199</v>
          </cell>
        </row>
        <row r="5569">
          <cell r="S5569">
            <v>84.7</v>
          </cell>
        </row>
        <row r="5569">
          <cell r="AA5569">
            <v>45200</v>
          </cell>
          <cell r="AB5569">
            <v>2023</v>
          </cell>
        </row>
        <row r="5569">
          <cell r="AF5569" t="str">
            <v>电费及管理费</v>
          </cell>
        </row>
        <row r="5570">
          <cell r="C5570" t="str">
            <v>中华东波苑</v>
          </cell>
        </row>
        <row r="5570">
          <cell r="K5570" t="str">
            <v>2023年</v>
          </cell>
        </row>
        <row r="5570">
          <cell r="M5570">
            <v>45199</v>
          </cell>
        </row>
        <row r="5570">
          <cell r="S5570">
            <v>72.2</v>
          </cell>
        </row>
        <row r="5570">
          <cell r="AA5570">
            <v>45200</v>
          </cell>
          <cell r="AB5570">
            <v>2023</v>
          </cell>
        </row>
        <row r="5570">
          <cell r="AF5570" t="str">
            <v>代收水费</v>
          </cell>
        </row>
        <row r="5571">
          <cell r="C5571" t="str">
            <v>中华东波苑</v>
          </cell>
        </row>
        <row r="5571">
          <cell r="K5571" t="str">
            <v>2023年</v>
          </cell>
        </row>
        <row r="5571">
          <cell r="M5571">
            <v>45199</v>
          </cell>
        </row>
        <row r="5571">
          <cell r="S5571">
            <v>874.5</v>
          </cell>
        </row>
        <row r="5571">
          <cell r="AA5571">
            <v>45200</v>
          </cell>
          <cell r="AB5571">
            <v>2023</v>
          </cell>
        </row>
        <row r="5571">
          <cell r="AF5571" t="str">
            <v>电费及管理费</v>
          </cell>
        </row>
        <row r="5572">
          <cell r="C5572" t="str">
            <v>中华东波苑</v>
          </cell>
        </row>
        <row r="5572">
          <cell r="K5572" t="str">
            <v>2023年</v>
          </cell>
        </row>
        <row r="5572">
          <cell r="M5572">
            <v>45199</v>
          </cell>
        </row>
        <row r="5572">
          <cell r="S5572">
            <v>112.5</v>
          </cell>
        </row>
        <row r="5572">
          <cell r="AA5572">
            <v>45200</v>
          </cell>
          <cell r="AB5572">
            <v>2023</v>
          </cell>
        </row>
        <row r="5572">
          <cell r="AF5572" t="str">
            <v>代收水费</v>
          </cell>
        </row>
        <row r="5573">
          <cell r="C5573" t="str">
            <v>中华东波苑</v>
          </cell>
        </row>
        <row r="5573">
          <cell r="K5573" t="str">
            <v>2023年</v>
          </cell>
        </row>
        <row r="5573">
          <cell r="M5573">
            <v>45291</v>
          </cell>
        </row>
        <row r="5573">
          <cell r="S5573">
            <v>1473.6</v>
          </cell>
        </row>
        <row r="5573">
          <cell r="AA5573">
            <v>45200</v>
          </cell>
          <cell r="AB5573">
            <v>2023</v>
          </cell>
        </row>
        <row r="5573">
          <cell r="AF5573" t="str">
            <v>住宅物业费</v>
          </cell>
        </row>
        <row r="5574">
          <cell r="C5574" t="str">
            <v>中华东波苑</v>
          </cell>
        </row>
        <row r="5574">
          <cell r="K5574" t="str">
            <v>2023年</v>
          </cell>
        </row>
        <row r="5574">
          <cell r="M5574">
            <v>45291</v>
          </cell>
        </row>
        <row r="5574">
          <cell r="S5574">
            <v>449.8</v>
          </cell>
        </row>
        <row r="5574">
          <cell r="AA5574">
            <v>45200</v>
          </cell>
          <cell r="AB5574">
            <v>2023</v>
          </cell>
        </row>
        <row r="5574">
          <cell r="AF5574" t="str">
            <v>住宅物业费</v>
          </cell>
        </row>
        <row r="5575">
          <cell r="C5575" t="str">
            <v>中华东波苑</v>
          </cell>
        </row>
        <row r="5575">
          <cell r="K5575" t="str">
            <v>2023年</v>
          </cell>
        </row>
        <row r="5575">
          <cell r="M5575">
            <v>45291</v>
          </cell>
        </row>
        <row r="5575">
          <cell r="S5575">
            <v>375</v>
          </cell>
        </row>
        <row r="5575">
          <cell r="AA5575">
            <v>45200</v>
          </cell>
          <cell r="AB5575">
            <v>2023</v>
          </cell>
        </row>
        <row r="5575">
          <cell r="AF5575" t="str">
            <v>小业主产权车辆管理费</v>
          </cell>
        </row>
        <row r="5576">
          <cell r="C5576" t="str">
            <v>中华东波苑</v>
          </cell>
        </row>
        <row r="5576">
          <cell r="K5576" t="str">
            <v>2023年</v>
          </cell>
        </row>
        <row r="5576">
          <cell r="M5576">
            <v>45138</v>
          </cell>
        </row>
        <row r="5576">
          <cell r="S5576">
            <v>20000</v>
          </cell>
        </row>
        <row r="5576">
          <cell r="AA5576">
            <v>45200</v>
          </cell>
          <cell r="AB5576">
            <v>2023</v>
          </cell>
        </row>
        <row r="5576">
          <cell r="AF5576" t="str">
            <v>电费及管理费</v>
          </cell>
        </row>
        <row r="5577">
          <cell r="C5577" t="str">
            <v>中华东波苑</v>
          </cell>
        </row>
        <row r="5577">
          <cell r="K5577" t="str">
            <v>2023年</v>
          </cell>
        </row>
        <row r="5577">
          <cell r="M5577">
            <v>45199</v>
          </cell>
        </row>
        <row r="5577">
          <cell r="S5577">
            <v>7579.5</v>
          </cell>
        </row>
        <row r="5577">
          <cell r="AA5577">
            <v>45200</v>
          </cell>
          <cell r="AB5577">
            <v>2023</v>
          </cell>
        </row>
        <row r="5577">
          <cell r="AF5577" t="str">
            <v>电费及管理费</v>
          </cell>
        </row>
        <row r="5578">
          <cell r="C5578" t="str">
            <v>中华东波苑</v>
          </cell>
        </row>
        <row r="5578">
          <cell r="K5578" t="str">
            <v>2023年</v>
          </cell>
        </row>
        <row r="5578">
          <cell r="M5578">
            <v>45199</v>
          </cell>
        </row>
        <row r="5578">
          <cell r="S5578">
            <v>988.2</v>
          </cell>
        </row>
        <row r="5578">
          <cell r="AA5578">
            <v>45200</v>
          </cell>
          <cell r="AB5578">
            <v>2023</v>
          </cell>
        </row>
        <row r="5578">
          <cell r="AF5578" t="str">
            <v>代收水费</v>
          </cell>
        </row>
        <row r="5579">
          <cell r="C5579" t="str">
            <v>中华东波苑</v>
          </cell>
        </row>
        <row r="5579">
          <cell r="K5579" t="str">
            <v>2023年</v>
          </cell>
        </row>
        <row r="5579">
          <cell r="M5579">
            <v>45199</v>
          </cell>
        </row>
        <row r="5579">
          <cell r="S5579">
            <v>6612.3</v>
          </cell>
        </row>
        <row r="5579">
          <cell r="AA5579">
            <v>45200</v>
          </cell>
          <cell r="AB5579">
            <v>2023</v>
          </cell>
        </row>
        <row r="5579">
          <cell r="AF5579" t="str">
            <v>电费及管理费</v>
          </cell>
        </row>
        <row r="5580">
          <cell r="C5580" t="str">
            <v>中华东波苑</v>
          </cell>
        </row>
        <row r="5580">
          <cell r="K5580" t="str">
            <v>2023年</v>
          </cell>
        </row>
        <row r="5580">
          <cell r="M5580">
            <v>45199</v>
          </cell>
        </row>
        <row r="5580">
          <cell r="S5580">
            <v>1482.3</v>
          </cell>
        </row>
        <row r="5580">
          <cell r="AA5580">
            <v>45200</v>
          </cell>
          <cell r="AB5580">
            <v>2023</v>
          </cell>
        </row>
        <row r="5580">
          <cell r="AF5580" t="str">
            <v>代收水费</v>
          </cell>
        </row>
        <row r="5581">
          <cell r="C5581" t="str">
            <v>中华东波苑</v>
          </cell>
        </row>
        <row r="5581">
          <cell r="K5581" t="str">
            <v>2023年</v>
          </cell>
        </row>
        <row r="5581">
          <cell r="M5581">
            <v>45291</v>
          </cell>
        </row>
        <row r="5581">
          <cell r="S5581">
            <v>1673.88</v>
          </cell>
        </row>
        <row r="5581">
          <cell r="AA5581">
            <v>45200</v>
          </cell>
          <cell r="AB5581">
            <v>2023</v>
          </cell>
        </row>
        <row r="5581">
          <cell r="AF5581" t="str">
            <v>住宅物业费</v>
          </cell>
        </row>
        <row r="5582">
          <cell r="C5582" t="str">
            <v>中华东波苑</v>
          </cell>
        </row>
        <row r="5582">
          <cell r="K5582" t="str">
            <v>2023年</v>
          </cell>
        </row>
        <row r="5582">
          <cell r="M5582">
            <v>45291</v>
          </cell>
        </row>
        <row r="5582">
          <cell r="S5582">
            <v>1473.6</v>
          </cell>
        </row>
        <row r="5582">
          <cell r="AA5582">
            <v>45200</v>
          </cell>
          <cell r="AB5582">
            <v>2023</v>
          </cell>
        </row>
        <row r="5582">
          <cell r="AF5582" t="str">
            <v>住宅物业费</v>
          </cell>
        </row>
        <row r="5583">
          <cell r="C5583" t="str">
            <v>中华东波苑</v>
          </cell>
        </row>
        <row r="5583">
          <cell r="K5583" t="str">
            <v>2023年</v>
          </cell>
        </row>
        <row r="5583">
          <cell r="M5583">
            <v>45199</v>
          </cell>
        </row>
        <row r="5583">
          <cell r="S5583">
            <v>1969</v>
          </cell>
        </row>
        <row r="5583">
          <cell r="AA5583">
            <v>45200</v>
          </cell>
          <cell r="AB5583">
            <v>2023</v>
          </cell>
        </row>
        <row r="5583">
          <cell r="AF5583" t="str">
            <v>电费及管理费</v>
          </cell>
        </row>
        <row r="5584">
          <cell r="C5584" t="str">
            <v>中华东波苑</v>
          </cell>
        </row>
        <row r="5584">
          <cell r="K5584" t="str">
            <v>2023年</v>
          </cell>
        </row>
        <row r="5584">
          <cell r="M5584">
            <v>45199</v>
          </cell>
        </row>
        <row r="5584">
          <cell r="S5584">
            <v>382.5</v>
          </cell>
        </row>
        <row r="5584">
          <cell r="AA5584">
            <v>45200</v>
          </cell>
          <cell r="AB5584">
            <v>2023</v>
          </cell>
        </row>
        <row r="5584">
          <cell r="AF5584" t="str">
            <v>代收水费</v>
          </cell>
        </row>
        <row r="5585">
          <cell r="C5585" t="str">
            <v>中华东波苑</v>
          </cell>
        </row>
        <row r="5585">
          <cell r="K5585" t="str">
            <v>2023年</v>
          </cell>
        </row>
        <row r="5585">
          <cell r="M5585">
            <v>45199</v>
          </cell>
        </row>
        <row r="5585">
          <cell r="S5585">
            <v>3656.4</v>
          </cell>
        </row>
        <row r="5585">
          <cell r="AA5585">
            <v>45200</v>
          </cell>
          <cell r="AB5585">
            <v>2023</v>
          </cell>
        </row>
        <row r="5585">
          <cell r="AF5585" t="str">
            <v>电费及管理费</v>
          </cell>
        </row>
        <row r="5586">
          <cell r="C5586" t="str">
            <v>中华东波苑</v>
          </cell>
        </row>
        <row r="5586">
          <cell r="K5586" t="str">
            <v>2023年</v>
          </cell>
        </row>
        <row r="5586">
          <cell r="M5586">
            <v>45199</v>
          </cell>
        </row>
        <row r="5586">
          <cell r="S5586">
            <v>960</v>
          </cell>
        </row>
        <row r="5586">
          <cell r="AA5586">
            <v>45200</v>
          </cell>
          <cell r="AB5586">
            <v>2023</v>
          </cell>
        </row>
        <row r="5586">
          <cell r="AF5586" t="str">
            <v>代收水费</v>
          </cell>
        </row>
        <row r="5587">
          <cell r="C5587" t="str">
            <v>中华东波苑</v>
          </cell>
        </row>
        <row r="5587">
          <cell r="K5587" t="str">
            <v>2023年</v>
          </cell>
        </row>
        <row r="5587">
          <cell r="M5587">
            <v>45291</v>
          </cell>
        </row>
        <row r="5587">
          <cell r="S5587">
            <v>10000</v>
          </cell>
        </row>
        <row r="5587">
          <cell r="AA5587">
            <v>45200</v>
          </cell>
          <cell r="AB5587">
            <v>2023</v>
          </cell>
        </row>
        <row r="5587">
          <cell r="AF5587" t="str">
            <v>租金收入</v>
          </cell>
        </row>
        <row r="5588">
          <cell r="C5588" t="str">
            <v>中华东波苑</v>
          </cell>
        </row>
        <row r="5588">
          <cell r="K5588" t="str">
            <v>2024年</v>
          </cell>
        </row>
        <row r="5588">
          <cell r="M5588">
            <v>45596</v>
          </cell>
        </row>
        <row r="5588">
          <cell r="S5588">
            <v>50000</v>
          </cell>
        </row>
        <row r="5588">
          <cell r="AA5588">
            <v>45200</v>
          </cell>
          <cell r="AB5588">
            <v>2023</v>
          </cell>
        </row>
        <row r="5588">
          <cell r="AF5588" t="str">
            <v>租金收入</v>
          </cell>
        </row>
        <row r="5589">
          <cell r="C5589" t="str">
            <v>中华东波苑</v>
          </cell>
        </row>
        <row r="5589">
          <cell r="K5589" t="str">
            <v>2023年</v>
          </cell>
        </row>
        <row r="5589">
          <cell r="M5589">
            <v>45199</v>
          </cell>
        </row>
        <row r="5589">
          <cell r="S5589">
            <v>171</v>
          </cell>
        </row>
        <row r="5589">
          <cell r="AA5589">
            <v>45200</v>
          </cell>
          <cell r="AB5589">
            <v>2023</v>
          </cell>
        </row>
        <row r="5589">
          <cell r="AF5589" t="str">
            <v>电费及管理费</v>
          </cell>
        </row>
        <row r="5590">
          <cell r="C5590" t="str">
            <v>中华东波苑</v>
          </cell>
        </row>
        <row r="5590">
          <cell r="K5590" t="str">
            <v>2023年</v>
          </cell>
        </row>
        <row r="5590">
          <cell r="M5590">
            <v>45199</v>
          </cell>
        </row>
        <row r="5590">
          <cell r="S5590">
            <v>7.22</v>
          </cell>
        </row>
        <row r="5590">
          <cell r="AA5590">
            <v>45200</v>
          </cell>
          <cell r="AB5590">
            <v>2023</v>
          </cell>
        </row>
        <row r="5590">
          <cell r="AF5590" t="str">
            <v>代收水费</v>
          </cell>
        </row>
        <row r="5591">
          <cell r="C5591" t="str">
            <v>中华东波苑</v>
          </cell>
        </row>
        <row r="5591">
          <cell r="K5591" t="str">
            <v>2023年</v>
          </cell>
        </row>
        <row r="5591">
          <cell r="M5591">
            <v>45199</v>
          </cell>
        </row>
        <row r="5591">
          <cell r="S5591">
            <v>29678</v>
          </cell>
        </row>
        <row r="5591">
          <cell r="AA5591">
            <v>45200</v>
          </cell>
          <cell r="AB5591">
            <v>2023</v>
          </cell>
        </row>
        <row r="5591">
          <cell r="AF5591" t="str">
            <v>电费及管理费</v>
          </cell>
        </row>
        <row r="5592">
          <cell r="C5592" t="str">
            <v>中华东波苑</v>
          </cell>
        </row>
        <row r="5592">
          <cell r="K5592" t="str">
            <v>2023年</v>
          </cell>
        </row>
        <row r="5592">
          <cell r="M5592">
            <v>45199</v>
          </cell>
        </row>
        <row r="5592">
          <cell r="S5592">
            <v>5386.12</v>
          </cell>
        </row>
        <row r="5592">
          <cell r="AA5592">
            <v>45200</v>
          </cell>
          <cell r="AB5592">
            <v>2023</v>
          </cell>
        </row>
        <row r="5592">
          <cell r="AF5592" t="str">
            <v>代收水费</v>
          </cell>
        </row>
        <row r="5593">
          <cell r="C5593" t="str">
            <v>中华东波苑</v>
          </cell>
        </row>
        <row r="5593">
          <cell r="K5593" t="str">
            <v>2023年</v>
          </cell>
        </row>
        <row r="5593">
          <cell r="M5593">
            <v>45199</v>
          </cell>
        </row>
        <row r="5593">
          <cell r="S5593">
            <v>4342.8</v>
          </cell>
        </row>
        <row r="5593">
          <cell r="AA5593">
            <v>45200</v>
          </cell>
          <cell r="AB5593">
            <v>2023</v>
          </cell>
        </row>
        <row r="5593">
          <cell r="AF5593" t="str">
            <v>电费及管理费</v>
          </cell>
        </row>
        <row r="5594">
          <cell r="C5594" t="str">
            <v>中华东波苑</v>
          </cell>
        </row>
        <row r="5594">
          <cell r="K5594" t="str">
            <v>2023年</v>
          </cell>
        </row>
        <row r="5594">
          <cell r="M5594">
            <v>45199</v>
          </cell>
        </row>
        <row r="5594">
          <cell r="S5594">
            <v>276.66</v>
          </cell>
        </row>
        <row r="5594">
          <cell r="AA5594">
            <v>45200</v>
          </cell>
          <cell r="AB5594">
            <v>2023</v>
          </cell>
        </row>
        <row r="5594">
          <cell r="AF5594" t="str">
            <v>代收水费</v>
          </cell>
        </row>
        <row r="5595">
          <cell r="C5595" t="str">
            <v>中华东波苑</v>
          </cell>
        </row>
        <row r="5595">
          <cell r="K5595" t="str">
            <v>2023年</v>
          </cell>
        </row>
        <row r="5595">
          <cell r="M5595">
            <v>45291</v>
          </cell>
        </row>
        <row r="5595">
          <cell r="S5595">
            <v>1709.88</v>
          </cell>
        </row>
        <row r="5595">
          <cell r="AA5595">
            <v>45200</v>
          </cell>
          <cell r="AB5595">
            <v>2023</v>
          </cell>
        </row>
        <row r="5595">
          <cell r="AF5595" t="str">
            <v>住宅物业费</v>
          </cell>
        </row>
        <row r="5596">
          <cell r="C5596" t="str">
            <v>中华东波苑</v>
          </cell>
        </row>
        <row r="5596">
          <cell r="K5596" t="str">
            <v>2023年</v>
          </cell>
        </row>
        <row r="5596">
          <cell r="M5596">
            <v>45169</v>
          </cell>
        </row>
        <row r="5596">
          <cell r="S5596">
            <v>513</v>
          </cell>
        </row>
        <row r="5596">
          <cell r="AA5596">
            <v>45200</v>
          </cell>
          <cell r="AB5596">
            <v>2023</v>
          </cell>
        </row>
        <row r="5596">
          <cell r="AF5596" t="str">
            <v>电费及管理费</v>
          </cell>
        </row>
        <row r="5597">
          <cell r="C5597" t="str">
            <v>中华东波苑</v>
          </cell>
        </row>
        <row r="5597">
          <cell r="K5597" t="str">
            <v>2023年</v>
          </cell>
        </row>
        <row r="5597">
          <cell r="M5597">
            <v>45199</v>
          </cell>
        </row>
        <row r="5597">
          <cell r="S5597">
            <v>31500</v>
          </cell>
        </row>
        <row r="5597">
          <cell r="AA5597">
            <v>45200</v>
          </cell>
          <cell r="AB5597">
            <v>2023</v>
          </cell>
        </row>
        <row r="5597">
          <cell r="AF5597" t="str">
            <v>电费及管理费</v>
          </cell>
        </row>
        <row r="5598">
          <cell r="C5598" t="str">
            <v>中华东波苑</v>
          </cell>
        </row>
        <row r="5598">
          <cell r="K5598" t="str">
            <v>2023年</v>
          </cell>
        </row>
        <row r="5598">
          <cell r="M5598">
            <v>45199</v>
          </cell>
        </row>
        <row r="5598">
          <cell r="S5598">
            <v>5833.76</v>
          </cell>
        </row>
        <row r="5598">
          <cell r="AA5598">
            <v>45200</v>
          </cell>
          <cell r="AB5598">
            <v>2023</v>
          </cell>
        </row>
        <row r="5598">
          <cell r="AF5598" t="str">
            <v>代收水费</v>
          </cell>
        </row>
        <row r="5599">
          <cell r="C5599" t="str">
            <v>中华东波苑</v>
          </cell>
        </row>
        <row r="5599">
          <cell r="K5599" t="str">
            <v>2023年</v>
          </cell>
        </row>
        <row r="5599">
          <cell r="M5599">
            <v>45199</v>
          </cell>
        </row>
        <row r="5599">
          <cell r="S5599">
            <v>9327.57</v>
          </cell>
        </row>
        <row r="5599">
          <cell r="AA5599">
            <v>45200</v>
          </cell>
          <cell r="AB5599">
            <v>2023</v>
          </cell>
        </row>
        <row r="5599">
          <cell r="AF5599" t="str">
            <v>商铺物业费</v>
          </cell>
        </row>
        <row r="5600">
          <cell r="C5600" t="str">
            <v>中华东波苑</v>
          </cell>
        </row>
        <row r="5600">
          <cell r="K5600" t="str">
            <v>2023年</v>
          </cell>
        </row>
        <row r="5600">
          <cell r="M5600">
            <v>45230</v>
          </cell>
        </row>
        <row r="5600">
          <cell r="S5600">
            <v>250</v>
          </cell>
        </row>
        <row r="5600">
          <cell r="AA5600">
            <v>45200</v>
          </cell>
          <cell r="AB5600">
            <v>2023</v>
          </cell>
        </row>
        <row r="5600">
          <cell r="AF5600" t="str">
            <v>临时停车费</v>
          </cell>
        </row>
        <row r="5601">
          <cell r="C5601" t="str">
            <v>中华东波苑</v>
          </cell>
        </row>
        <row r="5601">
          <cell r="K5601" t="str">
            <v>2023年</v>
          </cell>
        </row>
        <row r="5601">
          <cell r="M5601">
            <v>45230</v>
          </cell>
        </row>
        <row r="5601">
          <cell r="S5601">
            <v>250</v>
          </cell>
        </row>
        <row r="5601">
          <cell r="AA5601">
            <v>45200</v>
          </cell>
          <cell r="AB5601">
            <v>2023</v>
          </cell>
        </row>
        <row r="5601">
          <cell r="AF5601" t="str">
            <v>临时停车费</v>
          </cell>
        </row>
        <row r="5602">
          <cell r="C5602" t="str">
            <v>中华东波苑</v>
          </cell>
        </row>
        <row r="5602">
          <cell r="K5602" t="str">
            <v>2023年</v>
          </cell>
        </row>
        <row r="5602">
          <cell r="M5602">
            <v>45230</v>
          </cell>
        </row>
        <row r="5602">
          <cell r="S5602">
            <v>250</v>
          </cell>
        </row>
        <row r="5602">
          <cell r="AA5602">
            <v>45200</v>
          </cell>
          <cell r="AB5602">
            <v>2023</v>
          </cell>
        </row>
        <row r="5602">
          <cell r="AF5602" t="str">
            <v>临时停车费</v>
          </cell>
        </row>
        <row r="5603">
          <cell r="C5603" t="str">
            <v>中华东波苑</v>
          </cell>
        </row>
        <row r="5603">
          <cell r="K5603" t="str">
            <v>2023年</v>
          </cell>
        </row>
        <row r="5603">
          <cell r="M5603">
            <v>45230</v>
          </cell>
        </row>
        <row r="5603">
          <cell r="S5603">
            <v>250</v>
          </cell>
        </row>
        <row r="5603">
          <cell r="AA5603">
            <v>45200</v>
          </cell>
          <cell r="AB5603">
            <v>2023</v>
          </cell>
        </row>
        <row r="5603">
          <cell r="AF5603" t="str">
            <v>临时停车费</v>
          </cell>
        </row>
        <row r="5604">
          <cell r="C5604" t="str">
            <v>中华东波苑</v>
          </cell>
        </row>
        <row r="5604">
          <cell r="K5604" t="str">
            <v>2023年</v>
          </cell>
        </row>
        <row r="5604">
          <cell r="M5604">
            <v>45230</v>
          </cell>
        </row>
        <row r="5604">
          <cell r="S5604">
            <v>500</v>
          </cell>
        </row>
        <row r="5604">
          <cell r="AA5604">
            <v>45200</v>
          </cell>
          <cell r="AB5604">
            <v>2023</v>
          </cell>
        </row>
        <row r="5604">
          <cell r="AF5604" t="str">
            <v>临时停车费</v>
          </cell>
        </row>
        <row r="5605">
          <cell r="C5605" t="str">
            <v>中华东波苑</v>
          </cell>
        </row>
        <row r="5605">
          <cell r="K5605" t="str">
            <v>2023年</v>
          </cell>
        </row>
        <row r="5605">
          <cell r="M5605">
            <v>45230</v>
          </cell>
        </row>
        <row r="5605">
          <cell r="S5605">
            <v>460</v>
          </cell>
        </row>
        <row r="5605">
          <cell r="AA5605">
            <v>45200</v>
          </cell>
          <cell r="AB5605">
            <v>2023</v>
          </cell>
        </row>
        <row r="5605">
          <cell r="AF5605" t="str">
            <v>临时停车费</v>
          </cell>
        </row>
        <row r="5606">
          <cell r="C5606" t="str">
            <v>中华东波苑</v>
          </cell>
        </row>
        <row r="5606">
          <cell r="K5606" t="str">
            <v>2023年</v>
          </cell>
        </row>
        <row r="5606">
          <cell r="M5606">
            <v>45291</v>
          </cell>
        </row>
        <row r="5606">
          <cell r="S5606">
            <v>736.8</v>
          </cell>
        </row>
        <row r="5606">
          <cell r="AA5606">
            <v>45200</v>
          </cell>
          <cell r="AB5606">
            <v>2023</v>
          </cell>
        </row>
        <row r="5606">
          <cell r="AF5606" t="str">
            <v>住宅物业费</v>
          </cell>
        </row>
        <row r="5607">
          <cell r="C5607" t="str">
            <v>中华东波苑</v>
          </cell>
        </row>
        <row r="5607">
          <cell r="K5607" t="str">
            <v>2023年</v>
          </cell>
        </row>
        <row r="5607">
          <cell r="M5607">
            <v>45291</v>
          </cell>
        </row>
        <row r="5607">
          <cell r="S5607">
            <v>899.58</v>
          </cell>
        </row>
        <row r="5607">
          <cell r="AA5607">
            <v>45200</v>
          </cell>
          <cell r="AB5607">
            <v>2023</v>
          </cell>
        </row>
        <row r="5607">
          <cell r="AF5607" t="str">
            <v>住宅物业费</v>
          </cell>
        </row>
        <row r="5608">
          <cell r="C5608" t="str">
            <v>中华东波苑</v>
          </cell>
        </row>
        <row r="5608">
          <cell r="K5608" t="str">
            <v>2023年</v>
          </cell>
        </row>
        <row r="5608">
          <cell r="M5608">
            <v>45291</v>
          </cell>
        </row>
        <row r="5608">
          <cell r="S5608">
            <v>1500</v>
          </cell>
        </row>
        <row r="5608">
          <cell r="AA5608">
            <v>45200</v>
          </cell>
          <cell r="AB5608">
            <v>2023</v>
          </cell>
        </row>
        <row r="5608">
          <cell r="AF5608" t="str">
            <v>地面停车费</v>
          </cell>
        </row>
        <row r="5609">
          <cell r="C5609" t="str">
            <v>中华东波苑</v>
          </cell>
        </row>
        <row r="5609">
          <cell r="K5609" t="str">
            <v>2023年</v>
          </cell>
        </row>
        <row r="5609">
          <cell r="M5609">
            <v>45169</v>
          </cell>
        </row>
        <row r="5609">
          <cell r="S5609">
            <v>7241.66</v>
          </cell>
        </row>
        <row r="5609">
          <cell r="AA5609">
            <v>45200</v>
          </cell>
          <cell r="AB5609">
            <v>2023</v>
          </cell>
        </row>
        <row r="5609">
          <cell r="AF5609" t="str">
            <v>代收水费</v>
          </cell>
        </row>
        <row r="5610">
          <cell r="C5610" t="str">
            <v>中华东波苑</v>
          </cell>
        </row>
        <row r="5610">
          <cell r="K5610" t="str">
            <v>2023年</v>
          </cell>
        </row>
        <row r="5610">
          <cell r="M5610">
            <v>45169</v>
          </cell>
        </row>
        <row r="5610">
          <cell r="S5610">
            <v>10022.84</v>
          </cell>
        </row>
        <row r="5610">
          <cell r="AA5610">
            <v>45200</v>
          </cell>
          <cell r="AB5610">
            <v>2023</v>
          </cell>
        </row>
        <row r="5610">
          <cell r="AF5610" t="str">
            <v>电费及管理费</v>
          </cell>
        </row>
        <row r="5611">
          <cell r="C5611" t="str">
            <v>中华东波苑</v>
          </cell>
        </row>
        <row r="5611">
          <cell r="K5611" t="str">
            <v>2023年</v>
          </cell>
        </row>
        <row r="5611">
          <cell r="M5611">
            <v>45291</v>
          </cell>
        </row>
        <row r="5611">
          <cell r="S5611">
            <v>1799.16</v>
          </cell>
        </row>
        <row r="5611">
          <cell r="AA5611">
            <v>45200</v>
          </cell>
          <cell r="AB5611">
            <v>2023</v>
          </cell>
        </row>
        <row r="5611">
          <cell r="AF5611" t="str">
            <v>住宅物业费</v>
          </cell>
        </row>
        <row r="5612">
          <cell r="C5612" t="str">
            <v>中华东波苑</v>
          </cell>
        </row>
        <row r="5612">
          <cell r="K5612" t="str">
            <v>2023年</v>
          </cell>
        </row>
        <row r="5612">
          <cell r="M5612">
            <v>45291</v>
          </cell>
        </row>
        <row r="5612">
          <cell r="S5612">
            <v>1500</v>
          </cell>
        </row>
        <row r="5612">
          <cell r="AA5612">
            <v>45200</v>
          </cell>
          <cell r="AB5612">
            <v>2023</v>
          </cell>
        </row>
        <row r="5612">
          <cell r="AF5612" t="str">
            <v>小业主产权车辆管理费</v>
          </cell>
        </row>
        <row r="5613">
          <cell r="C5613" t="str">
            <v>中华东波苑</v>
          </cell>
        </row>
        <row r="5613">
          <cell r="K5613" t="str">
            <v>2023年</v>
          </cell>
        </row>
        <row r="5613">
          <cell r="M5613">
            <v>45291</v>
          </cell>
        </row>
        <row r="5613">
          <cell r="S5613">
            <v>1732.2</v>
          </cell>
        </row>
        <row r="5613">
          <cell r="AA5613">
            <v>45200</v>
          </cell>
          <cell r="AB5613">
            <v>2023</v>
          </cell>
        </row>
        <row r="5613">
          <cell r="AF5613" t="str">
            <v>住宅物业费</v>
          </cell>
        </row>
        <row r="5614">
          <cell r="C5614" t="str">
            <v>中华东波苑</v>
          </cell>
        </row>
        <row r="5614">
          <cell r="K5614" t="str">
            <v>2023年</v>
          </cell>
        </row>
        <row r="5614">
          <cell r="M5614">
            <v>45230</v>
          </cell>
        </row>
        <row r="5614">
          <cell r="S5614">
            <v>810</v>
          </cell>
        </row>
        <row r="5614">
          <cell r="AA5614">
            <v>45231</v>
          </cell>
          <cell r="AB5614">
            <v>2023</v>
          </cell>
        </row>
        <row r="5614">
          <cell r="AF5614" t="str">
            <v>电费及管理费</v>
          </cell>
        </row>
        <row r="5615">
          <cell r="C5615" t="str">
            <v>中华东波苑</v>
          </cell>
        </row>
        <row r="5615">
          <cell r="K5615" t="str">
            <v>2023年</v>
          </cell>
        </row>
        <row r="5615">
          <cell r="M5615">
            <v>45107</v>
          </cell>
        </row>
        <row r="5615">
          <cell r="S5615">
            <v>135</v>
          </cell>
        </row>
        <row r="5615">
          <cell r="AA5615">
            <v>45231</v>
          </cell>
          <cell r="AB5615">
            <v>2023</v>
          </cell>
        </row>
        <row r="5615">
          <cell r="AF5615" t="str">
            <v>代收水费</v>
          </cell>
        </row>
        <row r="5616">
          <cell r="C5616" t="str">
            <v>中华东波苑</v>
          </cell>
        </row>
        <row r="5616">
          <cell r="K5616" t="str">
            <v>2023年</v>
          </cell>
        </row>
        <row r="5616">
          <cell r="M5616">
            <v>45107</v>
          </cell>
        </row>
        <row r="5616">
          <cell r="S5616">
            <v>1170.48</v>
          </cell>
        </row>
        <row r="5616">
          <cell r="AA5616">
            <v>45231</v>
          </cell>
          <cell r="AB5616">
            <v>2023</v>
          </cell>
        </row>
        <row r="5616">
          <cell r="AF5616" t="str">
            <v>商铺物业费</v>
          </cell>
        </row>
        <row r="5617">
          <cell r="C5617" t="str">
            <v>中华东波苑</v>
          </cell>
        </row>
        <row r="5617">
          <cell r="K5617" t="str">
            <v>2023年</v>
          </cell>
        </row>
        <row r="5617">
          <cell r="M5617">
            <v>45107</v>
          </cell>
        </row>
        <row r="5617">
          <cell r="S5617">
            <v>906.18</v>
          </cell>
        </row>
        <row r="5617">
          <cell r="AA5617">
            <v>45231</v>
          </cell>
          <cell r="AB5617">
            <v>2023</v>
          </cell>
        </row>
        <row r="5617">
          <cell r="AF5617" t="str">
            <v>商铺物业费</v>
          </cell>
        </row>
        <row r="5618">
          <cell r="C5618" t="str">
            <v>中华东波苑</v>
          </cell>
        </row>
        <row r="5618">
          <cell r="K5618" t="str">
            <v>2023年</v>
          </cell>
        </row>
        <row r="5618">
          <cell r="M5618">
            <v>45230</v>
          </cell>
        </row>
        <row r="5618">
          <cell r="S5618">
            <v>194.94</v>
          </cell>
        </row>
        <row r="5618">
          <cell r="AA5618">
            <v>45231</v>
          </cell>
          <cell r="AB5618">
            <v>2023</v>
          </cell>
        </row>
        <row r="5618">
          <cell r="AF5618" t="str">
            <v>代收水费</v>
          </cell>
        </row>
        <row r="5619">
          <cell r="C5619" t="str">
            <v>中华东波苑</v>
          </cell>
        </row>
        <row r="5619">
          <cell r="K5619" t="str">
            <v>2023年</v>
          </cell>
        </row>
        <row r="5619">
          <cell r="M5619">
            <v>45230</v>
          </cell>
        </row>
        <row r="5619">
          <cell r="S5619">
            <v>69.3</v>
          </cell>
        </row>
        <row r="5619">
          <cell r="AA5619">
            <v>45231</v>
          </cell>
          <cell r="AB5619">
            <v>2023</v>
          </cell>
        </row>
        <row r="5619">
          <cell r="AF5619" t="str">
            <v>电费及管理费</v>
          </cell>
        </row>
        <row r="5620">
          <cell r="C5620" t="str">
            <v>中华东波苑</v>
          </cell>
        </row>
        <row r="5620">
          <cell r="K5620" t="str">
            <v>2023年</v>
          </cell>
        </row>
        <row r="5620">
          <cell r="M5620">
            <v>45230</v>
          </cell>
        </row>
        <row r="5620">
          <cell r="S5620">
            <v>72.2</v>
          </cell>
        </row>
        <row r="5620">
          <cell r="AA5620">
            <v>45231</v>
          </cell>
          <cell r="AB5620">
            <v>2023</v>
          </cell>
        </row>
        <row r="5620">
          <cell r="AF5620" t="str">
            <v>代收水费</v>
          </cell>
        </row>
        <row r="5621">
          <cell r="C5621" t="str">
            <v>中华东波苑</v>
          </cell>
        </row>
        <row r="5621">
          <cell r="K5621" t="str">
            <v>2023年</v>
          </cell>
        </row>
        <row r="5621">
          <cell r="M5621">
            <v>45230</v>
          </cell>
        </row>
        <row r="5621">
          <cell r="S5621">
            <v>112.8</v>
          </cell>
        </row>
        <row r="5621">
          <cell r="AA5621">
            <v>45231</v>
          </cell>
          <cell r="AB5621">
            <v>2023</v>
          </cell>
        </row>
        <row r="5621">
          <cell r="AF5621" t="str">
            <v>电费及管理费</v>
          </cell>
        </row>
        <row r="5622">
          <cell r="C5622" t="str">
            <v>中华东波苑</v>
          </cell>
        </row>
        <row r="5622">
          <cell r="K5622" t="str">
            <v>2023年</v>
          </cell>
        </row>
        <row r="5622">
          <cell r="M5622">
            <v>45230</v>
          </cell>
        </row>
        <row r="5622">
          <cell r="S5622">
            <v>32</v>
          </cell>
        </row>
        <row r="5622">
          <cell r="AA5622">
            <v>45231</v>
          </cell>
          <cell r="AB5622">
            <v>2023</v>
          </cell>
        </row>
        <row r="5622">
          <cell r="AF5622" t="str">
            <v>代收水费</v>
          </cell>
        </row>
        <row r="5623">
          <cell r="C5623" t="str">
            <v>中华东波苑</v>
          </cell>
        </row>
        <row r="5623">
          <cell r="K5623" t="str">
            <v>2023年</v>
          </cell>
        </row>
        <row r="5623">
          <cell r="M5623">
            <v>45230</v>
          </cell>
        </row>
        <row r="5623">
          <cell r="S5623">
            <v>442.2</v>
          </cell>
        </row>
        <row r="5623">
          <cell r="AA5623">
            <v>45231</v>
          </cell>
          <cell r="AB5623">
            <v>2023</v>
          </cell>
        </row>
        <row r="5623">
          <cell r="AF5623" t="str">
            <v>电费及管理费</v>
          </cell>
        </row>
        <row r="5624">
          <cell r="C5624" t="str">
            <v>中华东波苑</v>
          </cell>
        </row>
        <row r="5624">
          <cell r="K5624" t="str">
            <v>2023年</v>
          </cell>
        </row>
        <row r="5624">
          <cell r="M5624">
            <v>45230</v>
          </cell>
        </row>
        <row r="5624">
          <cell r="S5624">
            <v>112.5</v>
          </cell>
        </row>
        <row r="5624">
          <cell r="AA5624">
            <v>45231</v>
          </cell>
          <cell r="AB5624">
            <v>2023</v>
          </cell>
        </row>
        <row r="5624">
          <cell r="AF5624" t="str">
            <v>代收水费</v>
          </cell>
        </row>
        <row r="5625">
          <cell r="C5625" t="str">
            <v>中华东波苑</v>
          </cell>
        </row>
        <row r="5625">
          <cell r="K5625" t="str">
            <v>2023年</v>
          </cell>
        </row>
        <row r="5625">
          <cell r="M5625">
            <v>45230</v>
          </cell>
        </row>
        <row r="5625">
          <cell r="S5625">
            <v>20000</v>
          </cell>
        </row>
        <row r="5625">
          <cell r="AA5625">
            <v>45231</v>
          </cell>
          <cell r="AB5625">
            <v>2023</v>
          </cell>
        </row>
        <row r="5625">
          <cell r="AF5625" t="str">
            <v>电费及管理费</v>
          </cell>
        </row>
        <row r="5626">
          <cell r="C5626" t="str">
            <v>中华东波苑</v>
          </cell>
        </row>
        <row r="5626">
          <cell r="K5626" t="str">
            <v>2023年</v>
          </cell>
        </row>
        <row r="5626">
          <cell r="M5626">
            <v>45230</v>
          </cell>
        </row>
        <row r="5626">
          <cell r="S5626">
            <v>403.2</v>
          </cell>
        </row>
        <row r="5626">
          <cell r="AA5626">
            <v>45231</v>
          </cell>
          <cell r="AB5626">
            <v>2023</v>
          </cell>
        </row>
        <row r="5626">
          <cell r="AF5626" t="str">
            <v>电费及管理费</v>
          </cell>
        </row>
        <row r="5627">
          <cell r="C5627" t="str">
            <v>中华东波苑</v>
          </cell>
        </row>
        <row r="5627">
          <cell r="K5627" t="str">
            <v>2023年</v>
          </cell>
        </row>
        <row r="5627">
          <cell r="M5627">
            <v>45230</v>
          </cell>
        </row>
        <row r="5627">
          <cell r="S5627">
            <v>225</v>
          </cell>
        </row>
        <row r="5627">
          <cell r="AA5627">
            <v>45231</v>
          </cell>
          <cell r="AB5627">
            <v>2023</v>
          </cell>
        </row>
        <row r="5627">
          <cell r="AF5627" t="str">
            <v>代收水费</v>
          </cell>
        </row>
        <row r="5628">
          <cell r="C5628" t="str">
            <v>中华东波苑</v>
          </cell>
        </row>
        <row r="5628">
          <cell r="K5628" t="str">
            <v>2023年</v>
          </cell>
        </row>
        <row r="5628">
          <cell r="M5628">
            <v>45230</v>
          </cell>
        </row>
        <row r="5628">
          <cell r="S5628">
            <v>3718</v>
          </cell>
        </row>
        <row r="5628">
          <cell r="AA5628">
            <v>45231</v>
          </cell>
          <cell r="AB5628">
            <v>2023</v>
          </cell>
        </row>
        <row r="5628">
          <cell r="AF5628" t="str">
            <v>电费及管理费</v>
          </cell>
        </row>
        <row r="5629">
          <cell r="C5629" t="str">
            <v>中华东波苑</v>
          </cell>
        </row>
        <row r="5629">
          <cell r="K5629" t="str">
            <v>2023年</v>
          </cell>
        </row>
        <row r="5629">
          <cell r="M5629">
            <v>45230</v>
          </cell>
        </row>
        <row r="5629">
          <cell r="S5629">
            <v>21.66</v>
          </cell>
        </row>
        <row r="5629">
          <cell r="AA5629">
            <v>45231</v>
          </cell>
          <cell r="AB5629">
            <v>2023</v>
          </cell>
        </row>
        <row r="5629">
          <cell r="AF5629" t="str">
            <v>代收水费</v>
          </cell>
        </row>
        <row r="5630">
          <cell r="C5630" t="str">
            <v>中华东波苑</v>
          </cell>
        </row>
        <row r="5630">
          <cell r="K5630" t="str">
            <v>2023年</v>
          </cell>
        </row>
        <row r="5630">
          <cell r="M5630">
            <v>45230</v>
          </cell>
        </row>
        <row r="5630">
          <cell r="S5630">
            <v>4536.25</v>
          </cell>
        </row>
        <row r="5630">
          <cell r="AA5630">
            <v>45231</v>
          </cell>
          <cell r="AB5630">
            <v>2023</v>
          </cell>
        </row>
        <row r="5630">
          <cell r="AF5630" t="str">
            <v>电费及管理费</v>
          </cell>
        </row>
        <row r="5631">
          <cell r="C5631" t="str">
            <v>中华东波苑</v>
          </cell>
        </row>
        <row r="5631">
          <cell r="K5631" t="str">
            <v>2023年</v>
          </cell>
        </row>
        <row r="5631">
          <cell r="M5631">
            <v>45230</v>
          </cell>
        </row>
        <row r="5631">
          <cell r="S5631">
            <v>129.96</v>
          </cell>
        </row>
        <row r="5631">
          <cell r="AA5631">
            <v>45231</v>
          </cell>
          <cell r="AB5631">
            <v>2023</v>
          </cell>
        </row>
        <row r="5631">
          <cell r="AF5631" t="str">
            <v>代收水费</v>
          </cell>
        </row>
        <row r="5632">
          <cell r="C5632" t="str">
            <v>中华东波苑</v>
          </cell>
        </row>
        <row r="5632">
          <cell r="K5632" t="str">
            <v>2023年</v>
          </cell>
        </row>
        <row r="5632">
          <cell r="M5632">
            <v>45230</v>
          </cell>
        </row>
        <row r="5632">
          <cell r="S5632">
            <v>4270.2</v>
          </cell>
        </row>
        <row r="5632">
          <cell r="AA5632">
            <v>45231</v>
          </cell>
          <cell r="AB5632">
            <v>2023</v>
          </cell>
        </row>
        <row r="5632">
          <cell r="AF5632" t="str">
            <v>电费及管理费</v>
          </cell>
        </row>
        <row r="5633">
          <cell r="C5633" t="str">
            <v>中华东波苑</v>
          </cell>
        </row>
        <row r="5633">
          <cell r="K5633" t="str">
            <v>2023年</v>
          </cell>
        </row>
        <row r="5633">
          <cell r="M5633">
            <v>45230</v>
          </cell>
        </row>
        <row r="5633">
          <cell r="S5633">
            <v>936</v>
          </cell>
        </row>
        <row r="5633">
          <cell r="AA5633">
            <v>45231</v>
          </cell>
          <cell r="AB5633">
            <v>2023</v>
          </cell>
        </row>
        <row r="5633">
          <cell r="AF5633" t="str">
            <v>代收水费</v>
          </cell>
        </row>
        <row r="5634">
          <cell r="C5634" t="str">
            <v>中华东波苑</v>
          </cell>
        </row>
        <row r="5634">
          <cell r="K5634" t="str">
            <v>2023年</v>
          </cell>
        </row>
        <row r="5634">
          <cell r="M5634">
            <v>45230</v>
          </cell>
        </row>
        <row r="5634">
          <cell r="S5634">
            <v>318</v>
          </cell>
        </row>
        <row r="5634">
          <cell r="AA5634">
            <v>45231</v>
          </cell>
          <cell r="AB5634">
            <v>2023</v>
          </cell>
        </row>
        <row r="5634">
          <cell r="AF5634" t="str">
            <v>电费及管理费</v>
          </cell>
        </row>
        <row r="5635">
          <cell r="C5635" t="str">
            <v>中华东波苑</v>
          </cell>
        </row>
        <row r="5635">
          <cell r="K5635" t="str">
            <v>2023年</v>
          </cell>
        </row>
        <row r="5635">
          <cell r="M5635">
            <v>45230</v>
          </cell>
        </row>
        <row r="5635">
          <cell r="S5635">
            <v>555.94</v>
          </cell>
        </row>
        <row r="5635">
          <cell r="AA5635">
            <v>45231</v>
          </cell>
          <cell r="AB5635">
            <v>2023</v>
          </cell>
        </row>
        <row r="5635">
          <cell r="AF5635" t="str">
            <v>代收水费</v>
          </cell>
        </row>
        <row r="5636">
          <cell r="C5636" t="str">
            <v>中华东波苑</v>
          </cell>
        </row>
        <row r="5636">
          <cell r="K5636" t="str">
            <v>2023年</v>
          </cell>
        </row>
        <row r="5636">
          <cell r="M5636">
            <v>45230</v>
          </cell>
        </row>
        <row r="5636">
          <cell r="S5636">
            <v>243.6</v>
          </cell>
        </row>
        <row r="5636">
          <cell r="AA5636">
            <v>45231</v>
          </cell>
          <cell r="AB5636">
            <v>2023</v>
          </cell>
        </row>
        <row r="5636">
          <cell r="AF5636" t="str">
            <v>电费及管理费</v>
          </cell>
        </row>
        <row r="5637">
          <cell r="C5637" t="str">
            <v>中华东波苑</v>
          </cell>
        </row>
        <row r="5637">
          <cell r="K5637" t="str">
            <v>2023年</v>
          </cell>
        </row>
        <row r="5637">
          <cell r="M5637">
            <v>45230</v>
          </cell>
        </row>
        <row r="5637">
          <cell r="S5637">
            <v>56</v>
          </cell>
        </row>
        <row r="5637">
          <cell r="AA5637">
            <v>45231</v>
          </cell>
          <cell r="AB5637">
            <v>2023</v>
          </cell>
        </row>
        <row r="5637">
          <cell r="AF5637" t="str">
            <v>代收水费</v>
          </cell>
        </row>
        <row r="5638">
          <cell r="C5638" t="str">
            <v>中华东波苑</v>
          </cell>
        </row>
        <row r="5638">
          <cell r="K5638" t="str">
            <v>2023年</v>
          </cell>
        </row>
        <row r="5638">
          <cell r="M5638">
            <v>45230</v>
          </cell>
        </row>
        <row r="5638">
          <cell r="S5638">
            <v>360</v>
          </cell>
        </row>
        <row r="5638">
          <cell r="AA5638">
            <v>45231</v>
          </cell>
          <cell r="AB5638">
            <v>2023</v>
          </cell>
        </row>
        <row r="5638">
          <cell r="AF5638" t="str">
            <v>代收水费</v>
          </cell>
        </row>
        <row r="5639">
          <cell r="C5639" t="str">
            <v>中华东波苑</v>
          </cell>
        </row>
        <row r="5639">
          <cell r="K5639" t="str">
            <v>2023年</v>
          </cell>
        </row>
        <row r="5639">
          <cell r="M5639">
            <v>45291</v>
          </cell>
        </row>
        <row r="5639">
          <cell r="S5639">
            <v>1799.16</v>
          </cell>
        </row>
        <row r="5639">
          <cell r="AA5639">
            <v>45231</v>
          </cell>
          <cell r="AB5639">
            <v>2023</v>
          </cell>
        </row>
        <row r="5639">
          <cell r="AF5639" t="str">
            <v>住宅物业费</v>
          </cell>
        </row>
        <row r="5640">
          <cell r="C5640" t="str">
            <v>中华东波苑</v>
          </cell>
        </row>
        <row r="5640">
          <cell r="K5640" t="str">
            <v>2023年</v>
          </cell>
        </row>
        <row r="5640">
          <cell r="M5640">
            <v>45291</v>
          </cell>
        </row>
        <row r="5640">
          <cell r="S5640">
            <v>1473.6</v>
          </cell>
        </row>
        <row r="5640">
          <cell r="AA5640">
            <v>45231</v>
          </cell>
          <cell r="AB5640">
            <v>2023</v>
          </cell>
        </row>
        <row r="5640">
          <cell r="AF5640" t="str">
            <v>住宅物业费</v>
          </cell>
        </row>
        <row r="5641">
          <cell r="C5641" t="str">
            <v>中华东波苑</v>
          </cell>
        </row>
        <row r="5641">
          <cell r="K5641" t="str">
            <v>2023年</v>
          </cell>
        </row>
        <row r="5641">
          <cell r="M5641">
            <v>45199</v>
          </cell>
        </row>
        <row r="5641">
          <cell r="S5641">
            <v>2254.5</v>
          </cell>
        </row>
        <row r="5641">
          <cell r="AA5641">
            <v>45231</v>
          </cell>
          <cell r="AB5641">
            <v>2023</v>
          </cell>
        </row>
        <row r="5641">
          <cell r="AF5641" t="str">
            <v>租金收入</v>
          </cell>
        </row>
        <row r="5642">
          <cell r="C5642" t="str">
            <v>中华东波苑</v>
          </cell>
        </row>
        <row r="5642">
          <cell r="K5642" t="str">
            <v>2023年</v>
          </cell>
        </row>
        <row r="5642">
          <cell r="M5642">
            <v>45154</v>
          </cell>
        </row>
        <row r="5642">
          <cell r="S5642">
            <v>2227.5</v>
          </cell>
        </row>
        <row r="5642">
          <cell r="AA5642">
            <v>45231</v>
          </cell>
          <cell r="AB5642">
            <v>2023</v>
          </cell>
        </row>
        <row r="5642">
          <cell r="AF5642" t="str">
            <v>租金收入</v>
          </cell>
        </row>
        <row r="5643">
          <cell r="C5643" t="str">
            <v>中华东波苑</v>
          </cell>
        </row>
        <row r="5643">
          <cell r="K5643" t="str">
            <v>2023年</v>
          </cell>
        </row>
        <row r="5643">
          <cell r="M5643">
            <v>45291</v>
          </cell>
        </row>
        <row r="5643">
          <cell r="S5643">
            <v>1799.16</v>
          </cell>
        </row>
        <row r="5643">
          <cell r="AA5643">
            <v>45231</v>
          </cell>
          <cell r="AB5643">
            <v>2023</v>
          </cell>
        </row>
        <row r="5643">
          <cell r="AF5643" t="str">
            <v>住宅物业费</v>
          </cell>
        </row>
        <row r="5644">
          <cell r="C5644" t="str">
            <v>中华东波苑</v>
          </cell>
        </row>
        <row r="5644">
          <cell r="K5644" t="str">
            <v>2023年</v>
          </cell>
        </row>
        <row r="5644">
          <cell r="M5644">
            <v>45291</v>
          </cell>
        </row>
        <row r="5644">
          <cell r="S5644">
            <v>1500</v>
          </cell>
        </row>
        <row r="5644">
          <cell r="AA5644">
            <v>45231</v>
          </cell>
          <cell r="AB5644">
            <v>2023</v>
          </cell>
        </row>
        <row r="5644">
          <cell r="AF5644" t="str">
            <v>小业主产权车辆管理费</v>
          </cell>
        </row>
        <row r="5645">
          <cell r="C5645" t="str">
            <v>中华东波苑</v>
          </cell>
        </row>
        <row r="5645">
          <cell r="K5645" t="str">
            <v>2023年</v>
          </cell>
        </row>
        <row r="5645">
          <cell r="M5645">
            <v>45291</v>
          </cell>
        </row>
        <row r="5645">
          <cell r="S5645">
            <v>856</v>
          </cell>
        </row>
        <row r="5645">
          <cell r="AA5645">
            <v>45231</v>
          </cell>
          <cell r="AB5645">
            <v>2023</v>
          </cell>
        </row>
        <row r="5645">
          <cell r="AF5645" t="str">
            <v>住宅物业费</v>
          </cell>
        </row>
        <row r="5646">
          <cell r="C5646" t="str">
            <v>中华东波苑</v>
          </cell>
        </row>
        <row r="5646">
          <cell r="K5646" t="str">
            <v>2023年</v>
          </cell>
        </row>
        <row r="5646">
          <cell r="M5646">
            <v>45291</v>
          </cell>
        </row>
        <row r="5646">
          <cell r="S5646">
            <v>1473.6</v>
          </cell>
        </row>
        <row r="5646">
          <cell r="AA5646">
            <v>45231</v>
          </cell>
          <cell r="AB5646">
            <v>2023</v>
          </cell>
        </row>
        <row r="5646">
          <cell r="AF5646" t="str">
            <v>住宅物业费</v>
          </cell>
        </row>
        <row r="5647">
          <cell r="C5647" t="str">
            <v>中华东波苑</v>
          </cell>
        </row>
        <row r="5647">
          <cell r="K5647" t="str">
            <v>2023年</v>
          </cell>
        </row>
        <row r="5647">
          <cell r="M5647">
            <v>45291</v>
          </cell>
        </row>
        <row r="5647">
          <cell r="S5647">
            <v>736.8</v>
          </cell>
        </row>
        <row r="5647">
          <cell r="AA5647">
            <v>45231</v>
          </cell>
          <cell r="AB5647">
            <v>2023</v>
          </cell>
        </row>
        <row r="5647">
          <cell r="AF5647" t="str">
            <v>住宅物业费</v>
          </cell>
        </row>
        <row r="5648">
          <cell r="C5648" t="str">
            <v>中华东波苑</v>
          </cell>
        </row>
        <row r="5648">
          <cell r="K5648" t="str">
            <v>2023年</v>
          </cell>
        </row>
        <row r="5648">
          <cell r="M5648">
            <v>45291</v>
          </cell>
        </row>
        <row r="5648">
          <cell r="S5648">
            <v>1500</v>
          </cell>
        </row>
        <row r="5648">
          <cell r="AA5648">
            <v>45231</v>
          </cell>
          <cell r="AB5648">
            <v>2023</v>
          </cell>
        </row>
        <row r="5648">
          <cell r="AF5648" t="str">
            <v>地面停车费</v>
          </cell>
        </row>
        <row r="5649">
          <cell r="C5649" t="str">
            <v>中华东波苑</v>
          </cell>
        </row>
        <row r="5649">
          <cell r="K5649" t="str">
            <v>2023年</v>
          </cell>
        </row>
        <row r="5649">
          <cell r="M5649">
            <v>45169</v>
          </cell>
        </row>
        <row r="5649">
          <cell r="S5649">
            <v>1848</v>
          </cell>
        </row>
        <row r="5649">
          <cell r="AA5649">
            <v>45231</v>
          </cell>
          <cell r="AB5649">
            <v>2023</v>
          </cell>
        </row>
        <row r="5649">
          <cell r="AF5649" t="str">
            <v>电费及管理费</v>
          </cell>
        </row>
        <row r="5650">
          <cell r="C5650" t="str">
            <v>中华东波苑</v>
          </cell>
        </row>
        <row r="5650">
          <cell r="K5650" t="str">
            <v>2023年</v>
          </cell>
        </row>
        <row r="5650">
          <cell r="M5650">
            <v>45169</v>
          </cell>
        </row>
        <row r="5650">
          <cell r="S5650">
            <v>157.5</v>
          </cell>
        </row>
        <row r="5650">
          <cell r="AA5650">
            <v>45231</v>
          </cell>
          <cell r="AB5650">
            <v>2023</v>
          </cell>
        </row>
        <row r="5650">
          <cell r="AF5650" t="str">
            <v>代收水费</v>
          </cell>
        </row>
        <row r="5651">
          <cell r="C5651" t="str">
            <v>中华东波苑</v>
          </cell>
        </row>
        <row r="5651">
          <cell r="K5651" t="str">
            <v>2023年</v>
          </cell>
        </row>
        <row r="5651">
          <cell r="M5651">
            <v>45199</v>
          </cell>
        </row>
        <row r="5651">
          <cell r="S5651">
            <v>1161</v>
          </cell>
        </row>
        <row r="5651">
          <cell r="AA5651">
            <v>45231</v>
          </cell>
          <cell r="AB5651">
            <v>2023</v>
          </cell>
        </row>
        <row r="5651">
          <cell r="AF5651" t="str">
            <v>电费及管理费</v>
          </cell>
        </row>
        <row r="5652">
          <cell r="C5652" t="str">
            <v>中华东波苑</v>
          </cell>
        </row>
        <row r="5652">
          <cell r="K5652" t="str">
            <v>2023年</v>
          </cell>
        </row>
        <row r="5652">
          <cell r="M5652">
            <v>45199</v>
          </cell>
        </row>
        <row r="5652">
          <cell r="S5652">
            <v>135</v>
          </cell>
        </row>
        <row r="5652">
          <cell r="AA5652">
            <v>45231</v>
          </cell>
          <cell r="AB5652">
            <v>2023</v>
          </cell>
        </row>
        <row r="5652">
          <cell r="AF5652" t="str">
            <v>代收水费</v>
          </cell>
        </row>
        <row r="5653">
          <cell r="C5653" t="str">
            <v>中华东波苑</v>
          </cell>
        </row>
        <row r="5653">
          <cell r="K5653" t="str">
            <v>2023年</v>
          </cell>
        </row>
        <row r="5653">
          <cell r="M5653">
            <v>45230</v>
          </cell>
        </row>
        <row r="5653">
          <cell r="S5653">
            <v>1450.9</v>
          </cell>
        </row>
        <row r="5653">
          <cell r="AA5653">
            <v>45231</v>
          </cell>
          <cell r="AB5653">
            <v>2023</v>
          </cell>
        </row>
        <row r="5653">
          <cell r="AF5653" t="str">
            <v>电费及管理费</v>
          </cell>
        </row>
        <row r="5654">
          <cell r="C5654" t="str">
            <v>中华东波苑</v>
          </cell>
        </row>
        <row r="5654">
          <cell r="K5654" t="str">
            <v>2023年</v>
          </cell>
        </row>
        <row r="5654">
          <cell r="M5654">
            <v>45230</v>
          </cell>
        </row>
        <row r="5654">
          <cell r="S5654">
            <v>337.5</v>
          </cell>
        </row>
        <row r="5654">
          <cell r="AA5654">
            <v>45231</v>
          </cell>
          <cell r="AB5654">
            <v>2023</v>
          </cell>
        </row>
        <row r="5654">
          <cell r="AF5654" t="str">
            <v>代收水费</v>
          </cell>
        </row>
        <row r="5655">
          <cell r="C5655" t="str">
            <v>中华东波苑</v>
          </cell>
        </row>
        <row r="5655">
          <cell r="K5655" t="str">
            <v>2023年</v>
          </cell>
        </row>
        <row r="5655">
          <cell r="M5655">
            <v>45230</v>
          </cell>
        </row>
        <row r="5655">
          <cell r="S5655">
            <v>2498.1</v>
          </cell>
        </row>
        <row r="5655">
          <cell r="AA5655">
            <v>45231</v>
          </cell>
          <cell r="AB5655">
            <v>2023</v>
          </cell>
        </row>
        <row r="5655">
          <cell r="AF5655" t="str">
            <v>电费及管理费</v>
          </cell>
        </row>
        <row r="5656">
          <cell r="C5656" t="str">
            <v>中华东波苑</v>
          </cell>
        </row>
        <row r="5656">
          <cell r="K5656" t="str">
            <v>2023年</v>
          </cell>
        </row>
        <row r="5656">
          <cell r="M5656">
            <v>45230</v>
          </cell>
        </row>
        <row r="5656">
          <cell r="S5656">
            <v>1155</v>
          </cell>
        </row>
        <row r="5656">
          <cell r="AA5656">
            <v>45231</v>
          </cell>
          <cell r="AB5656">
            <v>2023</v>
          </cell>
        </row>
        <row r="5656">
          <cell r="AF5656" t="str">
            <v>代收水费</v>
          </cell>
        </row>
        <row r="5657">
          <cell r="C5657" t="str">
            <v>中华东波苑</v>
          </cell>
        </row>
        <row r="5657">
          <cell r="K5657" t="str">
            <v>2023年</v>
          </cell>
        </row>
        <row r="5657">
          <cell r="M5657">
            <v>45230</v>
          </cell>
        </row>
        <row r="5657">
          <cell r="S5657">
            <v>3773</v>
          </cell>
        </row>
        <row r="5657">
          <cell r="AA5657">
            <v>45231</v>
          </cell>
          <cell r="AB5657">
            <v>2023</v>
          </cell>
        </row>
        <row r="5657">
          <cell r="AF5657" t="str">
            <v>电费及管理费</v>
          </cell>
        </row>
        <row r="5658">
          <cell r="C5658" t="str">
            <v>中华东波苑</v>
          </cell>
        </row>
        <row r="5658">
          <cell r="K5658" t="str">
            <v>2023年</v>
          </cell>
        </row>
        <row r="5658">
          <cell r="M5658">
            <v>45230</v>
          </cell>
        </row>
        <row r="5658">
          <cell r="S5658">
            <v>381.6</v>
          </cell>
        </row>
        <row r="5658">
          <cell r="AA5658">
            <v>45231</v>
          </cell>
          <cell r="AB5658">
            <v>2023</v>
          </cell>
        </row>
        <row r="5658">
          <cell r="AF5658" t="str">
            <v>代收水费</v>
          </cell>
        </row>
        <row r="5659">
          <cell r="C5659" t="str">
            <v>中华东波苑</v>
          </cell>
        </row>
        <row r="5659">
          <cell r="K5659" t="str">
            <v>2023年</v>
          </cell>
        </row>
        <row r="5659">
          <cell r="M5659">
            <v>45291</v>
          </cell>
        </row>
        <row r="5659">
          <cell r="S5659">
            <v>2365.5</v>
          </cell>
        </row>
        <row r="5659">
          <cell r="AA5659">
            <v>45231</v>
          </cell>
          <cell r="AB5659">
            <v>2023</v>
          </cell>
        </row>
        <row r="5659">
          <cell r="AF5659" t="str">
            <v>商铺物业费</v>
          </cell>
        </row>
        <row r="5660">
          <cell r="C5660" t="str">
            <v>中华东波苑</v>
          </cell>
        </row>
        <row r="5660">
          <cell r="K5660" t="str">
            <v>2023年</v>
          </cell>
        </row>
        <row r="5660">
          <cell r="M5660">
            <v>45291</v>
          </cell>
        </row>
        <row r="5660">
          <cell r="S5660">
            <v>1673.88</v>
          </cell>
        </row>
        <row r="5660">
          <cell r="AA5660">
            <v>45231</v>
          </cell>
          <cell r="AB5660">
            <v>2023</v>
          </cell>
        </row>
        <row r="5660">
          <cell r="AF5660" t="str">
            <v>住宅物业费</v>
          </cell>
        </row>
        <row r="5661">
          <cell r="C5661" t="str">
            <v>中华东波苑</v>
          </cell>
        </row>
        <row r="5661">
          <cell r="K5661" t="str">
            <v>2023年</v>
          </cell>
        </row>
        <row r="5661">
          <cell r="M5661">
            <v>45230</v>
          </cell>
        </row>
        <row r="5661">
          <cell r="S5661">
            <v>272.5</v>
          </cell>
        </row>
        <row r="5661">
          <cell r="AA5661">
            <v>45231</v>
          </cell>
          <cell r="AB5661">
            <v>2023</v>
          </cell>
        </row>
        <row r="5661">
          <cell r="AF5661" t="str">
            <v>电费及管理费</v>
          </cell>
        </row>
        <row r="5662">
          <cell r="C5662" t="str">
            <v>中华东波苑</v>
          </cell>
        </row>
        <row r="5662">
          <cell r="K5662" t="str">
            <v>2023年</v>
          </cell>
        </row>
        <row r="5662">
          <cell r="M5662">
            <v>45230</v>
          </cell>
        </row>
        <row r="5662">
          <cell r="S5662">
            <v>22.5</v>
          </cell>
        </row>
        <row r="5662">
          <cell r="AA5662">
            <v>45231</v>
          </cell>
          <cell r="AB5662">
            <v>2023</v>
          </cell>
        </row>
        <row r="5662">
          <cell r="AF5662" t="str">
            <v>代收水费</v>
          </cell>
        </row>
        <row r="5663">
          <cell r="C5663" t="str">
            <v>中华东波苑</v>
          </cell>
        </row>
        <row r="5663">
          <cell r="K5663" t="str">
            <v>2023年</v>
          </cell>
        </row>
        <row r="5663">
          <cell r="M5663">
            <v>45230</v>
          </cell>
        </row>
        <row r="5663">
          <cell r="S5663">
            <v>3391.5</v>
          </cell>
        </row>
        <row r="5663">
          <cell r="AA5663">
            <v>45231</v>
          </cell>
          <cell r="AB5663">
            <v>2023</v>
          </cell>
        </row>
        <row r="5663">
          <cell r="AF5663" t="str">
            <v>电费及管理费</v>
          </cell>
        </row>
        <row r="5664">
          <cell r="C5664" t="str">
            <v>中华东波苑</v>
          </cell>
        </row>
        <row r="5664">
          <cell r="K5664" t="str">
            <v>2023年</v>
          </cell>
        </row>
        <row r="5664">
          <cell r="M5664">
            <v>45230</v>
          </cell>
        </row>
        <row r="5664">
          <cell r="S5664">
            <v>129.96</v>
          </cell>
        </row>
        <row r="5664">
          <cell r="AA5664">
            <v>45231</v>
          </cell>
          <cell r="AB5664">
            <v>2023</v>
          </cell>
        </row>
        <row r="5664">
          <cell r="AF5664" t="str">
            <v>代收水费</v>
          </cell>
        </row>
        <row r="5665">
          <cell r="C5665" t="str">
            <v>中华东波苑</v>
          </cell>
        </row>
        <row r="5665">
          <cell r="K5665" t="str">
            <v>2023年</v>
          </cell>
        </row>
        <row r="5665">
          <cell r="M5665">
            <v>45230</v>
          </cell>
        </row>
        <row r="5665">
          <cell r="S5665">
            <v>18278</v>
          </cell>
        </row>
        <row r="5665">
          <cell r="AA5665">
            <v>45231</v>
          </cell>
          <cell r="AB5665">
            <v>2023</v>
          </cell>
        </row>
        <row r="5665">
          <cell r="AF5665" t="str">
            <v>电费及管理费</v>
          </cell>
        </row>
        <row r="5666">
          <cell r="C5666" t="str">
            <v>中华东波苑</v>
          </cell>
        </row>
        <row r="5666">
          <cell r="K5666" t="str">
            <v>2023年</v>
          </cell>
        </row>
        <row r="5666">
          <cell r="M5666">
            <v>45230</v>
          </cell>
        </row>
        <row r="5666">
          <cell r="S5666">
            <v>5205.62</v>
          </cell>
        </row>
        <row r="5666">
          <cell r="AA5666">
            <v>45231</v>
          </cell>
          <cell r="AB5666">
            <v>2023</v>
          </cell>
        </row>
        <row r="5666">
          <cell r="AF5666" t="str">
            <v>代收水费</v>
          </cell>
        </row>
        <row r="5667">
          <cell r="C5667" t="str">
            <v>中华东波苑</v>
          </cell>
        </row>
        <row r="5667">
          <cell r="K5667" t="str">
            <v>2023年</v>
          </cell>
        </row>
        <row r="5667">
          <cell r="M5667">
            <v>45291</v>
          </cell>
        </row>
        <row r="5667">
          <cell r="S5667">
            <v>1500</v>
          </cell>
        </row>
        <row r="5667">
          <cell r="AA5667">
            <v>45231</v>
          </cell>
          <cell r="AB5667">
            <v>2023</v>
          </cell>
        </row>
        <row r="5667">
          <cell r="AF5667" t="str">
            <v>小业主产权车辆管理费</v>
          </cell>
        </row>
        <row r="5668">
          <cell r="C5668" t="str">
            <v>中华东波苑</v>
          </cell>
        </row>
        <row r="5668">
          <cell r="K5668" t="str">
            <v>2023年</v>
          </cell>
        </row>
        <row r="5668">
          <cell r="M5668">
            <v>45230</v>
          </cell>
        </row>
        <row r="5668">
          <cell r="S5668">
            <v>1194.6</v>
          </cell>
        </row>
        <row r="5668">
          <cell r="AA5668">
            <v>45231</v>
          </cell>
          <cell r="AB5668">
            <v>2023</v>
          </cell>
        </row>
        <row r="5668">
          <cell r="AF5668" t="str">
            <v>电费及管理费</v>
          </cell>
        </row>
        <row r="5669">
          <cell r="C5669" t="str">
            <v>中华东波苑</v>
          </cell>
        </row>
        <row r="5669">
          <cell r="K5669" t="str">
            <v>2023年</v>
          </cell>
        </row>
        <row r="5669">
          <cell r="M5669">
            <v>45230</v>
          </cell>
        </row>
        <row r="5669">
          <cell r="S5669">
            <v>252.7</v>
          </cell>
        </row>
        <row r="5669">
          <cell r="AA5669">
            <v>45231</v>
          </cell>
          <cell r="AB5669">
            <v>2023</v>
          </cell>
        </row>
        <row r="5669">
          <cell r="AF5669" t="str">
            <v>代收水费</v>
          </cell>
        </row>
        <row r="5670">
          <cell r="C5670" t="str">
            <v>中华东波苑</v>
          </cell>
        </row>
        <row r="5670">
          <cell r="K5670" t="str">
            <v>2023年</v>
          </cell>
        </row>
        <row r="5670">
          <cell r="M5670">
            <v>45291</v>
          </cell>
        </row>
        <row r="5670">
          <cell r="S5670">
            <v>1500</v>
          </cell>
        </row>
        <row r="5670">
          <cell r="AA5670">
            <v>45231</v>
          </cell>
          <cell r="AB5670">
            <v>2023</v>
          </cell>
        </row>
        <row r="5670">
          <cell r="AF5670" t="str">
            <v>小业主产权车辆管理费</v>
          </cell>
        </row>
        <row r="5671">
          <cell r="C5671" t="str">
            <v>中华东波苑</v>
          </cell>
        </row>
        <row r="5671">
          <cell r="K5671" t="str">
            <v>2023年</v>
          </cell>
        </row>
        <row r="5671">
          <cell r="M5671">
            <v>45230</v>
          </cell>
        </row>
        <row r="5671">
          <cell r="S5671">
            <v>6034.77</v>
          </cell>
        </row>
        <row r="5671">
          <cell r="AA5671">
            <v>45231</v>
          </cell>
          <cell r="AB5671">
            <v>2023</v>
          </cell>
        </row>
        <row r="5671">
          <cell r="AF5671" t="str">
            <v>电费及管理费</v>
          </cell>
        </row>
        <row r="5672">
          <cell r="C5672" t="str">
            <v>中华东波苑</v>
          </cell>
        </row>
        <row r="5672">
          <cell r="K5672" t="str">
            <v>2023年</v>
          </cell>
        </row>
        <row r="5672">
          <cell r="M5672">
            <v>45230</v>
          </cell>
        </row>
        <row r="5672">
          <cell r="S5672">
            <v>1049.2</v>
          </cell>
        </row>
        <row r="5672">
          <cell r="AA5672">
            <v>45231</v>
          </cell>
          <cell r="AB5672">
            <v>2023</v>
          </cell>
        </row>
        <row r="5672">
          <cell r="AF5672" t="str">
            <v>代收水费</v>
          </cell>
        </row>
        <row r="5673">
          <cell r="C5673" t="str">
            <v>中华东波苑</v>
          </cell>
        </row>
        <row r="5673">
          <cell r="K5673" t="str">
            <v>2023年</v>
          </cell>
        </row>
        <row r="5673">
          <cell r="M5673">
            <v>45230</v>
          </cell>
        </row>
        <row r="5673">
          <cell r="S5673">
            <v>5161.5</v>
          </cell>
        </row>
        <row r="5673">
          <cell r="AA5673">
            <v>45231</v>
          </cell>
          <cell r="AB5673">
            <v>2023</v>
          </cell>
        </row>
        <row r="5673">
          <cell r="AF5673" t="str">
            <v>电费及管理费</v>
          </cell>
        </row>
        <row r="5674">
          <cell r="C5674" t="str">
            <v>中华东波苑</v>
          </cell>
        </row>
        <row r="5674">
          <cell r="K5674" t="str">
            <v>2023年</v>
          </cell>
        </row>
        <row r="5674">
          <cell r="M5674">
            <v>45230</v>
          </cell>
        </row>
        <row r="5674">
          <cell r="S5674">
            <v>1531.1</v>
          </cell>
        </row>
        <row r="5674">
          <cell r="AA5674">
            <v>45231</v>
          </cell>
          <cell r="AB5674">
            <v>2023</v>
          </cell>
        </row>
        <row r="5674">
          <cell r="AF5674" t="str">
            <v>代收水费</v>
          </cell>
        </row>
        <row r="5675">
          <cell r="C5675" t="str">
            <v>中华东波苑</v>
          </cell>
        </row>
        <row r="5675">
          <cell r="K5675" t="str">
            <v>2023年</v>
          </cell>
        </row>
        <row r="5675">
          <cell r="M5675">
            <v>45230</v>
          </cell>
        </row>
        <row r="5675">
          <cell r="S5675">
            <v>19880</v>
          </cell>
        </row>
        <row r="5675">
          <cell r="AA5675">
            <v>45231</v>
          </cell>
          <cell r="AB5675">
            <v>2023</v>
          </cell>
        </row>
        <row r="5675">
          <cell r="AF5675" t="str">
            <v>电费及管理费</v>
          </cell>
        </row>
        <row r="5676">
          <cell r="C5676" t="str">
            <v>中华东波苑</v>
          </cell>
        </row>
        <row r="5676">
          <cell r="K5676" t="str">
            <v>2023年</v>
          </cell>
        </row>
        <row r="5676">
          <cell r="M5676">
            <v>45230</v>
          </cell>
        </row>
        <row r="5676">
          <cell r="S5676">
            <v>5905.96</v>
          </cell>
        </row>
        <row r="5676">
          <cell r="AA5676">
            <v>45231</v>
          </cell>
          <cell r="AB5676">
            <v>2023</v>
          </cell>
        </row>
        <row r="5676">
          <cell r="AF5676" t="str">
            <v>代收水费</v>
          </cell>
        </row>
        <row r="5677">
          <cell r="C5677" t="str">
            <v>中华东波苑</v>
          </cell>
        </row>
        <row r="5677">
          <cell r="K5677" t="str">
            <v>2023年</v>
          </cell>
        </row>
        <row r="5677">
          <cell r="M5677">
            <v>45291</v>
          </cell>
        </row>
        <row r="5677">
          <cell r="S5677">
            <v>1656.12</v>
          </cell>
        </row>
        <row r="5677">
          <cell r="AA5677">
            <v>45231</v>
          </cell>
          <cell r="AB5677">
            <v>2023</v>
          </cell>
        </row>
        <row r="5677">
          <cell r="AF5677" t="str">
            <v>住宅物业费</v>
          </cell>
        </row>
        <row r="5678">
          <cell r="C5678" t="str">
            <v>中华东波苑</v>
          </cell>
        </row>
        <row r="5678">
          <cell r="K5678" t="str">
            <v>2023年</v>
          </cell>
        </row>
        <row r="5678">
          <cell r="M5678">
            <v>45199</v>
          </cell>
        </row>
        <row r="5678">
          <cell r="S5678">
            <v>587.779999999997</v>
          </cell>
        </row>
        <row r="5678">
          <cell r="AA5678">
            <v>45231</v>
          </cell>
          <cell r="AB5678">
            <v>2023</v>
          </cell>
        </row>
        <row r="5678">
          <cell r="AF5678" t="str">
            <v>商铺物业费</v>
          </cell>
        </row>
        <row r="5679">
          <cell r="C5679" t="str">
            <v>中华东波苑</v>
          </cell>
        </row>
        <row r="5679">
          <cell r="K5679" t="str">
            <v>2023年</v>
          </cell>
        </row>
        <row r="5679">
          <cell r="M5679">
            <v>45199</v>
          </cell>
        </row>
        <row r="5679">
          <cell r="S5679">
            <v>1063.47</v>
          </cell>
        </row>
        <row r="5679">
          <cell r="AA5679">
            <v>45231</v>
          </cell>
          <cell r="AB5679">
            <v>2023</v>
          </cell>
        </row>
        <row r="5679">
          <cell r="AF5679" t="str">
            <v>商铺物业费</v>
          </cell>
        </row>
        <row r="5680">
          <cell r="C5680" t="str">
            <v>中华东波苑</v>
          </cell>
        </row>
        <row r="5680">
          <cell r="K5680" t="str">
            <v>2023年</v>
          </cell>
        </row>
        <row r="5680">
          <cell r="M5680">
            <v>45199</v>
          </cell>
        </row>
        <row r="5680">
          <cell r="S5680">
            <v>3189.09</v>
          </cell>
        </row>
        <row r="5680">
          <cell r="AA5680">
            <v>45231</v>
          </cell>
          <cell r="AB5680">
            <v>2023</v>
          </cell>
        </row>
        <row r="5680">
          <cell r="AF5680" t="str">
            <v>商铺物业费</v>
          </cell>
        </row>
        <row r="5681">
          <cell r="C5681" t="str">
            <v>中华东波苑</v>
          </cell>
        </row>
        <row r="5681">
          <cell r="K5681" t="str">
            <v>2023年</v>
          </cell>
        </row>
        <row r="5681">
          <cell r="M5681">
            <v>45199</v>
          </cell>
        </row>
        <row r="5681">
          <cell r="S5681">
            <v>3195.34</v>
          </cell>
        </row>
        <row r="5681">
          <cell r="AA5681">
            <v>45231</v>
          </cell>
          <cell r="AB5681">
            <v>2023</v>
          </cell>
        </row>
        <row r="5681">
          <cell r="AF5681" t="str">
            <v>商铺物业费</v>
          </cell>
        </row>
        <row r="5682">
          <cell r="C5682" t="str">
            <v>中华东波苑</v>
          </cell>
        </row>
        <row r="5682">
          <cell r="K5682" t="str">
            <v>2023年</v>
          </cell>
        </row>
        <row r="5682">
          <cell r="M5682">
            <v>45199</v>
          </cell>
        </row>
        <row r="5682">
          <cell r="S5682">
            <v>4927.51</v>
          </cell>
        </row>
        <row r="5682">
          <cell r="AA5682">
            <v>45231</v>
          </cell>
          <cell r="AB5682">
            <v>2023</v>
          </cell>
        </row>
        <row r="5682">
          <cell r="AF5682" t="str">
            <v>商铺物业费</v>
          </cell>
        </row>
        <row r="5683">
          <cell r="C5683" t="str">
            <v>中华东波苑</v>
          </cell>
        </row>
        <row r="5683">
          <cell r="K5683" t="str">
            <v>2023年</v>
          </cell>
        </row>
        <row r="5683">
          <cell r="M5683">
            <v>45199</v>
          </cell>
        </row>
        <row r="5683">
          <cell r="S5683">
            <v>575.95</v>
          </cell>
        </row>
        <row r="5683">
          <cell r="AA5683">
            <v>45231</v>
          </cell>
          <cell r="AB5683">
            <v>2023</v>
          </cell>
        </row>
        <row r="5683">
          <cell r="AF5683" t="str">
            <v>商铺物业费</v>
          </cell>
        </row>
        <row r="5684">
          <cell r="C5684" t="str">
            <v>中华东波苑</v>
          </cell>
        </row>
        <row r="5684">
          <cell r="K5684" t="str">
            <v>2023年</v>
          </cell>
        </row>
        <row r="5684">
          <cell r="M5684">
            <v>45199</v>
          </cell>
        </row>
        <row r="5684">
          <cell r="S5684">
            <v>1042.16</v>
          </cell>
        </row>
        <row r="5684">
          <cell r="AA5684">
            <v>45231</v>
          </cell>
          <cell r="AB5684">
            <v>2023</v>
          </cell>
        </row>
        <row r="5684">
          <cell r="AF5684" t="str">
            <v>商铺物业费</v>
          </cell>
        </row>
        <row r="5685">
          <cell r="C5685" t="str">
            <v>中华东波苑</v>
          </cell>
        </row>
        <row r="5685">
          <cell r="K5685" t="str">
            <v>2023年</v>
          </cell>
        </row>
        <row r="5685">
          <cell r="M5685">
            <v>45199</v>
          </cell>
        </row>
        <row r="5685">
          <cell r="S5685">
            <v>1338.88</v>
          </cell>
        </row>
        <row r="5685">
          <cell r="AA5685">
            <v>45231</v>
          </cell>
          <cell r="AB5685">
            <v>2023</v>
          </cell>
        </row>
        <row r="5685">
          <cell r="AF5685" t="str">
            <v>商铺物业费</v>
          </cell>
        </row>
        <row r="5686">
          <cell r="C5686" t="str">
            <v>中华东波苑</v>
          </cell>
        </row>
        <row r="5686">
          <cell r="K5686" t="str">
            <v>2023年</v>
          </cell>
        </row>
        <row r="5686">
          <cell r="M5686">
            <v>45199</v>
          </cell>
        </row>
        <row r="5686">
          <cell r="S5686">
            <v>471.58</v>
          </cell>
        </row>
        <row r="5686">
          <cell r="AA5686">
            <v>45231</v>
          </cell>
          <cell r="AB5686">
            <v>2023</v>
          </cell>
        </row>
        <row r="5686">
          <cell r="AF5686" t="str">
            <v>商铺物业费</v>
          </cell>
        </row>
        <row r="5687">
          <cell r="C5687" t="str">
            <v>中华东波苑</v>
          </cell>
        </row>
        <row r="5687">
          <cell r="K5687" t="str">
            <v>2023年</v>
          </cell>
        </row>
        <row r="5687">
          <cell r="M5687">
            <v>45260</v>
          </cell>
        </row>
        <row r="5687">
          <cell r="S5687">
            <v>500</v>
          </cell>
        </row>
        <row r="5687">
          <cell r="AA5687">
            <v>45231</v>
          </cell>
          <cell r="AB5687">
            <v>2023</v>
          </cell>
        </row>
        <row r="5687">
          <cell r="AF5687" t="str">
            <v>临时停车费</v>
          </cell>
        </row>
        <row r="5688">
          <cell r="C5688" t="str">
            <v>中华东波苑</v>
          </cell>
        </row>
        <row r="5688">
          <cell r="K5688" t="str">
            <v>2023年</v>
          </cell>
        </row>
        <row r="5688">
          <cell r="M5688">
            <v>45260</v>
          </cell>
        </row>
        <row r="5688">
          <cell r="S5688">
            <v>500</v>
          </cell>
        </row>
        <row r="5688">
          <cell r="AA5688">
            <v>45231</v>
          </cell>
          <cell r="AB5688">
            <v>2023</v>
          </cell>
        </row>
        <row r="5688">
          <cell r="AF5688" t="str">
            <v>临时停车费</v>
          </cell>
        </row>
        <row r="5689">
          <cell r="C5689" t="str">
            <v>中华东波苑</v>
          </cell>
        </row>
        <row r="5689">
          <cell r="K5689" t="str">
            <v>2023年</v>
          </cell>
        </row>
        <row r="5689">
          <cell r="M5689">
            <v>45260</v>
          </cell>
        </row>
        <row r="5689">
          <cell r="S5689">
            <v>490</v>
          </cell>
        </row>
        <row r="5689">
          <cell r="AA5689">
            <v>45231</v>
          </cell>
          <cell r="AB5689">
            <v>2023</v>
          </cell>
        </row>
        <row r="5689">
          <cell r="AF5689" t="str">
            <v>临时停车费</v>
          </cell>
        </row>
        <row r="5690">
          <cell r="C5690" t="str">
            <v>中华东波苑</v>
          </cell>
        </row>
        <row r="5690">
          <cell r="K5690" t="str">
            <v>2023年</v>
          </cell>
        </row>
        <row r="5690">
          <cell r="M5690">
            <v>45305</v>
          </cell>
        </row>
        <row r="5690">
          <cell r="S5690">
            <v>775</v>
          </cell>
        </row>
        <row r="5690">
          <cell r="AA5690">
            <v>45261</v>
          </cell>
          <cell r="AB5690">
            <v>2023</v>
          </cell>
        </row>
        <row r="5690">
          <cell r="AF5690" t="str">
            <v>电梯广告（业委会）</v>
          </cell>
        </row>
        <row r="5691">
          <cell r="C5691" t="str">
            <v>中华东波苑</v>
          </cell>
        </row>
        <row r="5691">
          <cell r="K5691" t="str">
            <v>2024年</v>
          </cell>
        </row>
        <row r="5691">
          <cell r="M5691">
            <v>45457</v>
          </cell>
        </row>
        <row r="5691">
          <cell r="S5691">
            <v>3875</v>
          </cell>
        </row>
        <row r="5691">
          <cell r="AA5691">
            <v>45261</v>
          </cell>
          <cell r="AB5691">
            <v>2023</v>
          </cell>
        </row>
        <row r="5691">
          <cell r="AF5691" t="str">
            <v>电梯广告（业委会）</v>
          </cell>
        </row>
        <row r="5692">
          <cell r="C5692" t="str">
            <v>中华东波苑</v>
          </cell>
        </row>
        <row r="5692">
          <cell r="K5692" t="str">
            <v>2023年</v>
          </cell>
        </row>
        <row r="5692">
          <cell r="M5692">
            <v>45305</v>
          </cell>
        </row>
        <row r="5692">
          <cell r="S5692">
            <v>125</v>
          </cell>
        </row>
        <row r="5692">
          <cell r="AA5692">
            <v>45261</v>
          </cell>
          <cell r="AB5692">
            <v>2023</v>
          </cell>
        </row>
        <row r="5692">
          <cell r="AF5692" t="str">
            <v>电梯广告（联讯）</v>
          </cell>
        </row>
        <row r="5693">
          <cell r="C5693" t="str">
            <v>中华东波苑</v>
          </cell>
        </row>
        <row r="5693">
          <cell r="K5693" t="str">
            <v>2024年</v>
          </cell>
        </row>
        <row r="5693">
          <cell r="M5693">
            <v>45457</v>
          </cell>
        </row>
        <row r="5693">
          <cell r="S5693">
            <v>625</v>
          </cell>
        </row>
        <row r="5693">
          <cell r="AA5693">
            <v>45261</v>
          </cell>
          <cell r="AB5693">
            <v>2023</v>
          </cell>
        </row>
        <row r="5693">
          <cell r="AF5693" t="str">
            <v>电梯广告（联讯）</v>
          </cell>
        </row>
        <row r="5694">
          <cell r="C5694" t="str">
            <v>中华东波苑</v>
          </cell>
        </row>
        <row r="5694">
          <cell r="K5694" t="str">
            <v>2023年</v>
          </cell>
        </row>
        <row r="5694">
          <cell r="M5694">
            <v>45305</v>
          </cell>
        </row>
        <row r="5694">
          <cell r="S5694">
            <v>833.33</v>
          </cell>
        </row>
        <row r="5694">
          <cell r="AA5694">
            <v>45261</v>
          </cell>
          <cell r="AB5694">
            <v>2023</v>
          </cell>
        </row>
        <row r="5694">
          <cell r="AF5694" t="str">
            <v>电梯广告（业委会）</v>
          </cell>
        </row>
        <row r="5695">
          <cell r="C5695" t="str">
            <v>中华东波苑</v>
          </cell>
        </row>
        <row r="5695">
          <cell r="K5695" t="str">
            <v>2024年</v>
          </cell>
        </row>
        <row r="5695">
          <cell r="M5695">
            <v>45457</v>
          </cell>
        </row>
        <row r="5695">
          <cell r="S5695">
            <v>4166.67</v>
          </cell>
        </row>
        <row r="5695">
          <cell r="AA5695">
            <v>45261</v>
          </cell>
          <cell r="AB5695">
            <v>2023</v>
          </cell>
        </row>
        <row r="5695">
          <cell r="AF5695" t="str">
            <v>电梯广告（业委会）</v>
          </cell>
        </row>
        <row r="5696">
          <cell r="C5696" t="str">
            <v>中华东波苑</v>
          </cell>
        </row>
        <row r="5696">
          <cell r="K5696" t="str">
            <v>2023年</v>
          </cell>
        </row>
        <row r="5696">
          <cell r="M5696">
            <v>45305</v>
          </cell>
        </row>
        <row r="5696">
          <cell r="S5696">
            <v>83.33</v>
          </cell>
        </row>
        <row r="5696">
          <cell r="AA5696">
            <v>45261</v>
          </cell>
          <cell r="AB5696">
            <v>2023</v>
          </cell>
        </row>
        <row r="5696">
          <cell r="AF5696" t="str">
            <v>电梯广告（联讯）</v>
          </cell>
        </row>
        <row r="5697">
          <cell r="C5697" t="str">
            <v>中华东波苑</v>
          </cell>
        </row>
        <row r="5697">
          <cell r="K5697" t="str">
            <v>2024年</v>
          </cell>
        </row>
        <row r="5697">
          <cell r="M5697">
            <v>45457</v>
          </cell>
        </row>
        <row r="5697">
          <cell r="S5697">
            <v>416.67</v>
          </cell>
        </row>
        <row r="5697">
          <cell r="AA5697">
            <v>45261</v>
          </cell>
          <cell r="AB5697">
            <v>2023</v>
          </cell>
        </row>
        <row r="5697">
          <cell r="AF5697" t="str">
            <v>电梯广告（联讯）</v>
          </cell>
        </row>
        <row r="5698">
          <cell r="C5698" t="str">
            <v>中华东波苑</v>
          </cell>
        </row>
        <row r="5698">
          <cell r="K5698" t="str">
            <v>2023年</v>
          </cell>
        </row>
        <row r="5698">
          <cell r="M5698">
            <v>45305</v>
          </cell>
        </row>
        <row r="5698">
          <cell r="S5698">
            <v>775</v>
          </cell>
        </row>
        <row r="5698">
          <cell r="AA5698">
            <v>45261</v>
          </cell>
          <cell r="AB5698">
            <v>2023</v>
          </cell>
        </row>
        <row r="5698">
          <cell r="AF5698" t="str">
            <v>电梯广告（业委会）</v>
          </cell>
        </row>
        <row r="5699">
          <cell r="C5699" t="str">
            <v>中华东波苑</v>
          </cell>
        </row>
        <row r="5699">
          <cell r="K5699" t="str">
            <v>2024年</v>
          </cell>
        </row>
        <row r="5699">
          <cell r="M5699">
            <v>45457</v>
          </cell>
        </row>
        <row r="5699">
          <cell r="S5699">
            <v>3875</v>
          </cell>
        </row>
        <row r="5699">
          <cell r="AA5699">
            <v>45261</v>
          </cell>
          <cell r="AB5699">
            <v>2023</v>
          </cell>
        </row>
        <row r="5699">
          <cell r="AF5699" t="str">
            <v>电梯广告（业委会）</v>
          </cell>
        </row>
        <row r="5700">
          <cell r="C5700" t="str">
            <v>中华东波苑</v>
          </cell>
        </row>
        <row r="5700">
          <cell r="K5700" t="str">
            <v>2023年</v>
          </cell>
        </row>
        <row r="5700">
          <cell r="M5700">
            <v>45305</v>
          </cell>
        </row>
        <row r="5700">
          <cell r="S5700">
            <v>125</v>
          </cell>
        </row>
        <row r="5700">
          <cell r="AA5700">
            <v>45261</v>
          </cell>
          <cell r="AB5700">
            <v>2023</v>
          </cell>
        </row>
        <row r="5700">
          <cell r="AF5700" t="str">
            <v>电梯广告（联讯）</v>
          </cell>
        </row>
        <row r="5701">
          <cell r="C5701" t="str">
            <v>中华东波苑</v>
          </cell>
        </row>
        <row r="5701">
          <cell r="K5701" t="str">
            <v>2024年</v>
          </cell>
        </row>
        <row r="5701">
          <cell r="M5701">
            <v>45457</v>
          </cell>
        </row>
        <row r="5701">
          <cell r="S5701">
            <v>625</v>
          </cell>
        </row>
        <row r="5701">
          <cell r="AA5701">
            <v>45261</v>
          </cell>
          <cell r="AB5701">
            <v>2023</v>
          </cell>
        </row>
        <row r="5701">
          <cell r="AF5701" t="str">
            <v>电梯广告（联讯）</v>
          </cell>
        </row>
        <row r="5702">
          <cell r="C5702" t="str">
            <v>中华东波苑</v>
          </cell>
        </row>
        <row r="5702">
          <cell r="K5702" t="str">
            <v>2023年</v>
          </cell>
        </row>
        <row r="5702">
          <cell r="M5702">
            <v>45305</v>
          </cell>
        </row>
        <row r="5702">
          <cell r="S5702">
            <v>833.33</v>
          </cell>
        </row>
        <row r="5702">
          <cell r="AA5702">
            <v>45261</v>
          </cell>
          <cell r="AB5702">
            <v>2023</v>
          </cell>
        </row>
        <row r="5702">
          <cell r="AF5702" t="str">
            <v>电梯广告（业委会）</v>
          </cell>
        </row>
        <row r="5703">
          <cell r="C5703" t="str">
            <v>中华东波苑</v>
          </cell>
        </row>
        <row r="5703">
          <cell r="K5703" t="str">
            <v>2024年</v>
          </cell>
        </row>
        <row r="5703">
          <cell r="M5703">
            <v>45457</v>
          </cell>
        </row>
        <row r="5703">
          <cell r="S5703">
            <v>4166.67</v>
          </cell>
        </row>
        <row r="5703">
          <cell r="AA5703">
            <v>45261</v>
          </cell>
          <cell r="AB5703">
            <v>2023</v>
          </cell>
        </row>
        <row r="5703">
          <cell r="AF5703" t="str">
            <v>电梯广告（业委会）</v>
          </cell>
        </row>
        <row r="5704">
          <cell r="C5704" t="str">
            <v>中华东波苑</v>
          </cell>
        </row>
        <row r="5704">
          <cell r="K5704" t="str">
            <v>2023年</v>
          </cell>
        </row>
        <row r="5704">
          <cell r="M5704">
            <v>45305</v>
          </cell>
        </row>
        <row r="5704">
          <cell r="S5704">
            <v>83.33</v>
          </cell>
        </row>
        <row r="5704">
          <cell r="AA5704">
            <v>45261</v>
          </cell>
          <cell r="AB5704">
            <v>2023</v>
          </cell>
        </row>
        <row r="5704">
          <cell r="AF5704" t="str">
            <v>电梯广告（联讯）</v>
          </cell>
        </row>
        <row r="5705">
          <cell r="C5705" t="str">
            <v>中华东波苑</v>
          </cell>
        </row>
        <row r="5705">
          <cell r="K5705" t="str">
            <v>2024年</v>
          </cell>
        </row>
        <row r="5705">
          <cell r="M5705">
            <v>45457</v>
          </cell>
        </row>
        <row r="5705">
          <cell r="S5705">
            <v>416.67</v>
          </cell>
        </row>
        <row r="5705">
          <cell r="AA5705">
            <v>45261</v>
          </cell>
          <cell r="AB5705">
            <v>2023</v>
          </cell>
        </row>
        <row r="5705">
          <cell r="AF5705" t="str">
            <v>电梯广告（联讯）</v>
          </cell>
        </row>
        <row r="5706">
          <cell r="C5706" t="str">
            <v>中华东波苑</v>
          </cell>
        </row>
        <row r="5706">
          <cell r="K5706" t="str">
            <v>2023年</v>
          </cell>
        </row>
        <row r="5706">
          <cell r="M5706">
            <v>45291</v>
          </cell>
        </row>
        <row r="5706">
          <cell r="S5706">
            <v>1700</v>
          </cell>
        </row>
        <row r="5706">
          <cell r="AA5706">
            <v>45261</v>
          </cell>
          <cell r="AB5706">
            <v>2023</v>
          </cell>
        </row>
        <row r="5706">
          <cell r="AF5706" t="str">
            <v>住宅物业费</v>
          </cell>
        </row>
        <row r="5707">
          <cell r="C5707" t="str">
            <v>中华东波苑</v>
          </cell>
        </row>
        <row r="5707">
          <cell r="K5707" t="str">
            <v>2023年</v>
          </cell>
        </row>
        <row r="5707">
          <cell r="M5707">
            <v>45291</v>
          </cell>
        </row>
        <row r="5707">
          <cell r="S5707">
            <v>99.16</v>
          </cell>
        </row>
        <row r="5707">
          <cell r="AA5707">
            <v>45261</v>
          </cell>
          <cell r="AB5707">
            <v>2023</v>
          </cell>
        </row>
        <row r="5707">
          <cell r="AF5707" t="str">
            <v>住宅物业费</v>
          </cell>
        </row>
        <row r="5708">
          <cell r="C5708" t="str">
            <v>中华东波苑</v>
          </cell>
        </row>
        <row r="5708">
          <cell r="K5708" t="str">
            <v>2023年</v>
          </cell>
        </row>
        <row r="5708">
          <cell r="M5708">
            <v>45260</v>
          </cell>
        </row>
        <row r="5708">
          <cell r="S5708">
            <v>448.75</v>
          </cell>
        </row>
        <row r="5708">
          <cell r="AA5708">
            <v>45261</v>
          </cell>
          <cell r="AB5708">
            <v>2023</v>
          </cell>
        </row>
        <row r="5708">
          <cell r="AF5708" t="str">
            <v>电费及管理费</v>
          </cell>
        </row>
        <row r="5709">
          <cell r="C5709" t="str">
            <v>中华东波苑</v>
          </cell>
        </row>
        <row r="5709">
          <cell r="K5709" t="str">
            <v>2023年</v>
          </cell>
        </row>
        <row r="5709">
          <cell r="M5709">
            <v>45260</v>
          </cell>
        </row>
        <row r="5709">
          <cell r="S5709">
            <v>22.5</v>
          </cell>
        </row>
        <row r="5709">
          <cell r="AA5709">
            <v>45261</v>
          </cell>
          <cell r="AB5709">
            <v>2023</v>
          </cell>
        </row>
        <row r="5709">
          <cell r="AF5709" t="str">
            <v>代收水费</v>
          </cell>
        </row>
        <row r="5710">
          <cell r="C5710" t="str">
            <v>中华东波苑</v>
          </cell>
        </row>
        <row r="5710">
          <cell r="K5710" t="str">
            <v>2023年</v>
          </cell>
        </row>
        <row r="5710">
          <cell r="M5710">
            <v>45291</v>
          </cell>
        </row>
        <row r="5710">
          <cell r="S5710">
            <v>1799.16</v>
          </cell>
        </row>
        <row r="5710">
          <cell r="AA5710">
            <v>45261</v>
          </cell>
          <cell r="AB5710">
            <v>2023</v>
          </cell>
        </row>
        <row r="5710">
          <cell r="AF5710" t="str">
            <v>住宅物业费</v>
          </cell>
        </row>
        <row r="5711">
          <cell r="C5711" t="str">
            <v>中华东波苑</v>
          </cell>
        </row>
        <row r="5711">
          <cell r="K5711" t="str">
            <v>2023年</v>
          </cell>
        </row>
        <row r="5711">
          <cell r="M5711">
            <v>45291</v>
          </cell>
        </row>
        <row r="5711">
          <cell r="S5711">
            <v>587.779999999997</v>
          </cell>
        </row>
        <row r="5711">
          <cell r="AA5711">
            <v>45261</v>
          </cell>
          <cell r="AB5711">
            <v>2023</v>
          </cell>
        </row>
        <row r="5711">
          <cell r="AF5711" t="str">
            <v>商铺物业费</v>
          </cell>
        </row>
        <row r="5712">
          <cell r="C5712" t="str">
            <v>中华东波苑</v>
          </cell>
        </row>
        <row r="5712">
          <cell r="K5712" t="str">
            <v>2023年</v>
          </cell>
        </row>
        <row r="5712">
          <cell r="M5712">
            <v>45291</v>
          </cell>
        </row>
        <row r="5712">
          <cell r="S5712">
            <v>1063.47</v>
          </cell>
        </row>
        <row r="5712">
          <cell r="AA5712">
            <v>45261</v>
          </cell>
          <cell r="AB5712">
            <v>2023</v>
          </cell>
        </row>
        <row r="5712">
          <cell r="AF5712" t="str">
            <v>商铺物业费</v>
          </cell>
        </row>
        <row r="5713">
          <cell r="C5713" t="str">
            <v>中华东波苑</v>
          </cell>
        </row>
        <row r="5713">
          <cell r="K5713" t="str">
            <v>2023年</v>
          </cell>
        </row>
        <row r="5713">
          <cell r="M5713">
            <v>45291</v>
          </cell>
        </row>
        <row r="5713">
          <cell r="S5713">
            <v>3189.09</v>
          </cell>
        </row>
        <row r="5713">
          <cell r="AA5713">
            <v>45261</v>
          </cell>
          <cell r="AB5713">
            <v>2023</v>
          </cell>
        </row>
        <row r="5713">
          <cell r="AF5713" t="str">
            <v>商铺物业费</v>
          </cell>
        </row>
        <row r="5714">
          <cell r="C5714" t="str">
            <v>中华东波苑</v>
          </cell>
        </row>
        <row r="5714">
          <cell r="K5714" t="str">
            <v>2023年</v>
          </cell>
        </row>
        <row r="5714">
          <cell r="M5714">
            <v>45291</v>
          </cell>
        </row>
        <row r="5714">
          <cell r="S5714">
            <v>3195.34</v>
          </cell>
        </row>
        <row r="5714">
          <cell r="AA5714">
            <v>45261</v>
          </cell>
          <cell r="AB5714">
            <v>2023</v>
          </cell>
        </row>
        <row r="5714">
          <cell r="AF5714" t="str">
            <v>商铺物业费</v>
          </cell>
        </row>
        <row r="5715">
          <cell r="C5715" t="str">
            <v>中华东波苑</v>
          </cell>
        </row>
        <row r="5715">
          <cell r="K5715" t="str">
            <v>2023年</v>
          </cell>
        </row>
        <row r="5715">
          <cell r="M5715">
            <v>45291</v>
          </cell>
        </row>
        <row r="5715">
          <cell r="S5715">
            <v>4927.51</v>
          </cell>
        </row>
        <row r="5715">
          <cell r="AA5715">
            <v>45261</v>
          </cell>
          <cell r="AB5715">
            <v>2023</v>
          </cell>
        </row>
        <row r="5715">
          <cell r="AF5715" t="str">
            <v>商铺物业费</v>
          </cell>
        </row>
        <row r="5716">
          <cell r="C5716" t="str">
            <v>中华东波苑</v>
          </cell>
        </row>
        <row r="5716">
          <cell r="K5716" t="str">
            <v>2023年</v>
          </cell>
        </row>
        <row r="5716">
          <cell r="M5716">
            <v>45291</v>
          </cell>
        </row>
        <row r="5716">
          <cell r="S5716">
            <v>575.95</v>
          </cell>
        </row>
        <row r="5716">
          <cell r="AA5716">
            <v>45261</v>
          </cell>
          <cell r="AB5716">
            <v>2023</v>
          </cell>
        </row>
        <row r="5716">
          <cell r="AF5716" t="str">
            <v>商铺物业费</v>
          </cell>
        </row>
        <row r="5717">
          <cell r="C5717" t="str">
            <v>中华东波苑</v>
          </cell>
        </row>
        <row r="5717">
          <cell r="K5717" t="str">
            <v>2023年</v>
          </cell>
        </row>
        <row r="5717">
          <cell r="M5717">
            <v>45291</v>
          </cell>
        </row>
        <row r="5717">
          <cell r="S5717">
            <v>1042.16</v>
          </cell>
        </row>
        <row r="5717">
          <cell r="AA5717">
            <v>45261</v>
          </cell>
          <cell r="AB5717">
            <v>2023</v>
          </cell>
        </row>
        <row r="5717">
          <cell r="AF5717" t="str">
            <v>商铺物业费</v>
          </cell>
        </row>
        <row r="5718">
          <cell r="C5718" t="str">
            <v>中华东波苑</v>
          </cell>
        </row>
        <row r="5718">
          <cell r="K5718" t="str">
            <v>2023年</v>
          </cell>
        </row>
        <row r="5718">
          <cell r="M5718">
            <v>45291</v>
          </cell>
        </row>
        <row r="5718">
          <cell r="S5718">
            <v>1338.88</v>
          </cell>
        </row>
        <row r="5718">
          <cell r="AA5718">
            <v>45261</v>
          </cell>
          <cell r="AB5718">
            <v>2023</v>
          </cell>
        </row>
        <row r="5718">
          <cell r="AF5718" t="str">
            <v>商铺物业费</v>
          </cell>
        </row>
        <row r="5719">
          <cell r="C5719" t="str">
            <v>中华东波苑</v>
          </cell>
        </row>
        <row r="5719">
          <cell r="K5719" t="str">
            <v>2023年</v>
          </cell>
        </row>
        <row r="5719">
          <cell r="M5719">
            <v>45291</v>
          </cell>
        </row>
        <row r="5719">
          <cell r="S5719">
            <v>471.58</v>
          </cell>
        </row>
        <row r="5719">
          <cell r="AA5719">
            <v>45261</v>
          </cell>
          <cell r="AB5719">
            <v>2023</v>
          </cell>
        </row>
        <row r="5719">
          <cell r="AF5719" t="str">
            <v>商铺物业费</v>
          </cell>
        </row>
        <row r="5720">
          <cell r="C5720" t="str">
            <v>中华东波苑</v>
          </cell>
        </row>
        <row r="5720">
          <cell r="K5720" t="str">
            <v>2023年</v>
          </cell>
        </row>
        <row r="5720">
          <cell r="M5720">
            <v>45260</v>
          </cell>
        </row>
        <row r="5720">
          <cell r="S5720">
            <v>6634.62</v>
          </cell>
        </row>
        <row r="5720">
          <cell r="AA5720">
            <v>45261</v>
          </cell>
          <cell r="AB5720">
            <v>2023</v>
          </cell>
        </row>
        <row r="5720">
          <cell r="AF5720" t="str">
            <v>电费及管理费</v>
          </cell>
        </row>
        <row r="5721">
          <cell r="C5721" t="str">
            <v>中华东波苑</v>
          </cell>
        </row>
        <row r="5721">
          <cell r="K5721" t="str">
            <v>2023年</v>
          </cell>
        </row>
        <row r="5721">
          <cell r="M5721">
            <v>45260</v>
          </cell>
        </row>
        <row r="5721">
          <cell r="S5721">
            <v>957.7</v>
          </cell>
        </row>
        <row r="5721">
          <cell r="AA5721">
            <v>45261</v>
          </cell>
          <cell r="AB5721">
            <v>2023</v>
          </cell>
        </row>
        <row r="5721">
          <cell r="AF5721" t="str">
            <v>代收水费</v>
          </cell>
        </row>
        <row r="5722">
          <cell r="C5722" t="str">
            <v>中华东波苑</v>
          </cell>
        </row>
        <row r="5722">
          <cell r="K5722" t="str">
            <v>2023年</v>
          </cell>
        </row>
        <row r="5722">
          <cell r="M5722">
            <v>45260</v>
          </cell>
        </row>
        <row r="5722">
          <cell r="S5722">
            <v>5663.7</v>
          </cell>
        </row>
        <row r="5722">
          <cell r="AA5722">
            <v>45261</v>
          </cell>
          <cell r="AB5722">
            <v>2023</v>
          </cell>
        </row>
        <row r="5722">
          <cell r="AF5722" t="str">
            <v>电费及管理费</v>
          </cell>
        </row>
        <row r="5723">
          <cell r="C5723" t="str">
            <v>中华东波苑</v>
          </cell>
        </row>
        <row r="5723">
          <cell r="K5723" t="str">
            <v>2023年</v>
          </cell>
        </row>
        <row r="5723">
          <cell r="M5723">
            <v>45260</v>
          </cell>
        </row>
        <row r="5723">
          <cell r="S5723">
            <v>1494.5</v>
          </cell>
        </row>
        <row r="5723">
          <cell r="AA5723">
            <v>45261</v>
          </cell>
          <cell r="AB5723">
            <v>2023</v>
          </cell>
        </row>
        <row r="5723">
          <cell r="AF5723" t="str">
            <v>代收水费</v>
          </cell>
        </row>
        <row r="5724">
          <cell r="C5724" t="str">
            <v>中华东波苑</v>
          </cell>
        </row>
        <row r="5724">
          <cell r="K5724" t="str">
            <v>2023年</v>
          </cell>
        </row>
        <row r="5724">
          <cell r="M5724">
            <v>45291</v>
          </cell>
        </row>
        <row r="5724">
          <cell r="S5724">
            <v>12287.28</v>
          </cell>
        </row>
        <row r="5724">
          <cell r="AA5724">
            <v>45261</v>
          </cell>
          <cell r="AB5724">
            <v>2023</v>
          </cell>
        </row>
        <row r="5724">
          <cell r="AF5724" t="str">
            <v>商铺物业费</v>
          </cell>
        </row>
        <row r="5725">
          <cell r="C5725" t="str">
            <v>中华东波苑</v>
          </cell>
        </row>
        <row r="5725">
          <cell r="K5725" t="str">
            <v>2023年</v>
          </cell>
        </row>
        <row r="5725">
          <cell r="M5725">
            <v>45291</v>
          </cell>
        </row>
        <row r="5725">
          <cell r="S5725">
            <v>10800</v>
          </cell>
        </row>
        <row r="5725">
          <cell r="AA5725">
            <v>45261</v>
          </cell>
          <cell r="AB5725">
            <v>2023</v>
          </cell>
        </row>
        <row r="5725">
          <cell r="AF5725" t="str">
            <v>租金收入</v>
          </cell>
        </row>
        <row r="5726">
          <cell r="C5726" t="str">
            <v>中华东波苑</v>
          </cell>
        </row>
        <row r="5726">
          <cell r="K5726" t="str">
            <v>2023年</v>
          </cell>
        </row>
        <row r="5726">
          <cell r="M5726">
            <v>45264</v>
          </cell>
        </row>
        <row r="5726">
          <cell r="S5726">
            <v>1322</v>
          </cell>
        </row>
        <row r="5726">
          <cell r="AA5726">
            <v>45261</v>
          </cell>
          <cell r="AB5726">
            <v>2023</v>
          </cell>
        </row>
        <row r="5726">
          <cell r="AF5726" t="str">
            <v>电费及管理费</v>
          </cell>
        </row>
        <row r="5727">
          <cell r="C5727" t="str">
            <v>中华东波苑</v>
          </cell>
        </row>
        <row r="5727">
          <cell r="K5727" t="str">
            <v>2023年</v>
          </cell>
        </row>
        <row r="5727">
          <cell r="M5727">
            <v>45260</v>
          </cell>
        </row>
        <row r="5727">
          <cell r="S5727">
            <v>468</v>
          </cell>
        </row>
        <row r="5727">
          <cell r="AA5727">
            <v>45261</v>
          </cell>
          <cell r="AB5727">
            <v>2023</v>
          </cell>
        </row>
        <row r="5727">
          <cell r="AF5727" t="str">
            <v>电费及管理费</v>
          </cell>
        </row>
        <row r="5728">
          <cell r="C5728" t="str">
            <v>中华东波苑</v>
          </cell>
        </row>
        <row r="5728">
          <cell r="K5728" t="str">
            <v>2023年</v>
          </cell>
        </row>
        <row r="5728">
          <cell r="M5728">
            <v>45260</v>
          </cell>
        </row>
        <row r="5728">
          <cell r="S5728">
            <v>225</v>
          </cell>
        </row>
        <row r="5728">
          <cell r="AA5728">
            <v>45261</v>
          </cell>
          <cell r="AB5728">
            <v>2023</v>
          </cell>
        </row>
        <row r="5728">
          <cell r="AF5728" t="str">
            <v>代收水费</v>
          </cell>
        </row>
        <row r="5729">
          <cell r="C5729" t="str">
            <v>中华东波苑</v>
          </cell>
        </row>
        <row r="5729">
          <cell r="K5729" t="str">
            <v>2023年</v>
          </cell>
        </row>
        <row r="5729">
          <cell r="M5729">
            <v>45260</v>
          </cell>
        </row>
        <row r="5729">
          <cell r="S5729">
            <v>3014</v>
          </cell>
        </row>
        <row r="5729">
          <cell r="AA5729">
            <v>45261</v>
          </cell>
          <cell r="AB5729">
            <v>2023</v>
          </cell>
        </row>
        <row r="5729">
          <cell r="AF5729" t="str">
            <v>电费及管理费</v>
          </cell>
        </row>
        <row r="5730">
          <cell r="C5730" t="str">
            <v>中华东波苑</v>
          </cell>
        </row>
        <row r="5730">
          <cell r="K5730" t="str">
            <v>2023年</v>
          </cell>
        </row>
        <row r="5730">
          <cell r="M5730">
            <v>45260</v>
          </cell>
        </row>
        <row r="5730">
          <cell r="S5730">
            <v>14.44</v>
          </cell>
        </row>
        <row r="5730">
          <cell r="AA5730">
            <v>45261</v>
          </cell>
          <cell r="AB5730">
            <v>2023</v>
          </cell>
        </row>
        <row r="5730">
          <cell r="AF5730" t="str">
            <v>代收水费</v>
          </cell>
        </row>
        <row r="5731">
          <cell r="C5731" t="str">
            <v>中华东波苑</v>
          </cell>
        </row>
        <row r="5731">
          <cell r="K5731" t="str">
            <v>2023年</v>
          </cell>
        </row>
        <row r="5731">
          <cell r="M5731">
            <v>45260</v>
          </cell>
        </row>
        <row r="5731">
          <cell r="S5731">
            <v>160.8</v>
          </cell>
        </row>
        <row r="5731">
          <cell r="AA5731">
            <v>45261</v>
          </cell>
          <cell r="AB5731">
            <v>2023</v>
          </cell>
        </row>
        <row r="5731">
          <cell r="AF5731" t="str">
            <v>电费及管理费</v>
          </cell>
        </row>
        <row r="5732">
          <cell r="C5732" t="str">
            <v>中华东波苑</v>
          </cell>
        </row>
        <row r="5732">
          <cell r="K5732" t="str">
            <v>2023年</v>
          </cell>
        </row>
        <row r="5732">
          <cell r="M5732">
            <v>45260</v>
          </cell>
        </row>
        <row r="5732">
          <cell r="S5732">
            <v>32</v>
          </cell>
        </row>
        <row r="5732">
          <cell r="AA5732">
            <v>45261</v>
          </cell>
          <cell r="AB5732">
            <v>2023</v>
          </cell>
        </row>
        <row r="5732">
          <cell r="AF5732" t="str">
            <v>代收水费</v>
          </cell>
        </row>
        <row r="5733">
          <cell r="C5733" t="str">
            <v>中华东波苑</v>
          </cell>
        </row>
        <row r="5733">
          <cell r="K5733" t="str">
            <v>2023年</v>
          </cell>
        </row>
        <row r="5733">
          <cell r="M5733">
            <v>45246</v>
          </cell>
        </row>
        <row r="5733">
          <cell r="S5733">
            <v>2227.5</v>
          </cell>
        </row>
        <row r="5733">
          <cell r="AA5733">
            <v>45261</v>
          </cell>
          <cell r="AB5733">
            <v>2023</v>
          </cell>
        </row>
        <row r="5733">
          <cell r="AF5733" t="str">
            <v>租金收入</v>
          </cell>
        </row>
        <row r="5734">
          <cell r="C5734" t="str">
            <v>中华东波苑</v>
          </cell>
        </row>
        <row r="5734">
          <cell r="K5734" t="str">
            <v>2023年</v>
          </cell>
        </row>
        <row r="5734">
          <cell r="M5734">
            <v>45260</v>
          </cell>
        </row>
        <row r="5734">
          <cell r="S5734">
            <v>173.28</v>
          </cell>
        </row>
        <row r="5734">
          <cell r="AA5734">
            <v>45261</v>
          </cell>
          <cell r="AB5734">
            <v>2023</v>
          </cell>
        </row>
        <row r="5734">
          <cell r="AF5734" t="str">
            <v>代收水费</v>
          </cell>
        </row>
        <row r="5735">
          <cell r="C5735" t="str">
            <v>中华东波苑</v>
          </cell>
        </row>
        <row r="5735">
          <cell r="K5735" t="str">
            <v>2024年</v>
          </cell>
        </row>
        <row r="5735">
          <cell r="M5735">
            <v>45657</v>
          </cell>
        </row>
        <row r="5735">
          <cell r="S5735">
            <v>1799.16</v>
          </cell>
        </row>
        <row r="5735">
          <cell r="AA5735">
            <v>45261</v>
          </cell>
          <cell r="AB5735">
            <v>2023</v>
          </cell>
        </row>
        <row r="5735">
          <cell r="AF5735" t="str">
            <v>住宅物业费</v>
          </cell>
        </row>
        <row r="5736">
          <cell r="C5736" t="str">
            <v>中华东波苑</v>
          </cell>
        </row>
        <row r="5736">
          <cell r="K5736" t="str">
            <v>2024年</v>
          </cell>
        </row>
        <row r="5736">
          <cell r="M5736">
            <v>45657</v>
          </cell>
        </row>
        <row r="5736">
          <cell r="S5736">
            <v>3000</v>
          </cell>
        </row>
        <row r="5736">
          <cell r="AA5736">
            <v>45261</v>
          </cell>
          <cell r="AB5736">
            <v>2023</v>
          </cell>
        </row>
        <row r="5736">
          <cell r="AF5736" t="str">
            <v>地面停车费</v>
          </cell>
        </row>
        <row r="5737">
          <cell r="C5737" t="str">
            <v>中华东波苑</v>
          </cell>
        </row>
        <row r="5737">
          <cell r="K5737" t="str">
            <v>2024年</v>
          </cell>
        </row>
        <row r="5737">
          <cell r="M5737">
            <v>45657</v>
          </cell>
        </row>
        <row r="5737">
          <cell r="S5737">
            <v>1500</v>
          </cell>
        </row>
        <row r="5737">
          <cell r="AA5737">
            <v>45261</v>
          </cell>
          <cell r="AB5737">
            <v>2023</v>
          </cell>
        </row>
        <row r="5737">
          <cell r="AF5737" t="str">
            <v>小业主产权车辆管理费</v>
          </cell>
        </row>
        <row r="5738">
          <cell r="C5738" t="str">
            <v>中华东波苑</v>
          </cell>
        </row>
        <row r="5738">
          <cell r="K5738" t="str">
            <v>2023年</v>
          </cell>
        </row>
        <row r="5738">
          <cell r="M5738">
            <v>45260</v>
          </cell>
        </row>
        <row r="5738">
          <cell r="S5738">
            <v>62.7</v>
          </cell>
        </row>
        <row r="5738">
          <cell r="AA5738">
            <v>45261</v>
          </cell>
          <cell r="AB5738">
            <v>2023</v>
          </cell>
        </row>
        <row r="5738">
          <cell r="AF5738" t="str">
            <v>电费及管理费</v>
          </cell>
        </row>
        <row r="5739">
          <cell r="C5739" t="str">
            <v>中华东波苑</v>
          </cell>
        </row>
        <row r="5739">
          <cell r="K5739" t="str">
            <v>2023年</v>
          </cell>
        </row>
        <row r="5739">
          <cell r="M5739">
            <v>45260</v>
          </cell>
        </row>
        <row r="5739">
          <cell r="S5739">
            <v>72.2</v>
          </cell>
        </row>
        <row r="5739">
          <cell r="AA5739">
            <v>45261</v>
          </cell>
          <cell r="AB5739">
            <v>2023</v>
          </cell>
        </row>
        <row r="5739">
          <cell r="AF5739" t="str">
            <v>代收水费</v>
          </cell>
        </row>
        <row r="5740">
          <cell r="C5740" t="str">
            <v>中华东波苑</v>
          </cell>
        </row>
        <row r="5740">
          <cell r="K5740" t="str">
            <v>2023年</v>
          </cell>
        </row>
        <row r="5740">
          <cell r="M5740">
            <v>45260</v>
          </cell>
        </row>
        <row r="5740">
          <cell r="S5740">
            <v>3825</v>
          </cell>
        </row>
        <row r="5740">
          <cell r="AA5740">
            <v>45261</v>
          </cell>
          <cell r="AB5740">
            <v>2023</v>
          </cell>
        </row>
        <row r="5740">
          <cell r="AF5740" t="str">
            <v>租金收入</v>
          </cell>
        </row>
        <row r="5741">
          <cell r="C5741" t="str">
            <v>中华东波苑</v>
          </cell>
        </row>
        <row r="5741">
          <cell r="K5741" t="str">
            <v>2023年</v>
          </cell>
        </row>
        <row r="5741">
          <cell r="M5741">
            <v>45260</v>
          </cell>
        </row>
        <row r="5741">
          <cell r="S5741">
            <v>1188</v>
          </cell>
        </row>
        <row r="5741">
          <cell r="AA5741">
            <v>45261</v>
          </cell>
          <cell r="AB5741">
            <v>2023</v>
          </cell>
        </row>
        <row r="5741">
          <cell r="AF5741" t="str">
            <v>电费及管理费</v>
          </cell>
        </row>
        <row r="5742">
          <cell r="C5742" t="str">
            <v>中华东波苑</v>
          </cell>
        </row>
        <row r="5742">
          <cell r="K5742" t="str">
            <v>2023年</v>
          </cell>
        </row>
        <row r="5742">
          <cell r="M5742">
            <v>45260</v>
          </cell>
        </row>
        <row r="5742">
          <cell r="S5742">
            <v>231.04</v>
          </cell>
        </row>
        <row r="5742">
          <cell r="AA5742">
            <v>45261</v>
          </cell>
          <cell r="AB5742">
            <v>2023</v>
          </cell>
        </row>
        <row r="5742">
          <cell r="AF5742" t="str">
            <v>代收水费</v>
          </cell>
        </row>
        <row r="5743">
          <cell r="C5743" t="str">
            <v>中华东波苑</v>
          </cell>
        </row>
        <row r="5743">
          <cell r="K5743" t="str">
            <v>2023年</v>
          </cell>
        </row>
        <row r="5743">
          <cell r="M5743">
            <v>45260</v>
          </cell>
        </row>
        <row r="5743">
          <cell r="S5743">
            <v>574.2</v>
          </cell>
        </row>
        <row r="5743">
          <cell r="AA5743">
            <v>45261</v>
          </cell>
          <cell r="AB5743">
            <v>2023</v>
          </cell>
        </row>
        <row r="5743">
          <cell r="AF5743" t="str">
            <v>电费及管理费</v>
          </cell>
        </row>
        <row r="5744">
          <cell r="C5744" t="str">
            <v>中华东波苑</v>
          </cell>
        </row>
        <row r="5744">
          <cell r="K5744" t="str">
            <v>2023年</v>
          </cell>
        </row>
        <row r="5744">
          <cell r="M5744">
            <v>45260</v>
          </cell>
        </row>
        <row r="5744">
          <cell r="S5744">
            <v>112.5</v>
          </cell>
        </row>
        <row r="5744">
          <cell r="AA5744">
            <v>45261</v>
          </cell>
          <cell r="AB5744">
            <v>2023</v>
          </cell>
        </row>
        <row r="5744">
          <cell r="AF5744" t="str">
            <v>代收水费</v>
          </cell>
        </row>
        <row r="5745">
          <cell r="C5745" t="str">
            <v>中华东波苑</v>
          </cell>
        </row>
        <row r="5745">
          <cell r="K5745" t="str">
            <v>2023年</v>
          </cell>
        </row>
        <row r="5745">
          <cell r="M5745">
            <v>45291</v>
          </cell>
        </row>
        <row r="5745">
          <cell r="S5745">
            <v>1473.6</v>
          </cell>
        </row>
        <row r="5745">
          <cell r="AA5745">
            <v>45261</v>
          </cell>
          <cell r="AB5745">
            <v>2023</v>
          </cell>
        </row>
        <row r="5745">
          <cell r="AF5745" t="str">
            <v>住宅物业费</v>
          </cell>
        </row>
        <row r="5746">
          <cell r="C5746" t="str">
            <v>中华东波苑</v>
          </cell>
        </row>
        <row r="5746">
          <cell r="K5746" t="str">
            <v>2023年</v>
          </cell>
        </row>
        <row r="5746">
          <cell r="M5746">
            <v>45291</v>
          </cell>
        </row>
        <row r="5746">
          <cell r="S5746">
            <v>3000</v>
          </cell>
        </row>
        <row r="5746">
          <cell r="AA5746">
            <v>45261</v>
          </cell>
          <cell r="AB5746">
            <v>2023</v>
          </cell>
        </row>
        <row r="5746">
          <cell r="AF5746" t="str">
            <v>地面停车费</v>
          </cell>
        </row>
        <row r="5747">
          <cell r="C5747" t="str">
            <v>中华东波苑</v>
          </cell>
        </row>
        <row r="5747">
          <cell r="K5747" t="str">
            <v>2023年</v>
          </cell>
        </row>
        <row r="5747">
          <cell r="M5747">
            <v>45291</v>
          </cell>
        </row>
        <row r="5747">
          <cell r="S5747">
            <v>3000</v>
          </cell>
        </row>
        <row r="5747">
          <cell r="AA5747">
            <v>45261</v>
          </cell>
          <cell r="AB5747">
            <v>2023</v>
          </cell>
        </row>
        <row r="5747">
          <cell r="AF5747" t="str">
            <v>地面停车费</v>
          </cell>
        </row>
        <row r="5748">
          <cell r="C5748" t="str">
            <v>中华东波苑</v>
          </cell>
        </row>
        <row r="5748">
          <cell r="K5748" t="str">
            <v>2023年</v>
          </cell>
        </row>
        <row r="5748">
          <cell r="M5748">
            <v>45291</v>
          </cell>
        </row>
        <row r="5748">
          <cell r="S5748">
            <v>1673.88</v>
          </cell>
        </row>
        <row r="5748">
          <cell r="AA5748">
            <v>45261</v>
          </cell>
          <cell r="AB5748">
            <v>2023</v>
          </cell>
        </row>
        <row r="5748">
          <cell r="AF5748" t="str">
            <v>住宅物业费</v>
          </cell>
        </row>
        <row r="5749">
          <cell r="C5749" t="str">
            <v>中华东波苑</v>
          </cell>
        </row>
        <row r="5749">
          <cell r="K5749" t="str">
            <v>2023年</v>
          </cell>
        </row>
        <row r="5749">
          <cell r="M5749">
            <v>45260</v>
          </cell>
        </row>
        <row r="5749">
          <cell r="S5749">
            <v>114</v>
          </cell>
        </row>
        <row r="5749">
          <cell r="AA5749">
            <v>45261</v>
          </cell>
          <cell r="AB5749">
            <v>2023</v>
          </cell>
        </row>
        <row r="5749">
          <cell r="AF5749" t="str">
            <v>电费及管理费</v>
          </cell>
        </row>
        <row r="5750">
          <cell r="C5750" t="str">
            <v>中华东波苑</v>
          </cell>
        </row>
        <row r="5750">
          <cell r="K5750" t="str">
            <v>2023年</v>
          </cell>
        </row>
        <row r="5750">
          <cell r="M5750">
            <v>45260</v>
          </cell>
        </row>
        <row r="5750">
          <cell r="S5750">
            <v>32</v>
          </cell>
        </row>
        <row r="5750">
          <cell r="AA5750">
            <v>45261</v>
          </cell>
          <cell r="AB5750">
            <v>2023</v>
          </cell>
        </row>
        <row r="5750">
          <cell r="AF5750" t="str">
            <v>代收水费</v>
          </cell>
        </row>
        <row r="5751">
          <cell r="C5751" t="str">
            <v>中华东波苑</v>
          </cell>
        </row>
        <row r="5751">
          <cell r="K5751" t="str">
            <v>2023年</v>
          </cell>
        </row>
        <row r="5751">
          <cell r="M5751">
            <v>45260</v>
          </cell>
        </row>
        <row r="5751">
          <cell r="S5751">
            <v>336</v>
          </cell>
        </row>
        <row r="5751">
          <cell r="AA5751">
            <v>45261</v>
          </cell>
          <cell r="AB5751">
            <v>2023</v>
          </cell>
        </row>
        <row r="5751">
          <cell r="AF5751" t="str">
            <v>代收水费</v>
          </cell>
        </row>
        <row r="5752">
          <cell r="C5752" t="str">
            <v>中华东波苑</v>
          </cell>
        </row>
        <row r="5752">
          <cell r="K5752" t="str">
            <v>2023年</v>
          </cell>
        </row>
        <row r="5752">
          <cell r="M5752">
            <v>45260</v>
          </cell>
        </row>
        <row r="5752">
          <cell r="S5752">
            <v>203.6</v>
          </cell>
        </row>
        <row r="5752">
          <cell r="AA5752">
            <v>45261</v>
          </cell>
          <cell r="AB5752">
            <v>2023</v>
          </cell>
        </row>
        <row r="5752">
          <cell r="AF5752" t="str">
            <v>电费及管理费</v>
          </cell>
        </row>
        <row r="5753">
          <cell r="C5753" t="str">
            <v>中华东波苑</v>
          </cell>
        </row>
        <row r="5753">
          <cell r="K5753" t="str">
            <v>2023年</v>
          </cell>
        </row>
        <row r="5753">
          <cell r="M5753">
            <v>45260</v>
          </cell>
        </row>
        <row r="5753">
          <cell r="S5753">
            <v>100</v>
          </cell>
        </row>
        <row r="5753">
          <cell r="AA5753">
            <v>45261</v>
          </cell>
          <cell r="AB5753">
            <v>2023</v>
          </cell>
        </row>
        <row r="5753">
          <cell r="AF5753" t="str">
            <v>电费及管理费</v>
          </cell>
        </row>
        <row r="5754">
          <cell r="C5754" t="str">
            <v>中华东波苑</v>
          </cell>
        </row>
        <row r="5754">
          <cell r="K5754" t="str">
            <v>2023年</v>
          </cell>
        </row>
        <row r="5754">
          <cell r="M5754">
            <v>45260</v>
          </cell>
        </row>
        <row r="5754">
          <cell r="S5754">
            <v>498.18</v>
          </cell>
        </row>
        <row r="5754">
          <cell r="AA5754">
            <v>45261</v>
          </cell>
          <cell r="AB5754">
            <v>2023</v>
          </cell>
        </row>
        <row r="5754">
          <cell r="AF5754" t="str">
            <v>代收水费</v>
          </cell>
        </row>
        <row r="5755">
          <cell r="C5755" t="str">
            <v>中华东波苑</v>
          </cell>
        </row>
        <row r="5755">
          <cell r="K5755" t="str">
            <v>2023年</v>
          </cell>
        </row>
        <row r="5755">
          <cell r="M5755">
            <v>45260</v>
          </cell>
        </row>
        <row r="5755">
          <cell r="S5755">
            <v>4299.9</v>
          </cell>
        </row>
        <row r="5755">
          <cell r="AA5755">
            <v>45261</v>
          </cell>
          <cell r="AB5755">
            <v>2023</v>
          </cell>
        </row>
        <row r="5755">
          <cell r="AF5755" t="str">
            <v>电费及管理费</v>
          </cell>
        </row>
        <row r="5756">
          <cell r="C5756" t="str">
            <v>中华东波苑</v>
          </cell>
        </row>
        <row r="5756">
          <cell r="K5756" t="str">
            <v>2023年</v>
          </cell>
        </row>
        <row r="5756">
          <cell r="M5756">
            <v>45260</v>
          </cell>
        </row>
        <row r="5756">
          <cell r="S5756">
            <v>920</v>
          </cell>
        </row>
        <row r="5756">
          <cell r="AA5756">
            <v>45261</v>
          </cell>
          <cell r="AB5756">
            <v>2023</v>
          </cell>
        </row>
        <row r="5756">
          <cell r="AF5756" t="str">
            <v>代收水费</v>
          </cell>
        </row>
        <row r="5757">
          <cell r="C5757" t="str">
            <v>中华东波苑</v>
          </cell>
        </row>
        <row r="5757">
          <cell r="K5757" t="str">
            <v>2023年</v>
          </cell>
        </row>
        <row r="5757">
          <cell r="M5757">
            <v>45260</v>
          </cell>
        </row>
        <row r="5757">
          <cell r="S5757">
            <v>4063.15</v>
          </cell>
        </row>
        <row r="5757">
          <cell r="AA5757">
            <v>45261</v>
          </cell>
          <cell r="AB5757">
            <v>2023</v>
          </cell>
        </row>
        <row r="5757">
          <cell r="AF5757" t="str">
            <v>电费及管理费</v>
          </cell>
        </row>
        <row r="5758">
          <cell r="C5758" t="str">
            <v>中华东波苑</v>
          </cell>
        </row>
        <row r="5758">
          <cell r="K5758" t="str">
            <v>2023年</v>
          </cell>
        </row>
        <row r="5758">
          <cell r="M5758">
            <v>45260</v>
          </cell>
        </row>
        <row r="5758">
          <cell r="S5758">
            <v>108.3</v>
          </cell>
        </row>
        <row r="5758">
          <cell r="AA5758">
            <v>45261</v>
          </cell>
          <cell r="AB5758">
            <v>2023</v>
          </cell>
        </row>
        <row r="5758">
          <cell r="AF5758" t="str">
            <v>代收水费</v>
          </cell>
        </row>
        <row r="5759">
          <cell r="C5759" t="str">
            <v>中华东波苑</v>
          </cell>
        </row>
        <row r="5759">
          <cell r="K5759" t="str">
            <v>2023年</v>
          </cell>
        </row>
        <row r="5759">
          <cell r="M5759">
            <v>45291</v>
          </cell>
        </row>
        <row r="5759">
          <cell r="S5759">
            <v>733.969999999999</v>
          </cell>
        </row>
        <row r="5759">
          <cell r="AA5759">
            <v>45261</v>
          </cell>
          <cell r="AB5759">
            <v>2023</v>
          </cell>
        </row>
        <row r="5759">
          <cell r="AF5759" t="str">
            <v>商铺物业费</v>
          </cell>
        </row>
        <row r="5760">
          <cell r="C5760" t="str">
            <v>中华东波苑</v>
          </cell>
        </row>
        <row r="5760">
          <cell r="K5760" t="str">
            <v>2023年</v>
          </cell>
        </row>
        <row r="5760">
          <cell r="M5760">
            <v>45291</v>
          </cell>
        </row>
        <row r="5760">
          <cell r="S5760">
            <v>2090</v>
          </cell>
        </row>
        <row r="5760">
          <cell r="AA5760">
            <v>45261</v>
          </cell>
          <cell r="AB5760">
            <v>2023</v>
          </cell>
        </row>
        <row r="5760">
          <cell r="AF5760" t="str">
            <v>商铺物业费</v>
          </cell>
        </row>
        <row r="5761">
          <cell r="C5761" t="str">
            <v>中华东波苑</v>
          </cell>
        </row>
        <row r="5761">
          <cell r="K5761" t="str">
            <v>2023年</v>
          </cell>
        </row>
        <row r="5761">
          <cell r="M5761">
            <v>45291</v>
          </cell>
        </row>
        <row r="5761">
          <cell r="S5761">
            <v>6478.01</v>
          </cell>
        </row>
        <row r="5761">
          <cell r="AA5761">
            <v>45261</v>
          </cell>
          <cell r="AB5761">
            <v>2023</v>
          </cell>
        </row>
        <row r="5761">
          <cell r="AF5761" t="str">
            <v>商铺物业费</v>
          </cell>
        </row>
        <row r="5762">
          <cell r="C5762" t="str">
            <v>中华东波苑</v>
          </cell>
        </row>
        <row r="5762">
          <cell r="K5762" t="str">
            <v>2023年</v>
          </cell>
        </row>
        <row r="5762">
          <cell r="M5762">
            <v>45291</v>
          </cell>
        </row>
        <row r="5762">
          <cell r="S5762">
            <v>1656</v>
          </cell>
        </row>
        <row r="5762">
          <cell r="AA5762">
            <v>45261</v>
          </cell>
          <cell r="AB5762">
            <v>2023</v>
          </cell>
        </row>
        <row r="5762">
          <cell r="AF5762" t="str">
            <v>住宅物业费</v>
          </cell>
        </row>
        <row r="5763">
          <cell r="C5763" t="str">
            <v>中华东波苑</v>
          </cell>
        </row>
        <row r="5763">
          <cell r="K5763" t="str">
            <v>2023年</v>
          </cell>
        </row>
        <row r="5763">
          <cell r="M5763">
            <v>45291</v>
          </cell>
        </row>
        <row r="5763">
          <cell r="S5763">
            <v>3000</v>
          </cell>
        </row>
        <row r="5763">
          <cell r="AA5763">
            <v>45261</v>
          </cell>
          <cell r="AB5763">
            <v>2023</v>
          </cell>
        </row>
        <row r="5763">
          <cell r="AF5763" t="str">
            <v>地面停车费</v>
          </cell>
        </row>
        <row r="5764">
          <cell r="C5764" t="str">
            <v>中华东波苑</v>
          </cell>
        </row>
        <row r="5764">
          <cell r="K5764" t="str">
            <v>2023年</v>
          </cell>
        </row>
        <row r="5764">
          <cell r="M5764">
            <v>45291</v>
          </cell>
        </row>
        <row r="5764">
          <cell r="S5764">
            <v>1473.6</v>
          </cell>
        </row>
        <row r="5764">
          <cell r="AA5764">
            <v>45261</v>
          </cell>
          <cell r="AB5764">
            <v>2023</v>
          </cell>
        </row>
        <row r="5764">
          <cell r="AF5764" t="str">
            <v>住宅物业费</v>
          </cell>
        </row>
        <row r="5765">
          <cell r="C5765" t="str">
            <v>中华东波苑</v>
          </cell>
        </row>
        <row r="5765">
          <cell r="K5765" t="str">
            <v>2023年</v>
          </cell>
        </row>
        <row r="5765">
          <cell r="M5765">
            <v>45291</v>
          </cell>
        </row>
        <row r="5765">
          <cell r="S5765">
            <v>1400</v>
          </cell>
        </row>
        <row r="5765">
          <cell r="AA5765">
            <v>45261</v>
          </cell>
          <cell r="AB5765">
            <v>2023</v>
          </cell>
        </row>
        <row r="5765">
          <cell r="AF5765" t="str">
            <v>住宅物业费</v>
          </cell>
        </row>
        <row r="5766">
          <cell r="C5766" t="str">
            <v>中华东波苑</v>
          </cell>
        </row>
        <row r="5766">
          <cell r="K5766" t="str">
            <v>2023年</v>
          </cell>
        </row>
        <row r="5766">
          <cell r="M5766">
            <v>45291</v>
          </cell>
        </row>
        <row r="5766">
          <cell r="S5766">
            <v>73.6</v>
          </cell>
        </row>
        <row r="5766">
          <cell r="AA5766">
            <v>45261</v>
          </cell>
          <cell r="AB5766">
            <v>2023</v>
          </cell>
        </row>
        <row r="5766">
          <cell r="AF5766" t="str">
            <v>住宅物业费</v>
          </cell>
        </row>
        <row r="5767">
          <cell r="C5767" t="str">
            <v>中华东波苑</v>
          </cell>
        </row>
        <row r="5767">
          <cell r="K5767" t="str">
            <v>2023年</v>
          </cell>
        </row>
        <row r="5767">
          <cell r="M5767">
            <v>45291</v>
          </cell>
        </row>
        <row r="5767">
          <cell r="S5767">
            <v>1473.6</v>
          </cell>
        </row>
        <row r="5767">
          <cell r="AA5767">
            <v>45261</v>
          </cell>
          <cell r="AB5767">
            <v>2023</v>
          </cell>
        </row>
        <row r="5767">
          <cell r="AF5767" t="str">
            <v>住宅物业费</v>
          </cell>
        </row>
        <row r="5768">
          <cell r="C5768" t="str">
            <v>中华东波苑</v>
          </cell>
        </row>
        <row r="5768">
          <cell r="K5768" t="str">
            <v>2023年</v>
          </cell>
        </row>
        <row r="5768">
          <cell r="M5768">
            <v>45291</v>
          </cell>
        </row>
        <row r="5768">
          <cell r="S5768">
            <v>1673.88</v>
          </cell>
        </row>
        <row r="5768">
          <cell r="AA5768">
            <v>45261</v>
          </cell>
          <cell r="AB5768">
            <v>2023</v>
          </cell>
        </row>
        <row r="5768">
          <cell r="AF5768" t="str">
            <v>住宅物业费</v>
          </cell>
        </row>
        <row r="5769">
          <cell r="C5769" t="str">
            <v>中华东波苑</v>
          </cell>
        </row>
        <row r="5769">
          <cell r="K5769" t="str">
            <v>2023年</v>
          </cell>
        </row>
        <row r="5769">
          <cell r="M5769">
            <v>45291</v>
          </cell>
        </row>
        <row r="5769">
          <cell r="S5769">
            <v>2122.44</v>
          </cell>
        </row>
        <row r="5769">
          <cell r="AA5769">
            <v>45261</v>
          </cell>
          <cell r="AB5769">
            <v>2023</v>
          </cell>
        </row>
        <row r="5769">
          <cell r="AF5769" t="str">
            <v>住宅物业费</v>
          </cell>
        </row>
        <row r="5770">
          <cell r="C5770" t="str">
            <v>中华东波苑</v>
          </cell>
        </row>
        <row r="5770">
          <cell r="K5770" t="str">
            <v>2024年</v>
          </cell>
        </row>
        <row r="5770">
          <cell r="M5770">
            <v>45657</v>
          </cell>
        </row>
        <row r="5770">
          <cell r="S5770">
            <v>1673.88</v>
          </cell>
        </row>
        <row r="5770">
          <cell r="AA5770">
            <v>45261</v>
          </cell>
          <cell r="AB5770">
            <v>2023</v>
          </cell>
        </row>
        <row r="5770">
          <cell r="AF5770" t="str">
            <v>住宅物业费</v>
          </cell>
        </row>
        <row r="5771">
          <cell r="C5771" t="str">
            <v>中华东波苑</v>
          </cell>
        </row>
        <row r="5771">
          <cell r="K5771" t="str">
            <v>2024年</v>
          </cell>
        </row>
        <row r="5771">
          <cell r="M5771">
            <v>45657</v>
          </cell>
        </row>
        <row r="5771">
          <cell r="S5771">
            <v>3000</v>
          </cell>
        </row>
        <row r="5771">
          <cell r="AA5771">
            <v>45261</v>
          </cell>
          <cell r="AB5771">
            <v>2023</v>
          </cell>
        </row>
        <row r="5771">
          <cell r="AF5771" t="str">
            <v>地面停车费</v>
          </cell>
        </row>
        <row r="5772">
          <cell r="C5772" t="str">
            <v>中华东波苑</v>
          </cell>
        </row>
        <row r="5772">
          <cell r="K5772" t="str">
            <v>2023年</v>
          </cell>
        </row>
        <row r="5772">
          <cell r="M5772">
            <v>45291</v>
          </cell>
        </row>
        <row r="5772">
          <cell r="S5772">
            <v>2178.72</v>
          </cell>
        </row>
        <row r="5772">
          <cell r="AA5772">
            <v>45261</v>
          </cell>
          <cell r="AB5772">
            <v>2023</v>
          </cell>
        </row>
        <row r="5772">
          <cell r="AF5772" t="str">
            <v>住宅物业费</v>
          </cell>
        </row>
        <row r="5773">
          <cell r="C5773" t="str">
            <v>中华东波苑</v>
          </cell>
        </row>
        <row r="5773">
          <cell r="K5773" t="str">
            <v>2023年</v>
          </cell>
        </row>
        <row r="5773">
          <cell r="M5773">
            <v>45291</v>
          </cell>
        </row>
        <row r="5773">
          <cell r="S5773">
            <v>1673.88</v>
          </cell>
        </row>
        <row r="5773">
          <cell r="AA5773">
            <v>45261</v>
          </cell>
          <cell r="AB5773">
            <v>2023</v>
          </cell>
        </row>
        <row r="5773">
          <cell r="AF5773" t="str">
            <v>住宅物业费</v>
          </cell>
        </row>
        <row r="5774">
          <cell r="C5774" t="str">
            <v>中华东波苑</v>
          </cell>
        </row>
        <row r="5774">
          <cell r="K5774" t="str">
            <v>2023年</v>
          </cell>
        </row>
        <row r="5774">
          <cell r="M5774">
            <v>45291</v>
          </cell>
        </row>
        <row r="5774">
          <cell r="S5774">
            <v>1799.16</v>
          </cell>
        </row>
        <row r="5774">
          <cell r="AA5774">
            <v>45261</v>
          </cell>
          <cell r="AB5774">
            <v>2023</v>
          </cell>
        </row>
        <row r="5774">
          <cell r="AF5774" t="str">
            <v>住宅物业费</v>
          </cell>
        </row>
        <row r="5775">
          <cell r="C5775" t="str">
            <v>中华东波苑</v>
          </cell>
        </row>
        <row r="5775">
          <cell r="K5775" t="str">
            <v>2023年</v>
          </cell>
        </row>
        <row r="5775">
          <cell r="M5775">
            <v>45291</v>
          </cell>
        </row>
        <row r="5775">
          <cell r="S5775">
            <v>1500</v>
          </cell>
        </row>
        <row r="5775">
          <cell r="AA5775">
            <v>45261</v>
          </cell>
          <cell r="AB5775">
            <v>2023</v>
          </cell>
        </row>
        <row r="5775">
          <cell r="AF5775" t="str">
            <v>小业主产权车辆管理费</v>
          </cell>
        </row>
        <row r="5776">
          <cell r="C5776" t="str">
            <v>中华东波苑</v>
          </cell>
        </row>
        <row r="5776">
          <cell r="K5776" t="str">
            <v>2023年</v>
          </cell>
        </row>
        <row r="5776">
          <cell r="M5776">
            <v>45291</v>
          </cell>
        </row>
        <row r="5776">
          <cell r="S5776">
            <v>1800.84</v>
          </cell>
        </row>
        <row r="5776">
          <cell r="AA5776">
            <v>45261</v>
          </cell>
          <cell r="AB5776">
            <v>2023</v>
          </cell>
        </row>
        <row r="5776">
          <cell r="AF5776" t="str">
            <v>住宅物业费</v>
          </cell>
        </row>
        <row r="5777">
          <cell r="C5777" t="str">
            <v>中华东波苑</v>
          </cell>
        </row>
        <row r="5777">
          <cell r="K5777" t="str">
            <v>2023年</v>
          </cell>
        </row>
        <row r="5777">
          <cell r="M5777">
            <v>45260</v>
          </cell>
        </row>
        <row r="5777">
          <cell r="S5777">
            <v>741</v>
          </cell>
        </row>
        <row r="5777">
          <cell r="AA5777">
            <v>45261</v>
          </cell>
          <cell r="AB5777">
            <v>2023</v>
          </cell>
        </row>
        <row r="5777">
          <cell r="AF5777" t="str">
            <v>电费及管理费</v>
          </cell>
        </row>
        <row r="5778">
          <cell r="C5778" t="str">
            <v>中华东波苑</v>
          </cell>
        </row>
        <row r="5778">
          <cell r="K5778" t="str">
            <v>2023年</v>
          </cell>
        </row>
        <row r="5778">
          <cell r="M5778">
            <v>45260</v>
          </cell>
        </row>
        <row r="5778">
          <cell r="S5778">
            <v>21.66</v>
          </cell>
        </row>
        <row r="5778">
          <cell r="AA5778">
            <v>45261</v>
          </cell>
          <cell r="AB5778">
            <v>2023</v>
          </cell>
        </row>
        <row r="5778">
          <cell r="AF5778" t="str">
            <v>代收水费</v>
          </cell>
        </row>
        <row r="5779">
          <cell r="C5779" t="str">
            <v>中华东波苑</v>
          </cell>
        </row>
        <row r="5779">
          <cell r="K5779" t="str">
            <v>2024年</v>
          </cell>
        </row>
        <row r="5779">
          <cell r="M5779">
            <v>45473</v>
          </cell>
        </row>
        <row r="5779">
          <cell r="S5779">
            <v>2100</v>
          </cell>
        </row>
        <row r="5779">
          <cell r="AA5779">
            <v>45261</v>
          </cell>
          <cell r="AB5779">
            <v>2023</v>
          </cell>
        </row>
        <row r="5779">
          <cell r="AF5779" t="str">
            <v>地下停车费</v>
          </cell>
        </row>
        <row r="5780">
          <cell r="C5780" t="str">
            <v>中华东波苑</v>
          </cell>
        </row>
        <row r="5780">
          <cell r="K5780" t="str">
            <v>2023年</v>
          </cell>
        </row>
        <row r="5780">
          <cell r="M5780">
            <v>45291</v>
          </cell>
        </row>
        <row r="5780">
          <cell r="S5780">
            <v>4180.44</v>
          </cell>
        </row>
        <row r="5780">
          <cell r="AA5780">
            <v>45261</v>
          </cell>
          <cell r="AB5780">
            <v>2023</v>
          </cell>
        </row>
        <row r="5780">
          <cell r="AF5780" t="str">
            <v>商铺物业费</v>
          </cell>
        </row>
        <row r="5781">
          <cell r="C5781" t="str">
            <v>中华东波苑</v>
          </cell>
        </row>
        <row r="5781">
          <cell r="K5781" t="str">
            <v>2023年</v>
          </cell>
        </row>
        <row r="5781">
          <cell r="M5781">
            <v>45291</v>
          </cell>
        </row>
        <row r="5781">
          <cell r="S5781">
            <v>2080.5</v>
          </cell>
        </row>
        <row r="5781">
          <cell r="AA5781">
            <v>45261</v>
          </cell>
          <cell r="AB5781">
            <v>2023</v>
          </cell>
        </row>
        <row r="5781">
          <cell r="AF5781" t="str">
            <v>商铺物业费</v>
          </cell>
        </row>
        <row r="5782">
          <cell r="C5782" t="str">
            <v>中华东波苑</v>
          </cell>
        </row>
        <row r="5782">
          <cell r="K5782" t="str">
            <v>2023年</v>
          </cell>
        </row>
        <row r="5782">
          <cell r="M5782">
            <v>45260</v>
          </cell>
        </row>
        <row r="5782">
          <cell r="S5782">
            <v>1328.8</v>
          </cell>
        </row>
        <row r="5782">
          <cell r="AA5782">
            <v>45261</v>
          </cell>
          <cell r="AB5782">
            <v>2023</v>
          </cell>
        </row>
        <row r="5782">
          <cell r="AF5782" t="str">
            <v>电费及管理费</v>
          </cell>
        </row>
        <row r="5783">
          <cell r="C5783" t="str">
            <v>中华东波苑</v>
          </cell>
        </row>
        <row r="5783">
          <cell r="K5783" t="str">
            <v>2023年</v>
          </cell>
        </row>
        <row r="5783">
          <cell r="M5783">
            <v>45260</v>
          </cell>
        </row>
        <row r="5783">
          <cell r="S5783">
            <v>307.5</v>
          </cell>
        </row>
        <row r="5783">
          <cell r="AA5783">
            <v>45261</v>
          </cell>
          <cell r="AB5783">
            <v>2023</v>
          </cell>
        </row>
        <row r="5783">
          <cell r="AF5783" t="str">
            <v>代收水费</v>
          </cell>
        </row>
        <row r="5784">
          <cell r="C5784" t="str">
            <v>中华东波苑</v>
          </cell>
        </row>
        <row r="5784">
          <cell r="K5784" t="str">
            <v>2023年</v>
          </cell>
        </row>
        <row r="5784">
          <cell r="M5784">
            <v>45260</v>
          </cell>
        </row>
        <row r="5784">
          <cell r="S5784">
            <v>2721.4</v>
          </cell>
        </row>
        <row r="5784">
          <cell r="AA5784">
            <v>45261</v>
          </cell>
          <cell r="AB5784">
            <v>2023</v>
          </cell>
        </row>
        <row r="5784">
          <cell r="AF5784" t="str">
            <v>电费及管理费</v>
          </cell>
        </row>
        <row r="5785">
          <cell r="C5785" t="str">
            <v>中华东波苑</v>
          </cell>
        </row>
        <row r="5785">
          <cell r="K5785" t="str">
            <v>2023年</v>
          </cell>
        </row>
        <row r="5785">
          <cell r="M5785">
            <v>45260</v>
          </cell>
        </row>
        <row r="5785">
          <cell r="S5785">
            <v>1162.5</v>
          </cell>
        </row>
        <row r="5785">
          <cell r="AA5785">
            <v>45261</v>
          </cell>
          <cell r="AB5785">
            <v>2023</v>
          </cell>
        </row>
        <row r="5785">
          <cell r="AF5785" t="str">
            <v>代收水费</v>
          </cell>
        </row>
        <row r="5786">
          <cell r="C5786" t="str">
            <v>中华东波苑</v>
          </cell>
        </row>
        <row r="5786">
          <cell r="K5786" t="str">
            <v>2023年</v>
          </cell>
        </row>
        <row r="5786">
          <cell r="M5786">
            <v>45260</v>
          </cell>
        </row>
        <row r="5786">
          <cell r="S5786">
            <v>3492.5</v>
          </cell>
        </row>
        <row r="5786">
          <cell r="AA5786">
            <v>45261</v>
          </cell>
          <cell r="AB5786">
            <v>2023</v>
          </cell>
        </row>
        <row r="5786">
          <cell r="AF5786" t="str">
            <v>电费及管理费</v>
          </cell>
        </row>
        <row r="5787">
          <cell r="C5787" t="str">
            <v>中华东波苑</v>
          </cell>
        </row>
        <row r="5787">
          <cell r="K5787" t="str">
            <v>2023年</v>
          </cell>
        </row>
        <row r="5787">
          <cell r="M5787">
            <v>45260</v>
          </cell>
        </row>
        <row r="5787">
          <cell r="S5787">
            <v>391.14</v>
          </cell>
        </row>
        <row r="5787">
          <cell r="AA5787">
            <v>45261</v>
          </cell>
          <cell r="AB5787">
            <v>2023</v>
          </cell>
        </row>
        <row r="5787">
          <cell r="AF5787" t="str">
            <v>代收水费</v>
          </cell>
        </row>
        <row r="5788">
          <cell r="C5788" t="str">
            <v>中华东波苑</v>
          </cell>
        </row>
        <row r="5788">
          <cell r="K5788" t="str">
            <v>2023年</v>
          </cell>
        </row>
        <row r="5788">
          <cell r="M5788">
            <v>45291</v>
          </cell>
        </row>
        <row r="5788">
          <cell r="S5788">
            <v>1506</v>
          </cell>
        </row>
        <row r="5788">
          <cell r="AA5788">
            <v>45261</v>
          </cell>
          <cell r="AB5788">
            <v>2023</v>
          </cell>
        </row>
        <row r="5788">
          <cell r="AF5788" t="str">
            <v>电费及管理费</v>
          </cell>
        </row>
        <row r="5789">
          <cell r="C5789" t="str">
            <v>中华东波苑</v>
          </cell>
        </row>
        <row r="5789">
          <cell r="K5789" t="str">
            <v>2023年</v>
          </cell>
        </row>
        <row r="5789">
          <cell r="M5789">
            <v>45260</v>
          </cell>
        </row>
        <row r="5789">
          <cell r="S5789">
            <v>23674</v>
          </cell>
        </row>
        <row r="5789">
          <cell r="AA5789">
            <v>45261</v>
          </cell>
          <cell r="AB5789">
            <v>2023</v>
          </cell>
        </row>
        <row r="5789">
          <cell r="AF5789" t="str">
            <v>电费及管理费</v>
          </cell>
        </row>
        <row r="5790">
          <cell r="C5790" t="str">
            <v>中华东波苑</v>
          </cell>
        </row>
        <row r="5790">
          <cell r="K5790" t="str">
            <v>2023年</v>
          </cell>
        </row>
        <row r="5790">
          <cell r="M5790">
            <v>45260</v>
          </cell>
        </row>
        <row r="5790">
          <cell r="S5790">
            <v>5162.3</v>
          </cell>
        </row>
        <row r="5790">
          <cell r="AA5790">
            <v>45261</v>
          </cell>
          <cell r="AB5790">
            <v>2023</v>
          </cell>
        </row>
        <row r="5790">
          <cell r="AF5790" t="str">
            <v>代收水费</v>
          </cell>
        </row>
        <row r="5791">
          <cell r="C5791" t="str">
            <v>中华东波苑</v>
          </cell>
        </row>
        <row r="5791">
          <cell r="K5791" t="str">
            <v>2023年</v>
          </cell>
        </row>
        <row r="5791">
          <cell r="M5791">
            <v>45199</v>
          </cell>
        </row>
        <row r="5791">
          <cell r="S5791">
            <v>4743.5</v>
          </cell>
        </row>
        <row r="5791">
          <cell r="AA5791">
            <v>45261</v>
          </cell>
          <cell r="AB5791">
            <v>2023</v>
          </cell>
        </row>
        <row r="5791">
          <cell r="AF5791" t="str">
            <v>电费及管理费</v>
          </cell>
        </row>
        <row r="5792">
          <cell r="C5792" t="str">
            <v>中华东波苑</v>
          </cell>
        </row>
        <row r="5792">
          <cell r="K5792" t="str">
            <v>2023年</v>
          </cell>
        </row>
        <row r="5792">
          <cell r="M5792">
            <v>45199</v>
          </cell>
        </row>
        <row r="5792">
          <cell r="S5792">
            <v>7400.5</v>
          </cell>
        </row>
        <row r="5792">
          <cell r="AA5792">
            <v>45261</v>
          </cell>
          <cell r="AB5792">
            <v>2023</v>
          </cell>
        </row>
        <row r="5792">
          <cell r="AF5792" t="str">
            <v>代收水费</v>
          </cell>
        </row>
        <row r="5793">
          <cell r="C5793" t="str">
            <v>中华东波苑</v>
          </cell>
        </row>
        <row r="5793">
          <cell r="K5793" t="str">
            <v>2024年</v>
          </cell>
        </row>
        <row r="5793">
          <cell r="M5793">
            <v>45657</v>
          </cell>
        </row>
        <row r="5793">
          <cell r="S5793">
            <v>3000</v>
          </cell>
        </row>
        <row r="5793">
          <cell r="AA5793">
            <v>45261</v>
          </cell>
          <cell r="AB5793">
            <v>2023</v>
          </cell>
        </row>
        <row r="5793">
          <cell r="AF5793" t="str">
            <v>地面停车费</v>
          </cell>
        </row>
        <row r="5794">
          <cell r="C5794" t="str">
            <v>中华东波苑</v>
          </cell>
        </row>
        <row r="5794">
          <cell r="K5794" t="str">
            <v>2024年</v>
          </cell>
        </row>
        <row r="5794">
          <cell r="M5794">
            <v>45657</v>
          </cell>
        </row>
        <row r="5794">
          <cell r="S5794">
            <v>1799.16</v>
          </cell>
        </row>
        <row r="5794">
          <cell r="AA5794">
            <v>45261</v>
          </cell>
          <cell r="AB5794">
            <v>2023</v>
          </cell>
        </row>
        <row r="5794">
          <cell r="AF5794" t="str">
            <v>住宅物业费</v>
          </cell>
        </row>
        <row r="5795">
          <cell r="C5795" t="str">
            <v>中华东波苑</v>
          </cell>
        </row>
        <row r="5795">
          <cell r="K5795" t="str">
            <v>2023年</v>
          </cell>
        </row>
        <row r="5795">
          <cell r="M5795">
            <v>45107</v>
          </cell>
        </row>
        <row r="5795">
          <cell r="S5795">
            <v>1091.75</v>
          </cell>
        </row>
        <row r="5795">
          <cell r="AA5795">
            <v>45261</v>
          </cell>
          <cell r="AB5795">
            <v>2023</v>
          </cell>
        </row>
        <row r="5795">
          <cell r="AF5795" t="str">
            <v>住宅物业费</v>
          </cell>
        </row>
        <row r="5796">
          <cell r="C5796" t="str">
            <v>中华东波苑</v>
          </cell>
        </row>
        <row r="5796">
          <cell r="K5796" t="str">
            <v>2023年</v>
          </cell>
        </row>
        <row r="5796">
          <cell r="M5796">
            <v>45291</v>
          </cell>
        </row>
        <row r="5796">
          <cell r="S5796">
            <v>2183.52</v>
          </cell>
        </row>
        <row r="5796">
          <cell r="AA5796">
            <v>45261</v>
          </cell>
          <cell r="AB5796">
            <v>2023</v>
          </cell>
        </row>
        <row r="5796">
          <cell r="AF5796" t="str">
            <v>住宅物业费</v>
          </cell>
        </row>
        <row r="5797">
          <cell r="C5797" t="str">
            <v>中华东波苑</v>
          </cell>
        </row>
        <row r="5797">
          <cell r="K5797" t="str">
            <v>2023年</v>
          </cell>
        </row>
        <row r="5797">
          <cell r="M5797">
            <v>45291</v>
          </cell>
        </row>
        <row r="5797">
          <cell r="S5797">
            <v>4728.99</v>
          </cell>
        </row>
        <row r="5797">
          <cell r="AA5797">
            <v>45261</v>
          </cell>
          <cell r="AB5797">
            <v>2023</v>
          </cell>
        </row>
        <row r="5797">
          <cell r="AF5797" t="str">
            <v>商铺物业费</v>
          </cell>
        </row>
        <row r="5798">
          <cell r="C5798" t="str">
            <v>中华东波苑</v>
          </cell>
        </row>
        <row r="5798">
          <cell r="K5798" t="str">
            <v>2023年</v>
          </cell>
        </row>
        <row r="5798">
          <cell r="M5798">
            <v>45291</v>
          </cell>
        </row>
        <row r="5798">
          <cell r="S5798">
            <v>782.129999999999</v>
          </cell>
        </row>
        <row r="5798">
          <cell r="AA5798">
            <v>45261</v>
          </cell>
          <cell r="AB5798">
            <v>2023</v>
          </cell>
        </row>
        <row r="5798">
          <cell r="AF5798" t="str">
            <v>商铺物业费</v>
          </cell>
        </row>
        <row r="5799">
          <cell r="C5799" t="str">
            <v>中华东波苑</v>
          </cell>
        </row>
        <row r="5799">
          <cell r="K5799" t="str">
            <v>2023年</v>
          </cell>
        </row>
        <row r="5799">
          <cell r="M5799">
            <v>45291</v>
          </cell>
        </row>
        <row r="5799">
          <cell r="S5799">
            <v>2254.5</v>
          </cell>
        </row>
        <row r="5799">
          <cell r="AA5799">
            <v>45261</v>
          </cell>
          <cell r="AB5799">
            <v>2023</v>
          </cell>
        </row>
        <row r="5799">
          <cell r="AF5799" t="str">
            <v>租金收入</v>
          </cell>
        </row>
        <row r="5800">
          <cell r="C5800" t="str">
            <v>中华东波苑</v>
          </cell>
        </row>
        <row r="5800">
          <cell r="K5800" t="str">
            <v>2023年</v>
          </cell>
        </row>
        <row r="5800">
          <cell r="M5800">
            <v>45291</v>
          </cell>
        </row>
        <row r="5800">
          <cell r="S5800">
            <v>12900</v>
          </cell>
        </row>
        <row r="5800">
          <cell r="AA5800">
            <v>45261</v>
          </cell>
          <cell r="AB5800">
            <v>2023</v>
          </cell>
        </row>
        <row r="5800">
          <cell r="AF5800" t="str">
            <v>租金收入</v>
          </cell>
        </row>
        <row r="5801">
          <cell r="C5801" t="str">
            <v>中华东波苑</v>
          </cell>
        </row>
        <row r="5801">
          <cell r="K5801" t="str">
            <v>2023年</v>
          </cell>
        </row>
        <row r="5801">
          <cell r="M5801">
            <v>45291</v>
          </cell>
        </row>
        <row r="5801">
          <cell r="S5801">
            <v>2052.32</v>
          </cell>
        </row>
        <row r="5801">
          <cell r="AA5801">
            <v>45261</v>
          </cell>
          <cell r="AB5801">
            <v>2023</v>
          </cell>
        </row>
        <row r="5801">
          <cell r="AF5801" t="str">
            <v>租金收入</v>
          </cell>
        </row>
        <row r="5802">
          <cell r="C5802" t="str">
            <v>中华东波苑</v>
          </cell>
        </row>
        <row r="5802">
          <cell r="K5802" t="str">
            <v>2023年</v>
          </cell>
        </row>
        <row r="5802">
          <cell r="M5802">
            <v>45291</v>
          </cell>
        </row>
        <row r="5802">
          <cell r="S5802">
            <v>3600</v>
          </cell>
        </row>
        <row r="5802">
          <cell r="AA5802">
            <v>45261</v>
          </cell>
          <cell r="AB5802">
            <v>2023</v>
          </cell>
        </row>
        <row r="5802">
          <cell r="AF5802" t="str">
            <v>租金收入</v>
          </cell>
        </row>
        <row r="5803">
          <cell r="C5803" t="str">
            <v>中华东波苑</v>
          </cell>
        </row>
        <row r="5803">
          <cell r="K5803" t="str">
            <v>2023年</v>
          </cell>
        </row>
        <row r="5803">
          <cell r="M5803">
            <v>45291</v>
          </cell>
        </row>
        <row r="5803">
          <cell r="S5803">
            <v>6324.1</v>
          </cell>
        </row>
        <row r="5803">
          <cell r="AA5803">
            <v>45261</v>
          </cell>
          <cell r="AB5803">
            <v>2023</v>
          </cell>
        </row>
        <row r="5803">
          <cell r="AF5803" t="str">
            <v>商铺物业费</v>
          </cell>
        </row>
        <row r="5804">
          <cell r="C5804" t="str">
            <v>中华东波苑</v>
          </cell>
        </row>
        <row r="5804">
          <cell r="K5804" t="str">
            <v>2023年</v>
          </cell>
        </row>
        <row r="5804">
          <cell r="M5804">
            <v>45291</v>
          </cell>
        </row>
        <row r="5804">
          <cell r="S5804">
            <v>5230.55</v>
          </cell>
        </row>
        <row r="5804">
          <cell r="AA5804">
            <v>45261</v>
          </cell>
          <cell r="AB5804">
            <v>2023</v>
          </cell>
        </row>
        <row r="5804">
          <cell r="AF5804" t="str">
            <v>商铺物业费</v>
          </cell>
        </row>
        <row r="5805">
          <cell r="C5805" t="str">
            <v>中华东波苑</v>
          </cell>
        </row>
        <row r="5805">
          <cell r="K5805" t="str">
            <v>2023年</v>
          </cell>
        </row>
        <row r="5805">
          <cell r="M5805">
            <v>45291</v>
          </cell>
        </row>
        <row r="5805">
          <cell r="S5805">
            <v>14489.79</v>
          </cell>
        </row>
        <row r="5805">
          <cell r="AA5805">
            <v>45261</v>
          </cell>
          <cell r="AB5805">
            <v>2023</v>
          </cell>
        </row>
        <row r="5805">
          <cell r="AF5805" t="str">
            <v>商铺物业费</v>
          </cell>
        </row>
        <row r="5806">
          <cell r="C5806" t="str">
            <v>中华东波苑</v>
          </cell>
        </row>
        <row r="5806">
          <cell r="K5806" t="str">
            <v>2023年</v>
          </cell>
        </row>
        <row r="5806">
          <cell r="M5806">
            <v>45291</v>
          </cell>
        </row>
        <row r="5806">
          <cell r="S5806">
            <v>2340.96</v>
          </cell>
        </row>
        <row r="5806">
          <cell r="AA5806">
            <v>45261</v>
          </cell>
          <cell r="AB5806">
            <v>2023</v>
          </cell>
        </row>
        <row r="5806">
          <cell r="AF5806" t="str">
            <v>商铺物业费</v>
          </cell>
        </row>
        <row r="5807">
          <cell r="C5807" t="str">
            <v>中华东波苑</v>
          </cell>
        </row>
        <row r="5807">
          <cell r="K5807" t="str">
            <v>2023年</v>
          </cell>
        </row>
        <row r="5807">
          <cell r="M5807">
            <v>45291</v>
          </cell>
        </row>
        <row r="5807">
          <cell r="S5807">
            <v>9327.54</v>
          </cell>
        </row>
        <row r="5807">
          <cell r="AA5807">
            <v>45261</v>
          </cell>
          <cell r="AB5807">
            <v>2023</v>
          </cell>
        </row>
        <row r="5807">
          <cell r="AF5807" t="str">
            <v>商铺物业费</v>
          </cell>
        </row>
        <row r="5808">
          <cell r="C5808" t="str">
            <v>中华东波苑</v>
          </cell>
        </row>
        <row r="5808">
          <cell r="K5808" t="str">
            <v>2023年</v>
          </cell>
        </row>
        <row r="5808">
          <cell r="M5808">
            <v>45260</v>
          </cell>
        </row>
        <row r="5808">
          <cell r="S5808">
            <v>19680</v>
          </cell>
        </row>
        <row r="5808">
          <cell r="AA5808">
            <v>45261</v>
          </cell>
          <cell r="AB5808">
            <v>2023</v>
          </cell>
        </row>
        <row r="5808">
          <cell r="AF5808" t="str">
            <v>电费及管理费</v>
          </cell>
        </row>
        <row r="5809">
          <cell r="C5809" t="str">
            <v>中华东波苑</v>
          </cell>
        </row>
        <row r="5809">
          <cell r="K5809" t="str">
            <v>2023年</v>
          </cell>
        </row>
        <row r="5809">
          <cell r="M5809">
            <v>45260</v>
          </cell>
        </row>
        <row r="5809">
          <cell r="S5809">
            <v>5566.62</v>
          </cell>
        </row>
        <row r="5809">
          <cell r="AA5809">
            <v>45261</v>
          </cell>
          <cell r="AB5809">
            <v>2023</v>
          </cell>
        </row>
        <row r="5809">
          <cell r="AF5809" t="str">
            <v>代收水费</v>
          </cell>
        </row>
        <row r="5810">
          <cell r="C5810" t="str">
            <v>中华东波苑</v>
          </cell>
        </row>
        <row r="5810">
          <cell r="K5810" t="str">
            <v>2023年</v>
          </cell>
        </row>
        <row r="5810">
          <cell r="M5810">
            <v>45291</v>
          </cell>
        </row>
        <row r="5810">
          <cell r="S5810">
            <v>1929</v>
          </cell>
        </row>
        <row r="5810">
          <cell r="AA5810">
            <v>45261</v>
          </cell>
          <cell r="AB5810">
            <v>2023</v>
          </cell>
        </row>
        <row r="5810">
          <cell r="AF5810" t="str">
            <v>电费及管理费</v>
          </cell>
        </row>
        <row r="5811">
          <cell r="C5811" t="str">
            <v>中华东波苑</v>
          </cell>
        </row>
        <row r="5811">
          <cell r="K5811" t="str">
            <v>2023年</v>
          </cell>
        </row>
        <row r="5811">
          <cell r="M5811">
            <v>45291</v>
          </cell>
        </row>
        <row r="5811">
          <cell r="S5811">
            <v>500</v>
          </cell>
        </row>
        <row r="5811">
          <cell r="AA5811">
            <v>45261</v>
          </cell>
          <cell r="AB5811">
            <v>2023</v>
          </cell>
        </row>
        <row r="5811">
          <cell r="AF5811" t="str">
            <v>临时停车费</v>
          </cell>
        </row>
        <row r="5812">
          <cell r="C5812" t="str">
            <v>中华东波苑</v>
          </cell>
        </row>
        <row r="5812">
          <cell r="K5812" t="str">
            <v>2023年</v>
          </cell>
        </row>
        <row r="5812">
          <cell r="M5812">
            <v>45291</v>
          </cell>
        </row>
        <row r="5812">
          <cell r="S5812">
            <v>500</v>
          </cell>
        </row>
        <row r="5812">
          <cell r="AA5812">
            <v>45261</v>
          </cell>
          <cell r="AB5812">
            <v>2023</v>
          </cell>
        </row>
        <row r="5812">
          <cell r="AF5812" t="str">
            <v>临时停车费</v>
          </cell>
        </row>
        <row r="5813">
          <cell r="C5813" t="str">
            <v>中华东波苑</v>
          </cell>
        </row>
        <row r="5813">
          <cell r="K5813" t="str">
            <v>2023年</v>
          </cell>
        </row>
        <row r="5813">
          <cell r="M5813">
            <v>45291</v>
          </cell>
        </row>
        <row r="5813">
          <cell r="S5813">
            <v>500</v>
          </cell>
        </row>
        <row r="5813">
          <cell r="AA5813">
            <v>45261</v>
          </cell>
          <cell r="AB5813">
            <v>2023</v>
          </cell>
        </row>
        <row r="5813">
          <cell r="AF5813" t="str">
            <v>临时停车费</v>
          </cell>
        </row>
        <row r="5814">
          <cell r="C5814" t="str">
            <v>中华东波苑</v>
          </cell>
        </row>
        <row r="5814">
          <cell r="K5814" t="str">
            <v>2023年</v>
          </cell>
        </row>
        <row r="5814">
          <cell r="M5814">
            <v>45291</v>
          </cell>
        </row>
        <row r="5814">
          <cell r="S5814">
            <v>60</v>
          </cell>
        </row>
        <row r="5814">
          <cell r="AA5814">
            <v>45261</v>
          </cell>
          <cell r="AB5814">
            <v>2023</v>
          </cell>
        </row>
        <row r="5814">
          <cell r="AF5814" t="str">
            <v>临时停车费</v>
          </cell>
        </row>
        <row r="5815">
          <cell r="C5815" t="str">
            <v>中华东波苑</v>
          </cell>
        </row>
        <row r="5815">
          <cell r="K5815" t="str">
            <v>2024年</v>
          </cell>
        </row>
        <row r="5815">
          <cell r="M5815">
            <v>45322</v>
          </cell>
        </row>
        <row r="5815">
          <cell r="S5815">
            <v>120</v>
          </cell>
        </row>
        <row r="5815">
          <cell r="AA5815">
            <v>45292</v>
          </cell>
          <cell r="AB5815">
            <v>2024</v>
          </cell>
        </row>
        <row r="5815">
          <cell r="AF5815" t="str">
            <v>临时停车费</v>
          </cell>
        </row>
        <row r="5816">
          <cell r="C5816" t="str">
            <v>中华东波苑</v>
          </cell>
        </row>
        <row r="5816">
          <cell r="K5816" t="str">
            <v>2024年</v>
          </cell>
        </row>
        <row r="5816">
          <cell r="M5816">
            <v>45322</v>
          </cell>
        </row>
        <row r="5816">
          <cell r="S5816">
            <v>500</v>
          </cell>
        </row>
        <row r="5816">
          <cell r="AA5816">
            <v>45292</v>
          </cell>
          <cell r="AB5816">
            <v>2024</v>
          </cell>
        </row>
        <row r="5816">
          <cell r="AF5816" t="str">
            <v>临时停车费</v>
          </cell>
        </row>
        <row r="5817">
          <cell r="C5817" t="str">
            <v>中华东波苑</v>
          </cell>
        </row>
        <row r="5817">
          <cell r="K5817" t="str">
            <v>2024年</v>
          </cell>
        </row>
        <row r="5817">
          <cell r="M5817">
            <v>45322</v>
          </cell>
        </row>
        <row r="5817">
          <cell r="S5817">
            <v>500</v>
          </cell>
        </row>
        <row r="5817">
          <cell r="AA5817">
            <v>45292</v>
          </cell>
          <cell r="AB5817">
            <v>2024</v>
          </cell>
        </row>
        <row r="5817">
          <cell r="AF5817" t="str">
            <v>临时停车费</v>
          </cell>
        </row>
        <row r="5818">
          <cell r="C5818" t="str">
            <v>中华东波苑</v>
          </cell>
        </row>
        <row r="5818">
          <cell r="K5818" t="str">
            <v>2024年</v>
          </cell>
        </row>
        <row r="5818">
          <cell r="M5818">
            <v>45382</v>
          </cell>
        </row>
        <row r="5818">
          <cell r="S5818">
            <v>368.4</v>
          </cell>
        </row>
        <row r="5818">
          <cell r="AA5818">
            <v>45292</v>
          </cell>
          <cell r="AB5818">
            <v>2024</v>
          </cell>
        </row>
        <row r="5818">
          <cell r="AF5818" t="str">
            <v>住宅物业费</v>
          </cell>
        </row>
        <row r="5819">
          <cell r="C5819" t="str">
            <v>中华东波苑</v>
          </cell>
        </row>
        <row r="5819">
          <cell r="K5819" t="str">
            <v>2023年</v>
          </cell>
        </row>
        <row r="5819">
          <cell r="M5819">
            <v>45260</v>
          </cell>
        </row>
        <row r="5819">
          <cell r="S5819">
            <v>150</v>
          </cell>
        </row>
        <row r="5819">
          <cell r="AA5819">
            <v>45292</v>
          </cell>
          <cell r="AB5819">
            <v>2024</v>
          </cell>
        </row>
        <row r="5819">
          <cell r="AF5819" t="str">
            <v>代收水费</v>
          </cell>
        </row>
        <row r="5820">
          <cell r="C5820" t="str">
            <v>中华东波苑</v>
          </cell>
        </row>
        <row r="5820">
          <cell r="K5820" t="str">
            <v>2023年</v>
          </cell>
        </row>
        <row r="5820">
          <cell r="M5820">
            <v>45260</v>
          </cell>
        </row>
        <row r="5820">
          <cell r="S5820">
            <v>837</v>
          </cell>
        </row>
        <row r="5820">
          <cell r="AA5820">
            <v>45292</v>
          </cell>
          <cell r="AB5820">
            <v>2024</v>
          </cell>
        </row>
        <row r="5820">
          <cell r="AF5820" t="str">
            <v>电费及管理费</v>
          </cell>
        </row>
        <row r="5821">
          <cell r="C5821" t="str">
            <v>中华东波苑</v>
          </cell>
        </row>
        <row r="5821">
          <cell r="K5821" t="str">
            <v>2023年</v>
          </cell>
        </row>
        <row r="5821">
          <cell r="M5821">
            <v>45260</v>
          </cell>
        </row>
        <row r="5821">
          <cell r="S5821">
            <v>10000</v>
          </cell>
        </row>
        <row r="5821">
          <cell r="AA5821">
            <v>45292</v>
          </cell>
          <cell r="AB5821">
            <v>2024</v>
          </cell>
        </row>
        <row r="5821">
          <cell r="AF5821" t="str">
            <v>其他广告</v>
          </cell>
        </row>
        <row r="5822">
          <cell r="C5822" t="str">
            <v>中华东波苑</v>
          </cell>
        </row>
        <row r="5822">
          <cell r="K5822" t="str">
            <v>2023年</v>
          </cell>
        </row>
        <row r="5822">
          <cell r="M5822">
            <v>45291</v>
          </cell>
        </row>
        <row r="5822">
          <cell r="S5822">
            <v>4887.94</v>
          </cell>
        </row>
        <row r="5822">
          <cell r="AA5822">
            <v>45292</v>
          </cell>
          <cell r="AB5822">
            <v>2024</v>
          </cell>
        </row>
        <row r="5822">
          <cell r="AF5822" t="str">
            <v>代收水费</v>
          </cell>
        </row>
        <row r="5823">
          <cell r="C5823" t="str">
            <v>中华东波苑</v>
          </cell>
        </row>
        <row r="5823">
          <cell r="K5823" t="str">
            <v>2023年</v>
          </cell>
        </row>
        <row r="5823">
          <cell r="M5823">
            <v>45291</v>
          </cell>
        </row>
        <row r="5823">
          <cell r="S5823">
            <v>29400</v>
          </cell>
        </row>
        <row r="5823">
          <cell r="AA5823">
            <v>45292</v>
          </cell>
          <cell r="AB5823">
            <v>2024</v>
          </cell>
        </row>
        <row r="5823">
          <cell r="AF5823" t="str">
            <v>电费及管理费</v>
          </cell>
        </row>
        <row r="5824">
          <cell r="C5824" t="str">
            <v>中华东波苑</v>
          </cell>
        </row>
        <row r="5824">
          <cell r="K5824" t="str">
            <v>2023年</v>
          </cell>
        </row>
        <row r="5824">
          <cell r="M5824">
            <v>45291</v>
          </cell>
        </row>
        <row r="5824">
          <cell r="S5824">
            <v>381.6</v>
          </cell>
        </row>
        <row r="5824">
          <cell r="AA5824">
            <v>45292</v>
          </cell>
          <cell r="AB5824">
            <v>2024</v>
          </cell>
        </row>
        <row r="5824">
          <cell r="AF5824" t="str">
            <v>代收水费</v>
          </cell>
        </row>
        <row r="5825">
          <cell r="C5825" t="str">
            <v>中华东波苑</v>
          </cell>
        </row>
        <row r="5825">
          <cell r="K5825" t="str">
            <v>2023年</v>
          </cell>
        </row>
        <row r="5825">
          <cell r="M5825">
            <v>45291</v>
          </cell>
        </row>
        <row r="5825">
          <cell r="S5825">
            <v>4228.4</v>
          </cell>
        </row>
        <row r="5825">
          <cell r="AA5825">
            <v>45292</v>
          </cell>
          <cell r="AB5825">
            <v>2024</v>
          </cell>
        </row>
        <row r="5825">
          <cell r="AF5825" t="str">
            <v>电费及管理费</v>
          </cell>
        </row>
        <row r="5826">
          <cell r="C5826" t="str">
            <v>中华东波苑</v>
          </cell>
        </row>
        <row r="5826">
          <cell r="K5826" t="str">
            <v>2023年</v>
          </cell>
        </row>
        <row r="5826">
          <cell r="M5826">
            <v>45291</v>
          </cell>
        </row>
        <row r="5826">
          <cell r="S5826">
            <v>252.7</v>
          </cell>
        </row>
        <row r="5826">
          <cell r="AA5826">
            <v>45292</v>
          </cell>
          <cell r="AB5826">
            <v>2024</v>
          </cell>
        </row>
        <row r="5826">
          <cell r="AF5826" t="str">
            <v>代收水费</v>
          </cell>
        </row>
        <row r="5827">
          <cell r="C5827" t="str">
            <v>中华东波苑</v>
          </cell>
        </row>
        <row r="5827">
          <cell r="K5827" t="str">
            <v>2023年</v>
          </cell>
        </row>
        <row r="5827">
          <cell r="M5827">
            <v>45291</v>
          </cell>
        </row>
        <row r="5827">
          <cell r="S5827">
            <v>3300</v>
          </cell>
        </row>
        <row r="5827">
          <cell r="AA5827">
            <v>45292</v>
          </cell>
          <cell r="AB5827">
            <v>2024</v>
          </cell>
        </row>
        <row r="5827">
          <cell r="AF5827" t="str">
            <v>电费及管理费</v>
          </cell>
        </row>
        <row r="5828">
          <cell r="C5828" t="str">
            <v>中华东波苑</v>
          </cell>
        </row>
        <row r="5828">
          <cell r="K5828" t="str">
            <v>2024年</v>
          </cell>
        </row>
        <row r="5828">
          <cell r="M5828">
            <v>45473</v>
          </cell>
        </row>
        <row r="5828">
          <cell r="S5828">
            <v>1500</v>
          </cell>
        </row>
        <row r="5828">
          <cell r="AA5828">
            <v>45292</v>
          </cell>
          <cell r="AB5828">
            <v>2024</v>
          </cell>
        </row>
        <row r="5828">
          <cell r="AF5828" t="str">
            <v>地面停车费</v>
          </cell>
        </row>
        <row r="5829">
          <cell r="C5829" t="str">
            <v>中华东波苑</v>
          </cell>
        </row>
        <row r="5829">
          <cell r="K5829" t="str">
            <v>2024年</v>
          </cell>
        </row>
        <row r="5829">
          <cell r="M5829">
            <v>45473</v>
          </cell>
        </row>
        <row r="5829">
          <cell r="S5829">
            <v>736.8</v>
          </cell>
        </row>
        <row r="5829">
          <cell r="AA5829">
            <v>45292</v>
          </cell>
          <cell r="AB5829">
            <v>2024</v>
          </cell>
        </row>
        <row r="5829">
          <cell r="AF5829" t="str">
            <v>住宅物业费</v>
          </cell>
        </row>
        <row r="5830">
          <cell r="C5830" t="str">
            <v>中华东波苑</v>
          </cell>
        </row>
        <row r="5830">
          <cell r="K5830" t="str">
            <v>2023年</v>
          </cell>
        </row>
        <row r="5830">
          <cell r="M5830">
            <v>45291</v>
          </cell>
        </row>
        <row r="5830">
          <cell r="S5830">
            <v>769.5</v>
          </cell>
        </row>
        <row r="5830">
          <cell r="AA5830">
            <v>45292</v>
          </cell>
          <cell r="AB5830">
            <v>2024</v>
          </cell>
        </row>
        <row r="5830">
          <cell r="AF5830" t="str">
            <v>电费及管理费</v>
          </cell>
        </row>
        <row r="5831">
          <cell r="C5831" t="str">
            <v>中华东波苑</v>
          </cell>
        </row>
        <row r="5831">
          <cell r="K5831" t="str">
            <v>2023年</v>
          </cell>
        </row>
        <row r="5831">
          <cell r="M5831">
            <v>45291</v>
          </cell>
        </row>
        <row r="5831">
          <cell r="S5831">
            <v>14.44</v>
          </cell>
        </row>
        <row r="5831">
          <cell r="AA5831">
            <v>45292</v>
          </cell>
          <cell r="AB5831">
            <v>2024</v>
          </cell>
        </row>
        <row r="5831">
          <cell r="AF5831" t="str">
            <v>代收水费</v>
          </cell>
        </row>
        <row r="5832">
          <cell r="C5832" t="str">
            <v>中华东波苑</v>
          </cell>
        </row>
        <row r="5832">
          <cell r="K5832" t="str">
            <v>2023年</v>
          </cell>
        </row>
        <row r="5832">
          <cell r="M5832">
            <v>45291</v>
          </cell>
        </row>
        <row r="5832">
          <cell r="S5832">
            <v>37.5</v>
          </cell>
        </row>
        <row r="5832">
          <cell r="AA5832">
            <v>45292</v>
          </cell>
          <cell r="AB5832">
            <v>2024</v>
          </cell>
        </row>
        <row r="5832">
          <cell r="AF5832" t="str">
            <v>代收水费</v>
          </cell>
        </row>
        <row r="5833">
          <cell r="C5833" t="str">
            <v>中华东波苑</v>
          </cell>
        </row>
        <row r="5833">
          <cell r="K5833" t="str">
            <v>2023年</v>
          </cell>
        </row>
        <row r="5833">
          <cell r="M5833">
            <v>45291</v>
          </cell>
        </row>
        <row r="5833">
          <cell r="S5833">
            <v>960</v>
          </cell>
        </row>
        <row r="5833">
          <cell r="AA5833">
            <v>45292</v>
          </cell>
          <cell r="AB5833">
            <v>2024</v>
          </cell>
        </row>
        <row r="5833">
          <cell r="AF5833" t="str">
            <v>电费及管理费</v>
          </cell>
        </row>
        <row r="5834">
          <cell r="C5834" t="str">
            <v>中华东波苑</v>
          </cell>
        </row>
        <row r="5834">
          <cell r="K5834" t="str">
            <v>2023年</v>
          </cell>
        </row>
        <row r="5834">
          <cell r="M5834">
            <v>45291</v>
          </cell>
        </row>
        <row r="5834">
          <cell r="S5834">
            <v>500</v>
          </cell>
        </row>
        <row r="5834">
          <cell r="AA5834">
            <v>45292</v>
          </cell>
          <cell r="AB5834">
            <v>2024</v>
          </cell>
        </row>
        <row r="5834">
          <cell r="AF5834" t="str">
            <v>电梯广告（业委会）</v>
          </cell>
        </row>
        <row r="5835">
          <cell r="C5835" t="str">
            <v>中华东波苑</v>
          </cell>
        </row>
        <row r="5835">
          <cell r="K5835" t="str">
            <v>2024年</v>
          </cell>
        </row>
        <row r="5835">
          <cell r="M5835">
            <v>45504</v>
          </cell>
        </row>
        <row r="5835">
          <cell r="S5835">
            <v>700</v>
          </cell>
        </row>
        <row r="5835">
          <cell r="AA5835">
            <v>45292</v>
          </cell>
          <cell r="AB5835">
            <v>2024</v>
          </cell>
        </row>
        <row r="5835">
          <cell r="AF5835" t="str">
            <v>电梯广告（业委会）</v>
          </cell>
        </row>
        <row r="5836">
          <cell r="C5836" t="str">
            <v>中华东波苑</v>
          </cell>
        </row>
        <row r="5836">
          <cell r="K5836" t="str">
            <v>2023年</v>
          </cell>
        </row>
        <row r="5836">
          <cell r="M5836">
            <v>45291</v>
          </cell>
        </row>
        <row r="5836">
          <cell r="S5836">
            <v>166.67</v>
          </cell>
        </row>
        <row r="5836">
          <cell r="AA5836">
            <v>45292</v>
          </cell>
          <cell r="AB5836">
            <v>2024</v>
          </cell>
        </row>
        <row r="5836">
          <cell r="AF5836" t="str">
            <v>电梯广告（联讯）</v>
          </cell>
        </row>
        <row r="5837">
          <cell r="C5837" t="str">
            <v>中华东波苑</v>
          </cell>
        </row>
        <row r="5837">
          <cell r="K5837" t="str">
            <v>2024年</v>
          </cell>
        </row>
        <row r="5837">
          <cell r="M5837">
            <v>45504</v>
          </cell>
        </row>
        <row r="5837">
          <cell r="S5837">
            <v>233.33</v>
          </cell>
        </row>
        <row r="5837">
          <cell r="AA5837">
            <v>45292</v>
          </cell>
          <cell r="AB5837">
            <v>2024</v>
          </cell>
        </row>
        <row r="5837">
          <cell r="AF5837" t="str">
            <v>电梯广告（联讯）</v>
          </cell>
        </row>
        <row r="5838">
          <cell r="C5838" t="str">
            <v>中华东波苑</v>
          </cell>
        </row>
        <row r="5838">
          <cell r="K5838" t="str">
            <v>2024年</v>
          </cell>
        </row>
        <row r="5838">
          <cell r="M5838">
            <v>45657</v>
          </cell>
        </row>
        <row r="5838">
          <cell r="S5838">
            <v>1673.88</v>
          </cell>
        </row>
        <row r="5838">
          <cell r="AA5838">
            <v>45292</v>
          </cell>
          <cell r="AB5838">
            <v>2024</v>
          </cell>
        </row>
        <row r="5838">
          <cell r="AF5838" t="str">
            <v>住宅物业费</v>
          </cell>
        </row>
        <row r="5839">
          <cell r="C5839" t="str">
            <v>中华东波苑</v>
          </cell>
        </row>
        <row r="5839">
          <cell r="K5839" t="str">
            <v>2024年</v>
          </cell>
        </row>
        <row r="5839">
          <cell r="M5839">
            <v>45657</v>
          </cell>
        </row>
        <row r="5839">
          <cell r="S5839">
            <v>1709.88</v>
          </cell>
        </row>
        <row r="5839">
          <cell r="AA5839">
            <v>45292</v>
          </cell>
          <cell r="AB5839">
            <v>2024</v>
          </cell>
        </row>
        <row r="5839">
          <cell r="AF5839" t="str">
            <v>住宅物业费</v>
          </cell>
        </row>
        <row r="5840">
          <cell r="C5840" t="str">
            <v>中华东波苑</v>
          </cell>
        </row>
        <row r="5840">
          <cell r="K5840" t="str">
            <v>2024年</v>
          </cell>
        </row>
        <row r="5840">
          <cell r="M5840">
            <v>45657</v>
          </cell>
        </row>
        <row r="5840">
          <cell r="S5840">
            <v>4200</v>
          </cell>
        </row>
        <row r="5840">
          <cell r="AA5840">
            <v>45292</v>
          </cell>
          <cell r="AB5840">
            <v>2024</v>
          </cell>
        </row>
        <row r="5840">
          <cell r="AF5840" t="str">
            <v>地下停车费</v>
          </cell>
        </row>
        <row r="5841">
          <cell r="C5841" t="str">
            <v>中华东波苑</v>
          </cell>
        </row>
        <row r="5841">
          <cell r="K5841" t="str">
            <v>2023年</v>
          </cell>
        </row>
        <row r="5841">
          <cell r="M5841">
            <v>45291</v>
          </cell>
        </row>
        <row r="5841">
          <cell r="S5841">
            <v>1604.9</v>
          </cell>
        </row>
        <row r="5841">
          <cell r="AA5841">
            <v>45292</v>
          </cell>
          <cell r="AB5841">
            <v>2024</v>
          </cell>
        </row>
        <row r="5841">
          <cell r="AF5841" t="str">
            <v>电费及管理费</v>
          </cell>
        </row>
        <row r="5842">
          <cell r="C5842" t="str">
            <v>中华东波苑</v>
          </cell>
        </row>
        <row r="5842">
          <cell r="K5842" t="str">
            <v>2023年</v>
          </cell>
        </row>
        <row r="5842">
          <cell r="M5842">
            <v>45291</v>
          </cell>
        </row>
        <row r="5842">
          <cell r="S5842">
            <v>292.5</v>
          </cell>
        </row>
        <row r="5842">
          <cell r="AA5842">
            <v>45292</v>
          </cell>
          <cell r="AB5842">
            <v>2024</v>
          </cell>
        </row>
        <row r="5842">
          <cell r="AF5842" t="str">
            <v>代收水费</v>
          </cell>
        </row>
        <row r="5843">
          <cell r="C5843" t="str">
            <v>中华东波苑</v>
          </cell>
        </row>
        <row r="5843">
          <cell r="K5843" t="str">
            <v>2023年</v>
          </cell>
        </row>
        <row r="5843">
          <cell r="M5843">
            <v>45291</v>
          </cell>
        </row>
        <row r="5843">
          <cell r="S5843">
            <v>3149.3</v>
          </cell>
        </row>
        <row r="5843">
          <cell r="AA5843">
            <v>45292</v>
          </cell>
          <cell r="AB5843">
            <v>2024</v>
          </cell>
        </row>
        <row r="5843">
          <cell r="AF5843" t="str">
            <v>电费及管理费</v>
          </cell>
        </row>
        <row r="5844">
          <cell r="C5844" t="str">
            <v>中华东波苑</v>
          </cell>
        </row>
        <row r="5844">
          <cell r="K5844" t="str">
            <v>2023年</v>
          </cell>
        </row>
        <row r="5844">
          <cell r="M5844">
            <v>45291</v>
          </cell>
        </row>
        <row r="5844">
          <cell r="S5844">
            <v>952.5</v>
          </cell>
        </row>
        <row r="5844">
          <cell r="AA5844">
            <v>45292</v>
          </cell>
          <cell r="AB5844">
            <v>2024</v>
          </cell>
        </row>
        <row r="5844">
          <cell r="AF5844" t="str">
            <v>代收水费</v>
          </cell>
        </row>
        <row r="5845">
          <cell r="C5845" t="str">
            <v>中华东波苑</v>
          </cell>
        </row>
        <row r="5845">
          <cell r="K5845" t="str">
            <v>2023年</v>
          </cell>
        </row>
        <row r="5845">
          <cell r="M5845">
            <v>45199</v>
          </cell>
        </row>
        <row r="5845">
          <cell r="S5845">
            <v>10000</v>
          </cell>
        </row>
        <row r="5845">
          <cell r="AA5845">
            <v>45292</v>
          </cell>
          <cell r="AB5845">
            <v>2024</v>
          </cell>
        </row>
        <row r="5845">
          <cell r="AF5845" t="str">
            <v>电费及管理费</v>
          </cell>
        </row>
        <row r="5846">
          <cell r="C5846" t="str">
            <v>中华东波苑</v>
          </cell>
        </row>
        <row r="5846">
          <cell r="K5846" t="str">
            <v>2023年</v>
          </cell>
        </row>
        <row r="5846">
          <cell r="M5846">
            <v>45291</v>
          </cell>
        </row>
        <row r="5846">
          <cell r="S5846">
            <v>2707.1</v>
          </cell>
        </row>
        <row r="5846">
          <cell r="AA5846">
            <v>45292</v>
          </cell>
          <cell r="AB5846">
            <v>2024</v>
          </cell>
        </row>
        <row r="5846">
          <cell r="AF5846" t="str">
            <v>电费及管理费</v>
          </cell>
        </row>
        <row r="5847">
          <cell r="C5847" t="str">
            <v>中华东波苑</v>
          </cell>
        </row>
        <row r="5847">
          <cell r="K5847" t="str">
            <v>2023年</v>
          </cell>
        </row>
        <row r="5847">
          <cell r="M5847">
            <v>45291</v>
          </cell>
        </row>
        <row r="5847">
          <cell r="S5847">
            <v>36.1</v>
          </cell>
        </row>
        <row r="5847">
          <cell r="AA5847">
            <v>45292</v>
          </cell>
          <cell r="AB5847">
            <v>2024</v>
          </cell>
        </row>
        <row r="5847">
          <cell r="AF5847" t="str">
            <v>代收水费</v>
          </cell>
        </row>
        <row r="5848">
          <cell r="C5848" t="str">
            <v>中华东波苑</v>
          </cell>
        </row>
        <row r="5848">
          <cell r="K5848" t="str">
            <v>2023年</v>
          </cell>
        </row>
        <row r="5848">
          <cell r="M5848">
            <v>45291</v>
          </cell>
        </row>
        <row r="5848">
          <cell r="S5848">
            <v>7170.3</v>
          </cell>
        </row>
        <row r="5848">
          <cell r="AA5848">
            <v>45292</v>
          </cell>
          <cell r="AB5848">
            <v>2024</v>
          </cell>
        </row>
        <row r="5848">
          <cell r="AF5848" t="str">
            <v>电费及管理费</v>
          </cell>
        </row>
        <row r="5849">
          <cell r="C5849" t="str">
            <v>中华东波苑</v>
          </cell>
        </row>
        <row r="5849">
          <cell r="K5849" t="str">
            <v>2023年</v>
          </cell>
        </row>
        <row r="5849">
          <cell r="M5849">
            <v>45291</v>
          </cell>
        </row>
        <row r="5849">
          <cell r="S5849">
            <v>1378.6</v>
          </cell>
        </row>
        <row r="5849">
          <cell r="AA5849">
            <v>45292</v>
          </cell>
          <cell r="AB5849">
            <v>2024</v>
          </cell>
        </row>
        <row r="5849">
          <cell r="AF5849" t="str">
            <v>代收水费</v>
          </cell>
        </row>
        <row r="5850">
          <cell r="C5850" t="str">
            <v>中华东波苑</v>
          </cell>
        </row>
        <row r="5850">
          <cell r="K5850" t="str">
            <v>2023年</v>
          </cell>
        </row>
        <row r="5850">
          <cell r="M5850">
            <v>45291</v>
          </cell>
        </row>
        <row r="5850">
          <cell r="S5850">
            <v>8263.98</v>
          </cell>
        </row>
        <row r="5850">
          <cell r="AA5850">
            <v>45292</v>
          </cell>
          <cell r="AB5850">
            <v>2024</v>
          </cell>
        </row>
        <row r="5850">
          <cell r="AF5850" t="str">
            <v>电费及管理费</v>
          </cell>
        </row>
        <row r="5851">
          <cell r="C5851" t="str">
            <v>中华东波苑</v>
          </cell>
        </row>
        <row r="5851">
          <cell r="K5851" t="str">
            <v>2023年</v>
          </cell>
        </row>
        <row r="5851">
          <cell r="M5851">
            <v>45291</v>
          </cell>
        </row>
        <row r="5851">
          <cell r="S5851">
            <v>841.8</v>
          </cell>
        </row>
        <row r="5851">
          <cell r="AA5851">
            <v>45292</v>
          </cell>
          <cell r="AB5851">
            <v>2024</v>
          </cell>
        </row>
        <row r="5851">
          <cell r="AF5851" t="str">
            <v>代收水费</v>
          </cell>
        </row>
        <row r="5852">
          <cell r="C5852" t="str">
            <v>中华东波苑</v>
          </cell>
        </row>
        <row r="5852">
          <cell r="K5852" t="str">
            <v>2023年</v>
          </cell>
        </row>
        <row r="5852">
          <cell r="M5852">
            <v>45291</v>
          </cell>
        </row>
        <row r="5852">
          <cell r="S5852">
            <v>41496</v>
          </cell>
        </row>
        <row r="5852">
          <cell r="AA5852">
            <v>45292</v>
          </cell>
          <cell r="AB5852">
            <v>2024</v>
          </cell>
        </row>
        <row r="5852">
          <cell r="AF5852" t="str">
            <v>电费及管理费</v>
          </cell>
        </row>
        <row r="5853">
          <cell r="C5853" t="str">
            <v>中华东波苑</v>
          </cell>
        </row>
        <row r="5853">
          <cell r="K5853" t="str">
            <v>2023年</v>
          </cell>
        </row>
        <row r="5853">
          <cell r="M5853">
            <v>45291</v>
          </cell>
        </row>
        <row r="5853">
          <cell r="S5853">
            <v>5631.6</v>
          </cell>
        </row>
        <row r="5853">
          <cell r="AA5853">
            <v>45292</v>
          </cell>
          <cell r="AB5853">
            <v>2024</v>
          </cell>
        </row>
        <row r="5853">
          <cell r="AF5853" t="str">
            <v>代收水费</v>
          </cell>
        </row>
        <row r="5854">
          <cell r="C5854" t="str">
            <v>中华东波苑</v>
          </cell>
        </row>
        <row r="5854">
          <cell r="K5854" t="str">
            <v>2024年</v>
          </cell>
        </row>
        <row r="5854">
          <cell r="M5854">
            <v>45657</v>
          </cell>
        </row>
        <row r="5854">
          <cell r="S5854">
            <v>3000</v>
          </cell>
        </row>
        <row r="5854">
          <cell r="AA5854">
            <v>45292</v>
          </cell>
          <cell r="AB5854">
            <v>2024</v>
          </cell>
        </row>
        <row r="5854">
          <cell r="AF5854" t="str">
            <v>地面停车费</v>
          </cell>
        </row>
        <row r="5855">
          <cell r="C5855" t="str">
            <v>中华东波苑</v>
          </cell>
        </row>
        <row r="5855">
          <cell r="K5855" t="str">
            <v>2024年</v>
          </cell>
        </row>
        <row r="5855">
          <cell r="M5855">
            <v>45657</v>
          </cell>
        </row>
        <row r="5855">
          <cell r="S5855">
            <v>1673.88</v>
          </cell>
        </row>
        <row r="5855">
          <cell r="AA5855">
            <v>45292</v>
          </cell>
          <cell r="AB5855">
            <v>2024</v>
          </cell>
        </row>
        <row r="5855">
          <cell r="AF5855" t="str">
            <v>住宅物业费</v>
          </cell>
        </row>
        <row r="5856">
          <cell r="C5856" t="str">
            <v>中华东波苑</v>
          </cell>
        </row>
        <row r="5856">
          <cell r="K5856" t="str">
            <v>2024年</v>
          </cell>
        </row>
        <row r="5856">
          <cell r="M5856">
            <v>45657</v>
          </cell>
        </row>
        <row r="5856">
          <cell r="S5856">
            <v>1473.6</v>
          </cell>
        </row>
        <row r="5856">
          <cell r="AA5856">
            <v>45292</v>
          </cell>
          <cell r="AB5856">
            <v>2024</v>
          </cell>
        </row>
        <row r="5856">
          <cell r="AF5856" t="str">
            <v>住宅物业费</v>
          </cell>
        </row>
        <row r="5857">
          <cell r="C5857" t="str">
            <v>中华东波苑</v>
          </cell>
        </row>
        <row r="5857">
          <cell r="K5857" t="str">
            <v>2023年</v>
          </cell>
        </row>
        <row r="5857">
          <cell r="M5857">
            <v>45199</v>
          </cell>
        </row>
        <row r="5857">
          <cell r="S5857">
            <v>10000</v>
          </cell>
        </row>
        <row r="5857">
          <cell r="AA5857">
            <v>45292</v>
          </cell>
          <cell r="AB5857">
            <v>2024</v>
          </cell>
        </row>
        <row r="5857">
          <cell r="AF5857" t="str">
            <v>电费及管理费</v>
          </cell>
        </row>
        <row r="5858">
          <cell r="C5858" t="str">
            <v>中华东波苑</v>
          </cell>
        </row>
        <row r="5858">
          <cell r="K5858" t="str">
            <v>2024年</v>
          </cell>
        </row>
        <row r="5858">
          <cell r="M5858">
            <v>45657</v>
          </cell>
        </row>
        <row r="5858">
          <cell r="S5858">
            <v>1473.6</v>
          </cell>
        </row>
        <row r="5858">
          <cell r="AA5858">
            <v>45292</v>
          </cell>
          <cell r="AB5858">
            <v>2024</v>
          </cell>
        </row>
        <row r="5858">
          <cell r="AF5858" t="str">
            <v>住宅物业费</v>
          </cell>
        </row>
        <row r="5859">
          <cell r="C5859" t="str">
            <v>中华东波苑</v>
          </cell>
        </row>
        <row r="5859">
          <cell r="K5859" t="str">
            <v>2024年</v>
          </cell>
        </row>
        <row r="5859">
          <cell r="M5859">
            <v>45657</v>
          </cell>
        </row>
        <row r="5859">
          <cell r="S5859">
            <v>1709.88</v>
          </cell>
        </row>
        <row r="5859">
          <cell r="AA5859">
            <v>45292</v>
          </cell>
          <cell r="AB5859">
            <v>2024</v>
          </cell>
        </row>
        <row r="5859">
          <cell r="AF5859" t="str">
            <v>住宅物业费</v>
          </cell>
        </row>
        <row r="5860">
          <cell r="C5860" t="str">
            <v>中华东波苑</v>
          </cell>
        </row>
        <row r="5860">
          <cell r="K5860" t="str">
            <v>2024年</v>
          </cell>
        </row>
        <row r="5860">
          <cell r="M5860">
            <v>45657</v>
          </cell>
        </row>
        <row r="5860">
          <cell r="S5860">
            <v>4200</v>
          </cell>
        </row>
        <row r="5860">
          <cell r="AA5860">
            <v>45292</v>
          </cell>
          <cell r="AB5860">
            <v>2024</v>
          </cell>
        </row>
        <row r="5860">
          <cell r="AF5860" t="str">
            <v>地下停车费</v>
          </cell>
        </row>
        <row r="5861">
          <cell r="C5861" t="str">
            <v>中华东波苑</v>
          </cell>
        </row>
        <row r="5861">
          <cell r="K5861" t="str">
            <v>2024年</v>
          </cell>
        </row>
        <row r="5861">
          <cell r="M5861">
            <v>45657</v>
          </cell>
        </row>
        <row r="5861">
          <cell r="S5861">
            <v>1473.6</v>
          </cell>
        </row>
        <row r="5861">
          <cell r="AA5861">
            <v>45292</v>
          </cell>
          <cell r="AB5861">
            <v>2024</v>
          </cell>
        </row>
        <row r="5861">
          <cell r="AF5861" t="str">
            <v>住宅物业费</v>
          </cell>
        </row>
        <row r="5862">
          <cell r="C5862" t="str">
            <v>中华东波苑</v>
          </cell>
        </row>
        <row r="5862">
          <cell r="K5862" t="str">
            <v>2024年</v>
          </cell>
        </row>
        <row r="5862">
          <cell r="M5862">
            <v>45657</v>
          </cell>
        </row>
        <row r="5862">
          <cell r="S5862">
            <v>3911.16</v>
          </cell>
        </row>
        <row r="5862">
          <cell r="AA5862">
            <v>45292</v>
          </cell>
          <cell r="AB5862">
            <v>2024</v>
          </cell>
        </row>
        <row r="5862">
          <cell r="AF5862" t="str">
            <v>住宅物业费</v>
          </cell>
        </row>
        <row r="5863">
          <cell r="C5863" t="str">
            <v>中华东波苑</v>
          </cell>
        </row>
        <row r="5863">
          <cell r="K5863" t="str">
            <v>2024年</v>
          </cell>
        </row>
        <row r="5863">
          <cell r="M5863">
            <v>45657</v>
          </cell>
        </row>
        <row r="5863">
          <cell r="S5863">
            <v>3000</v>
          </cell>
        </row>
        <row r="5863">
          <cell r="AA5863">
            <v>45292</v>
          </cell>
          <cell r="AB5863">
            <v>2024</v>
          </cell>
        </row>
        <row r="5863">
          <cell r="AF5863" t="str">
            <v>地面停车费</v>
          </cell>
        </row>
        <row r="5864">
          <cell r="C5864" t="str">
            <v>中华东波苑</v>
          </cell>
        </row>
        <row r="5864">
          <cell r="K5864" t="str">
            <v>2024年</v>
          </cell>
        </row>
        <row r="5864">
          <cell r="M5864">
            <v>45657</v>
          </cell>
        </row>
        <row r="5864">
          <cell r="S5864">
            <v>4200</v>
          </cell>
        </row>
        <row r="5864">
          <cell r="AA5864">
            <v>45292</v>
          </cell>
          <cell r="AB5864">
            <v>2024</v>
          </cell>
        </row>
        <row r="5864">
          <cell r="AF5864" t="str">
            <v>地下停车费</v>
          </cell>
        </row>
        <row r="5865">
          <cell r="C5865" t="str">
            <v>中华东波苑</v>
          </cell>
        </row>
        <row r="5865">
          <cell r="K5865" t="str">
            <v>2023年</v>
          </cell>
        </row>
        <row r="5865">
          <cell r="M5865">
            <v>45291</v>
          </cell>
        </row>
        <row r="5865">
          <cell r="S5865">
            <v>187.72</v>
          </cell>
        </row>
        <row r="5865">
          <cell r="AA5865">
            <v>45292</v>
          </cell>
          <cell r="AB5865">
            <v>2024</v>
          </cell>
        </row>
        <row r="5865">
          <cell r="AF5865" t="str">
            <v>代收水费</v>
          </cell>
        </row>
        <row r="5866">
          <cell r="C5866" t="str">
            <v>中华东波苑</v>
          </cell>
        </row>
        <row r="5866">
          <cell r="K5866" t="str">
            <v>2024年</v>
          </cell>
        </row>
        <row r="5866">
          <cell r="M5866">
            <v>45657</v>
          </cell>
        </row>
        <row r="5866">
          <cell r="S5866">
            <v>2183.52</v>
          </cell>
        </row>
        <row r="5866">
          <cell r="AA5866">
            <v>45292</v>
          </cell>
          <cell r="AB5866">
            <v>2024</v>
          </cell>
        </row>
        <row r="5866">
          <cell r="AF5866" t="str">
            <v>住宅物业费</v>
          </cell>
        </row>
        <row r="5867">
          <cell r="C5867" t="str">
            <v>中华东波苑</v>
          </cell>
        </row>
        <row r="5867">
          <cell r="K5867" t="str">
            <v>2024年</v>
          </cell>
        </row>
        <row r="5867">
          <cell r="M5867">
            <v>45657</v>
          </cell>
        </row>
        <row r="5867">
          <cell r="S5867">
            <v>3000</v>
          </cell>
        </row>
        <row r="5867">
          <cell r="AA5867">
            <v>45292</v>
          </cell>
          <cell r="AB5867">
            <v>2024</v>
          </cell>
        </row>
        <row r="5867">
          <cell r="AF5867" t="str">
            <v>地面停车费</v>
          </cell>
        </row>
        <row r="5868">
          <cell r="C5868" t="str">
            <v>中华东波苑</v>
          </cell>
        </row>
        <row r="5868">
          <cell r="K5868" t="str">
            <v>2024年</v>
          </cell>
        </row>
        <row r="5868">
          <cell r="M5868">
            <v>45657</v>
          </cell>
        </row>
        <row r="5868">
          <cell r="S5868">
            <v>1732.2</v>
          </cell>
        </row>
        <row r="5868">
          <cell r="AA5868">
            <v>45292</v>
          </cell>
          <cell r="AB5868">
            <v>2024</v>
          </cell>
        </row>
        <row r="5868">
          <cell r="AF5868" t="str">
            <v>住宅物业费</v>
          </cell>
        </row>
        <row r="5869">
          <cell r="C5869" t="str">
            <v>中华东波苑</v>
          </cell>
        </row>
        <row r="5869">
          <cell r="K5869" t="str">
            <v>2024年</v>
          </cell>
        </row>
        <row r="5869">
          <cell r="M5869">
            <v>45657</v>
          </cell>
        </row>
        <row r="5869">
          <cell r="S5869">
            <v>4200</v>
          </cell>
        </row>
        <row r="5869">
          <cell r="AA5869">
            <v>45292</v>
          </cell>
          <cell r="AB5869">
            <v>2024</v>
          </cell>
        </row>
        <row r="5869">
          <cell r="AF5869" t="str">
            <v>地下停车费</v>
          </cell>
        </row>
        <row r="5870">
          <cell r="C5870" t="str">
            <v>中华东波苑</v>
          </cell>
        </row>
        <row r="5870">
          <cell r="K5870" t="str">
            <v>2024年</v>
          </cell>
        </row>
        <row r="5870">
          <cell r="M5870">
            <v>45657</v>
          </cell>
        </row>
        <row r="5870">
          <cell r="S5870">
            <v>1473.6</v>
          </cell>
        </row>
        <row r="5870">
          <cell r="AA5870">
            <v>45292</v>
          </cell>
          <cell r="AB5870">
            <v>2024</v>
          </cell>
        </row>
        <row r="5870">
          <cell r="AF5870" t="str">
            <v>住宅物业费</v>
          </cell>
        </row>
        <row r="5871">
          <cell r="C5871" t="str">
            <v>中华东波苑</v>
          </cell>
        </row>
        <row r="5871">
          <cell r="K5871" t="str">
            <v>2024年</v>
          </cell>
        </row>
        <row r="5871">
          <cell r="M5871">
            <v>45657</v>
          </cell>
        </row>
        <row r="5871">
          <cell r="S5871">
            <v>3000</v>
          </cell>
        </row>
        <row r="5871">
          <cell r="AA5871">
            <v>45292</v>
          </cell>
          <cell r="AB5871">
            <v>2024</v>
          </cell>
        </row>
        <row r="5871">
          <cell r="AF5871" t="str">
            <v>地面停车费</v>
          </cell>
        </row>
        <row r="5872">
          <cell r="C5872" t="str">
            <v>中华东波苑</v>
          </cell>
        </row>
        <row r="5872">
          <cell r="K5872" t="str">
            <v>2024年</v>
          </cell>
        </row>
        <row r="5872">
          <cell r="M5872">
            <v>45657</v>
          </cell>
        </row>
        <row r="5872">
          <cell r="S5872">
            <v>3000</v>
          </cell>
        </row>
        <row r="5872">
          <cell r="AA5872">
            <v>45292</v>
          </cell>
          <cell r="AB5872">
            <v>2024</v>
          </cell>
        </row>
        <row r="5872">
          <cell r="AF5872" t="str">
            <v>地面停车费</v>
          </cell>
        </row>
        <row r="5873">
          <cell r="C5873" t="str">
            <v>中华东波苑</v>
          </cell>
        </row>
        <row r="5873">
          <cell r="K5873" t="str">
            <v>2024年</v>
          </cell>
        </row>
        <row r="5873">
          <cell r="M5873">
            <v>45473</v>
          </cell>
        </row>
        <row r="5873">
          <cell r="S5873">
            <v>836.94</v>
          </cell>
        </row>
        <row r="5873">
          <cell r="AA5873">
            <v>45292</v>
          </cell>
          <cell r="AB5873">
            <v>2024</v>
          </cell>
        </row>
        <row r="5873">
          <cell r="AF5873" t="str">
            <v>住宅物业费</v>
          </cell>
        </row>
        <row r="5874">
          <cell r="C5874" t="str">
            <v>中华东波苑</v>
          </cell>
        </row>
        <row r="5874">
          <cell r="K5874" t="str">
            <v>2023年</v>
          </cell>
        </row>
        <row r="5874">
          <cell r="M5874">
            <v>45291</v>
          </cell>
        </row>
        <row r="5874">
          <cell r="S5874">
            <v>70.4</v>
          </cell>
        </row>
        <row r="5874">
          <cell r="AA5874">
            <v>45292</v>
          </cell>
          <cell r="AB5874">
            <v>2024</v>
          </cell>
        </row>
        <row r="5874">
          <cell r="AF5874" t="str">
            <v>电费及管理费</v>
          </cell>
        </row>
        <row r="5875">
          <cell r="C5875" t="str">
            <v>中华东波苑</v>
          </cell>
        </row>
        <row r="5875">
          <cell r="K5875" t="str">
            <v>2023年</v>
          </cell>
        </row>
        <row r="5875">
          <cell r="M5875">
            <v>45291</v>
          </cell>
        </row>
        <row r="5875">
          <cell r="S5875">
            <v>72.2</v>
          </cell>
        </row>
        <row r="5875">
          <cell r="AA5875">
            <v>45292</v>
          </cell>
          <cell r="AB5875">
            <v>2024</v>
          </cell>
        </row>
        <row r="5875">
          <cell r="AF5875" t="str">
            <v>代收水费</v>
          </cell>
        </row>
        <row r="5876">
          <cell r="C5876" t="str">
            <v>中华东波苑</v>
          </cell>
        </row>
        <row r="5876">
          <cell r="K5876" t="str">
            <v>2023年</v>
          </cell>
        </row>
        <row r="5876">
          <cell r="M5876">
            <v>45291</v>
          </cell>
        </row>
        <row r="5876">
          <cell r="S5876">
            <v>1311.27</v>
          </cell>
        </row>
        <row r="5876">
          <cell r="AA5876">
            <v>45292</v>
          </cell>
          <cell r="AB5876">
            <v>2024</v>
          </cell>
        </row>
        <row r="5876">
          <cell r="AF5876" t="str">
            <v>电费及管理费</v>
          </cell>
        </row>
        <row r="5877">
          <cell r="C5877" t="str">
            <v>中华东波苑</v>
          </cell>
        </row>
        <row r="5877">
          <cell r="K5877" t="str">
            <v>2023年</v>
          </cell>
        </row>
        <row r="5877">
          <cell r="M5877">
            <v>45291</v>
          </cell>
        </row>
        <row r="5877">
          <cell r="S5877">
            <v>390</v>
          </cell>
        </row>
        <row r="5877">
          <cell r="AA5877">
            <v>45292</v>
          </cell>
          <cell r="AB5877">
            <v>2024</v>
          </cell>
        </row>
        <row r="5877">
          <cell r="AF5877" t="str">
            <v>代收水费</v>
          </cell>
        </row>
        <row r="5878">
          <cell r="C5878" t="str">
            <v>中华东波苑</v>
          </cell>
        </row>
        <row r="5878">
          <cell r="K5878" t="str">
            <v>2024年</v>
          </cell>
        </row>
        <row r="5878">
          <cell r="M5878">
            <v>45657</v>
          </cell>
        </row>
        <row r="5878">
          <cell r="S5878">
            <v>1799.16</v>
          </cell>
        </row>
        <row r="5878">
          <cell r="AA5878">
            <v>45292</v>
          </cell>
          <cell r="AB5878">
            <v>2024</v>
          </cell>
        </row>
        <row r="5878">
          <cell r="AF5878" t="str">
            <v>住宅物业费</v>
          </cell>
        </row>
        <row r="5879">
          <cell r="C5879" t="str">
            <v>中华东波苑</v>
          </cell>
        </row>
        <row r="5879">
          <cell r="K5879" t="str">
            <v>2024年</v>
          </cell>
        </row>
        <row r="5879">
          <cell r="M5879">
            <v>45657</v>
          </cell>
        </row>
        <row r="5879">
          <cell r="S5879">
            <v>1500</v>
          </cell>
        </row>
        <row r="5879">
          <cell r="AA5879">
            <v>45292</v>
          </cell>
          <cell r="AB5879">
            <v>2024</v>
          </cell>
        </row>
        <row r="5879">
          <cell r="AF5879" t="str">
            <v>小业主产权车辆管理费</v>
          </cell>
        </row>
        <row r="5880">
          <cell r="C5880" t="str">
            <v>中华东波苑</v>
          </cell>
        </row>
        <row r="5880">
          <cell r="K5880" t="str">
            <v>2023年</v>
          </cell>
        </row>
        <row r="5880">
          <cell r="M5880">
            <v>45291</v>
          </cell>
        </row>
        <row r="5880">
          <cell r="S5880">
            <v>393.6</v>
          </cell>
        </row>
        <row r="5880">
          <cell r="AA5880">
            <v>45292</v>
          </cell>
          <cell r="AB5880">
            <v>2024</v>
          </cell>
        </row>
        <row r="5880">
          <cell r="AF5880" t="str">
            <v>电费及管理费</v>
          </cell>
        </row>
        <row r="5881">
          <cell r="C5881" t="str">
            <v>中华东波苑</v>
          </cell>
        </row>
        <row r="5881">
          <cell r="K5881" t="str">
            <v>2023年</v>
          </cell>
        </row>
        <row r="5881">
          <cell r="M5881">
            <v>45291</v>
          </cell>
        </row>
        <row r="5881">
          <cell r="S5881">
            <v>476.52</v>
          </cell>
        </row>
        <row r="5881">
          <cell r="AA5881">
            <v>45292</v>
          </cell>
          <cell r="AB5881">
            <v>2024</v>
          </cell>
        </row>
        <row r="5881">
          <cell r="AF5881" t="str">
            <v>代收水费</v>
          </cell>
        </row>
        <row r="5882">
          <cell r="C5882" t="str">
            <v>中华东波苑</v>
          </cell>
        </row>
        <row r="5882">
          <cell r="K5882" t="str">
            <v>2023年</v>
          </cell>
        </row>
        <row r="5882">
          <cell r="M5882">
            <v>45291</v>
          </cell>
        </row>
        <row r="5882">
          <cell r="S5882">
            <v>96</v>
          </cell>
        </row>
        <row r="5882">
          <cell r="AA5882">
            <v>45292</v>
          </cell>
          <cell r="AB5882">
            <v>2024</v>
          </cell>
        </row>
        <row r="5882">
          <cell r="AF5882" t="str">
            <v>电费及管理费</v>
          </cell>
        </row>
        <row r="5883">
          <cell r="C5883" t="str">
            <v>中华东波苑</v>
          </cell>
        </row>
        <row r="5883">
          <cell r="K5883" t="str">
            <v>2023年</v>
          </cell>
        </row>
        <row r="5883">
          <cell r="M5883">
            <v>45291</v>
          </cell>
        </row>
        <row r="5883">
          <cell r="S5883">
            <v>16</v>
          </cell>
        </row>
        <row r="5883">
          <cell r="AA5883">
            <v>45292</v>
          </cell>
          <cell r="AB5883">
            <v>2024</v>
          </cell>
        </row>
        <row r="5883">
          <cell r="AF5883" t="str">
            <v>代收水费</v>
          </cell>
        </row>
        <row r="5884">
          <cell r="C5884" t="str">
            <v>中华东波苑</v>
          </cell>
        </row>
        <row r="5884">
          <cell r="K5884" t="str">
            <v>2023年</v>
          </cell>
        </row>
        <row r="5884">
          <cell r="M5884">
            <v>45291</v>
          </cell>
        </row>
        <row r="5884">
          <cell r="S5884">
            <v>4864.2</v>
          </cell>
        </row>
        <row r="5884">
          <cell r="AA5884">
            <v>45292</v>
          </cell>
          <cell r="AB5884">
            <v>2024</v>
          </cell>
        </row>
        <row r="5884">
          <cell r="AF5884" t="str">
            <v>电费及管理费</v>
          </cell>
        </row>
        <row r="5885">
          <cell r="C5885" t="str">
            <v>中华东波苑</v>
          </cell>
        </row>
        <row r="5885">
          <cell r="K5885" t="str">
            <v>2023年</v>
          </cell>
        </row>
        <row r="5885">
          <cell r="M5885">
            <v>45291</v>
          </cell>
        </row>
        <row r="5885">
          <cell r="S5885">
            <v>872</v>
          </cell>
        </row>
        <row r="5885">
          <cell r="AA5885">
            <v>45292</v>
          </cell>
          <cell r="AB5885">
            <v>2024</v>
          </cell>
        </row>
        <row r="5885">
          <cell r="AF5885" t="str">
            <v>代收水费</v>
          </cell>
        </row>
        <row r="5886">
          <cell r="C5886" t="str">
            <v>中华东波苑</v>
          </cell>
        </row>
        <row r="5886">
          <cell r="K5886" t="str">
            <v>2023年</v>
          </cell>
        </row>
        <row r="5886">
          <cell r="M5886">
            <v>45291</v>
          </cell>
        </row>
        <row r="5886">
          <cell r="S5886">
            <v>3871.25</v>
          </cell>
        </row>
        <row r="5886">
          <cell r="AA5886">
            <v>45292</v>
          </cell>
          <cell r="AB5886">
            <v>2024</v>
          </cell>
        </row>
        <row r="5886">
          <cell r="AF5886" t="str">
            <v>电费及管理费</v>
          </cell>
        </row>
        <row r="5887">
          <cell r="C5887" t="str">
            <v>中华东波苑</v>
          </cell>
        </row>
        <row r="5887">
          <cell r="K5887" t="str">
            <v>2023年</v>
          </cell>
        </row>
        <row r="5887">
          <cell r="M5887">
            <v>45291</v>
          </cell>
        </row>
        <row r="5887">
          <cell r="S5887">
            <v>108.3</v>
          </cell>
        </row>
        <row r="5887">
          <cell r="AA5887">
            <v>45292</v>
          </cell>
          <cell r="AB5887">
            <v>2024</v>
          </cell>
        </row>
        <row r="5887">
          <cell r="AF5887" t="str">
            <v>代收水费</v>
          </cell>
        </row>
        <row r="5888">
          <cell r="C5888" t="str">
            <v>中华东波苑</v>
          </cell>
        </row>
        <row r="5888">
          <cell r="K5888" t="str">
            <v>2024年</v>
          </cell>
        </row>
        <row r="5888">
          <cell r="M5888">
            <v>45657</v>
          </cell>
        </row>
        <row r="5888">
          <cell r="S5888">
            <v>2183.52</v>
          </cell>
        </row>
        <row r="5888">
          <cell r="AA5888">
            <v>45292</v>
          </cell>
          <cell r="AB5888">
            <v>2024</v>
          </cell>
        </row>
        <row r="5888">
          <cell r="AF5888" t="str">
            <v>住宅物业费</v>
          </cell>
        </row>
        <row r="5889">
          <cell r="C5889" t="str">
            <v>中华东波苑</v>
          </cell>
        </row>
        <row r="5889">
          <cell r="K5889" t="str">
            <v>2024年</v>
          </cell>
        </row>
        <row r="5889">
          <cell r="M5889">
            <v>45657</v>
          </cell>
        </row>
        <row r="5889">
          <cell r="S5889">
            <v>1799.16</v>
          </cell>
        </row>
        <row r="5889">
          <cell r="AA5889">
            <v>45292</v>
          </cell>
          <cell r="AB5889">
            <v>2024</v>
          </cell>
        </row>
        <row r="5889">
          <cell r="AF5889" t="str">
            <v>住宅物业费</v>
          </cell>
        </row>
        <row r="5890">
          <cell r="C5890" t="str">
            <v>中华东波苑</v>
          </cell>
        </row>
        <row r="5890">
          <cell r="K5890" t="str">
            <v>2024年</v>
          </cell>
        </row>
        <row r="5890">
          <cell r="M5890">
            <v>45657</v>
          </cell>
        </row>
        <row r="5890">
          <cell r="S5890">
            <v>1799.16</v>
          </cell>
        </row>
        <row r="5890">
          <cell r="AA5890">
            <v>45292</v>
          </cell>
          <cell r="AB5890">
            <v>2024</v>
          </cell>
        </row>
        <row r="5890">
          <cell r="AF5890" t="str">
            <v>住宅物业费</v>
          </cell>
        </row>
        <row r="5891">
          <cell r="C5891" t="str">
            <v>中华东波苑</v>
          </cell>
        </row>
        <row r="5891">
          <cell r="K5891" t="str">
            <v>2024年</v>
          </cell>
        </row>
        <row r="5891">
          <cell r="M5891">
            <v>45657</v>
          </cell>
        </row>
        <row r="5891">
          <cell r="S5891">
            <v>1709.88</v>
          </cell>
        </row>
        <row r="5891">
          <cell r="AA5891">
            <v>45292</v>
          </cell>
          <cell r="AB5891">
            <v>2024</v>
          </cell>
        </row>
        <row r="5891">
          <cell r="AF5891" t="str">
            <v>住宅物业费</v>
          </cell>
        </row>
        <row r="5892">
          <cell r="C5892" t="str">
            <v>中华东波苑</v>
          </cell>
        </row>
        <row r="5892">
          <cell r="K5892" t="str">
            <v>2024年</v>
          </cell>
        </row>
        <row r="5892">
          <cell r="M5892">
            <v>45657</v>
          </cell>
        </row>
        <row r="5892">
          <cell r="S5892">
            <v>1800.84</v>
          </cell>
        </row>
        <row r="5892">
          <cell r="AA5892">
            <v>45292</v>
          </cell>
          <cell r="AB5892">
            <v>2024</v>
          </cell>
        </row>
        <row r="5892">
          <cell r="AF5892" t="str">
            <v>住宅物业费</v>
          </cell>
        </row>
        <row r="5893">
          <cell r="C5893" t="str">
            <v>中华东波苑</v>
          </cell>
        </row>
        <row r="5893">
          <cell r="K5893" t="str">
            <v>2024年</v>
          </cell>
        </row>
        <row r="5893">
          <cell r="M5893">
            <v>45657</v>
          </cell>
        </row>
        <row r="5893">
          <cell r="S5893">
            <v>1474.44</v>
          </cell>
        </row>
        <row r="5893">
          <cell r="AA5893">
            <v>45292</v>
          </cell>
          <cell r="AB5893">
            <v>2024</v>
          </cell>
        </row>
        <row r="5893">
          <cell r="AF5893" t="str">
            <v>住宅物业费</v>
          </cell>
        </row>
        <row r="5894">
          <cell r="C5894" t="str">
            <v>中华东波苑</v>
          </cell>
        </row>
        <row r="5894">
          <cell r="K5894" t="str">
            <v>2024年</v>
          </cell>
        </row>
        <row r="5894">
          <cell r="M5894">
            <v>45657</v>
          </cell>
        </row>
        <row r="5894">
          <cell r="S5894">
            <v>1500</v>
          </cell>
        </row>
        <row r="5894">
          <cell r="AA5894">
            <v>45292</v>
          </cell>
          <cell r="AB5894">
            <v>2024</v>
          </cell>
        </row>
        <row r="5894">
          <cell r="AF5894" t="str">
            <v>小业主产权车辆管理费</v>
          </cell>
        </row>
        <row r="5895">
          <cell r="C5895" t="str">
            <v>中华东波苑</v>
          </cell>
        </row>
        <row r="5895">
          <cell r="K5895" t="str">
            <v>2024年</v>
          </cell>
        </row>
        <row r="5895">
          <cell r="M5895">
            <v>45657</v>
          </cell>
        </row>
        <row r="5895">
          <cell r="S5895">
            <v>1673.88</v>
          </cell>
        </row>
        <row r="5895">
          <cell r="AA5895">
            <v>45292</v>
          </cell>
          <cell r="AB5895">
            <v>2024</v>
          </cell>
        </row>
        <row r="5895">
          <cell r="AF5895" t="str">
            <v>住宅物业费</v>
          </cell>
        </row>
        <row r="5896">
          <cell r="C5896" t="str">
            <v>中华东波苑</v>
          </cell>
        </row>
        <row r="5896">
          <cell r="K5896" t="str">
            <v>2024年</v>
          </cell>
        </row>
        <row r="5896">
          <cell r="M5896">
            <v>45657</v>
          </cell>
        </row>
        <row r="5896">
          <cell r="S5896">
            <v>3906.6</v>
          </cell>
        </row>
        <row r="5896">
          <cell r="AA5896">
            <v>45292</v>
          </cell>
          <cell r="AB5896">
            <v>2024</v>
          </cell>
        </row>
        <row r="5896">
          <cell r="AF5896" t="str">
            <v>住宅物业费</v>
          </cell>
        </row>
        <row r="5897">
          <cell r="C5897" t="str">
            <v>中华东波苑</v>
          </cell>
        </row>
        <row r="5897">
          <cell r="K5897" t="str">
            <v>2024年</v>
          </cell>
        </row>
        <row r="5897">
          <cell r="M5897">
            <v>45657</v>
          </cell>
        </row>
        <row r="5897">
          <cell r="S5897">
            <v>2183.52</v>
          </cell>
        </row>
        <row r="5897">
          <cell r="AA5897">
            <v>45292</v>
          </cell>
          <cell r="AB5897">
            <v>2024</v>
          </cell>
        </row>
        <row r="5897">
          <cell r="AF5897" t="str">
            <v>住宅物业费</v>
          </cell>
        </row>
        <row r="5898">
          <cell r="C5898" t="str">
            <v>中华东波苑</v>
          </cell>
        </row>
        <row r="5898">
          <cell r="K5898" t="str">
            <v>2024年</v>
          </cell>
        </row>
        <row r="5898">
          <cell r="M5898">
            <v>45657</v>
          </cell>
        </row>
        <row r="5898">
          <cell r="S5898">
            <v>3000</v>
          </cell>
        </row>
        <row r="5898">
          <cell r="AA5898">
            <v>45292</v>
          </cell>
          <cell r="AB5898">
            <v>2024</v>
          </cell>
        </row>
        <row r="5898">
          <cell r="AF5898" t="str">
            <v>地面停车费</v>
          </cell>
        </row>
        <row r="5899">
          <cell r="C5899" t="str">
            <v>中华东波苑</v>
          </cell>
        </row>
        <row r="5899">
          <cell r="K5899" t="str">
            <v>2024年</v>
          </cell>
        </row>
        <row r="5899">
          <cell r="M5899">
            <v>45657</v>
          </cell>
        </row>
        <row r="5899">
          <cell r="S5899">
            <v>3600</v>
          </cell>
        </row>
        <row r="5899">
          <cell r="AA5899">
            <v>45292</v>
          </cell>
          <cell r="AB5899">
            <v>2024</v>
          </cell>
        </row>
        <row r="5899">
          <cell r="AF5899" t="str">
            <v>租金收入</v>
          </cell>
        </row>
        <row r="5900">
          <cell r="C5900" t="str">
            <v>中华东波苑</v>
          </cell>
        </row>
        <row r="5900">
          <cell r="K5900" t="str">
            <v>2024年</v>
          </cell>
        </row>
        <row r="5900">
          <cell r="M5900">
            <v>45657</v>
          </cell>
        </row>
        <row r="5900">
          <cell r="S5900">
            <v>1473.6</v>
          </cell>
        </row>
        <row r="5900">
          <cell r="AA5900">
            <v>45292</v>
          </cell>
          <cell r="AB5900">
            <v>2024</v>
          </cell>
        </row>
        <row r="5900">
          <cell r="AF5900" t="str">
            <v>住宅物业费</v>
          </cell>
        </row>
        <row r="5901">
          <cell r="C5901" t="str">
            <v>中华东波苑</v>
          </cell>
        </row>
        <row r="5901">
          <cell r="K5901" t="str">
            <v>2023年</v>
          </cell>
        </row>
        <row r="5901">
          <cell r="M5901">
            <v>45291</v>
          </cell>
        </row>
        <row r="5901">
          <cell r="S5901">
            <v>224.4</v>
          </cell>
        </row>
        <row r="5901">
          <cell r="AA5901">
            <v>45292</v>
          </cell>
          <cell r="AB5901">
            <v>2024</v>
          </cell>
        </row>
        <row r="5901">
          <cell r="AF5901" t="str">
            <v>电费及管理费</v>
          </cell>
        </row>
        <row r="5902">
          <cell r="C5902" t="str">
            <v>中华东波苑</v>
          </cell>
        </row>
        <row r="5902">
          <cell r="K5902" t="str">
            <v>2023年</v>
          </cell>
        </row>
        <row r="5902">
          <cell r="M5902">
            <v>45291</v>
          </cell>
        </row>
        <row r="5902">
          <cell r="S5902">
            <v>48</v>
          </cell>
        </row>
        <row r="5902">
          <cell r="AA5902">
            <v>45292</v>
          </cell>
          <cell r="AB5902">
            <v>2024</v>
          </cell>
        </row>
        <row r="5902">
          <cell r="AF5902" t="str">
            <v>代收水费</v>
          </cell>
        </row>
        <row r="5903">
          <cell r="C5903" t="str">
            <v>中华东波苑</v>
          </cell>
        </row>
        <row r="5903">
          <cell r="K5903" t="str">
            <v>2024年</v>
          </cell>
        </row>
        <row r="5903">
          <cell r="M5903">
            <v>45657</v>
          </cell>
        </row>
        <row r="5903">
          <cell r="S5903">
            <v>2094.66</v>
          </cell>
        </row>
        <row r="5903">
          <cell r="AA5903">
            <v>45292</v>
          </cell>
          <cell r="AB5903">
            <v>2024</v>
          </cell>
        </row>
        <row r="5903">
          <cell r="AF5903" t="str">
            <v>住宅物业费</v>
          </cell>
        </row>
        <row r="5904">
          <cell r="C5904" t="str">
            <v>中华东波苑</v>
          </cell>
        </row>
        <row r="5904">
          <cell r="K5904" t="str">
            <v>2024年</v>
          </cell>
        </row>
        <row r="5904">
          <cell r="M5904">
            <v>45657</v>
          </cell>
        </row>
        <row r="5904">
          <cell r="S5904">
            <v>1500</v>
          </cell>
        </row>
        <row r="5904">
          <cell r="AA5904">
            <v>45292</v>
          </cell>
          <cell r="AB5904">
            <v>2024</v>
          </cell>
        </row>
        <row r="5904">
          <cell r="AF5904" t="str">
            <v>小业主产权车辆管理费</v>
          </cell>
        </row>
        <row r="5905">
          <cell r="C5905" t="str">
            <v>中华东波苑</v>
          </cell>
        </row>
        <row r="5905">
          <cell r="K5905" t="str">
            <v>2023年</v>
          </cell>
        </row>
        <row r="5905">
          <cell r="M5905">
            <v>45291</v>
          </cell>
        </row>
        <row r="5905">
          <cell r="S5905">
            <v>328</v>
          </cell>
        </row>
        <row r="5905">
          <cell r="AA5905">
            <v>45292</v>
          </cell>
          <cell r="AB5905">
            <v>2024</v>
          </cell>
        </row>
        <row r="5905">
          <cell r="AF5905" t="str">
            <v>代收水费</v>
          </cell>
        </row>
        <row r="5906">
          <cell r="C5906" t="str">
            <v>中华东波苑</v>
          </cell>
        </row>
        <row r="5906">
          <cell r="K5906" t="str">
            <v>2024年</v>
          </cell>
        </row>
        <row r="5906">
          <cell r="M5906">
            <v>45473</v>
          </cell>
        </row>
        <row r="5906">
          <cell r="S5906">
            <v>736.8</v>
          </cell>
        </row>
        <row r="5906">
          <cell r="AA5906">
            <v>45323</v>
          </cell>
          <cell r="AB5906">
            <v>2024</v>
          </cell>
        </row>
        <row r="5906">
          <cell r="AF5906" t="str">
            <v>住宅物业费</v>
          </cell>
        </row>
        <row r="5907">
          <cell r="C5907" t="str">
            <v>中华东波苑</v>
          </cell>
        </row>
        <row r="5907">
          <cell r="K5907" t="str">
            <v>2023年</v>
          </cell>
        </row>
        <row r="5907">
          <cell r="M5907">
            <v>45291</v>
          </cell>
        </row>
        <row r="5907">
          <cell r="S5907">
            <v>202.5</v>
          </cell>
        </row>
        <row r="5907">
          <cell r="AA5907">
            <v>45323</v>
          </cell>
          <cell r="AB5907">
            <v>2024</v>
          </cell>
        </row>
        <row r="5907">
          <cell r="AF5907" t="str">
            <v>代收水费</v>
          </cell>
        </row>
        <row r="5908">
          <cell r="C5908" t="str">
            <v>中华东波苑</v>
          </cell>
        </row>
        <row r="5908">
          <cell r="K5908" t="str">
            <v>2023年</v>
          </cell>
        </row>
        <row r="5908">
          <cell r="M5908">
            <v>45291</v>
          </cell>
        </row>
        <row r="5908">
          <cell r="S5908">
            <v>1242</v>
          </cell>
        </row>
        <row r="5908">
          <cell r="AA5908">
            <v>45323</v>
          </cell>
          <cell r="AB5908">
            <v>2024</v>
          </cell>
        </row>
        <row r="5908">
          <cell r="AF5908" t="str">
            <v>电费及管理费</v>
          </cell>
        </row>
        <row r="5909">
          <cell r="C5909" t="str">
            <v>中华东波苑</v>
          </cell>
        </row>
        <row r="5909">
          <cell r="K5909" t="str">
            <v>2023年</v>
          </cell>
        </row>
        <row r="5909">
          <cell r="M5909">
            <v>45260</v>
          </cell>
        </row>
        <row r="5909">
          <cell r="S5909">
            <v>7032.28</v>
          </cell>
        </row>
        <row r="5909">
          <cell r="AA5909">
            <v>45323</v>
          </cell>
          <cell r="AB5909">
            <v>2024</v>
          </cell>
        </row>
        <row r="5909">
          <cell r="AF5909" t="str">
            <v>代收水费</v>
          </cell>
        </row>
        <row r="5910">
          <cell r="C5910" t="str">
            <v>中华东波苑</v>
          </cell>
        </row>
        <row r="5910">
          <cell r="K5910" t="str">
            <v>2023年</v>
          </cell>
        </row>
        <row r="5910">
          <cell r="M5910">
            <v>45260</v>
          </cell>
        </row>
        <row r="5910">
          <cell r="S5910">
            <v>7867.72</v>
          </cell>
        </row>
        <row r="5910">
          <cell r="AA5910">
            <v>45323</v>
          </cell>
          <cell r="AB5910">
            <v>2024</v>
          </cell>
        </row>
        <row r="5910">
          <cell r="AF5910" t="str">
            <v>电费及管理费</v>
          </cell>
        </row>
        <row r="5911">
          <cell r="C5911" t="str">
            <v>中华东波苑</v>
          </cell>
        </row>
        <row r="5911">
          <cell r="K5911" t="str">
            <v>2024年</v>
          </cell>
        </row>
        <row r="5911">
          <cell r="M5911">
            <v>45473</v>
          </cell>
        </row>
        <row r="5911">
          <cell r="S5911">
            <v>828.06</v>
          </cell>
        </row>
        <row r="5911">
          <cell r="AA5911">
            <v>45323</v>
          </cell>
          <cell r="AB5911">
            <v>2024</v>
          </cell>
        </row>
        <row r="5911">
          <cell r="AF5911" t="str">
            <v>住宅物业费</v>
          </cell>
        </row>
        <row r="5912">
          <cell r="C5912" t="str">
            <v>中华东波苑</v>
          </cell>
        </row>
        <row r="5912">
          <cell r="K5912" t="str">
            <v>2024年</v>
          </cell>
        </row>
        <row r="5912">
          <cell r="M5912">
            <v>45351</v>
          </cell>
        </row>
        <row r="5912">
          <cell r="S5912">
            <v>500</v>
          </cell>
        </row>
        <row r="5912">
          <cell r="AA5912">
            <v>45323</v>
          </cell>
          <cell r="AB5912">
            <v>2024</v>
          </cell>
        </row>
        <row r="5912">
          <cell r="AF5912" t="str">
            <v>临时停车费</v>
          </cell>
        </row>
        <row r="5913">
          <cell r="C5913" t="str">
            <v>中华东波苑</v>
          </cell>
        </row>
        <row r="5913">
          <cell r="K5913" t="str">
            <v>2024年</v>
          </cell>
        </row>
        <row r="5913">
          <cell r="M5913">
            <v>45351</v>
          </cell>
        </row>
        <row r="5913">
          <cell r="S5913">
            <v>500</v>
          </cell>
        </row>
        <row r="5913">
          <cell r="AA5913">
            <v>45323</v>
          </cell>
          <cell r="AB5913">
            <v>2024</v>
          </cell>
        </row>
        <row r="5913">
          <cell r="AF5913" t="str">
            <v>临时停车费</v>
          </cell>
        </row>
        <row r="5914">
          <cell r="C5914" t="str">
            <v>中华东波苑</v>
          </cell>
        </row>
        <row r="5914">
          <cell r="K5914" t="str">
            <v>2024年</v>
          </cell>
        </row>
        <row r="5914">
          <cell r="M5914">
            <v>45657</v>
          </cell>
        </row>
        <row r="5914">
          <cell r="S5914">
            <v>1473.6</v>
          </cell>
        </row>
        <row r="5914">
          <cell r="AA5914">
            <v>45323</v>
          </cell>
          <cell r="AB5914">
            <v>2024</v>
          </cell>
        </row>
        <row r="5914">
          <cell r="AF5914" t="str">
            <v>住宅物业费</v>
          </cell>
        </row>
        <row r="5915">
          <cell r="C5915" t="str">
            <v>中华东波苑</v>
          </cell>
        </row>
        <row r="5915">
          <cell r="K5915" t="str">
            <v>2024年</v>
          </cell>
        </row>
        <row r="5915">
          <cell r="M5915">
            <v>45657</v>
          </cell>
        </row>
        <row r="5915">
          <cell r="S5915">
            <v>1673.88</v>
          </cell>
        </row>
        <row r="5915">
          <cell r="AA5915">
            <v>45323</v>
          </cell>
          <cell r="AB5915">
            <v>2024</v>
          </cell>
        </row>
        <row r="5915">
          <cell r="AF5915" t="str">
            <v>住宅物业费</v>
          </cell>
        </row>
        <row r="5916">
          <cell r="C5916" t="str">
            <v>中华东波苑</v>
          </cell>
        </row>
        <row r="5916">
          <cell r="K5916" t="str">
            <v>2024年</v>
          </cell>
        </row>
        <row r="5916">
          <cell r="M5916">
            <v>45657</v>
          </cell>
        </row>
        <row r="5916">
          <cell r="S5916">
            <v>4200</v>
          </cell>
        </row>
        <row r="5916">
          <cell r="AA5916">
            <v>45323</v>
          </cell>
          <cell r="AB5916">
            <v>2024</v>
          </cell>
        </row>
        <row r="5916">
          <cell r="AF5916" t="str">
            <v>地下停车费</v>
          </cell>
        </row>
        <row r="5917">
          <cell r="C5917" t="str">
            <v>中华东波苑</v>
          </cell>
        </row>
        <row r="5917">
          <cell r="K5917" t="str">
            <v>2024年</v>
          </cell>
        </row>
        <row r="5917">
          <cell r="M5917">
            <v>45657</v>
          </cell>
        </row>
        <row r="5917">
          <cell r="S5917">
            <v>1799.16</v>
          </cell>
        </row>
        <row r="5917">
          <cell r="AA5917">
            <v>45323</v>
          </cell>
          <cell r="AB5917">
            <v>2024</v>
          </cell>
        </row>
        <row r="5917">
          <cell r="AF5917" t="str">
            <v>住宅物业费</v>
          </cell>
        </row>
        <row r="5918">
          <cell r="C5918" t="str">
            <v>中华东波苑</v>
          </cell>
        </row>
        <row r="5918">
          <cell r="K5918" t="str">
            <v>2024年</v>
          </cell>
        </row>
        <row r="5918">
          <cell r="M5918">
            <v>45322</v>
          </cell>
        </row>
        <row r="5918">
          <cell r="S5918">
            <v>286.2</v>
          </cell>
        </row>
        <row r="5918">
          <cell r="AA5918">
            <v>45323</v>
          </cell>
          <cell r="AB5918">
            <v>2024</v>
          </cell>
        </row>
        <row r="5918">
          <cell r="AF5918" t="str">
            <v>代收水费</v>
          </cell>
        </row>
        <row r="5919">
          <cell r="C5919" t="str">
            <v>中华东波苑</v>
          </cell>
        </row>
        <row r="5919">
          <cell r="K5919" t="str">
            <v>2024年</v>
          </cell>
        </row>
        <row r="5919">
          <cell r="M5919">
            <v>45322</v>
          </cell>
        </row>
        <row r="5919">
          <cell r="S5919">
            <v>4323.8</v>
          </cell>
        </row>
        <row r="5919">
          <cell r="AA5919">
            <v>45323</v>
          </cell>
          <cell r="AB5919">
            <v>2024</v>
          </cell>
        </row>
        <row r="5919">
          <cell r="AF5919" t="str">
            <v>电费及管理费</v>
          </cell>
        </row>
        <row r="5920">
          <cell r="C5920" t="str">
            <v>中华东波苑</v>
          </cell>
        </row>
        <row r="5920">
          <cell r="K5920" t="str">
            <v>2024年</v>
          </cell>
        </row>
        <row r="5920">
          <cell r="M5920">
            <v>45382</v>
          </cell>
        </row>
        <row r="5920">
          <cell r="S5920">
            <v>2227.5</v>
          </cell>
        </row>
        <row r="5920">
          <cell r="AA5920">
            <v>45323</v>
          </cell>
          <cell r="AB5920">
            <v>2024</v>
          </cell>
        </row>
        <row r="5920">
          <cell r="AF5920" t="str">
            <v>租金收入</v>
          </cell>
        </row>
        <row r="5921">
          <cell r="C5921" t="str">
            <v>中华东波苑</v>
          </cell>
        </row>
        <row r="5921">
          <cell r="K5921" t="str">
            <v>2024年</v>
          </cell>
        </row>
        <row r="5921">
          <cell r="M5921">
            <v>45322</v>
          </cell>
        </row>
        <row r="5921">
          <cell r="S5921">
            <v>4895.16</v>
          </cell>
        </row>
        <row r="5921">
          <cell r="AA5921">
            <v>45323</v>
          </cell>
          <cell r="AB5921">
            <v>2024</v>
          </cell>
        </row>
        <row r="5921">
          <cell r="AF5921" t="str">
            <v>代收水费</v>
          </cell>
        </row>
        <row r="5922">
          <cell r="C5922" t="str">
            <v>中华东波苑</v>
          </cell>
        </row>
        <row r="5922">
          <cell r="K5922" t="str">
            <v>2024年</v>
          </cell>
        </row>
        <row r="5922">
          <cell r="M5922">
            <v>45322</v>
          </cell>
        </row>
        <row r="5922">
          <cell r="S5922">
            <v>35910</v>
          </cell>
        </row>
        <row r="5922">
          <cell r="AA5922">
            <v>45323</v>
          </cell>
          <cell r="AB5922">
            <v>2024</v>
          </cell>
        </row>
        <row r="5922">
          <cell r="AF5922" t="str">
            <v>电费及管理费</v>
          </cell>
        </row>
        <row r="5923">
          <cell r="C5923" t="str">
            <v>中华东波苑</v>
          </cell>
        </row>
        <row r="5923">
          <cell r="K5923" t="str">
            <v>2024年</v>
          </cell>
        </row>
        <row r="5923">
          <cell r="M5923">
            <v>45657</v>
          </cell>
        </row>
        <row r="5923">
          <cell r="S5923">
            <v>1794.36</v>
          </cell>
        </row>
        <row r="5923">
          <cell r="AA5923">
            <v>45323</v>
          </cell>
          <cell r="AB5923">
            <v>2024</v>
          </cell>
        </row>
        <row r="5923">
          <cell r="AF5923" t="str">
            <v>住宅物业费</v>
          </cell>
        </row>
        <row r="5924">
          <cell r="C5924" t="str">
            <v>中华东波苑</v>
          </cell>
        </row>
        <row r="5924">
          <cell r="K5924" t="str">
            <v>2024年</v>
          </cell>
        </row>
        <row r="5924">
          <cell r="M5924">
            <v>45657</v>
          </cell>
        </row>
        <row r="5924">
          <cell r="S5924">
            <v>3527.28</v>
          </cell>
        </row>
        <row r="5924">
          <cell r="AA5924">
            <v>45323</v>
          </cell>
          <cell r="AB5924">
            <v>2024</v>
          </cell>
        </row>
        <row r="5924">
          <cell r="AF5924" t="str">
            <v>商铺物业费</v>
          </cell>
        </row>
        <row r="5925">
          <cell r="C5925" t="str">
            <v>中华东波苑</v>
          </cell>
        </row>
        <row r="5925">
          <cell r="K5925" t="str">
            <v>2024年</v>
          </cell>
        </row>
        <row r="5925">
          <cell r="M5925">
            <v>45473</v>
          </cell>
        </row>
        <row r="5925">
          <cell r="S5925">
            <v>1915.2</v>
          </cell>
        </row>
        <row r="5925">
          <cell r="AA5925">
            <v>45323</v>
          </cell>
          <cell r="AB5925">
            <v>2024</v>
          </cell>
        </row>
        <row r="5925">
          <cell r="AF5925" t="str">
            <v>商铺物业费</v>
          </cell>
        </row>
        <row r="5926">
          <cell r="C5926" t="str">
            <v>中华东波苑</v>
          </cell>
        </row>
        <row r="5926">
          <cell r="K5926" t="str">
            <v>2024年</v>
          </cell>
        </row>
        <row r="5926">
          <cell r="M5926">
            <v>45473</v>
          </cell>
        </row>
        <row r="5926">
          <cell r="S5926">
            <v>1368</v>
          </cell>
        </row>
        <row r="5926">
          <cell r="AA5926">
            <v>45323</v>
          </cell>
          <cell r="AB5926">
            <v>2024</v>
          </cell>
        </row>
        <row r="5926">
          <cell r="AF5926" t="str">
            <v>商铺物业费</v>
          </cell>
        </row>
        <row r="5927">
          <cell r="C5927" t="str">
            <v>中华东波苑</v>
          </cell>
        </row>
        <row r="5927">
          <cell r="K5927" t="str">
            <v>2024年</v>
          </cell>
        </row>
        <row r="5927">
          <cell r="M5927">
            <v>45322</v>
          </cell>
        </row>
        <row r="5927">
          <cell r="S5927">
            <v>862.5</v>
          </cell>
        </row>
        <row r="5927">
          <cell r="AA5927">
            <v>45323</v>
          </cell>
          <cell r="AB5927">
            <v>2024</v>
          </cell>
        </row>
        <row r="5927">
          <cell r="AF5927" t="str">
            <v>代收水费</v>
          </cell>
        </row>
        <row r="5928">
          <cell r="C5928" t="str">
            <v>中华东波苑</v>
          </cell>
        </row>
        <row r="5928">
          <cell r="K5928" t="str">
            <v>2024年</v>
          </cell>
        </row>
        <row r="5928">
          <cell r="M5928">
            <v>45322</v>
          </cell>
        </row>
        <row r="5928">
          <cell r="S5928">
            <v>3197.7</v>
          </cell>
        </row>
        <row r="5928">
          <cell r="AA5928">
            <v>45323</v>
          </cell>
          <cell r="AB5928">
            <v>2024</v>
          </cell>
        </row>
        <row r="5928">
          <cell r="AF5928" t="str">
            <v>电费及管理费</v>
          </cell>
        </row>
        <row r="5929">
          <cell r="C5929" t="str">
            <v>中华东波苑</v>
          </cell>
        </row>
        <row r="5929">
          <cell r="K5929" t="str">
            <v>2024年</v>
          </cell>
        </row>
        <row r="5929">
          <cell r="M5929">
            <v>45322</v>
          </cell>
        </row>
        <row r="5929">
          <cell r="S5929">
            <v>300</v>
          </cell>
        </row>
        <row r="5929">
          <cell r="AA5929">
            <v>45323</v>
          </cell>
          <cell r="AB5929">
            <v>2024</v>
          </cell>
        </row>
        <row r="5929">
          <cell r="AF5929" t="str">
            <v>代收水费</v>
          </cell>
        </row>
        <row r="5930">
          <cell r="C5930" t="str">
            <v>中华东波苑</v>
          </cell>
        </row>
        <row r="5930">
          <cell r="K5930" t="str">
            <v>2024年</v>
          </cell>
        </row>
        <row r="5930">
          <cell r="M5930">
            <v>45322</v>
          </cell>
        </row>
        <row r="5930">
          <cell r="S5930">
            <v>1939.3</v>
          </cell>
        </row>
        <row r="5930">
          <cell r="AA5930">
            <v>45323</v>
          </cell>
          <cell r="AB5930">
            <v>2024</v>
          </cell>
        </row>
        <row r="5930">
          <cell r="AF5930" t="str">
            <v>电费及管理费</v>
          </cell>
        </row>
        <row r="5931">
          <cell r="C5931" t="str">
            <v>中华东波苑</v>
          </cell>
        </row>
        <row r="5931">
          <cell r="K5931" t="str">
            <v>2023年</v>
          </cell>
        </row>
        <row r="5931">
          <cell r="M5931">
            <v>45230</v>
          </cell>
        </row>
        <row r="5931">
          <cell r="S5931">
            <v>16208.1</v>
          </cell>
        </row>
        <row r="5931">
          <cell r="AA5931">
            <v>45323</v>
          </cell>
          <cell r="AB5931">
            <v>2024</v>
          </cell>
        </row>
        <row r="5931">
          <cell r="AF5931" t="str">
            <v>电费及管理费</v>
          </cell>
        </row>
        <row r="5932">
          <cell r="C5932" t="str">
            <v>中华东波苑</v>
          </cell>
        </row>
        <row r="5932">
          <cell r="K5932" t="str">
            <v>2024年</v>
          </cell>
        </row>
        <row r="5932">
          <cell r="M5932">
            <v>45657</v>
          </cell>
        </row>
        <row r="5932">
          <cell r="S5932">
            <v>1500</v>
          </cell>
        </row>
        <row r="5932">
          <cell r="AA5932">
            <v>45323</v>
          </cell>
          <cell r="AB5932">
            <v>2024</v>
          </cell>
        </row>
        <row r="5932">
          <cell r="AF5932" t="str">
            <v>小业主产权车辆管理费</v>
          </cell>
        </row>
        <row r="5933">
          <cell r="C5933" t="str">
            <v>中华东波苑</v>
          </cell>
        </row>
        <row r="5933">
          <cell r="K5933" t="str">
            <v>2024年</v>
          </cell>
        </row>
        <row r="5933">
          <cell r="M5933">
            <v>45657</v>
          </cell>
        </row>
        <row r="5933">
          <cell r="S5933">
            <v>2183.52</v>
          </cell>
        </row>
        <row r="5933">
          <cell r="AA5933">
            <v>45323</v>
          </cell>
          <cell r="AB5933">
            <v>2024</v>
          </cell>
        </row>
        <row r="5933">
          <cell r="AF5933" t="str">
            <v>住宅物业费</v>
          </cell>
        </row>
        <row r="5934">
          <cell r="C5934" t="str">
            <v>中华东波苑</v>
          </cell>
        </row>
        <row r="5934">
          <cell r="K5934" t="str">
            <v>2024年</v>
          </cell>
        </row>
        <row r="5934">
          <cell r="M5934">
            <v>45657</v>
          </cell>
        </row>
        <row r="5934">
          <cell r="S5934">
            <v>1709.88</v>
          </cell>
        </row>
        <row r="5934">
          <cell r="AA5934">
            <v>45323</v>
          </cell>
          <cell r="AB5934">
            <v>2024</v>
          </cell>
        </row>
        <row r="5934">
          <cell r="AF5934" t="str">
            <v>住宅物业费</v>
          </cell>
        </row>
        <row r="5935">
          <cell r="C5935" t="str">
            <v>中华东波苑</v>
          </cell>
        </row>
        <row r="5935">
          <cell r="K5935" t="str">
            <v>2024年</v>
          </cell>
        </row>
        <row r="5935">
          <cell r="M5935">
            <v>45322</v>
          </cell>
        </row>
        <row r="5935">
          <cell r="S5935">
            <v>30</v>
          </cell>
        </row>
        <row r="5935">
          <cell r="AA5935">
            <v>45323</v>
          </cell>
          <cell r="AB5935">
            <v>2024</v>
          </cell>
        </row>
        <row r="5935">
          <cell r="AF5935" t="str">
            <v>代收水费</v>
          </cell>
        </row>
        <row r="5936">
          <cell r="C5936" t="str">
            <v>中华东波苑</v>
          </cell>
        </row>
        <row r="5936">
          <cell r="K5936" t="str">
            <v>2024年</v>
          </cell>
        </row>
        <row r="5936">
          <cell r="M5936">
            <v>45322</v>
          </cell>
        </row>
        <row r="5936">
          <cell r="S5936">
            <v>875</v>
          </cell>
        </row>
        <row r="5936">
          <cell r="AA5936">
            <v>45323</v>
          </cell>
          <cell r="AB5936">
            <v>2024</v>
          </cell>
        </row>
        <row r="5936">
          <cell r="AF5936" t="str">
            <v>电费及管理费</v>
          </cell>
        </row>
        <row r="5937">
          <cell r="C5937" t="str">
            <v>中华东波苑</v>
          </cell>
        </row>
        <row r="5937">
          <cell r="K5937" t="str">
            <v>2024年</v>
          </cell>
        </row>
        <row r="5937">
          <cell r="M5937">
            <v>45657</v>
          </cell>
        </row>
        <row r="5937">
          <cell r="S5937">
            <v>3000</v>
          </cell>
        </row>
        <row r="5937">
          <cell r="AA5937">
            <v>45323</v>
          </cell>
          <cell r="AB5937">
            <v>2024</v>
          </cell>
        </row>
        <row r="5937">
          <cell r="AF5937" t="str">
            <v>地面停车费</v>
          </cell>
        </row>
        <row r="5938">
          <cell r="C5938" t="str">
            <v>中华东波苑</v>
          </cell>
        </row>
        <row r="5938">
          <cell r="K5938" t="str">
            <v>2024年</v>
          </cell>
        </row>
        <row r="5938">
          <cell r="M5938">
            <v>45657</v>
          </cell>
        </row>
        <row r="5938">
          <cell r="S5938">
            <v>1500</v>
          </cell>
        </row>
        <row r="5938">
          <cell r="AA5938">
            <v>45323</v>
          </cell>
          <cell r="AB5938">
            <v>2024</v>
          </cell>
        </row>
        <row r="5938">
          <cell r="AF5938" t="str">
            <v>小业主产权车辆管理费</v>
          </cell>
        </row>
        <row r="5939">
          <cell r="C5939" t="str">
            <v>中华东波苑</v>
          </cell>
        </row>
        <row r="5939">
          <cell r="K5939" t="str">
            <v>2024年</v>
          </cell>
        </row>
        <row r="5939">
          <cell r="M5939">
            <v>45657</v>
          </cell>
        </row>
        <row r="5939">
          <cell r="S5939">
            <v>1712.04</v>
          </cell>
        </row>
        <row r="5939">
          <cell r="AA5939">
            <v>45323</v>
          </cell>
          <cell r="AB5939">
            <v>2024</v>
          </cell>
        </row>
        <row r="5939">
          <cell r="AF5939" t="str">
            <v>住宅物业费</v>
          </cell>
        </row>
        <row r="5940">
          <cell r="C5940" t="str">
            <v>中华东波苑</v>
          </cell>
        </row>
        <row r="5940">
          <cell r="K5940" t="str">
            <v>2024年</v>
          </cell>
        </row>
        <row r="5940">
          <cell r="M5940">
            <v>45657</v>
          </cell>
        </row>
        <row r="5940">
          <cell r="S5940">
            <v>1799.16</v>
          </cell>
        </row>
        <row r="5940">
          <cell r="AA5940">
            <v>45323</v>
          </cell>
          <cell r="AB5940">
            <v>2024</v>
          </cell>
        </row>
        <row r="5940">
          <cell r="AF5940" t="str">
            <v>住宅物业费</v>
          </cell>
        </row>
        <row r="5941">
          <cell r="C5941" t="str">
            <v>中华东波苑</v>
          </cell>
        </row>
        <row r="5941">
          <cell r="K5941" t="str">
            <v>2024年</v>
          </cell>
        </row>
        <row r="5941">
          <cell r="M5941">
            <v>45322</v>
          </cell>
        </row>
        <row r="5941">
          <cell r="S5941">
            <v>72.2</v>
          </cell>
        </row>
        <row r="5941">
          <cell r="AA5941">
            <v>45323</v>
          </cell>
          <cell r="AB5941">
            <v>2024</v>
          </cell>
        </row>
        <row r="5941">
          <cell r="AF5941" t="str">
            <v>代收水费</v>
          </cell>
        </row>
        <row r="5942">
          <cell r="C5942" t="str">
            <v>中华东波苑</v>
          </cell>
        </row>
        <row r="5942">
          <cell r="K5942" t="str">
            <v>2024年</v>
          </cell>
        </row>
        <row r="5942">
          <cell r="M5942">
            <v>45322</v>
          </cell>
        </row>
        <row r="5942">
          <cell r="S5942">
            <v>52.8</v>
          </cell>
        </row>
        <row r="5942">
          <cell r="AA5942">
            <v>45323</v>
          </cell>
          <cell r="AB5942">
            <v>2024</v>
          </cell>
        </row>
        <row r="5942">
          <cell r="AF5942" t="str">
            <v>电费及管理费</v>
          </cell>
        </row>
        <row r="5943">
          <cell r="C5943" t="str">
            <v>中华东波苑</v>
          </cell>
        </row>
        <row r="5943">
          <cell r="K5943" t="str">
            <v>2024年</v>
          </cell>
        </row>
        <row r="5943">
          <cell r="M5943">
            <v>45322</v>
          </cell>
        </row>
        <row r="5943">
          <cell r="S5943">
            <v>14.44</v>
          </cell>
        </row>
        <row r="5943">
          <cell r="AA5943">
            <v>45323</v>
          </cell>
          <cell r="AB5943">
            <v>2024</v>
          </cell>
        </row>
        <row r="5943">
          <cell r="AF5943" t="str">
            <v>代收水费</v>
          </cell>
        </row>
        <row r="5944">
          <cell r="C5944" t="str">
            <v>中华东波苑</v>
          </cell>
        </row>
        <row r="5944">
          <cell r="K5944" t="str">
            <v>2024年</v>
          </cell>
        </row>
        <row r="5944">
          <cell r="M5944">
            <v>45322</v>
          </cell>
        </row>
        <row r="5944">
          <cell r="S5944">
            <v>2638.9</v>
          </cell>
        </row>
        <row r="5944">
          <cell r="AA5944">
            <v>45323</v>
          </cell>
          <cell r="AB5944">
            <v>2024</v>
          </cell>
        </row>
        <row r="5944">
          <cell r="AF5944" t="str">
            <v>电费及管理费</v>
          </cell>
        </row>
        <row r="5945">
          <cell r="C5945" t="str">
            <v>中华东波苑</v>
          </cell>
        </row>
        <row r="5945">
          <cell r="K5945" t="str">
            <v>2024年</v>
          </cell>
        </row>
        <row r="5945">
          <cell r="M5945">
            <v>45382</v>
          </cell>
        </row>
        <row r="5945">
          <cell r="S5945">
            <v>449.79</v>
          </cell>
        </row>
        <row r="5945">
          <cell r="AA5945">
            <v>45323</v>
          </cell>
          <cell r="AB5945">
            <v>2024</v>
          </cell>
        </row>
        <row r="5945">
          <cell r="AF5945" t="str">
            <v>住宅物业费</v>
          </cell>
        </row>
        <row r="5946">
          <cell r="C5946" t="str">
            <v>中华东波苑</v>
          </cell>
        </row>
        <row r="5946">
          <cell r="K5946" t="str">
            <v>2024年</v>
          </cell>
        </row>
        <row r="5946">
          <cell r="M5946">
            <v>45382</v>
          </cell>
        </row>
        <row r="5946">
          <cell r="S5946">
            <v>375</v>
          </cell>
        </row>
        <row r="5946">
          <cell r="AA5946">
            <v>45323</v>
          </cell>
          <cell r="AB5946">
            <v>2024</v>
          </cell>
        </row>
        <row r="5946">
          <cell r="AF5946" t="str">
            <v>小业主产权车辆管理费</v>
          </cell>
        </row>
        <row r="5947">
          <cell r="C5947" t="str">
            <v>中华东波苑</v>
          </cell>
        </row>
        <row r="5947">
          <cell r="K5947" t="str">
            <v>2024年</v>
          </cell>
        </row>
        <row r="5947">
          <cell r="M5947">
            <v>45322</v>
          </cell>
        </row>
        <row r="5947">
          <cell r="S5947">
            <v>284.4</v>
          </cell>
        </row>
        <row r="5947">
          <cell r="AA5947">
            <v>45323</v>
          </cell>
          <cell r="AB5947">
            <v>2024</v>
          </cell>
        </row>
        <row r="5947">
          <cell r="AF5947" t="str">
            <v>电费及管理费</v>
          </cell>
        </row>
        <row r="5948">
          <cell r="C5948" t="str">
            <v>中华东波苑</v>
          </cell>
        </row>
        <row r="5948">
          <cell r="K5948" t="str">
            <v>2024年</v>
          </cell>
        </row>
        <row r="5948">
          <cell r="M5948">
            <v>45322</v>
          </cell>
        </row>
        <row r="5948">
          <cell r="S5948">
            <v>732</v>
          </cell>
        </row>
        <row r="5948">
          <cell r="AA5948">
            <v>45323</v>
          </cell>
          <cell r="AB5948">
            <v>2024</v>
          </cell>
        </row>
        <row r="5948">
          <cell r="AF5948" t="str">
            <v>代收水费</v>
          </cell>
        </row>
        <row r="5949">
          <cell r="C5949" t="str">
            <v>中华东波苑</v>
          </cell>
        </row>
        <row r="5949">
          <cell r="K5949" t="str">
            <v>2024年</v>
          </cell>
        </row>
        <row r="5949">
          <cell r="M5949">
            <v>45322</v>
          </cell>
        </row>
        <row r="5949">
          <cell r="S5949">
            <v>7849.2</v>
          </cell>
        </row>
        <row r="5949">
          <cell r="AA5949">
            <v>45323</v>
          </cell>
          <cell r="AB5949">
            <v>2024</v>
          </cell>
        </row>
        <row r="5949">
          <cell r="AF5949" t="str">
            <v>电费及管理费</v>
          </cell>
        </row>
        <row r="5950">
          <cell r="C5950" t="str">
            <v>中华东波苑</v>
          </cell>
        </row>
        <row r="5950">
          <cell r="K5950" t="str">
            <v>2024年</v>
          </cell>
        </row>
        <row r="5950">
          <cell r="M5950">
            <v>45322</v>
          </cell>
        </row>
        <row r="5950">
          <cell r="S5950">
            <v>1116.3</v>
          </cell>
        </row>
        <row r="5950">
          <cell r="AA5950">
            <v>45323</v>
          </cell>
          <cell r="AB5950">
            <v>2024</v>
          </cell>
        </row>
        <row r="5950">
          <cell r="AF5950" t="str">
            <v>代收水费</v>
          </cell>
        </row>
        <row r="5951">
          <cell r="C5951" t="str">
            <v>中华东波苑</v>
          </cell>
        </row>
        <row r="5951">
          <cell r="K5951" t="str">
            <v>2024年</v>
          </cell>
        </row>
        <row r="5951">
          <cell r="M5951">
            <v>45322</v>
          </cell>
        </row>
        <row r="5951">
          <cell r="S5951">
            <v>6528.6</v>
          </cell>
        </row>
        <row r="5951">
          <cell r="AA5951">
            <v>45323</v>
          </cell>
          <cell r="AB5951">
            <v>2024</v>
          </cell>
        </row>
        <row r="5951">
          <cell r="AF5951" t="str">
            <v>电费及管理费</v>
          </cell>
        </row>
        <row r="5952">
          <cell r="C5952" t="str">
            <v>中华东波苑</v>
          </cell>
        </row>
        <row r="5952">
          <cell r="K5952" t="str">
            <v>2024年</v>
          </cell>
        </row>
        <row r="5952">
          <cell r="M5952">
            <v>45322</v>
          </cell>
        </row>
        <row r="5952">
          <cell r="S5952">
            <v>14.44</v>
          </cell>
        </row>
        <row r="5952">
          <cell r="AA5952">
            <v>45323</v>
          </cell>
          <cell r="AB5952">
            <v>2024</v>
          </cell>
        </row>
        <row r="5952">
          <cell r="AF5952" t="str">
            <v>代收水费</v>
          </cell>
        </row>
        <row r="5953">
          <cell r="C5953" t="str">
            <v>中华东波苑</v>
          </cell>
        </row>
        <row r="5953">
          <cell r="K5953" t="str">
            <v>2024年</v>
          </cell>
        </row>
        <row r="5953">
          <cell r="M5953">
            <v>45322</v>
          </cell>
        </row>
        <row r="5953">
          <cell r="S5953">
            <v>541.5</v>
          </cell>
        </row>
        <row r="5953">
          <cell r="AA5953">
            <v>45323</v>
          </cell>
          <cell r="AB5953">
            <v>2024</v>
          </cell>
        </row>
        <row r="5953">
          <cell r="AF5953" t="str">
            <v>电费及管理费</v>
          </cell>
        </row>
        <row r="5954">
          <cell r="C5954" t="str">
            <v>中华东波苑</v>
          </cell>
        </row>
        <row r="5954">
          <cell r="K5954" t="str">
            <v>2024年</v>
          </cell>
        </row>
        <row r="5954">
          <cell r="M5954">
            <v>45322</v>
          </cell>
        </row>
        <row r="5954">
          <cell r="S5954">
            <v>194.94</v>
          </cell>
        </row>
        <row r="5954">
          <cell r="AA5954">
            <v>45323</v>
          </cell>
          <cell r="AB5954">
            <v>2024</v>
          </cell>
        </row>
        <row r="5954">
          <cell r="AF5954" t="str">
            <v>代收水费</v>
          </cell>
        </row>
        <row r="5955">
          <cell r="C5955" t="str">
            <v>中华东波苑</v>
          </cell>
        </row>
        <row r="5955">
          <cell r="K5955" t="str">
            <v>2023年</v>
          </cell>
        </row>
        <row r="5955">
          <cell r="M5955">
            <v>45230</v>
          </cell>
        </row>
        <row r="5955">
          <cell r="S5955">
            <v>7292.2</v>
          </cell>
        </row>
        <row r="5955">
          <cell r="AA5955">
            <v>45323</v>
          </cell>
          <cell r="AB5955">
            <v>2024</v>
          </cell>
        </row>
        <row r="5955">
          <cell r="AF5955" t="str">
            <v>代收水费</v>
          </cell>
        </row>
        <row r="5956">
          <cell r="C5956" t="str">
            <v>中华东波苑</v>
          </cell>
        </row>
        <row r="5956">
          <cell r="K5956" t="str">
            <v>2024年</v>
          </cell>
        </row>
        <row r="5956">
          <cell r="M5956">
            <v>45230</v>
          </cell>
        </row>
        <row r="5956">
          <cell r="S5956">
            <v>2707.8</v>
          </cell>
        </row>
        <row r="5956">
          <cell r="AA5956">
            <v>45323</v>
          </cell>
          <cell r="AB5956">
            <v>2024</v>
          </cell>
        </row>
        <row r="5956">
          <cell r="AF5956" t="str">
            <v>电费及管理费</v>
          </cell>
        </row>
        <row r="5957">
          <cell r="C5957" t="str">
            <v>中华东波苑</v>
          </cell>
        </row>
        <row r="5957">
          <cell r="K5957" t="str">
            <v>2024年</v>
          </cell>
        </row>
        <row r="5957">
          <cell r="M5957">
            <v>45322</v>
          </cell>
        </row>
        <row r="5957">
          <cell r="S5957">
            <v>32</v>
          </cell>
        </row>
        <row r="5957">
          <cell r="AA5957">
            <v>45323</v>
          </cell>
          <cell r="AB5957">
            <v>2024</v>
          </cell>
        </row>
        <row r="5957">
          <cell r="AF5957" t="str">
            <v>代收水费</v>
          </cell>
        </row>
        <row r="5958">
          <cell r="C5958" t="str">
            <v>中华东波苑</v>
          </cell>
        </row>
        <row r="5958">
          <cell r="K5958" t="str">
            <v>2024年</v>
          </cell>
        </row>
        <row r="5958">
          <cell r="M5958">
            <v>45322</v>
          </cell>
        </row>
        <row r="5958">
          <cell r="S5958">
            <v>139.2</v>
          </cell>
        </row>
        <row r="5958">
          <cell r="AA5958">
            <v>45323</v>
          </cell>
          <cell r="AB5958">
            <v>2024</v>
          </cell>
        </row>
        <row r="5958">
          <cell r="AF5958" t="str">
            <v>电费及管理费</v>
          </cell>
        </row>
        <row r="5959">
          <cell r="C5959" t="str">
            <v>中华东波苑</v>
          </cell>
        </row>
        <row r="5959">
          <cell r="K5959" t="str">
            <v>2024年</v>
          </cell>
        </row>
        <row r="5959">
          <cell r="M5959">
            <v>45322</v>
          </cell>
        </row>
        <row r="5959">
          <cell r="S5959">
            <v>101.08</v>
          </cell>
        </row>
        <row r="5959">
          <cell r="AA5959">
            <v>45323</v>
          </cell>
          <cell r="AB5959">
            <v>2024</v>
          </cell>
        </row>
        <row r="5959">
          <cell r="AF5959" t="str">
            <v>代收水费</v>
          </cell>
        </row>
        <row r="5960">
          <cell r="C5960" t="str">
            <v>中华东波苑</v>
          </cell>
        </row>
        <row r="5960">
          <cell r="K5960" t="str">
            <v>2024年</v>
          </cell>
        </row>
        <row r="5960">
          <cell r="M5960">
            <v>45322</v>
          </cell>
        </row>
        <row r="5960">
          <cell r="S5960">
            <v>3808.55</v>
          </cell>
        </row>
        <row r="5960">
          <cell r="AA5960">
            <v>45323</v>
          </cell>
          <cell r="AB5960">
            <v>2024</v>
          </cell>
        </row>
        <row r="5960">
          <cell r="AF5960" t="str">
            <v>电费及管理费</v>
          </cell>
        </row>
        <row r="5961">
          <cell r="C5961" t="str">
            <v>中华东波苑</v>
          </cell>
        </row>
        <row r="5961">
          <cell r="K5961" t="str">
            <v>2024年</v>
          </cell>
        </row>
        <row r="5961">
          <cell r="M5961">
            <v>45322</v>
          </cell>
        </row>
        <row r="5961">
          <cell r="S5961">
            <v>968</v>
          </cell>
        </row>
        <row r="5961">
          <cell r="AA5961">
            <v>45323</v>
          </cell>
          <cell r="AB5961">
            <v>2024</v>
          </cell>
        </row>
        <row r="5961">
          <cell r="AF5961" t="str">
            <v>代收水费</v>
          </cell>
        </row>
        <row r="5962">
          <cell r="C5962" t="str">
            <v>中华东波苑</v>
          </cell>
        </row>
        <row r="5962">
          <cell r="K5962" t="str">
            <v>2024年</v>
          </cell>
        </row>
        <row r="5962">
          <cell r="M5962">
            <v>45322</v>
          </cell>
        </row>
        <row r="5962">
          <cell r="S5962">
            <v>5079.8</v>
          </cell>
        </row>
        <row r="5962">
          <cell r="AA5962">
            <v>45323</v>
          </cell>
          <cell r="AB5962">
            <v>2024</v>
          </cell>
        </row>
        <row r="5962">
          <cell r="AF5962" t="str">
            <v>电费及管理费</v>
          </cell>
        </row>
        <row r="5963">
          <cell r="C5963" t="str">
            <v>中华东波苑</v>
          </cell>
        </row>
        <row r="5963">
          <cell r="K5963" t="str">
            <v>2024年</v>
          </cell>
        </row>
        <row r="5963">
          <cell r="M5963">
            <v>45322</v>
          </cell>
        </row>
        <row r="5963">
          <cell r="S5963">
            <v>469.3</v>
          </cell>
        </row>
        <row r="5963">
          <cell r="AA5963">
            <v>45323</v>
          </cell>
          <cell r="AB5963">
            <v>2024</v>
          </cell>
        </row>
        <row r="5963">
          <cell r="AF5963" t="str">
            <v>代收水费</v>
          </cell>
        </row>
        <row r="5964">
          <cell r="C5964" t="str">
            <v>中华东波苑</v>
          </cell>
        </row>
        <row r="5964">
          <cell r="K5964" t="str">
            <v>2024年</v>
          </cell>
        </row>
        <row r="5964">
          <cell r="M5964">
            <v>45322</v>
          </cell>
        </row>
        <row r="5964">
          <cell r="S5964">
            <v>336</v>
          </cell>
        </row>
        <row r="5964">
          <cell r="AA5964">
            <v>45323</v>
          </cell>
          <cell r="AB5964">
            <v>2024</v>
          </cell>
        </row>
        <row r="5964">
          <cell r="AF5964" t="str">
            <v>代收水费</v>
          </cell>
        </row>
        <row r="5965">
          <cell r="C5965" t="str">
            <v>中华东波苑</v>
          </cell>
        </row>
        <row r="5965">
          <cell r="K5965" t="str">
            <v>2024年</v>
          </cell>
        </row>
        <row r="5965">
          <cell r="M5965">
            <v>45322</v>
          </cell>
        </row>
        <row r="5965">
          <cell r="S5965">
            <v>48</v>
          </cell>
        </row>
        <row r="5965">
          <cell r="AA5965">
            <v>45323</v>
          </cell>
          <cell r="AB5965">
            <v>2024</v>
          </cell>
        </row>
        <row r="5965">
          <cell r="AF5965" t="str">
            <v>代收水费</v>
          </cell>
        </row>
        <row r="5966">
          <cell r="C5966" t="str">
            <v>中华东波苑</v>
          </cell>
        </row>
        <row r="5966">
          <cell r="K5966" t="str">
            <v>2024年</v>
          </cell>
        </row>
        <row r="5966">
          <cell r="M5966">
            <v>45322</v>
          </cell>
        </row>
        <row r="5966">
          <cell r="S5966">
            <v>127.2</v>
          </cell>
        </row>
        <row r="5966">
          <cell r="AA5966">
            <v>45323</v>
          </cell>
          <cell r="AB5966">
            <v>2024</v>
          </cell>
        </row>
        <row r="5966">
          <cell r="AF5966" t="str">
            <v>电费及管理费</v>
          </cell>
        </row>
        <row r="5967">
          <cell r="C5967" t="str">
            <v>中华东波苑</v>
          </cell>
        </row>
        <row r="5967">
          <cell r="K5967" t="str">
            <v>2024年</v>
          </cell>
        </row>
        <row r="5967">
          <cell r="M5967">
            <v>45657</v>
          </cell>
        </row>
        <row r="5967">
          <cell r="S5967">
            <v>3000</v>
          </cell>
        </row>
        <row r="5967">
          <cell r="AA5967">
            <v>45323</v>
          </cell>
          <cell r="AB5967">
            <v>2024</v>
          </cell>
        </row>
        <row r="5967">
          <cell r="AF5967" t="str">
            <v>地面停车费</v>
          </cell>
        </row>
        <row r="5968">
          <cell r="C5968" t="str">
            <v>中华东波苑</v>
          </cell>
        </row>
        <row r="5968">
          <cell r="K5968" t="str">
            <v>2024年</v>
          </cell>
        </row>
        <row r="5968">
          <cell r="M5968">
            <v>45657</v>
          </cell>
        </row>
        <row r="5968">
          <cell r="S5968">
            <v>1799.16</v>
          </cell>
        </row>
        <row r="5968">
          <cell r="AA5968">
            <v>45323</v>
          </cell>
          <cell r="AB5968">
            <v>2024</v>
          </cell>
        </row>
        <row r="5968">
          <cell r="AF5968" t="str">
            <v>住宅物业费</v>
          </cell>
        </row>
        <row r="5969">
          <cell r="C5969" t="str">
            <v>中华东波苑</v>
          </cell>
        </row>
        <row r="5969">
          <cell r="K5969" t="str">
            <v>2024年</v>
          </cell>
        </row>
        <row r="5969">
          <cell r="M5969">
            <v>45657</v>
          </cell>
        </row>
        <row r="5969">
          <cell r="S5969">
            <v>3000</v>
          </cell>
        </row>
        <row r="5969">
          <cell r="AA5969">
            <v>45323</v>
          </cell>
          <cell r="AB5969">
            <v>2024</v>
          </cell>
        </row>
        <row r="5969">
          <cell r="AF5969" t="str">
            <v>地面停车费</v>
          </cell>
        </row>
        <row r="5970">
          <cell r="C5970" t="str">
            <v>中华东波苑</v>
          </cell>
        </row>
        <row r="5970">
          <cell r="K5970" t="str">
            <v>2024年</v>
          </cell>
        </row>
        <row r="5970">
          <cell r="M5970">
            <v>45657</v>
          </cell>
        </row>
        <row r="5970">
          <cell r="S5970">
            <v>1473.6</v>
          </cell>
        </row>
        <row r="5970">
          <cell r="AA5970">
            <v>45323</v>
          </cell>
          <cell r="AB5970">
            <v>2024</v>
          </cell>
        </row>
        <row r="5970">
          <cell r="AF5970" t="str">
            <v>住宅物业费</v>
          </cell>
        </row>
        <row r="5971">
          <cell r="C5971" t="str">
            <v>中华东波苑</v>
          </cell>
        </row>
        <row r="5971">
          <cell r="K5971" t="str">
            <v>2024年</v>
          </cell>
        </row>
        <row r="5971">
          <cell r="M5971">
            <v>45657</v>
          </cell>
        </row>
        <row r="5971">
          <cell r="S5971">
            <v>1473.6</v>
          </cell>
        </row>
        <row r="5971">
          <cell r="AA5971">
            <v>45323</v>
          </cell>
          <cell r="AB5971">
            <v>2024</v>
          </cell>
        </row>
        <row r="5971">
          <cell r="AF5971" t="str">
            <v>住宅物业费</v>
          </cell>
        </row>
        <row r="5972">
          <cell r="C5972" t="str">
            <v>中华东波苑</v>
          </cell>
        </row>
        <row r="5972">
          <cell r="K5972" t="str">
            <v>2023年</v>
          </cell>
        </row>
        <row r="5972">
          <cell r="M5972">
            <v>45291</v>
          </cell>
        </row>
        <row r="5972">
          <cell r="S5972">
            <v>95</v>
          </cell>
        </row>
        <row r="5972">
          <cell r="AA5972">
            <v>45323</v>
          </cell>
          <cell r="AB5972">
            <v>2024</v>
          </cell>
        </row>
        <row r="5972">
          <cell r="AF5972" t="str">
            <v>电费及管理费</v>
          </cell>
        </row>
        <row r="5973">
          <cell r="C5973" t="str">
            <v>中华东波苑</v>
          </cell>
        </row>
        <row r="5973">
          <cell r="K5973" t="str">
            <v>2023年</v>
          </cell>
        </row>
        <row r="5973">
          <cell r="M5973">
            <v>45291</v>
          </cell>
        </row>
        <row r="5973">
          <cell r="S5973">
            <v>83</v>
          </cell>
        </row>
        <row r="5973">
          <cell r="AA5973">
            <v>45323</v>
          </cell>
          <cell r="AB5973">
            <v>2024</v>
          </cell>
        </row>
        <row r="5973">
          <cell r="AF5973" t="str">
            <v>代收水费</v>
          </cell>
        </row>
        <row r="5974">
          <cell r="C5974" t="str">
            <v>中华东波苑</v>
          </cell>
        </row>
        <row r="5974">
          <cell r="K5974" t="str">
            <v>2024年</v>
          </cell>
        </row>
        <row r="5974">
          <cell r="M5974">
            <v>45322</v>
          </cell>
        </row>
        <row r="5974">
          <cell r="S5974">
            <v>363</v>
          </cell>
        </row>
        <row r="5974">
          <cell r="AA5974">
            <v>45323</v>
          </cell>
          <cell r="AB5974">
            <v>2024</v>
          </cell>
        </row>
        <row r="5974">
          <cell r="AF5974" t="str">
            <v>电费及管理费</v>
          </cell>
        </row>
        <row r="5975">
          <cell r="C5975" t="str">
            <v>中华东波苑</v>
          </cell>
        </row>
        <row r="5975">
          <cell r="K5975" t="str">
            <v>2024年</v>
          </cell>
        </row>
        <row r="5975">
          <cell r="M5975">
            <v>45322</v>
          </cell>
        </row>
        <row r="5975">
          <cell r="S5975">
            <v>225</v>
          </cell>
        </row>
        <row r="5975">
          <cell r="AA5975">
            <v>45323</v>
          </cell>
          <cell r="AB5975">
            <v>2024</v>
          </cell>
        </row>
        <row r="5975">
          <cell r="AF5975" t="str">
            <v>代收水费</v>
          </cell>
        </row>
        <row r="5976">
          <cell r="C5976" t="str">
            <v>中华东波苑</v>
          </cell>
        </row>
        <row r="5976">
          <cell r="K5976" t="str">
            <v>2024年</v>
          </cell>
        </row>
        <row r="5976">
          <cell r="M5976">
            <v>45473</v>
          </cell>
        </row>
        <row r="5976">
          <cell r="S5976">
            <v>7482.3</v>
          </cell>
        </row>
        <row r="5976">
          <cell r="AA5976">
            <v>45323</v>
          </cell>
          <cell r="AB5976">
            <v>2024</v>
          </cell>
        </row>
        <row r="5976">
          <cell r="AF5976" t="str">
            <v>商铺物业费</v>
          </cell>
        </row>
        <row r="5977">
          <cell r="C5977" t="str">
            <v>中华东波苑</v>
          </cell>
        </row>
        <row r="5977">
          <cell r="K5977" t="str">
            <v>2024年</v>
          </cell>
        </row>
        <row r="5977">
          <cell r="M5977">
            <v>45322</v>
          </cell>
        </row>
        <row r="5977">
          <cell r="S5977">
            <v>1925</v>
          </cell>
        </row>
        <row r="5977">
          <cell r="AA5977">
            <v>45323</v>
          </cell>
          <cell r="AB5977">
            <v>2024</v>
          </cell>
        </row>
        <row r="5977">
          <cell r="AF5977" t="str">
            <v>电费及管理费</v>
          </cell>
        </row>
        <row r="5978">
          <cell r="C5978" t="str">
            <v>中华东波苑</v>
          </cell>
        </row>
        <row r="5978">
          <cell r="K5978" t="str">
            <v>2024年</v>
          </cell>
        </row>
        <row r="5978">
          <cell r="M5978">
            <v>45322</v>
          </cell>
        </row>
        <row r="5978">
          <cell r="S5978">
            <v>225</v>
          </cell>
        </row>
        <row r="5978">
          <cell r="AA5978">
            <v>45323</v>
          </cell>
          <cell r="AB5978">
            <v>2024</v>
          </cell>
        </row>
        <row r="5978">
          <cell r="AF5978" t="str">
            <v>代收水费</v>
          </cell>
        </row>
        <row r="5979">
          <cell r="C5979" t="str">
            <v>中华东波苑</v>
          </cell>
        </row>
        <row r="5979">
          <cell r="K5979" t="str">
            <v>2024年</v>
          </cell>
        </row>
        <row r="5979">
          <cell r="M5979">
            <v>45473</v>
          </cell>
        </row>
        <row r="5979">
          <cell r="S5979">
            <v>1500</v>
          </cell>
        </row>
        <row r="5979">
          <cell r="AA5979">
            <v>45323</v>
          </cell>
          <cell r="AB5979">
            <v>2024</v>
          </cell>
        </row>
        <row r="5979">
          <cell r="AF5979" t="str">
            <v>地面停车费</v>
          </cell>
        </row>
        <row r="5980">
          <cell r="C5980" t="str">
            <v>中华东波苑</v>
          </cell>
        </row>
        <row r="5980">
          <cell r="K5980" t="str">
            <v>2024年</v>
          </cell>
        </row>
        <row r="5980">
          <cell r="M5980">
            <v>45473</v>
          </cell>
        </row>
        <row r="5980">
          <cell r="S5980">
            <v>4161</v>
          </cell>
        </row>
        <row r="5980">
          <cell r="AA5980">
            <v>45323</v>
          </cell>
          <cell r="AB5980">
            <v>2024</v>
          </cell>
        </row>
        <row r="5980">
          <cell r="AF5980" t="str">
            <v>商铺物业费</v>
          </cell>
        </row>
        <row r="5981">
          <cell r="C5981" t="str">
            <v>中华东波苑</v>
          </cell>
        </row>
        <row r="5981">
          <cell r="K5981" t="str">
            <v>2024年</v>
          </cell>
        </row>
        <row r="5981">
          <cell r="M5981">
            <v>45473</v>
          </cell>
        </row>
        <row r="5981">
          <cell r="S5981">
            <v>836.94</v>
          </cell>
        </row>
        <row r="5981">
          <cell r="AA5981">
            <v>45323</v>
          </cell>
          <cell r="AB5981">
            <v>2024</v>
          </cell>
        </row>
        <row r="5981">
          <cell r="AF5981" t="str">
            <v>住宅物业费</v>
          </cell>
        </row>
        <row r="5982">
          <cell r="C5982" t="str">
            <v>中华东波苑</v>
          </cell>
        </row>
        <row r="5982">
          <cell r="K5982" t="str">
            <v>2024年</v>
          </cell>
        </row>
        <row r="5982">
          <cell r="M5982">
            <v>45382</v>
          </cell>
        </row>
        <row r="5982">
          <cell r="S5982">
            <v>393.82</v>
          </cell>
        </row>
        <row r="5982">
          <cell r="AA5982">
            <v>45323</v>
          </cell>
          <cell r="AB5982">
            <v>2024</v>
          </cell>
        </row>
        <row r="5982">
          <cell r="AF5982" t="str">
            <v>商铺物业费</v>
          </cell>
        </row>
        <row r="5983">
          <cell r="C5983" t="str">
            <v>中华东波苑</v>
          </cell>
        </row>
        <row r="5983">
          <cell r="K5983" t="str">
            <v>2024年</v>
          </cell>
        </row>
        <row r="5983">
          <cell r="M5983">
            <v>45382</v>
          </cell>
        </row>
        <row r="5983">
          <cell r="S5983">
            <v>265.56</v>
          </cell>
        </row>
        <row r="5983">
          <cell r="AA5983">
            <v>45323</v>
          </cell>
          <cell r="AB5983">
            <v>2024</v>
          </cell>
        </row>
        <row r="5983">
          <cell r="AF5983" t="str">
            <v>商铺物业费</v>
          </cell>
        </row>
        <row r="5984">
          <cell r="C5984" t="str">
            <v>中华东波苑</v>
          </cell>
        </row>
        <row r="5984">
          <cell r="K5984" t="str">
            <v>2024年</v>
          </cell>
        </row>
        <row r="5984">
          <cell r="M5984">
            <v>45382</v>
          </cell>
        </row>
        <row r="5984">
          <cell r="S5984">
            <v>1699.1</v>
          </cell>
        </row>
        <row r="5984">
          <cell r="AA5984">
            <v>45323</v>
          </cell>
          <cell r="AB5984">
            <v>2024</v>
          </cell>
        </row>
        <row r="5984">
          <cell r="AF5984" t="str">
            <v>商铺物业费</v>
          </cell>
        </row>
        <row r="5985">
          <cell r="C5985" t="str">
            <v>中华东波苑</v>
          </cell>
        </row>
        <row r="5985">
          <cell r="K5985" t="str">
            <v>2024年</v>
          </cell>
        </row>
        <row r="5985">
          <cell r="M5985">
            <v>45382</v>
          </cell>
        </row>
        <row r="5985">
          <cell r="S5985">
            <v>1674.34</v>
          </cell>
        </row>
        <row r="5985">
          <cell r="AA5985">
            <v>45323</v>
          </cell>
          <cell r="AB5985">
            <v>2024</v>
          </cell>
        </row>
        <row r="5985">
          <cell r="AF5985" t="str">
            <v>商铺物业费</v>
          </cell>
        </row>
        <row r="5986">
          <cell r="C5986" t="str">
            <v>中华东波苑</v>
          </cell>
        </row>
        <row r="5986">
          <cell r="K5986" t="str">
            <v>2024年</v>
          </cell>
        </row>
        <row r="5986">
          <cell r="M5986">
            <v>45382</v>
          </cell>
        </row>
        <row r="5986">
          <cell r="S5986">
            <v>1282.94</v>
          </cell>
        </row>
        <row r="5986">
          <cell r="AA5986">
            <v>45323</v>
          </cell>
          <cell r="AB5986">
            <v>2024</v>
          </cell>
        </row>
        <row r="5986">
          <cell r="AF5986" t="str">
            <v>商铺物业费</v>
          </cell>
        </row>
        <row r="5987">
          <cell r="C5987" t="str">
            <v>中华东波苑</v>
          </cell>
        </row>
        <row r="5987">
          <cell r="K5987" t="str">
            <v>2024年</v>
          </cell>
        </row>
        <row r="5987">
          <cell r="M5987">
            <v>45382</v>
          </cell>
        </row>
        <row r="5987">
          <cell r="S5987">
            <v>3553.8</v>
          </cell>
        </row>
        <row r="5987">
          <cell r="AA5987">
            <v>45323</v>
          </cell>
          <cell r="AB5987">
            <v>2024</v>
          </cell>
        </row>
        <row r="5987">
          <cell r="AF5987" t="str">
            <v>商铺物业费</v>
          </cell>
        </row>
        <row r="5988">
          <cell r="C5988" t="str">
            <v>中华东波苑</v>
          </cell>
        </row>
        <row r="5988">
          <cell r="K5988" t="str">
            <v>2022年</v>
          </cell>
        </row>
        <row r="5988">
          <cell r="M5988">
            <v>44926</v>
          </cell>
        </row>
        <row r="5988">
          <cell r="S5988">
            <v>542</v>
          </cell>
        </row>
        <row r="5988">
          <cell r="AA5988">
            <v>45323</v>
          </cell>
          <cell r="AB5988">
            <v>2024</v>
          </cell>
        </row>
        <row r="5988">
          <cell r="AF5988" t="str">
            <v>商铺物业费</v>
          </cell>
        </row>
        <row r="5989">
          <cell r="C5989" t="str">
            <v>中华东波苑</v>
          </cell>
        </row>
        <row r="5989">
          <cell r="K5989" t="str">
            <v>2024年</v>
          </cell>
        </row>
        <row r="5989">
          <cell r="M5989">
            <v>45322</v>
          </cell>
        </row>
        <row r="5989">
          <cell r="S5989">
            <v>3729</v>
          </cell>
        </row>
        <row r="5989">
          <cell r="AA5989">
            <v>45323</v>
          </cell>
          <cell r="AB5989">
            <v>2024</v>
          </cell>
        </row>
        <row r="5989">
          <cell r="AF5989" t="str">
            <v>电费及管理费</v>
          </cell>
        </row>
        <row r="5990">
          <cell r="C5990" t="str">
            <v>中华东波苑</v>
          </cell>
        </row>
        <row r="5990">
          <cell r="K5990" t="str">
            <v>2024年</v>
          </cell>
        </row>
        <row r="5990">
          <cell r="M5990">
            <v>45322</v>
          </cell>
        </row>
        <row r="5990">
          <cell r="S5990">
            <v>245.48</v>
          </cell>
        </row>
        <row r="5990">
          <cell r="AA5990">
            <v>45323</v>
          </cell>
          <cell r="AB5990">
            <v>2024</v>
          </cell>
        </row>
        <row r="5990">
          <cell r="AF5990" t="str">
            <v>代收水费</v>
          </cell>
        </row>
        <row r="5991">
          <cell r="C5991" t="str">
            <v>中华东波苑</v>
          </cell>
        </row>
        <row r="5991">
          <cell r="K5991" t="str">
            <v>2024年</v>
          </cell>
        </row>
        <row r="5991">
          <cell r="M5991">
            <v>45351</v>
          </cell>
        </row>
        <row r="5991">
          <cell r="S5991">
            <v>86.64</v>
          </cell>
        </row>
        <row r="5991">
          <cell r="AA5991">
            <v>45352</v>
          </cell>
          <cell r="AB5991">
            <v>2024</v>
          </cell>
        </row>
        <row r="5991">
          <cell r="AF5991" t="str">
            <v>代收水费</v>
          </cell>
        </row>
        <row r="5992">
          <cell r="C5992" t="str">
            <v>中华东波苑</v>
          </cell>
        </row>
        <row r="5992">
          <cell r="K5992" t="str">
            <v>2024年</v>
          </cell>
        </row>
        <row r="5992">
          <cell r="M5992">
            <v>45351</v>
          </cell>
        </row>
        <row r="5992">
          <cell r="S5992">
            <v>3070.4</v>
          </cell>
        </row>
        <row r="5992">
          <cell r="AA5992">
            <v>45352</v>
          </cell>
          <cell r="AB5992">
            <v>2024</v>
          </cell>
        </row>
        <row r="5992">
          <cell r="AF5992" t="str">
            <v>电费及管理费</v>
          </cell>
        </row>
        <row r="5993">
          <cell r="C5993" t="str">
            <v>中华东波苑</v>
          </cell>
        </row>
        <row r="5993">
          <cell r="K5993" t="str">
            <v>2024年</v>
          </cell>
        </row>
        <row r="5993">
          <cell r="M5993">
            <v>45351</v>
          </cell>
        </row>
        <row r="5993">
          <cell r="S5993">
            <v>640</v>
          </cell>
        </row>
        <row r="5993">
          <cell r="AA5993">
            <v>45352</v>
          </cell>
          <cell r="AB5993">
            <v>2024</v>
          </cell>
        </row>
        <row r="5993">
          <cell r="AF5993" t="str">
            <v>代收水费</v>
          </cell>
        </row>
        <row r="5994">
          <cell r="C5994" t="str">
            <v>中华东波苑</v>
          </cell>
        </row>
        <row r="5994">
          <cell r="K5994" t="str">
            <v>2024年</v>
          </cell>
        </row>
        <row r="5994">
          <cell r="M5994">
            <v>45351</v>
          </cell>
        </row>
        <row r="5994">
          <cell r="S5994">
            <v>3971</v>
          </cell>
        </row>
        <row r="5994">
          <cell r="AA5994">
            <v>45352</v>
          </cell>
          <cell r="AB5994">
            <v>2024</v>
          </cell>
        </row>
        <row r="5994">
          <cell r="AF5994" t="str">
            <v>电费及管理费</v>
          </cell>
        </row>
        <row r="5995">
          <cell r="C5995" t="str">
            <v>中华东波苑</v>
          </cell>
        </row>
        <row r="5995">
          <cell r="K5995" t="str">
            <v>2024年</v>
          </cell>
        </row>
        <row r="5995">
          <cell r="M5995">
            <v>45351</v>
          </cell>
        </row>
        <row r="5995">
          <cell r="S5995">
            <v>144</v>
          </cell>
        </row>
        <row r="5995">
          <cell r="AA5995">
            <v>45352</v>
          </cell>
          <cell r="AB5995">
            <v>2024</v>
          </cell>
        </row>
        <row r="5995">
          <cell r="AF5995" t="str">
            <v>代收水费</v>
          </cell>
        </row>
        <row r="5996">
          <cell r="C5996" t="str">
            <v>中华东波苑</v>
          </cell>
        </row>
        <row r="5996">
          <cell r="K5996" t="str">
            <v>2024年</v>
          </cell>
        </row>
        <row r="5996">
          <cell r="M5996">
            <v>45351</v>
          </cell>
        </row>
        <row r="5996">
          <cell r="S5996">
            <v>259.92</v>
          </cell>
        </row>
        <row r="5996">
          <cell r="AA5996">
            <v>45352</v>
          </cell>
          <cell r="AB5996">
            <v>2024</v>
          </cell>
        </row>
        <row r="5996">
          <cell r="AF5996" t="str">
            <v>代收水费</v>
          </cell>
        </row>
        <row r="5997">
          <cell r="C5997" t="str">
            <v>中华东波苑</v>
          </cell>
        </row>
        <row r="5997">
          <cell r="K5997" t="str">
            <v>2024年</v>
          </cell>
        </row>
        <row r="5997">
          <cell r="M5997">
            <v>45351</v>
          </cell>
        </row>
        <row r="5997">
          <cell r="S5997">
            <v>38.4</v>
          </cell>
        </row>
        <row r="5997">
          <cell r="AA5997">
            <v>45352</v>
          </cell>
          <cell r="AB5997">
            <v>2024</v>
          </cell>
        </row>
        <row r="5997">
          <cell r="AF5997" t="str">
            <v>电费及管理费</v>
          </cell>
        </row>
        <row r="5998">
          <cell r="C5998" t="str">
            <v>中华东波苑</v>
          </cell>
        </row>
        <row r="5998">
          <cell r="K5998" t="str">
            <v>2024年</v>
          </cell>
        </row>
        <row r="5998">
          <cell r="M5998">
            <v>45351</v>
          </cell>
        </row>
        <row r="5998">
          <cell r="S5998">
            <v>32</v>
          </cell>
        </row>
        <row r="5998">
          <cell r="AA5998">
            <v>45352</v>
          </cell>
          <cell r="AB5998">
            <v>2024</v>
          </cell>
        </row>
        <row r="5998">
          <cell r="AF5998" t="str">
            <v>代收水费</v>
          </cell>
        </row>
        <row r="5999">
          <cell r="C5999" t="str">
            <v>中华东波苑</v>
          </cell>
        </row>
        <row r="5999">
          <cell r="K5999" t="str">
            <v>2024年</v>
          </cell>
        </row>
        <row r="5999">
          <cell r="M5999">
            <v>45351</v>
          </cell>
        </row>
        <row r="5999">
          <cell r="S5999">
            <v>26.4</v>
          </cell>
        </row>
        <row r="5999">
          <cell r="AA5999">
            <v>45352</v>
          </cell>
          <cell r="AB5999">
            <v>2024</v>
          </cell>
        </row>
        <row r="5999">
          <cell r="AF5999" t="str">
            <v>电费及管理费</v>
          </cell>
        </row>
        <row r="6000">
          <cell r="C6000" t="str">
            <v>中华东波苑</v>
          </cell>
        </row>
        <row r="6000">
          <cell r="K6000" t="str">
            <v>2024年</v>
          </cell>
        </row>
        <row r="6000">
          <cell r="M6000">
            <v>45657</v>
          </cell>
        </row>
        <row r="6000">
          <cell r="S6000">
            <v>1473.6</v>
          </cell>
        </row>
        <row r="6000">
          <cell r="AA6000">
            <v>45352</v>
          </cell>
          <cell r="AB6000">
            <v>2024</v>
          </cell>
        </row>
        <row r="6000">
          <cell r="AF6000" t="str">
            <v>住宅物业费</v>
          </cell>
        </row>
        <row r="6001">
          <cell r="C6001" t="str">
            <v>中华东波苑</v>
          </cell>
        </row>
        <row r="6001">
          <cell r="K6001" t="str">
            <v>2024年</v>
          </cell>
        </row>
        <row r="6001">
          <cell r="M6001">
            <v>45657</v>
          </cell>
        </row>
        <row r="6001">
          <cell r="S6001">
            <v>1656.12</v>
          </cell>
        </row>
        <row r="6001">
          <cell r="AA6001">
            <v>45352</v>
          </cell>
          <cell r="AB6001">
            <v>2024</v>
          </cell>
        </row>
        <row r="6001">
          <cell r="AF6001" t="str">
            <v>住宅物业费</v>
          </cell>
        </row>
        <row r="6002">
          <cell r="C6002" t="str">
            <v>中华东波苑</v>
          </cell>
        </row>
        <row r="6002">
          <cell r="K6002" t="str">
            <v>2024年</v>
          </cell>
        </row>
        <row r="6002">
          <cell r="M6002">
            <v>45657</v>
          </cell>
        </row>
        <row r="6002">
          <cell r="S6002">
            <v>1473.6</v>
          </cell>
        </row>
        <row r="6002">
          <cell r="AA6002">
            <v>45352</v>
          </cell>
          <cell r="AB6002">
            <v>2024</v>
          </cell>
        </row>
        <row r="6002">
          <cell r="AF6002" t="str">
            <v>住宅物业费</v>
          </cell>
        </row>
        <row r="6003">
          <cell r="C6003" t="str">
            <v>中华东波苑</v>
          </cell>
        </row>
        <row r="6003">
          <cell r="K6003" t="str">
            <v>2024年</v>
          </cell>
        </row>
        <row r="6003">
          <cell r="M6003">
            <v>45657</v>
          </cell>
        </row>
        <row r="6003">
          <cell r="S6003">
            <v>5239.08</v>
          </cell>
        </row>
        <row r="6003">
          <cell r="AA6003">
            <v>45352</v>
          </cell>
          <cell r="AB6003">
            <v>2024</v>
          </cell>
        </row>
        <row r="6003">
          <cell r="AF6003" t="str">
            <v>商铺物业费</v>
          </cell>
        </row>
        <row r="6004">
          <cell r="C6004" t="str">
            <v>中华东波苑</v>
          </cell>
        </row>
        <row r="6004">
          <cell r="K6004" t="str">
            <v>2024年</v>
          </cell>
        </row>
        <row r="6004">
          <cell r="M6004">
            <v>45657</v>
          </cell>
        </row>
        <row r="6004">
          <cell r="S6004">
            <v>3000</v>
          </cell>
        </row>
        <row r="6004">
          <cell r="AA6004">
            <v>45352</v>
          </cell>
          <cell r="AB6004">
            <v>2024</v>
          </cell>
        </row>
        <row r="6004">
          <cell r="AF6004" t="str">
            <v>地面停车费</v>
          </cell>
        </row>
        <row r="6005">
          <cell r="C6005" t="str">
            <v>中华东波苑</v>
          </cell>
        </row>
        <row r="6005">
          <cell r="K6005" t="str">
            <v>2024年</v>
          </cell>
        </row>
        <row r="6005">
          <cell r="M6005">
            <v>45657</v>
          </cell>
        </row>
        <row r="6005">
          <cell r="S6005">
            <v>1473.6</v>
          </cell>
        </row>
        <row r="6005">
          <cell r="AA6005">
            <v>45352</v>
          </cell>
          <cell r="AB6005">
            <v>2024</v>
          </cell>
        </row>
        <row r="6005">
          <cell r="AF6005" t="str">
            <v>住宅物业费</v>
          </cell>
        </row>
        <row r="6006">
          <cell r="C6006" t="str">
            <v>中华东波苑</v>
          </cell>
        </row>
        <row r="6006">
          <cell r="K6006" t="str">
            <v>2024年</v>
          </cell>
        </row>
        <row r="6006">
          <cell r="M6006">
            <v>45657</v>
          </cell>
        </row>
        <row r="6006">
          <cell r="S6006">
            <v>1656.12</v>
          </cell>
        </row>
        <row r="6006">
          <cell r="AA6006">
            <v>45352</v>
          </cell>
          <cell r="AB6006">
            <v>2024</v>
          </cell>
        </row>
        <row r="6006">
          <cell r="AF6006" t="str">
            <v>住宅物业费</v>
          </cell>
        </row>
        <row r="6007">
          <cell r="C6007" t="str">
            <v>中华东波苑</v>
          </cell>
        </row>
        <row r="6007">
          <cell r="K6007" t="str">
            <v>2024年</v>
          </cell>
        </row>
        <row r="6007">
          <cell r="M6007">
            <v>45657</v>
          </cell>
        </row>
        <row r="6007">
          <cell r="S6007">
            <v>1656.12</v>
          </cell>
        </row>
        <row r="6007">
          <cell r="AA6007">
            <v>45352</v>
          </cell>
          <cell r="AB6007">
            <v>2024</v>
          </cell>
        </row>
        <row r="6007">
          <cell r="AF6007" t="str">
            <v>住宅物业费</v>
          </cell>
        </row>
        <row r="6008">
          <cell r="C6008" t="str">
            <v>中华东波苑</v>
          </cell>
        </row>
        <row r="6008">
          <cell r="K6008" t="str">
            <v>2024年</v>
          </cell>
        </row>
        <row r="6008">
          <cell r="M6008">
            <v>45657</v>
          </cell>
        </row>
        <row r="6008">
          <cell r="S6008">
            <v>1473.6</v>
          </cell>
        </row>
        <row r="6008">
          <cell r="AA6008">
            <v>45352</v>
          </cell>
          <cell r="AB6008">
            <v>2024</v>
          </cell>
        </row>
        <row r="6008">
          <cell r="AF6008" t="str">
            <v>住宅物业费</v>
          </cell>
        </row>
        <row r="6009">
          <cell r="C6009" t="str">
            <v>中华东波苑</v>
          </cell>
        </row>
        <row r="6009">
          <cell r="K6009" t="str">
            <v>2023年</v>
          </cell>
        </row>
        <row r="6009">
          <cell r="M6009">
            <v>45260</v>
          </cell>
        </row>
        <row r="6009">
          <cell r="S6009">
            <v>10066.68</v>
          </cell>
        </row>
        <row r="6009">
          <cell r="AA6009">
            <v>45352</v>
          </cell>
          <cell r="AB6009">
            <v>2024</v>
          </cell>
        </row>
        <row r="6009">
          <cell r="AF6009" t="str">
            <v>电费及管理费</v>
          </cell>
        </row>
        <row r="6010">
          <cell r="C6010" t="str">
            <v>中华东波苑</v>
          </cell>
        </row>
        <row r="6010">
          <cell r="K6010" t="str">
            <v>2024年</v>
          </cell>
        </row>
        <row r="6010">
          <cell r="M6010">
            <v>45657</v>
          </cell>
        </row>
        <row r="6010">
          <cell r="S6010">
            <v>1745.28</v>
          </cell>
        </row>
        <row r="6010">
          <cell r="AA6010">
            <v>45352</v>
          </cell>
          <cell r="AB6010">
            <v>2024</v>
          </cell>
        </row>
        <row r="6010">
          <cell r="AF6010" t="str">
            <v>住宅物业费</v>
          </cell>
        </row>
        <row r="6011">
          <cell r="C6011" t="str">
            <v>中华东波苑</v>
          </cell>
        </row>
        <row r="6011">
          <cell r="K6011" t="str">
            <v>2024年</v>
          </cell>
        </row>
        <row r="6011">
          <cell r="M6011">
            <v>45657</v>
          </cell>
        </row>
        <row r="6011">
          <cell r="S6011">
            <v>3000</v>
          </cell>
        </row>
        <row r="6011">
          <cell r="AA6011">
            <v>45352</v>
          </cell>
          <cell r="AB6011">
            <v>2024</v>
          </cell>
        </row>
        <row r="6011">
          <cell r="AF6011" t="str">
            <v>地面停车费</v>
          </cell>
        </row>
        <row r="6012">
          <cell r="C6012" t="str">
            <v>中华东波苑</v>
          </cell>
        </row>
        <row r="6012">
          <cell r="K6012" t="str">
            <v>2024年</v>
          </cell>
        </row>
        <row r="6012">
          <cell r="M6012">
            <v>45657</v>
          </cell>
        </row>
        <row r="6012">
          <cell r="S6012">
            <v>1799.16</v>
          </cell>
        </row>
        <row r="6012">
          <cell r="AA6012">
            <v>45352</v>
          </cell>
          <cell r="AB6012">
            <v>2024</v>
          </cell>
        </row>
        <row r="6012">
          <cell r="AF6012" t="str">
            <v>住宅物业费</v>
          </cell>
        </row>
        <row r="6013">
          <cell r="C6013" t="str">
            <v>中华东波苑</v>
          </cell>
        </row>
        <row r="6013">
          <cell r="K6013" t="str">
            <v>2024年</v>
          </cell>
        </row>
        <row r="6013">
          <cell r="M6013">
            <v>45351</v>
          </cell>
        </row>
        <row r="6013">
          <cell r="S6013">
            <v>72.2</v>
          </cell>
        </row>
        <row r="6013">
          <cell r="AA6013">
            <v>45352</v>
          </cell>
          <cell r="AB6013">
            <v>2024</v>
          </cell>
        </row>
        <row r="6013">
          <cell r="AF6013" t="str">
            <v>代收水费</v>
          </cell>
        </row>
        <row r="6014">
          <cell r="C6014" t="str">
            <v>中华东波苑</v>
          </cell>
        </row>
        <row r="6014">
          <cell r="K6014" t="str">
            <v>2024年</v>
          </cell>
        </row>
        <row r="6014">
          <cell r="M6014">
            <v>45351</v>
          </cell>
        </row>
        <row r="6014">
          <cell r="S6014">
            <v>46.2</v>
          </cell>
        </row>
        <row r="6014">
          <cell r="AA6014">
            <v>45352</v>
          </cell>
          <cell r="AB6014">
            <v>2024</v>
          </cell>
        </row>
        <row r="6014">
          <cell r="AF6014" t="str">
            <v>电费及管理费</v>
          </cell>
        </row>
        <row r="6015">
          <cell r="C6015" t="str">
            <v>中华东波苑</v>
          </cell>
        </row>
        <row r="6015">
          <cell r="K6015" t="str">
            <v>2024年</v>
          </cell>
        </row>
        <row r="6015">
          <cell r="M6015">
            <v>45657</v>
          </cell>
        </row>
        <row r="6015">
          <cell r="S6015">
            <v>3000</v>
          </cell>
        </row>
        <row r="6015">
          <cell r="AA6015">
            <v>45352</v>
          </cell>
          <cell r="AB6015">
            <v>2024</v>
          </cell>
        </row>
        <row r="6015">
          <cell r="AF6015" t="str">
            <v>地面停车费</v>
          </cell>
        </row>
        <row r="6016">
          <cell r="C6016" t="str">
            <v>中华东波苑</v>
          </cell>
        </row>
        <row r="6016">
          <cell r="K6016" t="str">
            <v>2024年</v>
          </cell>
        </row>
        <row r="6016">
          <cell r="M6016">
            <v>45322</v>
          </cell>
        </row>
        <row r="6016">
          <cell r="S6016">
            <v>4267.02</v>
          </cell>
        </row>
        <row r="6016">
          <cell r="AA6016">
            <v>45352</v>
          </cell>
          <cell r="AB6016">
            <v>2024</v>
          </cell>
        </row>
        <row r="6016">
          <cell r="AF6016" t="str">
            <v>代收水费</v>
          </cell>
        </row>
        <row r="6017">
          <cell r="C6017" t="str">
            <v>中华东波苑</v>
          </cell>
        </row>
        <row r="6017">
          <cell r="K6017" t="str">
            <v>2024年</v>
          </cell>
        </row>
        <row r="6017">
          <cell r="M6017">
            <v>45322</v>
          </cell>
        </row>
        <row r="6017">
          <cell r="S6017">
            <v>29880</v>
          </cell>
        </row>
        <row r="6017">
          <cell r="AA6017">
            <v>45352</v>
          </cell>
          <cell r="AB6017">
            <v>2024</v>
          </cell>
        </row>
        <row r="6017">
          <cell r="AF6017" t="str">
            <v>电费及管理费</v>
          </cell>
        </row>
        <row r="6018">
          <cell r="C6018" t="str">
            <v>中华东波苑</v>
          </cell>
        </row>
        <row r="6018">
          <cell r="K6018" t="str">
            <v>2024年</v>
          </cell>
        </row>
        <row r="6018">
          <cell r="M6018">
            <v>45351</v>
          </cell>
        </row>
        <row r="6018">
          <cell r="S6018">
            <v>16</v>
          </cell>
        </row>
        <row r="6018">
          <cell r="AA6018">
            <v>45352</v>
          </cell>
          <cell r="AB6018">
            <v>2024</v>
          </cell>
        </row>
        <row r="6018">
          <cell r="AF6018" t="str">
            <v>代收水费</v>
          </cell>
        </row>
        <row r="6019">
          <cell r="C6019" t="str">
            <v>中华东波苑</v>
          </cell>
        </row>
        <row r="6019">
          <cell r="K6019" t="str">
            <v>2024年</v>
          </cell>
        </row>
        <row r="6019">
          <cell r="M6019">
            <v>45351</v>
          </cell>
        </row>
        <row r="6019">
          <cell r="S6019">
            <v>86.4</v>
          </cell>
        </row>
        <row r="6019">
          <cell r="AA6019">
            <v>45352</v>
          </cell>
          <cell r="AB6019">
            <v>2024</v>
          </cell>
        </row>
        <row r="6019">
          <cell r="AF6019" t="str">
            <v>电费及管理费</v>
          </cell>
        </row>
        <row r="6020">
          <cell r="C6020" t="str">
            <v>中华东波苑</v>
          </cell>
        </row>
        <row r="6020">
          <cell r="K6020" t="str">
            <v>2024年</v>
          </cell>
        </row>
        <row r="6020">
          <cell r="M6020">
            <v>45351</v>
          </cell>
        </row>
        <row r="6020">
          <cell r="S6020">
            <v>3667.76</v>
          </cell>
        </row>
        <row r="6020">
          <cell r="AA6020">
            <v>45352</v>
          </cell>
          <cell r="AB6020">
            <v>2024</v>
          </cell>
        </row>
        <row r="6020">
          <cell r="AF6020" t="str">
            <v>代收水费</v>
          </cell>
        </row>
        <row r="6021">
          <cell r="C6021" t="str">
            <v>中华东波苑</v>
          </cell>
        </row>
        <row r="6021">
          <cell r="K6021" t="str">
            <v>2024年</v>
          </cell>
        </row>
        <row r="6021">
          <cell r="M6021">
            <v>45351</v>
          </cell>
        </row>
        <row r="6021">
          <cell r="S6021">
            <v>29830</v>
          </cell>
        </row>
        <row r="6021">
          <cell r="AA6021">
            <v>45352</v>
          </cell>
          <cell r="AB6021">
            <v>2024</v>
          </cell>
        </row>
        <row r="6021">
          <cell r="AF6021" t="str">
            <v>电费及管理费</v>
          </cell>
        </row>
        <row r="6022">
          <cell r="C6022" t="str">
            <v>中华东波苑</v>
          </cell>
        </row>
        <row r="6022">
          <cell r="K6022" t="str">
            <v>2024年</v>
          </cell>
        </row>
        <row r="6022">
          <cell r="M6022">
            <v>45351</v>
          </cell>
        </row>
        <row r="6022">
          <cell r="S6022">
            <v>28.88</v>
          </cell>
        </row>
        <row r="6022">
          <cell r="AA6022">
            <v>45352</v>
          </cell>
          <cell r="AB6022">
            <v>2024</v>
          </cell>
        </row>
        <row r="6022">
          <cell r="AF6022" t="str">
            <v>代收水费</v>
          </cell>
        </row>
        <row r="6023">
          <cell r="C6023" t="str">
            <v>中华东波苑</v>
          </cell>
        </row>
        <row r="6023">
          <cell r="K6023" t="str">
            <v>2024年</v>
          </cell>
        </row>
        <row r="6023">
          <cell r="M6023">
            <v>45351</v>
          </cell>
        </row>
        <row r="6023">
          <cell r="S6023">
            <v>2394</v>
          </cell>
        </row>
        <row r="6023">
          <cell r="AA6023">
            <v>45352</v>
          </cell>
          <cell r="AB6023">
            <v>2024</v>
          </cell>
        </row>
        <row r="6023">
          <cell r="AF6023" t="str">
            <v>电费及管理费</v>
          </cell>
        </row>
        <row r="6024">
          <cell r="C6024" t="str">
            <v>中华东波苑</v>
          </cell>
        </row>
        <row r="6024">
          <cell r="K6024" t="str">
            <v>2024年</v>
          </cell>
        </row>
        <row r="6024">
          <cell r="M6024">
            <v>45351</v>
          </cell>
        </row>
        <row r="6024">
          <cell r="S6024">
            <v>21.66</v>
          </cell>
        </row>
        <row r="6024">
          <cell r="AA6024">
            <v>45352</v>
          </cell>
          <cell r="AB6024">
            <v>2024</v>
          </cell>
        </row>
        <row r="6024">
          <cell r="AF6024" t="str">
            <v>代收水费</v>
          </cell>
        </row>
        <row r="6025">
          <cell r="C6025" t="str">
            <v>中华东波苑</v>
          </cell>
        </row>
        <row r="6025">
          <cell r="K6025" t="str">
            <v>2024年</v>
          </cell>
        </row>
        <row r="6025">
          <cell r="M6025">
            <v>45351</v>
          </cell>
        </row>
        <row r="6025">
          <cell r="S6025">
            <v>2469.5</v>
          </cell>
        </row>
        <row r="6025">
          <cell r="AA6025">
            <v>45352</v>
          </cell>
          <cell r="AB6025">
            <v>2024</v>
          </cell>
        </row>
        <row r="6025">
          <cell r="AF6025" t="str">
            <v>电费及管理费</v>
          </cell>
        </row>
        <row r="6026">
          <cell r="C6026" t="str">
            <v>中华东波苑</v>
          </cell>
        </row>
        <row r="6026">
          <cell r="K6026" t="str">
            <v>2024年</v>
          </cell>
        </row>
        <row r="6026">
          <cell r="M6026">
            <v>45351</v>
          </cell>
        </row>
        <row r="6026">
          <cell r="S6026">
            <v>22.5</v>
          </cell>
        </row>
        <row r="6026">
          <cell r="AA6026">
            <v>45352</v>
          </cell>
          <cell r="AB6026">
            <v>2024</v>
          </cell>
        </row>
        <row r="6026">
          <cell r="AF6026" t="str">
            <v>代收水费</v>
          </cell>
        </row>
        <row r="6027">
          <cell r="C6027" t="str">
            <v>中华东波苑</v>
          </cell>
        </row>
        <row r="6027">
          <cell r="K6027" t="str">
            <v>2024年</v>
          </cell>
        </row>
        <row r="6027">
          <cell r="M6027">
            <v>45351</v>
          </cell>
        </row>
        <row r="6027">
          <cell r="S6027">
            <v>868.75</v>
          </cell>
        </row>
        <row r="6027">
          <cell r="AA6027">
            <v>45352</v>
          </cell>
          <cell r="AB6027">
            <v>2024</v>
          </cell>
        </row>
        <row r="6027">
          <cell r="AF6027" t="str">
            <v>电费及管理费</v>
          </cell>
        </row>
        <row r="6028">
          <cell r="C6028" t="str">
            <v>中华东波苑</v>
          </cell>
        </row>
        <row r="6028">
          <cell r="K6028" t="str">
            <v>2024年</v>
          </cell>
        </row>
        <row r="6028">
          <cell r="M6028">
            <v>45351</v>
          </cell>
        </row>
        <row r="6028">
          <cell r="S6028">
            <v>173.28</v>
          </cell>
        </row>
        <row r="6028">
          <cell r="AA6028">
            <v>45352</v>
          </cell>
          <cell r="AB6028">
            <v>2024</v>
          </cell>
        </row>
        <row r="6028">
          <cell r="AF6028" t="str">
            <v>代收水费</v>
          </cell>
        </row>
        <row r="6029">
          <cell r="C6029" t="str">
            <v>中华东波苑</v>
          </cell>
        </row>
        <row r="6029">
          <cell r="K6029" t="str">
            <v>2024年</v>
          </cell>
        </row>
        <row r="6029">
          <cell r="M6029">
            <v>45351</v>
          </cell>
        </row>
        <row r="6029">
          <cell r="S6029">
            <v>2937</v>
          </cell>
        </row>
        <row r="6029">
          <cell r="AA6029">
            <v>45352</v>
          </cell>
          <cell r="AB6029">
            <v>2024</v>
          </cell>
        </row>
        <row r="6029">
          <cell r="AF6029" t="str">
            <v>电费及管理费</v>
          </cell>
        </row>
        <row r="6030">
          <cell r="C6030" t="str">
            <v>中华东波苑</v>
          </cell>
        </row>
        <row r="6030">
          <cell r="K6030" t="str">
            <v>2024年</v>
          </cell>
        </row>
        <row r="6030">
          <cell r="M6030">
            <v>45351</v>
          </cell>
        </row>
        <row r="6030">
          <cell r="S6030">
            <v>352.5</v>
          </cell>
        </row>
        <row r="6030">
          <cell r="AA6030">
            <v>45352</v>
          </cell>
          <cell r="AB6030">
            <v>2024</v>
          </cell>
        </row>
        <row r="6030">
          <cell r="AF6030" t="str">
            <v>代收水费</v>
          </cell>
        </row>
        <row r="6031">
          <cell r="C6031" t="str">
            <v>中华东波苑</v>
          </cell>
        </row>
        <row r="6031">
          <cell r="K6031" t="str">
            <v>2024年</v>
          </cell>
        </row>
        <row r="6031">
          <cell r="M6031">
            <v>45351</v>
          </cell>
        </row>
        <row r="6031">
          <cell r="S6031">
            <v>1826</v>
          </cell>
        </row>
        <row r="6031">
          <cell r="AA6031">
            <v>45352</v>
          </cell>
          <cell r="AB6031">
            <v>2024</v>
          </cell>
        </row>
        <row r="6031">
          <cell r="AF6031" t="str">
            <v>电费及管理费</v>
          </cell>
        </row>
        <row r="6032">
          <cell r="C6032" t="str">
            <v>中华东波苑</v>
          </cell>
        </row>
        <row r="6032">
          <cell r="K6032" t="str">
            <v>2024年</v>
          </cell>
        </row>
        <row r="6032">
          <cell r="M6032">
            <v>45351</v>
          </cell>
        </row>
        <row r="6032">
          <cell r="S6032">
            <v>129.96</v>
          </cell>
        </row>
        <row r="6032">
          <cell r="AA6032">
            <v>45352</v>
          </cell>
          <cell r="AB6032">
            <v>2024</v>
          </cell>
        </row>
        <row r="6032">
          <cell r="AF6032" t="str">
            <v>代收水费</v>
          </cell>
        </row>
        <row r="6033">
          <cell r="C6033" t="str">
            <v>中华东波苑</v>
          </cell>
        </row>
        <row r="6033">
          <cell r="K6033" t="str">
            <v>2024年</v>
          </cell>
        </row>
        <row r="6033">
          <cell r="M6033">
            <v>45351</v>
          </cell>
        </row>
        <row r="6033">
          <cell r="S6033">
            <v>225</v>
          </cell>
        </row>
        <row r="6033">
          <cell r="AA6033">
            <v>45352</v>
          </cell>
          <cell r="AB6033">
            <v>2024</v>
          </cell>
        </row>
        <row r="6033">
          <cell r="AF6033" t="str">
            <v>代收水费</v>
          </cell>
        </row>
        <row r="6034">
          <cell r="C6034" t="str">
            <v>中华东波苑</v>
          </cell>
        </row>
        <row r="6034">
          <cell r="K6034" t="str">
            <v>2024年</v>
          </cell>
        </row>
        <row r="6034">
          <cell r="M6034">
            <v>45351</v>
          </cell>
        </row>
        <row r="6034">
          <cell r="S6034">
            <v>264</v>
          </cell>
        </row>
        <row r="6034">
          <cell r="AA6034">
            <v>45352</v>
          </cell>
          <cell r="AB6034">
            <v>2024</v>
          </cell>
        </row>
        <row r="6034">
          <cell r="AF6034" t="str">
            <v>电费及管理费</v>
          </cell>
        </row>
        <row r="6035">
          <cell r="C6035" t="str">
            <v>中华东波苑</v>
          </cell>
        </row>
        <row r="6035">
          <cell r="K6035" t="str">
            <v>2024年</v>
          </cell>
        </row>
        <row r="6035">
          <cell r="M6035">
            <v>45657</v>
          </cell>
        </row>
        <row r="6035">
          <cell r="S6035">
            <v>1473.6</v>
          </cell>
        </row>
        <row r="6035">
          <cell r="AA6035">
            <v>45352</v>
          </cell>
          <cell r="AB6035">
            <v>2024</v>
          </cell>
        </row>
        <row r="6035">
          <cell r="AF6035" t="str">
            <v>住宅物业费</v>
          </cell>
        </row>
        <row r="6036">
          <cell r="C6036" t="str">
            <v>中华东波苑</v>
          </cell>
        </row>
        <row r="6036">
          <cell r="K6036" t="str">
            <v>2024年</v>
          </cell>
        </row>
        <row r="6036">
          <cell r="M6036">
            <v>45382</v>
          </cell>
        </row>
        <row r="6036">
          <cell r="S6036">
            <v>783.3</v>
          </cell>
        </row>
        <row r="6036">
          <cell r="AA6036">
            <v>45352</v>
          </cell>
          <cell r="AB6036">
            <v>2024</v>
          </cell>
        </row>
        <row r="6036">
          <cell r="AF6036" t="str">
            <v>商铺物业费</v>
          </cell>
        </row>
        <row r="6037">
          <cell r="C6037" t="str">
            <v>中华东波苑</v>
          </cell>
        </row>
        <row r="6037">
          <cell r="K6037" t="str">
            <v>2023年</v>
          </cell>
        </row>
        <row r="6037">
          <cell r="M6037">
            <v>45291</v>
          </cell>
        </row>
        <row r="6037">
          <cell r="S6037">
            <v>7292.2</v>
          </cell>
        </row>
        <row r="6037">
          <cell r="AA6037">
            <v>45352</v>
          </cell>
          <cell r="AB6037">
            <v>2024</v>
          </cell>
        </row>
        <row r="6037">
          <cell r="AF6037" t="str">
            <v>代收水费</v>
          </cell>
        </row>
        <row r="6038">
          <cell r="C6038" t="str">
            <v>中华东波苑</v>
          </cell>
        </row>
        <row r="6038">
          <cell r="K6038" t="str">
            <v>2023年</v>
          </cell>
        </row>
        <row r="6038">
          <cell r="M6038">
            <v>45291</v>
          </cell>
        </row>
        <row r="6038">
          <cell r="S6038">
            <v>5980.4</v>
          </cell>
        </row>
        <row r="6038">
          <cell r="AA6038">
            <v>45352</v>
          </cell>
          <cell r="AB6038">
            <v>2024</v>
          </cell>
        </row>
        <row r="6038">
          <cell r="AF6038" t="str">
            <v>电费及管理费</v>
          </cell>
        </row>
        <row r="6039">
          <cell r="C6039" t="str">
            <v>中华东波苑</v>
          </cell>
        </row>
        <row r="6039">
          <cell r="K6039" t="str">
            <v>2024年</v>
          </cell>
        </row>
        <row r="6039">
          <cell r="M6039">
            <v>45382</v>
          </cell>
        </row>
        <row r="6039">
          <cell r="S6039">
            <v>4180.44</v>
          </cell>
        </row>
        <row r="6039">
          <cell r="AA6039">
            <v>45352</v>
          </cell>
          <cell r="AB6039">
            <v>2024</v>
          </cell>
        </row>
        <row r="6039">
          <cell r="AF6039" t="str">
            <v>商铺物业费</v>
          </cell>
        </row>
        <row r="6040">
          <cell r="C6040" t="str">
            <v>中华东波苑</v>
          </cell>
        </row>
        <row r="6040">
          <cell r="K6040" t="str">
            <v>2024年</v>
          </cell>
        </row>
        <row r="6040">
          <cell r="M6040">
            <v>45382</v>
          </cell>
        </row>
        <row r="6040">
          <cell r="S6040">
            <v>2365.5</v>
          </cell>
        </row>
        <row r="6040">
          <cell r="AA6040">
            <v>45352</v>
          </cell>
          <cell r="AB6040">
            <v>2024</v>
          </cell>
        </row>
        <row r="6040">
          <cell r="AF6040" t="str">
            <v>商铺物业费</v>
          </cell>
        </row>
        <row r="6041">
          <cell r="C6041" t="str">
            <v>中华东波苑</v>
          </cell>
        </row>
        <row r="6041">
          <cell r="K6041" t="str">
            <v>2024年</v>
          </cell>
        </row>
        <row r="6041">
          <cell r="M6041">
            <v>45351</v>
          </cell>
        </row>
        <row r="6041">
          <cell r="S6041">
            <v>162.18</v>
          </cell>
        </row>
        <row r="6041">
          <cell r="AA6041">
            <v>45352</v>
          </cell>
          <cell r="AB6041">
            <v>2024</v>
          </cell>
        </row>
        <row r="6041">
          <cell r="AF6041" t="str">
            <v>代收水费</v>
          </cell>
        </row>
        <row r="6042">
          <cell r="C6042" t="str">
            <v>中华东波苑</v>
          </cell>
        </row>
        <row r="6042">
          <cell r="K6042" t="str">
            <v>2024年</v>
          </cell>
        </row>
        <row r="6042">
          <cell r="M6042">
            <v>45351</v>
          </cell>
        </row>
        <row r="6042">
          <cell r="S6042">
            <v>3414.7</v>
          </cell>
        </row>
        <row r="6042">
          <cell r="AA6042">
            <v>45352</v>
          </cell>
          <cell r="AB6042">
            <v>2024</v>
          </cell>
        </row>
        <row r="6042">
          <cell r="AF6042" t="str">
            <v>电费及管理费</v>
          </cell>
        </row>
        <row r="6043">
          <cell r="C6043" t="str">
            <v>中华东波苑</v>
          </cell>
        </row>
        <row r="6043">
          <cell r="K6043" t="str">
            <v>2024年</v>
          </cell>
        </row>
        <row r="6043">
          <cell r="M6043">
            <v>45351</v>
          </cell>
        </row>
        <row r="6043">
          <cell r="S6043">
            <v>637.5</v>
          </cell>
        </row>
        <row r="6043">
          <cell r="AA6043">
            <v>45352</v>
          </cell>
          <cell r="AB6043">
            <v>2024</v>
          </cell>
        </row>
        <row r="6043">
          <cell r="AF6043" t="str">
            <v>代收水费</v>
          </cell>
        </row>
        <row r="6044">
          <cell r="C6044" t="str">
            <v>中华东波苑</v>
          </cell>
        </row>
        <row r="6044">
          <cell r="K6044" t="str">
            <v>2024年</v>
          </cell>
        </row>
        <row r="6044">
          <cell r="M6044">
            <v>45351</v>
          </cell>
        </row>
        <row r="6044">
          <cell r="S6044">
            <v>2425.5</v>
          </cell>
        </row>
        <row r="6044">
          <cell r="AA6044">
            <v>45352</v>
          </cell>
          <cell r="AB6044">
            <v>2024</v>
          </cell>
        </row>
        <row r="6044">
          <cell r="AF6044" t="str">
            <v>电费及管理费</v>
          </cell>
        </row>
        <row r="6045">
          <cell r="C6045" t="str">
            <v>中华东波苑</v>
          </cell>
        </row>
        <row r="6045">
          <cell r="K6045" t="str">
            <v>2024年</v>
          </cell>
        </row>
        <row r="6045">
          <cell r="M6045">
            <v>45351</v>
          </cell>
        </row>
        <row r="6045">
          <cell r="S6045">
            <v>172.5</v>
          </cell>
        </row>
        <row r="6045">
          <cell r="AA6045">
            <v>45352</v>
          </cell>
          <cell r="AB6045">
            <v>2024</v>
          </cell>
        </row>
        <row r="6045">
          <cell r="AF6045" t="str">
            <v>代收水费</v>
          </cell>
        </row>
        <row r="6046">
          <cell r="C6046" t="str">
            <v>中华东波苑</v>
          </cell>
        </row>
        <row r="6046">
          <cell r="K6046" t="str">
            <v>2024年</v>
          </cell>
        </row>
        <row r="6046">
          <cell r="M6046">
            <v>45351</v>
          </cell>
        </row>
        <row r="6046">
          <cell r="S6046">
            <v>1380.5</v>
          </cell>
        </row>
        <row r="6046">
          <cell r="AA6046">
            <v>45352</v>
          </cell>
          <cell r="AB6046">
            <v>2024</v>
          </cell>
        </row>
        <row r="6046">
          <cell r="AF6046" t="str">
            <v>电费及管理费</v>
          </cell>
        </row>
        <row r="6047">
          <cell r="C6047" t="str">
            <v>中华东波苑</v>
          </cell>
        </row>
        <row r="6047">
          <cell r="K6047" t="str">
            <v>2024年</v>
          </cell>
        </row>
        <row r="6047">
          <cell r="M6047">
            <v>45351</v>
          </cell>
        </row>
        <row r="6047">
          <cell r="S6047">
            <v>774.7</v>
          </cell>
        </row>
        <row r="6047">
          <cell r="AA6047">
            <v>45352</v>
          </cell>
          <cell r="AB6047">
            <v>2024</v>
          </cell>
        </row>
        <row r="6047">
          <cell r="AF6047" t="str">
            <v>代收水费</v>
          </cell>
        </row>
        <row r="6048">
          <cell r="C6048" t="str">
            <v>中华东波苑</v>
          </cell>
        </row>
        <row r="6048">
          <cell r="K6048" t="str">
            <v>2024年</v>
          </cell>
        </row>
        <row r="6048">
          <cell r="M6048">
            <v>45351</v>
          </cell>
        </row>
        <row r="6048">
          <cell r="S6048">
            <v>4575.6</v>
          </cell>
        </row>
        <row r="6048">
          <cell r="AA6048">
            <v>45352</v>
          </cell>
          <cell r="AB6048">
            <v>2024</v>
          </cell>
        </row>
        <row r="6048">
          <cell r="AF6048" t="str">
            <v>电费及管理费</v>
          </cell>
        </row>
        <row r="6049">
          <cell r="C6049" t="str">
            <v>中华东波苑</v>
          </cell>
        </row>
        <row r="6049">
          <cell r="K6049" t="str">
            <v>2024年</v>
          </cell>
        </row>
        <row r="6049">
          <cell r="M6049">
            <v>45351</v>
          </cell>
        </row>
        <row r="6049">
          <cell r="S6049">
            <v>561.2</v>
          </cell>
        </row>
        <row r="6049">
          <cell r="AA6049">
            <v>45352</v>
          </cell>
          <cell r="AB6049">
            <v>2024</v>
          </cell>
        </row>
        <row r="6049">
          <cell r="AF6049" t="str">
            <v>代收水费</v>
          </cell>
        </row>
        <row r="6050">
          <cell r="C6050" t="str">
            <v>中华东波苑</v>
          </cell>
        </row>
        <row r="6050">
          <cell r="K6050" t="str">
            <v>2024年</v>
          </cell>
        </row>
        <row r="6050">
          <cell r="M6050">
            <v>45351</v>
          </cell>
        </row>
        <row r="6050">
          <cell r="S6050">
            <v>6499.77</v>
          </cell>
        </row>
        <row r="6050">
          <cell r="AA6050">
            <v>45352</v>
          </cell>
          <cell r="AB6050">
            <v>2024</v>
          </cell>
        </row>
        <row r="6050">
          <cell r="AF6050" t="str">
            <v>电费及管理费</v>
          </cell>
        </row>
        <row r="6051">
          <cell r="C6051" t="str">
            <v>中华东波苑</v>
          </cell>
        </row>
        <row r="6051">
          <cell r="K6051" t="str">
            <v>2024年</v>
          </cell>
        </row>
        <row r="6051">
          <cell r="M6051">
            <v>45473</v>
          </cell>
        </row>
        <row r="6051">
          <cell r="S6051">
            <v>868.98</v>
          </cell>
        </row>
        <row r="6051">
          <cell r="AA6051">
            <v>45352</v>
          </cell>
          <cell r="AB6051">
            <v>2024</v>
          </cell>
        </row>
        <row r="6051">
          <cell r="AF6051" t="str">
            <v>住宅物业费</v>
          </cell>
        </row>
        <row r="6052">
          <cell r="C6052" t="str">
            <v>中华东波苑</v>
          </cell>
        </row>
        <row r="6052">
          <cell r="K6052" t="str">
            <v>2024年</v>
          </cell>
        </row>
        <row r="6052">
          <cell r="M6052">
            <v>45657</v>
          </cell>
        </row>
        <row r="6052">
          <cell r="S6052">
            <v>3000</v>
          </cell>
        </row>
        <row r="6052">
          <cell r="AA6052">
            <v>45352</v>
          </cell>
          <cell r="AB6052">
            <v>2024</v>
          </cell>
        </row>
        <row r="6052">
          <cell r="AF6052" t="str">
            <v>地面停车费</v>
          </cell>
        </row>
        <row r="6053">
          <cell r="C6053" t="str">
            <v>中华东波苑</v>
          </cell>
        </row>
        <row r="6053">
          <cell r="K6053" t="str">
            <v>2024年</v>
          </cell>
        </row>
        <row r="6053">
          <cell r="M6053">
            <v>45657</v>
          </cell>
        </row>
        <row r="6053">
          <cell r="S6053">
            <v>3000</v>
          </cell>
        </row>
        <row r="6053">
          <cell r="AA6053">
            <v>45352</v>
          </cell>
          <cell r="AB6053">
            <v>2024</v>
          </cell>
        </row>
        <row r="6053">
          <cell r="AF6053" t="str">
            <v>地面停车费</v>
          </cell>
        </row>
        <row r="6054">
          <cell r="C6054" t="str">
            <v>中华东波苑</v>
          </cell>
        </row>
        <row r="6054">
          <cell r="K6054" t="str">
            <v>2024年</v>
          </cell>
        </row>
        <row r="6054">
          <cell r="M6054">
            <v>45657</v>
          </cell>
        </row>
        <row r="6054">
          <cell r="S6054">
            <v>1673.88</v>
          </cell>
        </row>
        <row r="6054">
          <cell r="AA6054">
            <v>45352</v>
          </cell>
          <cell r="AB6054">
            <v>2024</v>
          </cell>
        </row>
        <row r="6054">
          <cell r="AF6054" t="str">
            <v>住宅物业费</v>
          </cell>
        </row>
        <row r="6055">
          <cell r="C6055" t="str">
            <v>中华东波苑</v>
          </cell>
        </row>
        <row r="6055">
          <cell r="K6055" t="str">
            <v>2024年</v>
          </cell>
        </row>
        <row r="6055">
          <cell r="M6055">
            <v>45657</v>
          </cell>
        </row>
        <row r="6055">
          <cell r="S6055">
            <v>1799.16</v>
          </cell>
        </row>
        <row r="6055">
          <cell r="AA6055">
            <v>45352</v>
          </cell>
          <cell r="AB6055">
            <v>2024</v>
          </cell>
        </row>
        <row r="6055">
          <cell r="AF6055" t="str">
            <v>住宅物业费</v>
          </cell>
        </row>
        <row r="6056">
          <cell r="C6056" t="str">
            <v>中华东波苑</v>
          </cell>
        </row>
        <row r="6056">
          <cell r="K6056" t="str">
            <v>2024年</v>
          </cell>
        </row>
        <row r="6056">
          <cell r="M6056">
            <v>45322</v>
          </cell>
        </row>
        <row r="6056">
          <cell r="S6056">
            <v>142.5</v>
          </cell>
        </row>
        <row r="6056">
          <cell r="AA6056">
            <v>45352</v>
          </cell>
          <cell r="AB6056">
            <v>2024</v>
          </cell>
        </row>
        <row r="6056">
          <cell r="AF6056" t="str">
            <v>代收水费</v>
          </cell>
        </row>
        <row r="6057">
          <cell r="C6057" t="str">
            <v>中华东波苑</v>
          </cell>
        </row>
        <row r="6057">
          <cell r="K6057" t="str">
            <v>2024年</v>
          </cell>
        </row>
        <row r="6057">
          <cell r="M6057">
            <v>45322</v>
          </cell>
        </row>
        <row r="6057">
          <cell r="S6057">
            <v>1134</v>
          </cell>
        </row>
        <row r="6057">
          <cell r="AA6057">
            <v>45352</v>
          </cell>
          <cell r="AB6057">
            <v>2024</v>
          </cell>
        </row>
        <row r="6057">
          <cell r="AF6057" t="str">
            <v>电费及管理费</v>
          </cell>
        </row>
        <row r="6058">
          <cell r="C6058" t="str">
            <v>中华东波苑</v>
          </cell>
        </row>
        <row r="6058">
          <cell r="K6058" t="str">
            <v>2024年</v>
          </cell>
        </row>
        <row r="6058">
          <cell r="M6058">
            <v>45351</v>
          </cell>
        </row>
        <row r="6058">
          <cell r="S6058">
            <v>82.5</v>
          </cell>
        </row>
        <row r="6058">
          <cell r="AA6058">
            <v>45352</v>
          </cell>
          <cell r="AB6058">
            <v>2024</v>
          </cell>
        </row>
        <row r="6058">
          <cell r="AF6058" t="str">
            <v>代收水费</v>
          </cell>
        </row>
        <row r="6059">
          <cell r="C6059" t="str">
            <v>中华东波苑</v>
          </cell>
        </row>
        <row r="6059">
          <cell r="K6059" t="str">
            <v>2024年</v>
          </cell>
        </row>
        <row r="6059">
          <cell r="M6059">
            <v>45351</v>
          </cell>
        </row>
        <row r="6059">
          <cell r="S6059">
            <v>810</v>
          </cell>
        </row>
        <row r="6059">
          <cell r="AA6059">
            <v>45352</v>
          </cell>
          <cell r="AB6059">
            <v>2024</v>
          </cell>
        </row>
        <row r="6059">
          <cell r="AF6059" t="str">
            <v>电费及管理费</v>
          </cell>
        </row>
        <row r="6060">
          <cell r="C6060" t="str">
            <v>中华东波苑</v>
          </cell>
        </row>
        <row r="6060">
          <cell r="K6060" t="str">
            <v>2024年</v>
          </cell>
        </row>
        <row r="6060">
          <cell r="M6060">
            <v>45657</v>
          </cell>
        </row>
        <row r="6060">
          <cell r="S6060">
            <v>1709.88</v>
          </cell>
        </row>
        <row r="6060">
          <cell r="AA6060">
            <v>45352</v>
          </cell>
          <cell r="AB6060">
            <v>2024</v>
          </cell>
        </row>
        <row r="6060">
          <cell r="AF6060" t="str">
            <v>住宅物业费</v>
          </cell>
        </row>
        <row r="6061">
          <cell r="C6061" t="str">
            <v>中华东波苑</v>
          </cell>
        </row>
        <row r="6061">
          <cell r="K6061" t="str">
            <v>2024年</v>
          </cell>
        </row>
        <row r="6061">
          <cell r="M6061">
            <v>45657</v>
          </cell>
        </row>
        <row r="6061">
          <cell r="S6061">
            <v>1473.6</v>
          </cell>
        </row>
        <row r="6061">
          <cell r="AA6061">
            <v>45352</v>
          </cell>
          <cell r="AB6061">
            <v>2024</v>
          </cell>
        </row>
        <row r="6061">
          <cell r="AF6061" t="str">
            <v>住宅物业费</v>
          </cell>
        </row>
        <row r="6062">
          <cell r="C6062" t="str">
            <v>中华东波苑</v>
          </cell>
        </row>
        <row r="6062">
          <cell r="K6062" t="str">
            <v>2024年</v>
          </cell>
        </row>
        <row r="6062">
          <cell r="M6062">
            <v>45657</v>
          </cell>
        </row>
        <row r="6062">
          <cell r="S6062">
            <v>1799.16</v>
          </cell>
        </row>
        <row r="6062">
          <cell r="AA6062">
            <v>45352</v>
          </cell>
          <cell r="AB6062">
            <v>2024</v>
          </cell>
        </row>
        <row r="6062">
          <cell r="AF6062" t="str">
            <v>住宅物业费</v>
          </cell>
        </row>
        <row r="6063">
          <cell r="C6063" t="str">
            <v>中华东波苑</v>
          </cell>
        </row>
        <row r="6063">
          <cell r="K6063" t="str">
            <v>2024年</v>
          </cell>
        </row>
        <row r="6063">
          <cell r="M6063">
            <v>45382</v>
          </cell>
        </row>
        <row r="6063">
          <cell r="S6063">
            <v>1080</v>
          </cell>
        </row>
        <row r="6063">
          <cell r="AA6063">
            <v>45352</v>
          </cell>
          <cell r="AB6063">
            <v>2024</v>
          </cell>
        </row>
        <row r="6063">
          <cell r="AF6063" t="str">
            <v>电费及管理费</v>
          </cell>
        </row>
        <row r="6064">
          <cell r="C6064" t="str">
            <v>中华东波苑</v>
          </cell>
        </row>
        <row r="6064">
          <cell r="K6064" t="str">
            <v>2024年</v>
          </cell>
        </row>
        <row r="6064">
          <cell r="M6064">
            <v>45473</v>
          </cell>
        </row>
        <row r="6064">
          <cell r="S6064">
            <v>736.8</v>
          </cell>
        </row>
        <row r="6064">
          <cell r="AA6064">
            <v>45352</v>
          </cell>
          <cell r="AB6064">
            <v>2024</v>
          </cell>
        </row>
        <row r="6064">
          <cell r="AF6064" t="str">
            <v>住宅物业费</v>
          </cell>
        </row>
        <row r="6065">
          <cell r="C6065" t="str">
            <v>中华东波苑</v>
          </cell>
        </row>
        <row r="6065">
          <cell r="K6065" t="str">
            <v>2024年</v>
          </cell>
        </row>
        <row r="6065">
          <cell r="M6065">
            <v>45657</v>
          </cell>
        </row>
        <row r="6065">
          <cell r="S6065">
            <v>3000</v>
          </cell>
        </row>
        <row r="6065">
          <cell r="AA6065">
            <v>45352</v>
          </cell>
          <cell r="AB6065">
            <v>2024</v>
          </cell>
        </row>
        <row r="6065">
          <cell r="AF6065" t="str">
            <v>地面停车费</v>
          </cell>
        </row>
        <row r="6066">
          <cell r="C6066" t="str">
            <v>中华东波苑</v>
          </cell>
        </row>
        <row r="6066">
          <cell r="K6066" t="str">
            <v>2024年</v>
          </cell>
        </row>
        <row r="6066">
          <cell r="M6066">
            <v>45657</v>
          </cell>
        </row>
        <row r="6066">
          <cell r="S6066">
            <v>1799.16</v>
          </cell>
        </row>
        <row r="6066">
          <cell r="AA6066">
            <v>45352</v>
          </cell>
          <cell r="AB6066">
            <v>2024</v>
          </cell>
        </row>
        <row r="6066">
          <cell r="AF6066" t="str">
            <v>住宅物业费</v>
          </cell>
        </row>
        <row r="6067">
          <cell r="C6067" t="str">
            <v>中华东波苑</v>
          </cell>
        </row>
        <row r="6067">
          <cell r="K6067" t="str">
            <v>2024年</v>
          </cell>
        </row>
        <row r="6067">
          <cell r="M6067">
            <v>45473</v>
          </cell>
        </row>
        <row r="6067">
          <cell r="S6067">
            <v>899.58</v>
          </cell>
        </row>
        <row r="6067">
          <cell r="AA6067">
            <v>45352</v>
          </cell>
          <cell r="AB6067">
            <v>2024</v>
          </cell>
        </row>
        <row r="6067">
          <cell r="AF6067" t="str">
            <v>住宅物业费</v>
          </cell>
        </row>
        <row r="6068">
          <cell r="C6068" t="str">
            <v>中华东波苑</v>
          </cell>
        </row>
        <row r="6068">
          <cell r="K6068" t="str">
            <v>2024年</v>
          </cell>
        </row>
        <row r="6068">
          <cell r="M6068">
            <v>45657</v>
          </cell>
        </row>
        <row r="6068">
          <cell r="S6068">
            <v>1799.16</v>
          </cell>
        </row>
        <row r="6068">
          <cell r="AA6068">
            <v>45352</v>
          </cell>
          <cell r="AB6068">
            <v>2024</v>
          </cell>
        </row>
        <row r="6068">
          <cell r="AF6068" t="str">
            <v>住宅物业费</v>
          </cell>
        </row>
        <row r="6069">
          <cell r="C6069" t="str">
            <v>中华东波苑</v>
          </cell>
        </row>
        <row r="6069">
          <cell r="K6069" t="str">
            <v>2024年</v>
          </cell>
        </row>
        <row r="6069">
          <cell r="M6069">
            <v>45657</v>
          </cell>
        </row>
        <row r="6069">
          <cell r="S6069">
            <v>1656.12</v>
          </cell>
        </row>
        <row r="6069">
          <cell r="AA6069">
            <v>45352</v>
          </cell>
          <cell r="AB6069">
            <v>2024</v>
          </cell>
        </row>
        <row r="6069">
          <cell r="AF6069" t="str">
            <v>住宅物业费</v>
          </cell>
        </row>
        <row r="6070">
          <cell r="C6070" t="str">
            <v>中华东波苑</v>
          </cell>
        </row>
        <row r="6070">
          <cell r="K6070" t="str">
            <v>2024年</v>
          </cell>
        </row>
        <row r="6070">
          <cell r="M6070">
            <v>45473</v>
          </cell>
        </row>
        <row r="6070">
          <cell r="S6070">
            <v>750</v>
          </cell>
        </row>
        <row r="6070">
          <cell r="AA6070">
            <v>45352</v>
          </cell>
          <cell r="AB6070">
            <v>2024</v>
          </cell>
        </row>
        <row r="6070">
          <cell r="AF6070" t="str">
            <v>小业主产权车辆管理费</v>
          </cell>
        </row>
        <row r="6071">
          <cell r="C6071" t="str">
            <v>中华东波苑</v>
          </cell>
        </row>
        <row r="6071">
          <cell r="K6071" t="str">
            <v>2024年</v>
          </cell>
        </row>
        <row r="6071">
          <cell r="M6071">
            <v>45473</v>
          </cell>
        </row>
        <row r="6071">
          <cell r="S6071">
            <v>828.06</v>
          </cell>
        </row>
        <row r="6071">
          <cell r="AA6071">
            <v>45352</v>
          </cell>
          <cell r="AB6071">
            <v>2024</v>
          </cell>
        </row>
        <row r="6071">
          <cell r="AF6071" t="str">
            <v>住宅物业费</v>
          </cell>
        </row>
        <row r="6072">
          <cell r="C6072" t="str">
            <v>中华东波苑</v>
          </cell>
        </row>
        <row r="6072">
          <cell r="K6072" t="str">
            <v>2024年</v>
          </cell>
        </row>
        <row r="6072">
          <cell r="M6072">
            <v>45382</v>
          </cell>
        </row>
        <row r="6072">
          <cell r="S6072">
            <v>1640</v>
          </cell>
        </row>
        <row r="6072">
          <cell r="AA6072">
            <v>45352</v>
          </cell>
          <cell r="AB6072">
            <v>2024</v>
          </cell>
        </row>
        <row r="6072">
          <cell r="AF6072" t="str">
            <v>临时停车费</v>
          </cell>
        </row>
        <row r="6073">
          <cell r="C6073" t="str">
            <v>中华东波苑</v>
          </cell>
        </row>
        <row r="6073">
          <cell r="K6073" t="str">
            <v>2024年</v>
          </cell>
        </row>
        <row r="6073">
          <cell r="M6073">
            <v>45657</v>
          </cell>
        </row>
        <row r="6073">
          <cell r="S6073">
            <v>1673.88</v>
          </cell>
        </row>
        <row r="6073">
          <cell r="AA6073">
            <v>45383</v>
          </cell>
          <cell r="AB6073">
            <v>2024</v>
          </cell>
        </row>
        <row r="6073">
          <cell r="AF6073" t="str">
            <v>住宅物业费</v>
          </cell>
        </row>
        <row r="6074">
          <cell r="C6074" t="str">
            <v>中华东波苑</v>
          </cell>
        </row>
        <row r="6074">
          <cell r="K6074" t="str">
            <v>2024年</v>
          </cell>
        </row>
        <row r="6074">
          <cell r="M6074">
            <v>45473</v>
          </cell>
        </row>
        <row r="6074">
          <cell r="S6074">
            <v>836</v>
          </cell>
        </row>
        <row r="6074">
          <cell r="AA6074">
            <v>45383</v>
          </cell>
          <cell r="AB6074">
            <v>2024</v>
          </cell>
        </row>
        <row r="6074">
          <cell r="AF6074" t="str">
            <v>住宅物业费</v>
          </cell>
        </row>
        <row r="6075">
          <cell r="C6075" t="str">
            <v>中华东波苑</v>
          </cell>
        </row>
        <row r="6075">
          <cell r="K6075" t="str">
            <v>2024年</v>
          </cell>
        </row>
        <row r="6075">
          <cell r="M6075">
            <v>45657</v>
          </cell>
        </row>
        <row r="6075">
          <cell r="S6075">
            <v>1473.6</v>
          </cell>
        </row>
        <row r="6075">
          <cell r="AA6075">
            <v>45383</v>
          </cell>
          <cell r="AB6075">
            <v>2024</v>
          </cell>
        </row>
        <row r="6075">
          <cell r="AF6075" t="str">
            <v>住宅物业费</v>
          </cell>
        </row>
        <row r="6076">
          <cell r="C6076" t="str">
            <v>中华东波苑</v>
          </cell>
        </row>
        <row r="6076">
          <cell r="K6076" t="str">
            <v>2024年</v>
          </cell>
        </row>
        <row r="6076">
          <cell r="M6076">
            <v>45657</v>
          </cell>
        </row>
        <row r="6076">
          <cell r="S6076">
            <v>1656.12</v>
          </cell>
        </row>
        <row r="6076">
          <cell r="AA6076">
            <v>45383</v>
          </cell>
          <cell r="AB6076">
            <v>2024</v>
          </cell>
        </row>
        <row r="6076">
          <cell r="AF6076" t="str">
            <v>住宅物业费</v>
          </cell>
        </row>
        <row r="6077">
          <cell r="C6077" t="str">
            <v>中华东波苑</v>
          </cell>
        </row>
        <row r="6077">
          <cell r="K6077" t="str">
            <v>2024年</v>
          </cell>
        </row>
        <row r="6077">
          <cell r="M6077">
            <v>45351</v>
          </cell>
        </row>
        <row r="6077">
          <cell r="S6077">
            <v>3191.24</v>
          </cell>
        </row>
        <row r="6077">
          <cell r="AA6077">
            <v>45383</v>
          </cell>
          <cell r="AB6077">
            <v>2024</v>
          </cell>
        </row>
        <row r="6077">
          <cell r="AF6077" t="str">
            <v>代收水费</v>
          </cell>
        </row>
        <row r="6078">
          <cell r="C6078" t="str">
            <v>中华东波苑</v>
          </cell>
        </row>
        <row r="6078">
          <cell r="K6078" t="str">
            <v>2024年</v>
          </cell>
        </row>
        <row r="6078">
          <cell r="M6078">
            <v>45351</v>
          </cell>
        </row>
        <row r="6078">
          <cell r="S6078">
            <v>20440</v>
          </cell>
        </row>
        <row r="6078">
          <cell r="AA6078">
            <v>45383</v>
          </cell>
          <cell r="AB6078">
            <v>2024</v>
          </cell>
        </row>
        <row r="6078">
          <cell r="AF6078" t="str">
            <v>电费及管理费</v>
          </cell>
        </row>
        <row r="6079">
          <cell r="C6079" t="str">
            <v>中华东波苑</v>
          </cell>
        </row>
        <row r="6079">
          <cell r="K6079" t="str">
            <v>2024年</v>
          </cell>
        </row>
        <row r="6079">
          <cell r="M6079">
            <v>45382</v>
          </cell>
        </row>
        <row r="6079">
          <cell r="S6079">
            <v>9327.54</v>
          </cell>
        </row>
        <row r="6079">
          <cell r="AA6079">
            <v>45383</v>
          </cell>
          <cell r="AB6079">
            <v>2024</v>
          </cell>
        </row>
        <row r="6079">
          <cell r="AF6079" t="str">
            <v>商铺物业费</v>
          </cell>
        </row>
        <row r="6080">
          <cell r="C6080" t="str">
            <v>中华东波苑</v>
          </cell>
        </row>
        <row r="6080">
          <cell r="K6080" t="str">
            <v>2024年</v>
          </cell>
        </row>
        <row r="6080">
          <cell r="M6080">
            <v>45657</v>
          </cell>
        </row>
        <row r="6080">
          <cell r="S6080">
            <v>3000</v>
          </cell>
        </row>
        <row r="6080">
          <cell r="AA6080">
            <v>45383</v>
          </cell>
          <cell r="AB6080">
            <v>2024</v>
          </cell>
        </row>
        <row r="6080">
          <cell r="AF6080" t="str">
            <v>地面停车费</v>
          </cell>
        </row>
        <row r="6081">
          <cell r="C6081" t="str">
            <v>中华东波苑</v>
          </cell>
        </row>
        <row r="6081">
          <cell r="K6081" t="str">
            <v>2024年</v>
          </cell>
        </row>
        <row r="6081">
          <cell r="M6081">
            <v>45657</v>
          </cell>
        </row>
        <row r="6081">
          <cell r="S6081">
            <v>2094.36</v>
          </cell>
        </row>
        <row r="6081">
          <cell r="AA6081">
            <v>45383</v>
          </cell>
          <cell r="AB6081">
            <v>2024</v>
          </cell>
        </row>
        <row r="6081">
          <cell r="AF6081" t="str">
            <v>住宅物业费</v>
          </cell>
        </row>
        <row r="6082">
          <cell r="C6082" t="str">
            <v>中华东波苑</v>
          </cell>
        </row>
        <row r="6082">
          <cell r="K6082" t="str">
            <v>2024年</v>
          </cell>
        </row>
        <row r="6082">
          <cell r="M6082">
            <v>45657</v>
          </cell>
        </row>
        <row r="6082">
          <cell r="S6082">
            <v>1500</v>
          </cell>
        </row>
        <row r="6082">
          <cell r="AA6082">
            <v>45383</v>
          </cell>
          <cell r="AB6082">
            <v>2024</v>
          </cell>
        </row>
        <row r="6082">
          <cell r="AF6082" t="str">
            <v>小业主产权车辆管理费</v>
          </cell>
        </row>
        <row r="6083">
          <cell r="C6083" t="str">
            <v>中华东波苑</v>
          </cell>
        </row>
        <row r="6083">
          <cell r="K6083" t="str">
            <v>2024年</v>
          </cell>
        </row>
        <row r="6083">
          <cell r="M6083">
            <v>45657</v>
          </cell>
        </row>
        <row r="6083">
          <cell r="S6083">
            <v>1799.16</v>
          </cell>
        </row>
        <row r="6083">
          <cell r="AA6083">
            <v>45383</v>
          </cell>
          <cell r="AB6083">
            <v>2024</v>
          </cell>
        </row>
        <row r="6083">
          <cell r="AF6083" t="str">
            <v>住宅物业费</v>
          </cell>
        </row>
        <row r="6084">
          <cell r="C6084" t="str">
            <v>中华东波苑</v>
          </cell>
        </row>
        <row r="6084">
          <cell r="K6084" t="str">
            <v>2024年</v>
          </cell>
        </row>
        <row r="6084">
          <cell r="M6084">
            <v>45657</v>
          </cell>
        </row>
        <row r="6084">
          <cell r="S6084">
            <v>2094.36</v>
          </cell>
        </row>
        <row r="6084">
          <cell r="AA6084">
            <v>45383</v>
          </cell>
          <cell r="AB6084">
            <v>2024</v>
          </cell>
        </row>
        <row r="6084">
          <cell r="AF6084" t="str">
            <v>住宅物业费</v>
          </cell>
        </row>
        <row r="6085">
          <cell r="C6085" t="str">
            <v>中华东波苑</v>
          </cell>
        </row>
        <row r="6085">
          <cell r="K6085" t="str">
            <v>2024年</v>
          </cell>
        </row>
        <row r="6085">
          <cell r="M6085">
            <v>45657</v>
          </cell>
        </row>
        <row r="6085">
          <cell r="S6085">
            <v>4200</v>
          </cell>
        </row>
        <row r="6085">
          <cell r="AA6085">
            <v>45383</v>
          </cell>
          <cell r="AB6085">
            <v>2024</v>
          </cell>
        </row>
        <row r="6085">
          <cell r="AF6085" t="str">
            <v>地下停车费</v>
          </cell>
        </row>
        <row r="6086">
          <cell r="C6086" t="str">
            <v>中华东波苑</v>
          </cell>
        </row>
        <row r="6086">
          <cell r="K6086" t="str">
            <v>2024年</v>
          </cell>
        </row>
        <row r="6086">
          <cell r="M6086">
            <v>45657</v>
          </cell>
        </row>
        <row r="6086">
          <cell r="S6086">
            <v>1673.88</v>
          </cell>
        </row>
        <row r="6086">
          <cell r="AA6086">
            <v>45383</v>
          </cell>
          <cell r="AB6086">
            <v>2024</v>
          </cell>
        </row>
        <row r="6086">
          <cell r="AF6086" t="str">
            <v>住宅物业费</v>
          </cell>
        </row>
        <row r="6087">
          <cell r="C6087" t="str">
            <v>中华东波苑</v>
          </cell>
        </row>
        <row r="6087">
          <cell r="K6087" t="str">
            <v>2024年</v>
          </cell>
        </row>
        <row r="6087">
          <cell r="M6087">
            <v>45382</v>
          </cell>
        </row>
        <row r="6087">
          <cell r="S6087">
            <v>67.5</v>
          </cell>
        </row>
        <row r="6087">
          <cell r="AA6087">
            <v>45383</v>
          </cell>
          <cell r="AB6087">
            <v>2024</v>
          </cell>
        </row>
        <row r="6087">
          <cell r="AF6087" t="str">
            <v>代收水费</v>
          </cell>
        </row>
        <row r="6088">
          <cell r="C6088" t="str">
            <v>中华东波苑</v>
          </cell>
        </row>
        <row r="6088">
          <cell r="K6088" t="str">
            <v>2024年</v>
          </cell>
        </row>
        <row r="6088">
          <cell r="M6088">
            <v>45382</v>
          </cell>
        </row>
        <row r="6088">
          <cell r="S6088">
            <v>486</v>
          </cell>
        </row>
        <row r="6088">
          <cell r="AA6088">
            <v>45383</v>
          </cell>
          <cell r="AB6088">
            <v>2024</v>
          </cell>
        </row>
        <row r="6088">
          <cell r="AF6088" t="str">
            <v>电费及管理费</v>
          </cell>
        </row>
        <row r="6089">
          <cell r="C6089" t="str">
            <v>中华东波苑</v>
          </cell>
        </row>
        <row r="6089">
          <cell r="K6089" t="str">
            <v>2024年</v>
          </cell>
        </row>
        <row r="6089">
          <cell r="M6089">
            <v>45382</v>
          </cell>
        </row>
        <row r="6089">
          <cell r="S6089">
            <v>72.2</v>
          </cell>
        </row>
        <row r="6089">
          <cell r="AA6089">
            <v>45383</v>
          </cell>
          <cell r="AB6089">
            <v>2024</v>
          </cell>
        </row>
        <row r="6089">
          <cell r="AF6089" t="str">
            <v>代收水费</v>
          </cell>
        </row>
        <row r="6090">
          <cell r="C6090" t="str">
            <v>中华东波苑</v>
          </cell>
        </row>
        <row r="6090">
          <cell r="K6090" t="str">
            <v>2024年</v>
          </cell>
        </row>
        <row r="6090">
          <cell r="M6090">
            <v>45382</v>
          </cell>
        </row>
        <row r="6090">
          <cell r="S6090">
            <v>67.1</v>
          </cell>
        </row>
        <row r="6090">
          <cell r="AA6090">
            <v>45383</v>
          </cell>
          <cell r="AB6090">
            <v>2024</v>
          </cell>
        </row>
        <row r="6090">
          <cell r="AF6090" t="str">
            <v>电费及管理费</v>
          </cell>
        </row>
        <row r="6091">
          <cell r="C6091" t="str">
            <v>中华东波苑</v>
          </cell>
        </row>
        <row r="6091">
          <cell r="K6091" t="str">
            <v>2024年</v>
          </cell>
        </row>
        <row r="6091">
          <cell r="M6091">
            <v>45382</v>
          </cell>
        </row>
        <row r="6091">
          <cell r="S6091">
            <v>1100.98</v>
          </cell>
        </row>
        <row r="6091">
          <cell r="AA6091">
            <v>45383</v>
          </cell>
          <cell r="AB6091">
            <v>2024</v>
          </cell>
        </row>
        <row r="6091">
          <cell r="AF6091" t="str">
            <v>商铺物业费</v>
          </cell>
        </row>
        <row r="6092">
          <cell r="C6092" t="str">
            <v>中华东波苑</v>
          </cell>
        </row>
        <row r="6092">
          <cell r="K6092" t="str">
            <v>2024年</v>
          </cell>
        </row>
        <row r="6092">
          <cell r="M6092">
            <v>45382</v>
          </cell>
        </row>
        <row r="6092">
          <cell r="S6092">
            <v>3135</v>
          </cell>
        </row>
        <row r="6092">
          <cell r="AA6092">
            <v>45383</v>
          </cell>
          <cell r="AB6092">
            <v>2024</v>
          </cell>
        </row>
        <row r="6092">
          <cell r="AF6092" t="str">
            <v>商铺物业费</v>
          </cell>
        </row>
        <row r="6093">
          <cell r="C6093" t="str">
            <v>中华东波苑</v>
          </cell>
        </row>
        <row r="6093">
          <cell r="K6093" t="str">
            <v>2024年</v>
          </cell>
        </row>
        <row r="6093">
          <cell r="M6093">
            <v>45382</v>
          </cell>
        </row>
        <row r="6093">
          <cell r="S6093">
            <v>9717.02</v>
          </cell>
        </row>
        <row r="6093">
          <cell r="AA6093">
            <v>45383</v>
          </cell>
          <cell r="AB6093">
            <v>2024</v>
          </cell>
        </row>
        <row r="6093">
          <cell r="AF6093" t="str">
            <v>商铺物业费</v>
          </cell>
        </row>
        <row r="6094">
          <cell r="C6094" t="str">
            <v>中华东波苑</v>
          </cell>
        </row>
        <row r="6094">
          <cell r="K6094" t="str">
            <v>2024年</v>
          </cell>
        </row>
        <row r="6094">
          <cell r="M6094">
            <v>45657</v>
          </cell>
        </row>
        <row r="6094">
          <cell r="S6094">
            <v>1473.6</v>
          </cell>
        </row>
        <row r="6094">
          <cell r="AA6094">
            <v>45383</v>
          </cell>
          <cell r="AB6094">
            <v>2024</v>
          </cell>
        </row>
        <row r="6094">
          <cell r="AF6094" t="str">
            <v>住宅物业费</v>
          </cell>
        </row>
        <row r="6095">
          <cell r="C6095" t="str">
            <v>中华东波苑</v>
          </cell>
        </row>
        <row r="6095">
          <cell r="K6095" t="str">
            <v>2024年</v>
          </cell>
        </row>
        <row r="6095">
          <cell r="M6095">
            <v>45657</v>
          </cell>
        </row>
        <row r="6095">
          <cell r="S6095">
            <v>2094.36</v>
          </cell>
        </row>
        <row r="6095">
          <cell r="AA6095">
            <v>45383</v>
          </cell>
          <cell r="AB6095">
            <v>2024</v>
          </cell>
        </row>
        <row r="6095">
          <cell r="AF6095" t="str">
            <v>住宅物业费</v>
          </cell>
        </row>
        <row r="6096">
          <cell r="C6096" t="str">
            <v>中华东波苑</v>
          </cell>
        </row>
        <row r="6096">
          <cell r="K6096" t="str">
            <v>2024年</v>
          </cell>
        </row>
        <row r="6096">
          <cell r="M6096">
            <v>45657</v>
          </cell>
        </row>
        <row r="6096">
          <cell r="S6096">
            <v>3000</v>
          </cell>
        </row>
        <row r="6096">
          <cell r="AA6096">
            <v>45383</v>
          </cell>
          <cell r="AB6096">
            <v>2024</v>
          </cell>
        </row>
        <row r="6096">
          <cell r="AF6096" t="str">
            <v>地面停车费</v>
          </cell>
        </row>
        <row r="6097">
          <cell r="C6097" t="str">
            <v>中华东波苑</v>
          </cell>
        </row>
        <row r="6097">
          <cell r="K6097" t="str">
            <v>2024年</v>
          </cell>
        </row>
        <row r="6097">
          <cell r="M6097">
            <v>45657</v>
          </cell>
        </row>
        <row r="6097">
          <cell r="S6097">
            <v>1794.36</v>
          </cell>
        </row>
        <row r="6097">
          <cell r="AA6097">
            <v>45383</v>
          </cell>
          <cell r="AB6097">
            <v>2024</v>
          </cell>
        </row>
        <row r="6097">
          <cell r="AF6097" t="str">
            <v>住宅物业费</v>
          </cell>
        </row>
        <row r="6098">
          <cell r="C6098" t="str">
            <v>中华东波苑</v>
          </cell>
        </row>
        <row r="6098">
          <cell r="K6098" t="str">
            <v>2024年</v>
          </cell>
        </row>
        <row r="6098">
          <cell r="M6098">
            <v>45657</v>
          </cell>
        </row>
        <row r="6098">
          <cell r="S6098">
            <v>2094.36</v>
          </cell>
        </row>
        <row r="6098">
          <cell r="AA6098">
            <v>45383</v>
          </cell>
          <cell r="AB6098">
            <v>2024</v>
          </cell>
        </row>
        <row r="6098">
          <cell r="AF6098" t="str">
            <v>住宅物业费</v>
          </cell>
        </row>
        <row r="6099">
          <cell r="C6099" t="str">
            <v>中华东波苑</v>
          </cell>
        </row>
        <row r="6099">
          <cell r="K6099" t="str">
            <v>2024年</v>
          </cell>
        </row>
        <row r="6099">
          <cell r="M6099">
            <v>45657</v>
          </cell>
        </row>
        <row r="6099">
          <cell r="S6099">
            <v>1500</v>
          </cell>
        </row>
        <row r="6099">
          <cell r="AA6099">
            <v>45383</v>
          </cell>
          <cell r="AB6099">
            <v>2024</v>
          </cell>
        </row>
        <row r="6099">
          <cell r="AF6099" t="str">
            <v>小业主产权车辆管理费</v>
          </cell>
        </row>
        <row r="6100">
          <cell r="C6100" t="str">
            <v>中华东波苑</v>
          </cell>
        </row>
        <row r="6100">
          <cell r="K6100" t="str">
            <v>2024年</v>
          </cell>
        </row>
        <row r="6100">
          <cell r="M6100">
            <v>45657</v>
          </cell>
        </row>
        <row r="6100">
          <cell r="S6100">
            <v>1673.88</v>
          </cell>
        </row>
        <row r="6100">
          <cell r="AA6100">
            <v>45383</v>
          </cell>
          <cell r="AB6100">
            <v>2024</v>
          </cell>
        </row>
        <row r="6100">
          <cell r="AF6100" t="str">
            <v>住宅物业费</v>
          </cell>
        </row>
        <row r="6101">
          <cell r="C6101" t="str">
            <v>中华东波苑</v>
          </cell>
        </row>
        <row r="6101">
          <cell r="K6101" t="str">
            <v>2024年</v>
          </cell>
        </row>
        <row r="6101">
          <cell r="M6101">
            <v>45657</v>
          </cell>
        </row>
        <row r="6101">
          <cell r="S6101">
            <v>1500</v>
          </cell>
        </row>
        <row r="6101">
          <cell r="AA6101">
            <v>45383</v>
          </cell>
          <cell r="AB6101">
            <v>2024</v>
          </cell>
        </row>
        <row r="6101">
          <cell r="AF6101" t="str">
            <v>小业主产权车辆管理费</v>
          </cell>
        </row>
        <row r="6102">
          <cell r="C6102" t="str">
            <v>中华东波苑</v>
          </cell>
        </row>
        <row r="6102">
          <cell r="K6102" t="str">
            <v>2024年</v>
          </cell>
        </row>
        <row r="6102">
          <cell r="M6102">
            <v>45657</v>
          </cell>
        </row>
        <row r="6102">
          <cell r="S6102">
            <v>1794.36</v>
          </cell>
        </row>
        <row r="6102">
          <cell r="AA6102">
            <v>45383</v>
          </cell>
          <cell r="AB6102">
            <v>2024</v>
          </cell>
        </row>
        <row r="6102">
          <cell r="AF6102" t="str">
            <v>住宅物业费</v>
          </cell>
        </row>
        <row r="6103">
          <cell r="C6103" t="str">
            <v>中华东波苑</v>
          </cell>
        </row>
        <row r="6103">
          <cell r="K6103" t="str">
            <v>2024年</v>
          </cell>
        </row>
        <row r="6103">
          <cell r="M6103">
            <v>45382</v>
          </cell>
        </row>
        <row r="6103">
          <cell r="S6103">
            <v>849.57</v>
          </cell>
        </row>
        <row r="6103">
          <cell r="AA6103">
            <v>45383</v>
          </cell>
          <cell r="AB6103">
            <v>2024</v>
          </cell>
        </row>
        <row r="6103">
          <cell r="AF6103" t="str">
            <v>商铺物业费</v>
          </cell>
        </row>
        <row r="6104">
          <cell r="C6104" t="str">
            <v>中华东波苑</v>
          </cell>
        </row>
        <row r="6104">
          <cell r="K6104" t="str">
            <v>2024年</v>
          </cell>
        </row>
        <row r="6104">
          <cell r="M6104">
            <v>45382</v>
          </cell>
        </row>
        <row r="6104">
          <cell r="S6104">
            <v>67.5</v>
          </cell>
        </row>
        <row r="6104">
          <cell r="AA6104">
            <v>45383</v>
          </cell>
          <cell r="AB6104">
            <v>2024</v>
          </cell>
        </row>
        <row r="6104">
          <cell r="AF6104" t="str">
            <v>代收水费</v>
          </cell>
        </row>
        <row r="6105">
          <cell r="C6105" t="str">
            <v>中华东波苑</v>
          </cell>
        </row>
        <row r="6105">
          <cell r="K6105" t="str">
            <v>2024年</v>
          </cell>
        </row>
        <row r="6105">
          <cell r="M6105">
            <v>45382</v>
          </cell>
        </row>
        <row r="6105">
          <cell r="S6105">
            <v>262.8</v>
          </cell>
        </row>
        <row r="6105">
          <cell r="AA6105">
            <v>45383</v>
          </cell>
          <cell r="AB6105">
            <v>2024</v>
          </cell>
        </row>
        <row r="6105">
          <cell r="AF6105" t="str">
            <v>电费及管理费</v>
          </cell>
        </row>
        <row r="6106">
          <cell r="C6106" t="str">
            <v>中华东波苑</v>
          </cell>
        </row>
        <row r="6106">
          <cell r="K6106" t="str">
            <v>2024年</v>
          </cell>
        </row>
        <row r="6106">
          <cell r="M6106">
            <v>45382</v>
          </cell>
        </row>
        <row r="6106">
          <cell r="S6106">
            <v>101.08</v>
          </cell>
        </row>
        <row r="6106">
          <cell r="AA6106">
            <v>45383</v>
          </cell>
          <cell r="AB6106">
            <v>2024</v>
          </cell>
        </row>
        <row r="6106">
          <cell r="AF6106" t="str">
            <v>代收水费</v>
          </cell>
        </row>
        <row r="6107">
          <cell r="C6107" t="str">
            <v>中华东波苑</v>
          </cell>
        </row>
        <row r="6107">
          <cell r="K6107" t="str">
            <v>2024年</v>
          </cell>
        </row>
        <row r="6107">
          <cell r="M6107">
            <v>45382</v>
          </cell>
        </row>
        <row r="6107">
          <cell r="S6107">
            <v>3886.45</v>
          </cell>
        </row>
        <row r="6107">
          <cell r="AA6107">
            <v>45383</v>
          </cell>
          <cell r="AB6107">
            <v>2024</v>
          </cell>
        </row>
        <row r="6107">
          <cell r="AF6107" t="str">
            <v>电费及管理费</v>
          </cell>
        </row>
        <row r="6108">
          <cell r="C6108" t="str">
            <v>中华东波苑</v>
          </cell>
        </row>
        <row r="6108">
          <cell r="K6108" t="str">
            <v>2024年</v>
          </cell>
        </row>
        <row r="6108">
          <cell r="M6108">
            <v>45382</v>
          </cell>
        </row>
        <row r="6108">
          <cell r="S6108">
            <v>1048</v>
          </cell>
        </row>
        <row r="6108">
          <cell r="AA6108">
            <v>45383</v>
          </cell>
          <cell r="AB6108">
            <v>2024</v>
          </cell>
        </row>
        <row r="6108">
          <cell r="AF6108" t="str">
            <v>代收水费</v>
          </cell>
        </row>
        <row r="6109">
          <cell r="C6109" t="str">
            <v>中华东波苑</v>
          </cell>
        </row>
        <row r="6109">
          <cell r="K6109" t="str">
            <v>2024年</v>
          </cell>
        </row>
        <row r="6109">
          <cell r="M6109">
            <v>45382</v>
          </cell>
        </row>
        <row r="6109">
          <cell r="S6109">
            <v>5769.5</v>
          </cell>
        </row>
        <row r="6109">
          <cell r="AA6109">
            <v>45383</v>
          </cell>
          <cell r="AB6109">
            <v>2024</v>
          </cell>
        </row>
        <row r="6109">
          <cell r="AF6109" t="str">
            <v>电费及管理费</v>
          </cell>
        </row>
        <row r="6110">
          <cell r="C6110" t="str">
            <v>中华东波苑</v>
          </cell>
        </row>
        <row r="6110">
          <cell r="K6110" t="str">
            <v>2024年</v>
          </cell>
        </row>
        <row r="6110">
          <cell r="M6110">
            <v>45382</v>
          </cell>
        </row>
        <row r="6110">
          <cell r="S6110">
            <v>332.12</v>
          </cell>
        </row>
        <row r="6110">
          <cell r="AA6110">
            <v>45383</v>
          </cell>
          <cell r="AB6110">
            <v>2024</v>
          </cell>
        </row>
        <row r="6110">
          <cell r="AF6110" t="str">
            <v>代收水费</v>
          </cell>
        </row>
        <row r="6111">
          <cell r="C6111" t="str">
            <v>中华东波苑</v>
          </cell>
        </row>
        <row r="6111">
          <cell r="K6111" t="str">
            <v>2024年</v>
          </cell>
        </row>
        <row r="6111">
          <cell r="M6111">
            <v>45382</v>
          </cell>
        </row>
        <row r="6111">
          <cell r="S6111">
            <v>132</v>
          </cell>
        </row>
        <row r="6111">
          <cell r="AA6111">
            <v>45383</v>
          </cell>
          <cell r="AB6111">
            <v>2024</v>
          </cell>
        </row>
        <row r="6111">
          <cell r="AF6111" t="str">
            <v>电费及管理费</v>
          </cell>
        </row>
        <row r="6112">
          <cell r="C6112" t="str">
            <v>中华东波苑</v>
          </cell>
        </row>
        <row r="6112">
          <cell r="K6112" t="str">
            <v>2024年</v>
          </cell>
        </row>
        <row r="6112">
          <cell r="M6112">
            <v>45382</v>
          </cell>
        </row>
        <row r="6112">
          <cell r="S6112">
            <v>166.06</v>
          </cell>
        </row>
        <row r="6112">
          <cell r="AA6112">
            <v>45383</v>
          </cell>
          <cell r="AB6112">
            <v>2024</v>
          </cell>
        </row>
        <row r="6112">
          <cell r="AF6112" t="str">
            <v>代收水费</v>
          </cell>
        </row>
        <row r="6113">
          <cell r="C6113" t="str">
            <v>中华东波苑</v>
          </cell>
        </row>
        <row r="6113">
          <cell r="K6113" t="str">
            <v>2024年</v>
          </cell>
        </row>
        <row r="6113">
          <cell r="M6113">
            <v>45382</v>
          </cell>
        </row>
        <row r="6113">
          <cell r="S6113">
            <v>1.1</v>
          </cell>
        </row>
        <row r="6113">
          <cell r="AA6113">
            <v>45383</v>
          </cell>
          <cell r="AB6113">
            <v>2024</v>
          </cell>
        </row>
        <row r="6113">
          <cell r="AF6113" t="str">
            <v>电费及管理费</v>
          </cell>
        </row>
        <row r="6114">
          <cell r="C6114" t="str">
            <v>中华东波苑</v>
          </cell>
        </row>
        <row r="6114">
          <cell r="K6114" t="str">
            <v>2024年</v>
          </cell>
        </row>
        <row r="6114">
          <cell r="M6114">
            <v>45657</v>
          </cell>
        </row>
        <row r="6114">
          <cell r="S6114">
            <v>2095</v>
          </cell>
        </row>
        <row r="6114">
          <cell r="AA6114">
            <v>45383</v>
          </cell>
          <cell r="AB6114">
            <v>2024</v>
          </cell>
        </row>
        <row r="6114">
          <cell r="AF6114" t="str">
            <v>住宅物业费</v>
          </cell>
        </row>
        <row r="6115">
          <cell r="C6115" t="str">
            <v>中华东波苑</v>
          </cell>
        </row>
        <row r="6115">
          <cell r="K6115" t="str">
            <v>2024年</v>
          </cell>
        </row>
        <row r="6115">
          <cell r="M6115">
            <v>45657</v>
          </cell>
        </row>
        <row r="6115">
          <cell r="S6115">
            <v>2122.44</v>
          </cell>
        </row>
        <row r="6115">
          <cell r="AA6115">
            <v>45383</v>
          </cell>
          <cell r="AB6115">
            <v>2024</v>
          </cell>
        </row>
        <row r="6115">
          <cell r="AF6115" t="str">
            <v>住宅物业费</v>
          </cell>
        </row>
        <row r="6116">
          <cell r="C6116" t="str">
            <v>中华东波苑</v>
          </cell>
        </row>
        <row r="6116">
          <cell r="K6116" t="str">
            <v>2024年</v>
          </cell>
        </row>
        <row r="6116">
          <cell r="M6116">
            <v>45473</v>
          </cell>
        </row>
        <row r="6116">
          <cell r="S6116">
            <v>736.8</v>
          </cell>
        </row>
        <row r="6116">
          <cell r="AA6116">
            <v>45383</v>
          </cell>
          <cell r="AB6116">
            <v>2024</v>
          </cell>
        </row>
        <row r="6116">
          <cell r="AF6116" t="str">
            <v>住宅物业费</v>
          </cell>
        </row>
        <row r="6117">
          <cell r="C6117" t="str">
            <v>中华东波苑</v>
          </cell>
        </row>
        <row r="6117">
          <cell r="K6117" t="str">
            <v>2024年</v>
          </cell>
        </row>
        <row r="6117">
          <cell r="M6117">
            <v>45473</v>
          </cell>
        </row>
        <row r="6117">
          <cell r="S6117">
            <v>1500</v>
          </cell>
        </row>
        <row r="6117">
          <cell r="AA6117">
            <v>45383</v>
          </cell>
          <cell r="AB6117">
            <v>2024</v>
          </cell>
        </row>
        <row r="6117">
          <cell r="AF6117" t="str">
            <v>地面停车费</v>
          </cell>
        </row>
        <row r="6118">
          <cell r="C6118" t="str">
            <v>中华东波苑</v>
          </cell>
        </row>
        <row r="6118">
          <cell r="K6118" t="str">
            <v>2024年</v>
          </cell>
        </row>
        <row r="6118">
          <cell r="M6118">
            <v>45473</v>
          </cell>
        </row>
        <row r="6118">
          <cell r="S6118">
            <v>2100</v>
          </cell>
        </row>
        <row r="6118">
          <cell r="AA6118">
            <v>45383</v>
          </cell>
          <cell r="AB6118">
            <v>2024</v>
          </cell>
        </row>
        <row r="6118">
          <cell r="AF6118" t="str">
            <v>地下停车费</v>
          </cell>
        </row>
        <row r="6119">
          <cell r="C6119" t="str">
            <v>中华东波苑</v>
          </cell>
        </row>
        <row r="6119">
          <cell r="K6119" t="str">
            <v>2024年</v>
          </cell>
        </row>
        <row r="6119">
          <cell r="M6119">
            <v>45657</v>
          </cell>
        </row>
        <row r="6119">
          <cell r="S6119">
            <v>1709.88</v>
          </cell>
        </row>
        <row r="6119">
          <cell r="AA6119">
            <v>45383</v>
          </cell>
          <cell r="AB6119">
            <v>2024</v>
          </cell>
        </row>
        <row r="6119">
          <cell r="AF6119" t="str">
            <v>住宅物业费</v>
          </cell>
        </row>
        <row r="6120">
          <cell r="C6120" t="str">
            <v>中华东波苑</v>
          </cell>
        </row>
        <row r="6120">
          <cell r="K6120" t="str">
            <v>2024年</v>
          </cell>
        </row>
        <row r="6120">
          <cell r="M6120">
            <v>45382</v>
          </cell>
        </row>
        <row r="6120">
          <cell r="S6120">
            <v>30</v>
          </cell>
        </row>
        <row r="6120">
          <cell r="AA6120">
            <v>45383</v>
          </cell>
          <cell r="AB6120">
            <v>2024</v>
          </cell>
        </row>
        <row r="6120">
          <cell r="AF6120" t="str">
            <v>代收水费</v>
          </cell>
        </row>
        <row r="6121">
          <cell r="C6121" t="str">
            <v>中华东波苑</v>
          </cell>
        </row>
        <row r="6121">
          <cell r="K6121" t="str">
            <v>2024年</v>
          </cell>
        </row>
        <row r="6121">
          <cell r="M6121">
            <v>45382</v>
          </cell>
        </row>
        <row r="6121">
          <cell r="S6121">
            <v>780</v>
          </cell>
        </row>
        <row r="6121">
          <cell r="AA6121">
            <v>45383</v>
          </cell>
          <cell r="AB6121">
            <v>2024</v>
          </cell>
        </row>
        <row r="6121">
          <cell r="AF6121" t="str">
            <v>电费及管理费</v>
          </cell>
        </row>
        <row r="6122">
          <cell r="C6122" t="str">
            <v>中华东波苑</v>
          </cell>
        </row>
        <row r="6122">
          <cell r="K6122" t="str">
            <v>2024年</v>
          </cell>
        </row>
        <row r="6122">
          <cell r="M6122">
            <v>45382</v>
          </cell>
        </row>
        <row r="6122">
          <cell r="S6122">
            <v>14.44</v>
          </cell>
        </row>
        <row r="6122">
          <cell r="AA6122">
            <v>45383</v>
          </cell>
          <cell r="AB6122">
            <v>2024</v>
          </cell>
        </row>
        <row r="6122">
          <cell r="AF6122" t="str">
            <v>代收水费</v>
          </cell>
        </row>
        <row r="6123">
          <cell r="C6123" t="str">
            <v>中华东波苑</v>
          </cell>
        </row>
        <row r="6123">
          <cell r="K6123" t="str">
            <v>2024年</v>
          </cell>
        </row>
        <row r="6123">
          <cell r="M6123">
            <v>45382</v>
          </cell>
        </row>
        <row r="6123">
          <cell r="S6123">
            <v>2677.4</v>
          </cell>
        </row>
        <row r="6123">
          <cell r="AA6123">
            <v>45383</v>
          </cell>
          <cell r="AB6123">
            <v>2024</v>
          </cell>
        </row>
        <row r="6123">
          <cell r="AF6123" t="str">
            <v>电费及管理费</v>
          </cell>
        </row>
        <row r="6124">
          <cell r="C6124" t="str">
            <v>中华东波苑</v>
          </cell>
        </row>
        <row r="6124">
          <cell r="K6124" t="str">
            <v>2023年</v>
          </cell>
        </row>
        <row r="6124">
          <cell r="M6124">
            <v>45291</v>
          </cell>
        </row>
        <row r="6124">
          <cell r="S6124">
            <v>20003.6</v>
          </cell>
        </row>
        <row r="6124">
          <cell r="AA6124">
            <v>45383</v>
          </cell>
          <cell r="AB6124">
            <v>2024</v>
          </cell>
        </row>
        <row r="6124">
          <cell r="AF6124" t="str">
            <v>电费及管理费</v>
          </cell>
        </row>
        <row r="6125">
          <cell r="C6125" t="str">
            <v>中华东波苑</v>
          </cell>
        </row>
        <row r="6125">
          <cell r="K6125" t="str">
            <v>2024年</v>
          </cell>
        </row>
        <row r="6125">
          <cell r="M6125">
            <v>45382</v>
          </cell>
        </row>
        <row r="6125">
          <cell r="S6125">
            <v>915</v>
          </cell>
        </row>
        <row r="6125">
          <cell r="AA6125">
            <v>45383</v>
          </cell>
          <cell r="AB6125">
            <v>2024</v>
          </cell>
        </row>
        <row r="6125">
          <cell r="AF6125" t="str">
            <v>代收水费</v>
          </cell>
        </row>
        <row r="6126">
          <cell r="C6126" t="str">
            <v>中华东波苑</v>
          </cell>
        </row>
        <row r="6126">
          <cell r="K6126" t="str">
            <v>2024年</v>
          </cell>
        </row>
        <row r="6126">
          <cell r="M6126">
            <v>45382</v>
          </cell>
        </row>
        <row r="6126">
          <cell r="S6126">
            <v>3216.4</v>
          </cell>
        </row>
        <row r="6126">
          <cell r="AA6126">
            <v>45383</v>
          </cell>
          <cell r="AB6126">
            <v>2024</v>
          </cell>
        </row>
        <row r="6126">
          <cell r="AF6126" t="str">
            <v>电费及管理费</v>
          </cell>
        </row>
        <row r="6127">
          <cell r="C6127" t="str">
            <v>中华东波苑</v>
          </cell>
        </row>
        <row r="6127">
          <cell r="K6127" t="str">
            <v>2024年</v>
          </cell>
        </row>
        <row r="6127">
          <cell r="M6127">
            <v>45382</v>
          </cell>
        </row>
        <row r="6127">
          <cell r="S6127">
            <v>322.5</v>
          </cell>
        </row>
        <row r="6127">
          <cell r="AA6127">
            <v>45383</v>
          </cell>
          <cell r="AB6127">
            <v>2024</v>
          </cell>
        </row>
        <row r="6127">
          <cell r="AF6127" t="str">
            <v>代收水费</v>
          </cell>
        </row>
        <row r="6128">
          <cell r="C6128" t="str">
            <v>中华东波苑</v>
          </cell>
        </row>
        <row r="6128">
          <cell r="K6128" t="str">
            <v>2024年</v>
          </cell>
        </row>
        <row r="6128">
          <cell r="M6128">
            <v>45382</v>
          </cell>
        </row>
        <row r="6128">
          <cell r="S6128">
            <v>1580.7</v>
          </cell>
        </row>
        <row r="6128">
          <cell r="AA6128">
            <v>45383</v>
          </cell>
          <cell r="AB6128">
            <v>2024</v>
          </cell>
        </row>
        <row r="6128">
          <cell r="AF6128" t="str">
            <v>电费及管理费</v>
          </cell>
        </row>
        <row r="6129">
          <cell r="C6129" t="str">
            <v>中华东波苑</v>
          </cell>
        </row>
        <row r="6129">
          <cell r="K6129" t="str">
            <v>2024年</v>
          </cell>
        </row>
        <row r="6129">
          <cell r="M6129">
            <v>45382</v>
          </cell>
        </row>
        <row r="6129">
          <cell r="S6129">
            <v>209.38</v>
          </cell>
        </row>
        <row r="6129">
          <cell r="AA6129">
            <v>45383</v>
          </cell>
          <cell r="AB6129">
            <v>2024</v>
          </cell>
        </row>
        <row r="6129">
          <cell r="AF6129" t="str">
            <v>代收水费</v>
          </cell>
        </row>
        <row r="6130">
          <cell r="C6130" t="str">
            <v>中华东波苑</v>
          </cell>
        </row>
        <row r="6130">
          <cell r="K6130" t="str">
            <v>2024年</v>
          </cell>
        </row>
        <row r="6130">
          <cell r="M6130">
            <v>45382</v>
          </cell>
        </row>
        <row r="6130">
          <cell r="S6130">
            <v>73.7</v>
          </cell>
        </row>
        <row r="6130">
          <cell r="AA6130">
            <v>45383</v>
          </cell>
          <cell r="AB6130">
            <v>2024</v>
          </cell>
        </row>
        <row r="6130">
          <cell r="AF6130" t="str">
            <v>电费及管理费</v>
          </cell>
        </row>
        <row r="6131">
          <cell r="C6131" t="str">
            <v>中华东波苑</v>
          </cell>
        </row>
        <row r="6131">
          <cell r="K6131" t="str">
            <v>2024年</v>
          </cell>
        </row>
        <row r="6131">
          <cell r="M6131">
            <v>45382</v>
          </cell>
        </row>
        <row r="6131">
          <cell r="S6131">
            <v>1170.48</v>
          </cell>
        </row>
        <row r="6131">
          <cell r="AA6131">
            <v>45383</v>
          </cell>
          <cell r="AB6131">
            <v>2024</v>
          </cell>
        </row>
        <row r="6131">
          <cell r="AF6131" t="str">
            <v>商铺物业费</v>
          </cell>
        </row>
        <row r="6132">
          <cell r="C6132" t="str">
            <v>中华东波苑</v>
          </cell>
        </row>
        <row r="6132">
          <cell r="K6132" t="str">
            <v>2024年</v>
          </cell>
        </row>
        <row r="6132">
          <cell r="M6132">
            <v>45382</v>
          </cell>
        </row>
        <row r="6132">
          <cell r="S6132">
            <v>336</v>
          </cell>
        </row>
        <row r="6132">
          <cell r="AA6132">
            <v>45383</v>
          </cell>
          <cell r="AB6132">
            <v>2024</v>
          </cell>
        </row>
        <row r="6132">
          <cell r="AF6132" t="str">
            <v>代收水费</v>
          </cell>
        </row>
        <row r="6133">
          <cell r="C6133" t="str">
            <v>中华东波苑</v>
          </cell>
        </row>
        <row r="6133">
          <cell r="K6133" t="str">
            <v>2024年</v>
          </cell>
        </row>
        <row r="6133">
          <cell r="M6133">
            <v>45657</v>
          </cell>
        </row>
        <row r="6133">
          <cell r="S6133">
            <v>1709.88</v>
          </cell>
        </row>
        <row r="6133">
          <cell r="AA6133">
            <v>45383</v>
          </cell>
          <cell r="AB6133">
            <v>2024</v>
          </cell>
        </row>
        <row r="6133">
          <cell r="AF6133" t="str">
            <v>住宅物业费</v>
          </cell>
        </row>
        <row r="6134">
          <cell r="C6134" t="str">
            <v>中华东波苑</v>
          </cell>
        </row>
        <row r="6134">
          <cell r="K6134" t="str">
            <v>2024年</v>
          </cell>
        </row>
        <row r="6134">
          <cell r="M6134">
            <v>45657</v>
          </cell>
        </row>
        <row r="6134">
          <cell r="S6134">
            <v>3000</v>
          </cell>
        </row>
        <row r="6134">
          <cell r="AA6134">
            <v>45383</v>
          </cell>
          <cell r="AB6134">
            <v>2024</v>
          </cell>
        </row>
        <row r="6134">
          <cell r="AF6134" t="str">
            <v>地面停车费</v>
          </cell>
        </row>
        <row r="6135">
          <cell r="C6135" t="str">
            <v>中华东波苑</v>
          </cell>
        </row>
        <row r="6135">
          <cell r="K6135" t="str">
            <v>2024年</v>
          </cell>
        </row>
        <row r="6135">
          <cell r="M6135">
            <v>45657</v>
          </cell>
        </row>
        <row r="6135">
          <cell r="S6135">
            <v>1673.88</v>
          </cell>
        </row>
        <row r="6135">
          <cell r="AA6135">
            <v>45383</v>
          </cell>
          <cell r="AB6135">
            <v>2024</v>
          </cell>
        </row>
        <row r="6135">
          <cell r="AF6135" t="str">
            <v>住宅物业费</v>
          </cell>
        </row>
        <row r="6136">
          <cell r="C6136" t="str">
            <v>中华东波苑</v>
          </cell>
        </row>
        <row r="6136">
          <cell r="K6136" t="str">
            <v>2024年</v>
          </cell>
        </row>
        <row r="6136">
          <cell r="M6136">
            <v>45657</v>
          </cell>
        </row>
        <row r="6136">
          <cell r="S6136">
            <v>3000</v>
          </cell>
        </row>
        <row r="6136">
          <cell r="AA6136">
            <v>45383</v>
          </cell>
          <cell r="AB6136">
            <v>2024</v>
          </cell>
        </row>
        <row r="6136">
          <cell r="AF6136" t="str">
            <v>地面停车费</v>
          </cell>
        </row>
        <row r="6137">
          <cell r="C6137" t="str">
            <v>中华东波苑</v>
          </cell>
        </row>
        <row r="6137">
          <cell r="K6137" t="str">
            <v>2024年</v>
          </cell>
        </row>
        <row r="6137">
          <cell r="M6137">
            <v>45657</v>
          </cell>
        </row>
        <row r="6137">
          <cell r="S6137">
            <v>1473.6</v>
          </cell>
        </row>
        <row r="6137">
          <cell r="AA6137">
            <v>45383</v>
          </cell>
          <cell r="AB6137">
            <v>2024</v>
          </cell>
        </row>
        <row r="6137">
          <cell r="AF6137" t="str">
            <v>住宅物业费</v>
          </cell>
        </row>
        <row r="6138">
          <cell r="C6138" t="str">
            <v>中华东波苑</v>
          </cell>
        </row>
        <row r="6138">
          <cell r="K6138" t="str">
            <v>2024年</v>
          </cell>
        </row>
        <row r="6138">
          <cell r="M6138">
            <v>45657</v>
          </cell>
        </row>
        <row r="6138">
          <cell r="S6138">
            <v>1799.16</v>
          </cell>
        </row>
        <row r="6138">
          <cell r="AA6138">
            <v>45383</v>
          </cell>
          <cell r="AB6138">
            <v>2024</v>
          </cell>
        </row>
        <row r="6138">
          <cell r="AF6138" t="str">
            <v>住宅物业费</v>
          </cell>
        </row>
        <row r="6139">
          <cell r="C6139" t="str">
            <v>中华东波苑</v>
          </cell>
        </row>
        <row r="6139">
          <cell r="K6139" t="str">
            <v>2024年</v>
          </cell>
        </row>
        <row r="6139">
          <cell r="M6139">
            <v>45473</v>
          </cell>
        </row>
        <row r="6139">
          <cell r="S6139">
            <v>1674.34</v>
          </cell>
        </row>
        <row r="6139">
          <cell r="AA6139">
            <v>45383</v>
          </cell>
          <cell r="AB6139">
            <v>2024</v>
          </cell>
        </row>
        <row r="6139">
          <cell r="AF6139" t="str">
            <v>商铺物业费</v>
          </cell>
        </row>
        <row r="6140">
          <cell r="C6140" t="str">
            <v>中华东波苑</v>
          </cell>
        </row>
        <row r="6140">
          <cell r="K6140" t="str">
            <v>2024年</v>
          </cell>
        </row>
        <row r="6140">
          <cell r="M6140">
            <v>45473</v>
          </cell>
        </row>
        <row r="6140">
          <cell r="S6140">
            <v>1282.94</v>
          </cell>
        </row>
        <row r="6140">
          <cell r="AA6140">
            <v>45383</v>
          </cell>
          <cell r="AB6140">
            <v>2024</v>
          </cell>
        </row>
        <row r="6140">
          <cell r="AF6140" t="str">
            <v>商铺物业费</v>
          </cell>
        </row>
        <row r="6141">
          <cell r="C6141" t="str">
            <v>中华东波苑</v>
          </cell>
        </row>
        <row r="6141">
          <cell r="K6141" t="str">
            <v>2024年</v>
          </cell>
        </row>
        <row r="6141">
          <cell r="M6141">
            <v>45473</v>
          </cell>
        </row>
        <row r="6141">
          <cell r="S6141">
            <v>3553.8</v>
          </cell>
        </row>
        <row r="6141">
          <cell r="AA6141">
            <v>45383</v>
          </cell>
          <cell r="AB6141">
            <v>2024</v>
          </cell>
        </row>
        <row r="6141">
          <cell r="AF6141" t="str">
            <v>商铺物业费</v>
          </cell>
        </row>
        <row r="6142">
          <cell r="C6142" t="str">
            <v>中华东波苑</v>
          </cell>
        </row>
        <row r="6142">
          <cell r="K6142" t="str">
            <v>2024年</v>
          </cell>
        </row>
        <row r="6142">
          <cell r="M6142">
            <v>45382</v>
          </cell>
        </row>
        <row r="6142">
          <cell r="S6142">
            <v>14.44</v>
          </cell>
        </row>
        <row r="6142">
          <cell r="AA6142">
            <v>45383</v>
          </cell>
          <cell r="AB6142">
            <v>2024</v>
          </cell>
        </row>
        <row r="6142">
          <cell r="AF6142" t="str">
            <v>代收水费</v>
          </cell>
        </row>
        <row r="6143">
          <cell r="C6143" t="str">
            <v>中华东波苑</v>
          </cell>
        </row>
        <row r="6143">
          <cell r="K6143" t="str">
            <v>2024年</v>
          </cell>
        </row>
        <row r="6143">
          <cell r="M6143">
            <v>45382</v>
          </cell>
        </row>
        <row r="6143">
          <cell r="S6143">
            <v>712.5</v>
          </cell>
        </row>
        <row r="6143">
          <cell r="AA6143">
            <v>45383</v>
          </cell>
          <cell r="AB6143">
            <v>2024</v>
          </cell>
        </row>
        <row r="6143">
          <cell r="AF6143" t="str">
            <v>电费及管理费</v>
          </cell>
        </row>
        <row r="6144">
          <cell r="C6144" t="str">
            <v>中华东波苑</v>
          </cell>
        </row>
        <row r="6144">
          <cell r="K6144" t="str">
            <v>2024年</v>
          </cell>
        </row>
        <row r="6144">
          <cell r="M6144">
            <v>45657</v>
          </cell>
        </row>
        <row r="6144">
          <cell r="S6144">
            <v>2178.72</v>
          </cell>
        </row>
        <row r="6144">
          <cell r="AA6144">
            <v>45383</v>
          </cell>
          <cell r="AB6144">
            <v>2024</v>
          </cell>
        </row>
        <row r="6144">
          <cell r="AF6144" t="str">
            <v>住宅物业费</v>
          </cell>
        </row>
        <row r="6145">
          <cell r="C6145" t="str">
            <v>中华东波苑</v>
          </cell>
        </row>
        <row r="6145">
          <cell r="K6145" t="str">
            <v>2024年</v>
          </cell>
        </row>
        <row r="6145">
          <cell r="M6145">
            <v>45382</v>
          </cell>
        </row>
        <row r="6145">
          <cell r="S6145">
            <v>225</v>
          </cell>
        </row>
        <row r="6145">
          <cell r="AA6145">
            <v>45383</v>
          </cell>
          <cell r="AB6145">
            <v>2024</v>
          </cell>
        </row>
        <row r="6145">
          <cell r="AF6145" t="str">
            <v>代收水费</v>
          </cell>
        </row>
        <row r="6146">
          <cell r="C6146" t="str">
            <v>中华东波苑</v>
          </cell>
        </row>
        <row r="6146">
          <cell r="K6146" t="str">
            <v>2024年</v>
          </cell>
        </row>
        <row r="6146">
          <cell r="M6146">
            <v>45382</v>
          </cell>
        </row>
        <row r="6146">
          <cell r="S6146">
            <v>396</v>
          </cell>
        </row>
        <row r="6146">
          <cell r="AA6146">
            <v>45383</v>
          </cell>
          <cell r="AB6146">
            <v>2024</v>
          </cell>
        </row>
        <row r="6146">
          <cell r="AF6146" t="str">
            <v>电费及管理费</v>
          </cell>
        </row>
        <row r="6147">
          <cell r="C6147" t="str">
            <v>中华东波苑</v>
          </cell>
        </row>
        <row r="6147">
          <cell r="K6147" t="str">
            <v>2024年</v>
          </cell>
        </row>
        <row r="6147">
          <cell r="M6147">
            <v>45657</v>
          </cell>
        </row>
        <row r="6147">
          <cell r="S6147">
            <v>1656.12</v>
          </cell>
        </row>
        <row r="6147">
          <cell r="AA6147">
            <v>45383</v>
          </cell>
          <cell r="AB6147">
            <v>2024</v>
          </cell>
        </row>
        <row r="6147">
          <cell r="AF6147" t="str">
            <v>住宅物业费</v>
          </cell>
        </row>
        <row r="6148">
          <cell r="C6148" t="str">
            <v>中华东波苑</v>
          </cell>
        </row>
        <row r="6148">
          <cell r="K6148" t="str">
            <v>2024年</v>
          </cell>
        </row>
        <row r="6148">
          <cell r="M6148">
            <v>45657</v>
          </cell>
        </row>
        <row r="6148">
          <cell r="S6148">
            <v>1673.88</v>
          </cell>
        </row>
        <row r="6148">
          <cell r="AA6148">
            <v>45383</v>
          </cell>
          <cell r="AB6148">
            <v>2024</v>
          </cell>
        </row>
        <row r="6148">
          <cell r="AF6148" t="str">
            <v>住宅物业费</v>
          </cell>
        </row>
        <row r="6149">
          <cell r="C6149" t="str">
            <v>中华东波苑</v>
          </cell>
        </row>
        <row r="6149">
          <cell r="K6149" t="str">
            <v>2024年</v>
          </cell>
        </row>
        <row r="6149">
          <cell r="M6149">
            <v>45657</v>
          </cell>
        </row>
        <row r="6149">
          <cell r="S6149">
            <v>1656.12</v>
          </cell>
        </row>
        <row r="6149">
          <cell r="AA6149">
            <v>45383</v>
          </cell>
          <cell r="AB6149">
            <v>2024</v>
          </cell>
        </row>
        <row r="6149">
          <cell r="AF6149" t="str">
            <v>住宅物业费</v>
          </cell>
        </row>
        <row r="6150">
          <cell r="C6150" t="str">
            <v>中华东波苑</v>
          </cell>
        </row>
        <row r="6150">
          <cell r="K6150" t="str">
            <v>2024年</v>
          </cell>
        </row>
        <row r="6150">
          <cell r="M6150">
            <v>45382</v>
          </cell>
        </row>
        <row r="6150">
          <cell r="S6150">
            <v>391.14</v>
          </cell>
        </row>
        <row r="6150">
          <cell r="AA6150">
            <v>45383</v>
          </cell>
          <cell r="AB6150">
            <v>2024</v>
          </cell>
        </row>
        <row r="6150">
          <cell r="AF6150" t="str">
            <v>代收水费</v>
          </cell>
        </row>
        <row r="6151">
          <cell r="C6151" t="str">
            <v>中华东波苑</v>
          </cell>
        </row>
        <row r="6151">
          <cell r="K6151" t="str">
            <v>2024年</v>
          </cell>
        </row>
        <row r="6151">
          <cell r="M6151">
            <v>45382</v>
          </cell>
        </row>
        <row r="6151">
          <cell r="S6151">
            <v>3556.3</v>
          </cell>
        </row>
        <row r="6151">
          <cell r="AA6151">
            <v>45383</v>
          </cell>
          <cell r="AB6151">
            <v>2024</v>
          </cell>
        </row>
        <row r="6151">
          <cell r="AF6151" t="str">
            <v>电费及管理费</v>
          </cell>
        </row>
        <row r="6152">
          <cell r="C6152" t="str">
            <v>中华东波苑</v>
          </cell>
        </row>
        <row r="6152">
          <cell r="K6152" t="str">
            <v>2024年</v>
          </cell>
        </row>
        <row r="6152">
          <cell r="M6152">
            <v>45473</v>
          </cell>
        </row>
        <row r="6152">
          <cell r="S6152">
            <v>4248.3</v>
          </cell>
        </row>
        <row r="6152">
          <cell r="AA6152">
            <v>45383</v>
          </cell>
          <cell r="AB6152">
            <v>2024</v>
          </cell>
        </row>
        <row r="6152">
          <cell r="AF6152" t="str">
            <v>商铺物业费</v>
          </cell>
        </row>
        <row r="6153">
          <cell r="C6153" t="str">
            <v>中华东波苑</v>
          </cell>
        </row>
        <row r="6153">
          <cell r="K6153" t="str">
            <v>2024年</v>
          </cell>
        </row>
        <row r="6153">
          <cell r="M6153">
            <v>45473</v>
          </cell>
        </row>
        <row r="6153">
          <cell r="S6153">
            <v>7482.3</v>
          </cell>
        </row>
        <row r="6153">
          <cell r="AA6153">
            <v>45383</v>
          </cell>
          <cell r="AB6153">
            <v>2024</v>
          </cell>
        </row>
        <row r="6153">
          <cell r="AF6153" t="str">
            <v>商铺物业费</v>
          </cell>
        </row>
        <row r="6154">
          <cell r="C6154" t="str">
            <v>中华东波苑</v>
          </cell>
        </row>
        <row r="6154">
          <cell r="K6154" t="str">
            <v>2024年</v>
          </cell>
        </row>
        <row r="6154">
          <cell r="M6154">
            <v>45382</v>
          </cell>
        </row>
        <row r="6154">
          <cell r="S6154">
            <v>532.5</v>
          </cell>
        </row>
        <row r="6154">
          <cell r="AA6154">
            <v>45383</v>
          </cell>
          <cell r="AB6154">
            <v>2024</v>
          </cell>
        </row>
        <row r="6154">
          <cell r="AF6154" t="str">
            <v>代收水费</v>
          </cell>
        </row>
        <row r="6155">
          <cell r="C6155" t="str">
            <v>中华东波苑</v>
          </cell>
        </row>
        <row r="6155">
          <cell r="K6155" t="str">
            <v>2024年</v>
          </cell>
        </row>
        <row r="6155">
          <cell r="M6155">
            <v>45382</v>
          </cell>
        </row>
        <row r="6155">
          <cell r="S6155">
            <v>2482.7</v>
          </cell>
        </row>
        <row r="6155">
          <cell r="AA6155">
            <v>45383</v>
          </cell>
          <cell r="AB6155">
            <v>2024</v>
          </cell>
        </row>
        <row r="6155">
          <cell r="AF6155" t="str">
            <v>电费及管理费</v>
          </cell>
        </row>
        <row r="6156">
          <cell r="C6156" t="str">
            <v>中华东波苑</v>
          </cell>
        </row>
        <row r="6156">
          <cell r="K6156" t="str">
            <v>2024年</v>
          </cell>
        </row>
        <row r="6156">
          <cell r="M6156">
            <v>45382</v>
          </cell>
        </row>
        <row r="6156">
          <cell r="S6156">
            <v>223.82</v>
          </cell>
        </row>
        <row r="6156">
          <cell r="AA6156">
            <v>45383</v>
          </cell>
          <cell r="AB6156">
            <v>2024</v>
          </cell>
        </row>
        <row r="6156">
          <cell r="AF6156" t="str">
            <v>代收水费</v>
          </cell>
        </row>
        <row r="6157">
          <cell r="C6157" t="str">
            <v>中华东波苑</v>
          </cell>
        </row>
        <row r="6157">
          <cell r="K6157" t="str">
            <v>2024年</v>
          </cell>
        </row>
        <row r="6157">
          <cell r="M6157">
            <v>45382</v>
          </cell>
        </row>
        <row r="6157">
          <cell r="S6157">
            <v>2145</v>
          </cell>
        </row>
        <row r="6157">
          <cell r="AA6157">
            <v>45383</v>
          </cell>
          <cell r="AB6157">
            <v>2024</v>
          </cell>
        </row>
        <row r="6157">
          <cell r="AF6157" t="str">
            <v>电费及管理费</v>
          </cell>
        </row>
        <row r="6158">
          <cell r="C6158" t="str">
            <v>中华东波苑</v>
          </cell>
        </row>
        <row r="6158">
          <cell r="K6158" t="str">
            <v>2024年</v>
          </cell>
        </row>
        <row r="6158">
          <cell r="M6158">
            <v>45657</v>
          </cell>
        </row>
        <row r="6158">
          <cell r="S6158">
            <v>1656.12</v>
          </cell>
        </row>
        <row r="6158">
          <cell r="AA6158">
            <v>45383</v>
          </cell>
          <cell r="AB6158">
            <v>2024</v>
          </cell>
        </row>
        <row r="6158">
          <cell r="AF6158" t="str">
            <v>住宅物业费</v>
          </cell>
        </row>
        <row r="6159">
          <cell r="C6159" t="str">
            <v>中华东波苑</v>
          </cell>
        </row>
        <row r="6159">
          <cell r="K6159" t="str">
            <v>2024年</v>
          </cell>
        </row>
        <row r="6159">
          <cell r="M6159">
            <v>45473</v>
          </cell>
        </row>
        <row r="6159">
          <cell r="S6159">
            <v>375</v>
          </cell>
        </row>
        <row r="6159">
          <cell r="AA6159">
            <v>45383</v>
          </cell>
          <cell r="AB6159">
            <v>2024</v>
          </cell>
        </row>
        <row r="6159">
          <cell r="AF6159" t="str">
            <v>小业主产权车辆管理费</v>
          </cell>
        </row>
        <row r="6160">
          <cell r="C6160" t="str">
            <v>中华东波苑</v>
          </cell>
        </row>
        <row r="6160">
          <cell r="K6160" t="str">
            <v>2024年</v>
          </cell>
        </row>
        <row r="6160">
          <cell r="M6160">
            <v>45473</v>
          </cell>
        </row>
        <row r="6160">
          <cell r="S6160">
            <v>449.79</v>
          </cell>
        </row>
        <row r="6160">
          <cell r="AA6160">
            <v>45383</v>
          </cell>
          <cell r="AB6160">
            <v>2024</v>
          </cell>
        </row>
        <row r="6160">
          <cell r="AF6160" t="str">
            <v>住宅物业费</v>
          </cell>
        </row>
        <row r="6161">
          <cell r="C6161" t="str">
            <v>中华东波苑</v>
          </cell>
        </row>
        <row r="6161">
          <cell r="K6161" t="str">
            <v>2024年</v>
          </cell>
        </row>
        <row r="6161">
          <cell r="M6161">
            <v>45657</v>
          </cell>
        </row>
        <row r="6161">
          <cell r="S6161">
            <v>1473.6</v>
          </cell>
        </row>
        <row r="6161">
          <cell r="AA6161">
            <v>45383</v>
          </cell>
          <cell r="AB6161">
            <v>2024</v>
          </cell>
        </row>
        <row r="6161">
          <cell r="AF6161" t="str">
            <v>住宅物业费</v>
          </cell>
        </row>
        <row r="6162">
          <cell r="C6162" t="str">
            <v>中华东波苑</v>
          </cell>
        </row>
        <row r="6162">
          <cell r="K6162" t="str">
            <v>2024年</v>
          </cell>
        </row>
        <row r="6162">
          <cell r="M6162">
            <v>45657</v>
          </cell>
        </row>
        <row r="6162">
          <cell r="S6162">
            <v>1799.16</v>
          </cell>
        </row>
        <row r="6162">
          <cell r="AA6162">
            <v>45383</v>
          </cell>
          <cell r="AB6162">
            <v>2024</v>
          </cell>
        </row>
        <row r="6162">
          <cell r="AF6162" t="str">
            <v>住宅物业费</v>
          </cell>
        </row>
        <row r="6163">
          <cell r="C6163" t="str">
            <v>中华东波苑</v>
          </cell>
        </row>
        <row r="6163">
          <cell r="K6163" t="str">
            <v>2023年</v>
          </cell>
        </row>
        <row r="6163">
          <cell r="M6163">
            <v>45291</v>
          </cell>
        </row>
        <row r="6163">
          <cell r="S6163">
            <v>1275</v>
          </cell>
        </row>
        <row r="6163">
          <cell r="AA6163">
            <v>45383</v>
          </cell>
          <cell r="AB6163">
            <v>2024</v>
          </cell>
        </row>
        <row r="6163">
          <cell r="AF6163" t="str">
            <v>租金收入</v>
          </cell>
        </row>
        <row r="6164">
          <cell r="C6164" t="str">
            <v>中华东波苑</v>
          </cell>
        </row>
        <row r="6164">
          <cell r="K6164" t="str">
            <v>2024年</v>
          </cell>
        </row>
        <row r="6164">
          <cell r="M6164">
            <v>45322</v>
          </cell>
        </row>
        <row r="6164">
          <cell r="S6164">
            <v>1275</v>
          </cell>
        </row>
        <row r="6164">
          <cell r="AA6164">
            <v>45383</v>
          </cell>
          <cell r="AB6164">
            <v>2024</v>
          </cell>
        </row>
        <row r="6164">
          <cell r="AF6164" t="str">
            <v>租金收入</v>
          </cell>
        </row>
        <row r="6165">
          <cell r="C6165" t="str">
            <v>中华东波苑</v>
          </cell>
        </row>
        <row r="6165">
          <cell r="K6165" t="str">
            <v>2024年</v>
          </cell>
        </row>
        <row r="6165">
          <cell r="M6165">
            <v>45412</v>
          </cell>
        </row>
        <row r="6165">
          <cell r="S6165">
            <v>1880</v>
          </cell>
        </row>
        <row r="6165">
          <cell r="AA6165">
            <v>45383</v>
          </cell>
          <cell r="AB6165">
            <v>2024</v>
          </cell>
        </row>
        <row r="6165">
          <cell r="AF6165" t="str">
            <v>临时停车费</v>
          </cell>
        </row>
        <row r="6166">
          <cell r="C6166" t="str">
            <v>中华东波苑</v>
          </cell>
        </row>
        <row r="6166">
          <cell r="K6166" t="str">
            <v>2024年</v>
          </cell>
        </row>
        <row r="6166">
          <cell r="M6166">
            <v>45657</v>
          </cell>
        </row>
        <row r="6166">
          <cell r="S6166">
            <v>1673.88</v>
          </cell>
        </row>
        <row r="6166">
          <cell r="AA6166">
            <v>45383</v>
          </cell>
          <cell r="AB6166">
            <v>2024</v>
          </cell>
        </row>
        <row r="6166">
          <cell r="AF6166" t="str">
            <v>住宅物业费</v>
          </cell>
        </row>
        <row r="6167">
          <cell r="C6167" t="str">
            <v>中华东波苑</v>
          </cell>
        </row>
        <row r="6167">
          <cell r="K6167" t="str">
            <v>2024年</v>
          </cell>
        </row>
        <row r="6167">
          <cell r="M6167">
            <v>45473</v>
          </cell>
        </row>
        <row r="6167">
          <cell r="S6167">
            <v>12900</v>
          </cell>
        </row>
        <row r="6167">
          <cell r="AA6167">
            <v>45383</v>
          </cell>
          <cell r="AB6167">
            <v>2024</v>
          </cell>
        </row>
        <row r="6167">
          <cell r="AF6167" t="str">
            <v>租金收入</v>
          </cell>
        </row>
        <row r="6168">
          <cell r="C6168" t="str">
            <v>中华东波苑</v>
          </cell>
        </row>
        <row r="6168">
          <cell r="K6168" t="str">
            <v>2024年</v>
          </cell>
        </row>
        <row r="6168">
          <cell r="M6168">
            <v>45473</v>
          </cell>
        </row>
        <row r="6168">
          <cell r="S6168">
            <v>3600</v>
          </cell>
        </row>
        <row r="6168">
          <cell r="AA6168">
            <v>45383</v>
          </cell>
          <cell r="AB6168">
            <v>2024</v>
          </cell>
        </row>
        <row r="6168">
          <cell r="AF6168" t="str">
            <v>租金收入</v>
          </cell>
        </row>
        <row r="6169">
          <cell r="C6169" t="str">
            <v>中华东波苑</v>
          </cell>
        </row>
        <row r="6169">
          <cell r="K6169" t="str">
            <v>2024年</v>
          </cell>
        </row>
        <row r="6169">
          <cell r="M6169">
            <v>45657</v>
          </cell>
        </row>
        <row r="6169">
          <cell r="S6169">
            <v>1712.04</v>
          </cell>
        </row>
        <row r="6169">
          <cell r="AA6169">
            <v>45383</v>
          </cell>
          <cell r="AB6169">
            <v>2024</v>
          </cell>
        </row>
        <row r="6169">
          <cell r="AF6169" t="str">
            <v>住宅物业费</v>
          </cell>
        </row>
        <row r="6170">
          <cell r="C6170" t="str">
            <v>中华东波苑</v>
          </cell>
        </row>
        <row r="6170">
          <cell r="K6170" t="str">
            <v>2024年</v>
          </cell>
        </row>
        <row r="6170">
          <cell r="M6170">
            <v>45382</v>
          </cell>
        </row>
        <row r="6170">
          <cell r="S6170">
            <v>12900</v>
          </cell>
        </row>
        <row r="6170">
          <cell r="AA6170">
            <v>45383</v>
          </cell>
          <cell r="AB6170">
            <v>2024</v>
          </cell>
        </row>
        <row r="6170">
          <cell r="AF6170" t="str">
            <v>租金收入</v>
          </cell>
        </row>
        <row r="6171">
          <cell r="C6171" t="str">
            <v>中华东波苑</v>
          </cell>
        </row>
        <row r="6171">
          <cell r="K6171" t="str">
            <v>2024年</v>
          </cell>
        </row>
        <row r="6171">
          <cell r="M6171">
            <v>45382</v>
          </cell>
        </row>
        <row r="6171">
          <cell r="S6171">
            <v>3600</v>
          </cell>
        </row>
        <row r="6171">
          <cell r="AA6171">
            <v>45383</v>
          </cell>
          <cell r="AB6171">
            <v>2024</v>
          </cell>
        </row>
        <row r="6171">
          <cell r="AF6171" t="str">
            <v>租金收入</v>
          </cell>
        </row>
        <row r="6172">
          <cell r="C6172" t="str">
            <v>中华东波苑</v>
          </cell>
        </row>
        <row r="6172">
          <cell r="K6172" t="str">
            <v>2024年</v>
          </cell>
        </row>
        <row r="6172">
          <cell r="M6172">
            <v>45382</v>
          </cell>
        </row>
        <row r="6172">
          <cell r="S6172">
            <v>24738</v>
          </cell>
        </row>
        <row r="6172">
          <cell r="AA6172">
            <v>45383</v>
          </cell>
          <cell r="AB6172">
            <v>2024</v>
          </cell>
        </row>
        <row r="6172">
          <cell r="AF6172" t="str">
            <v>电费及管理费</v>
          </cell>
        </row>
        <row r="6173">
          <cell r="C6173" t="str">
            <v>中华东波苑</v>
          </cell>
        </row>
        <row r="6173">
          <cell r="K6173" t="str">
            <v>2024年</v>
          </cell>
        </row>
        <row r="6173">
          <cell r="M6173">
            <v>45382</v>
          </cell>
        </row>
        <row r="6173">
          <cell r="S6173">
            <v>4815.74</v>
          </cell>
        </row>
        <row r="6173">
          <cell r="AA6173">
            <v>45383</v>
          </cell>
          <cell r="AB6173">
            <v>2024</v>
          </cell>
        </row>
        <row r="6173">
          <cell r="AF6173" t="str">
            <v>代收水费</v>
          </cell>
        </row>
        <row r="6174">
          <cell r="C6174" t="str">
            <v>中华东波苑</v>
          </cell>
        </row>
        <row r="6174">
          <cell r="K6174" t="str">
            <v>2024年</v>
          </cell>
        </row>
        <row r="6174">
          <cell r="M6174">
            <v>45382</v>
          </cell>
        </row>
        <row r="6174">
          <cell r="S6174">
            <v>7623.21</v>
          </cell>
        </row>
        <row r="6174">
          <cell r="AA6174">
            <v>45383</v>
          </cell>
          <cell r="AB6174">
            <v>2024</v>
          </cell>
        </row>
        <row r="6174">
          <cell r="AF6174" t="str">
            <v>电费及管理费</v>
          </cell>
        </row>
        <row r="6175">
          <cell r="C6175" t="str">
            <v>中华东波苑</v>
          </cell>
        </row>
        <row r="6175">
          <cell r="K6175" t="str">
            <v>2024年</v>
          </cell>
        </row>
        <row r="6175">
          <cell r="M6175">
            <v>45382</v>
          </cell>
        </row>
        <row r="6175">
          <cell r="S6175">
            <v>823.5</v>
          </cell>
        </row>
        <row r="6175">
          <cell r="AA6175">
            <v>45383</v>
          </cell>
          <cell r="AB6175">
            <v>2024</v>
          </cell>
        </row>
        <row r="6175">
          <cell r="AF6175" t="str">
            <v>代收水费</v>
          </cell>
        </row>
        <row r="6176">
          <cell r="C6176" t="str">
            <v>中华东波苑</v>
          </cell>
        </row>
        <row r="6176">
          <cell r="K6176" t="str">
            <v>2024年</v>
          </cell>
        </row>
        <row r="6176">
          <cell r="M6176">
            <v>45382</v>
          </cell>
        </row>
        <row r="6176">
          <cell r="S6176">
            <v>5719.5</v>
          </cell>
        </row>
        <row r="6176">
          <cell r="AA6176">
            <v>45383</v>
          </cell>
          <cell r="AB6176">
            <v>2024</v>
          </cell>
        </row>
        <row r="6176">
          <cell r="AF6176" t="str">
            <v>电费及管理费</v>
          </cell>
        </row>
        <row r="6177">
          <cell r="C6177" t="str">
            <v>中华东波苑</v>
          </cell>
        </row>
        <row r="6177">
          <cell r="K6177" t="str">
            <v>2024年</v>
          </cell>
        </row>
        <row r="6177">
          <cell r="M6177">
            <v>45382</v>
          </cell>
        </row>
        <row r="6177">
          <cell r="S6177">
            <v>1232.2</v>
          </cell>
        </row>
        <row r="6177">
          <cell r="AA6177">
            <v>45383</v>
          </cell>
          <cell r="AB6177">
            <v>2024</v>
          </cell>
        </row>
        <row r="6177">
          <cell r="AF6177" t="str">
            <v>代收水费</v>
          </cell>
        </row>
        <row r="6178">
          <cell r="C6178" t="str">
            <v>中华东波苑</v>
          </cell>
        </row>
        <row r="6178">
          <cell r="K6178" t="str">
            <v>2024年</v>
          </cell>
        </row>
        <row r="6178">
          <cell r="M6178">
            <v>45473</v>
          </cell>
        </row>
        <row r="6178">
          <cell r="S6178">
            <v>736.8</v>
          </cell>
        </row>
        <row r="6178">
          <cell r="AA6178">
            <v>45383</v>
          </cell>
          <cell r="AB6178">
            <v>2024</v>
          </cell>
        </row>
        <row r="6178">
          <cell r="AF6178" t="str">
            <v>住宅物业费</v>
          </cell>
        </row>
        <row r="6179">
          <cell r="C6179" t="str">
            <v>中华东波苑</v>
          </cell>
        </row>
        <row r="6179">
          <cell r="K6179" t="str">
            <v>2024年</v>
          </cell>
        </row>
        <row r="6179">
          <cell r="M6179">
            <v>45473</v>
          </cell>
        </row>
        <row r="6179">
          <cell r="S6179">
            <v>899.58</v>
          </cell>
        </row>
        <row r="6179">
          <cell r="AA6179">
            <v>45383</v>
          </cell>
          <cell r="AB6179">
            <v>2024</v>
          </cell>
        </row>
        <row r="6179">
          <cell r="AF6179" t="str">
            <v>住宅物业费</v>
          </cell>
        </row>
        <row r="6180">
          <cell r="C6180" t="str">
            <v>中华东波苑</v>
          </cell>
        </row>
        <row r="6180">
          <cell r="K6180" t="str">
            <v>2024年</v>
          </cell>
        </row>
        <row r="6180">
          <cell r="M6180">
            <v>45473</v>
          </cell>
        </row>
        <row r="6180">
          <cell r="S6180">
            <v>1500</v>
          </cell>
        </row>
        <row r="6180">
          <cell r="AA6180">
            <v>45383</v>
          </cell>
          <cell r="AB6180">
            <v>2024</v>
          </cell>
        </row>
        <row r="6180">
          <cell r="AF6180" t="str">
            <v>地面停车费</v>
          </cell>
        </row>
        <row r="6181">
          <cell r="C6181" t="str">
            <v>中华东波苑</v>
          </cell>
        </row>
        <row r="6181">
          <cell r="K6181" t="str">
            <v>2024年</v>
          </cell>
        </row>
        <row r="6181">
          <cell r="M6181">
            <v>45657</v>
          </cell>
        </row>
        <row r="6181">
          <cell r="S6181">
            <v>1500</v>
          </cell>
        </row>
        <row r="6181">
          <cell r="AA6181">
            <v>45383</v>
          </cell>
          <cell r="AB6181">
            <v>2024</v>
          </cell>
        </row>
        <row r="6181">
          <cell r="AF6181" t="str">
            <v>小业主产权车辆管理费</v>
          </cell>
        </row>
        <row r="6182">
          <cell r="C6182" t="str">
            <v>中华东波苑</v>
          </cell>
        </row>
        <row r="6182">
          <cell r="K6182" t="str">
            <v>2024年</v>
          </cell>
        </row>
        <row r="6182">
          <cell r="M6182">
            <v>45657</v>
          </cell>
        </row>
        <row r="6182">
          <cell r="S6182">
            <v>2094.36</v>
          </cell>
        </row>
        <row r="6182">
          <cell r="AA6182">
            <v>45383</v>
          </cell>
          <cell r="AB6182">
            <v>2024</v>
          </cell>
        </row>
        <row r="6182">
          <cell r="AF6182" t="str">
            <v>住宅物业费</v>
          </cell>
        </row>
        <row r="6183">
          <cell r="C6183" t="str">
            <v>中华东波苑</v>
          </cell>
        </row>
        <row r="6183">
          <cell r="K6183" t="str">
            <v>2024年</v>
          </cell>
        </row>
        <row r="6183">
          <cell r="M6183">
            <v>45657</v>
          </cell>
        </row>
        <row r="6183">
          <cell r="S6183">
            <v>1473.6</v>
          </cell>
        </row>
        <row r="6183">
          <cell r="AA6183">
            <v>45383</v>
          </cell>
          <cell r="AB6183">
            <v>2024</v>
          </cell>
        </row>
        <row r="6183">
          <cell r="AF6183" t="str">
            <v>住宅物业费</v>
          </cell>
        </row>
        <row r="6184">
          <cell r="C6184" t="str">
            <v>中华东波苑</v>
          </cell>
        </row>
        <row r="6184">
          <cell r="K6184" t="str">
            <v>2024年</v>
          </cell>
        </row>
        <row r="6184">
          <cell r="M6184">
            <v>45322</v>
          </cell>
        </row>
        <row r="6184">
          <cell r="S6184">
            <v>13538.1</v>
          </cell>
        </row>
        <row r="6184">
          <cell r="AA6184">
            <v>45383</v>
          </cell>
          <cell r="AB6184">
            <v>2024</v>
          </cell>
        </row>
        <row r="6184">
          <cell r="AF6184" t="str">
            <v>电费及管理费</v>
          </cell>
        </row>
        <row r="6185">
          <cell r="C6185" t="str">
            <v>中华东波苑</v>
          </cell>
        </row>
        <row r="6185">
          <cell r="K6185" t="str">
            <v>2024年</v>
          </cell>
        </row>
        <row r="6185">
          <cell r="M6185">
            <v>45322</v>
          </cell>
        </row>
        <row r="6185">
          <cell r="S6185">
            <v>6461.9</v>
          </cell>
        </row>
        <row r="6185">
          <cell r="AA6185">
            <v>45383</v>
          </cell>
          <cell r="AB6185">
            <v>2024</v>
          </cell>
        </row>
        <row r="6185">
          <cell r="AF6185" t="str">
            <v>代收水费</v>
          </cell>
        </row>
        <row r="6186">
          <cell r="C6186" t="str">
            <v>中华东波苑</v>
          </cell>
        </row>
        <row r="6186">
          <cell r="K6186" t="str">
            <v>2024年</v>
          </cell>
        </row>
        <row r="6186">
          <cell r="M6186">
            <v>45657</v>
          </cell>
        </row>
        <row r="6186">
          <cell r="S6186">
            <v>17301.96</v>
          </cell>
        </row>
        <row r="6186">
          <cell r="AA6186">
            <v>45383</v>
          </cell>
          <cell r="AB6186">
            <v>2024</v>
          </cell>
        </row>
        <row r="6186">
          <cell r="AF6186" t="str">
            <v>商铺物业费</v>
          </cell>
        </row>
        <row r="6187">
          <cell r="C6187" t="str">
            <v>中华东波苑</v>
          </cell>
        </row>
        <row r="6187">
          <cell r="K6187" t="str">
            <v>2024年</v>
          </cell>
        </row>
        <row r="6187">
          <cell r="M6187">
            <v>45657</v>
          </cell>
        </row>
        <row r="6187">
          <cell r="S6187">
            <v>14170.8</v>
          </cell>
        </row>
        <row r="6187">
          <cell r="AA6187">
            <v>45383</v>
          </cell>
          <cell r="AB6187">
            <v>2024</v>
          </cell>
        </row>
        <row r="6187">
          <cell r="AF6187" t="str">
            <v>商铺物业费</v>
          </cell>
        </row>
        <row r="6188">
          <cell r="C6188" t="str">
            <v>中华东波苑</v>
          </cell>
        </row>
        <row r="6188">
          <cell r="K6188" t="str">
            <v>2024年</v>
          </cell>
        </row>
        <row r="6188">
          <cell r="M6188">
            <v>45382</v>
          </cell>
        </row>
        <row r="6188">
          <cell r="S6188">
            <v>20280</v>
          </cell>
        </row>
        <row r="6188">
          <cell r="AA6188">
            <v>45413</v>
          </cell>
          <cell r="AB6188">
            <v>2024</v>
          </cell>
        </row>
        <row r="6188">
          <cell r="AF6188" t="str">
            <v>电费及管理费</v>
          </cell>
        </row>
        <row r="6189">
          <cell r="C6189" t="str">
            <v>中华东波苑</v>
          </cell>
        </row>
        <row r="6189">
          <cell r="K6189" t="str">
            <v>2024年</v>
          </cell>
        </row>
        <row r="6189">
          <cell r="M6189">
            <v>45382</v>
          </cell>
        </row>
        <row r="6189">
          <cell r="S6189">
            <v>4238.14</v>
          </cell>
        </row>
        <row r="6189">
          <cell r="AA6189">
            <v>45413</v>
          </cell>
          <cell r="AB6189">
            <v>2024</v>
          </cell>
        </row>
        <row r="6189">
          <cell r="AF6189" t="str">
            <v>代收水费</v>
          </cell>
        </row>
        <row r="6190">
          <cell r="C6190" t="str">
            <v>中华东波苑</v>
          </cell>
        </row>
        <row r="6190">
          <cell r="K6190" t="str">
            <v>2024年</v>
          </cell>
        </row>
        <row r="6190">
          <cell r="M6190">
            <v>45657</v>
          </cell>
        </row>
        <row r="6190">
          <cell r="S6190">
            <v>1656.12</v>
          </cell>
        </row>
        <row r="6190">
          <cell r="AA6190">
            <v>45413</v>
          </cell>
          <cell r="AB6190">
            <v>2024</v>
          </cell>
        </row>
        <row r="6190">
          <cell r="AF6190" t="str">
            <v>住宅物业费</v>
          </cell>
        </row>
        <row r="6191">
          <cell r="C6191" t="str">
            <v>中华东波苑</v>
          </cell>
        </row>
        <row r="6191">
          <cell r="K6191" t="str">
            <v>2024年</v>
          </cell>
        </row>
        <row r="6191">
          <cell r="M6191">
            <v>45473</v>
          </cell>
        </row>
        <row r="6191">
          <cell r="S6191">
            <v>1170.48</v>
          </cell>
        </row>
        <row r="6191">
          <cell r="AA6191">
            <v>45413</v>
          </cell>
          <cell r="AB6191">
            <v>2024</v>
          </cell>
        </row>
        <row r="6191">
          <cell r="AF6191" t="str">
            <v>商铺物业费</v>
          </cell>
        </row>
        <row r="6192">
          <cell r="C6192" t="str">
            <v>中华东波苑</v>
          </cell>
        </row>
        <row r="6192">
          <cell r="K6192" t="str">
            <v>2024年</v>
          </cell>
        </row>
        <row r="6192">
          <cell r="M6192">
            <v>45657</v>
          </cell>
        </row>
        <row r="6192">
          <cell r="S6192">
            <v>2094.36</v>
          </cell>
        </row>
        <row r="6192">
          <cell r="AA6192">
            <v>45413</v>
          </cell>
          <cell r="AB6192">
            <v>2024</v>
          </cell>
        </row>
        <row r="6192">
          <cell r="AF6192" t="str">
            <v>住宅物业费</v>
          </cell>
        </row>
        <row r="6193">
          <cell r="C6193" t="str">
            <v>中华东波苑</v>
          </cell>
        </row>
        <row r="6193">
          <cell r="K6193" t="str">
            <v>2024年</v>
          </cell>
        </row>
        <row r="6193">
          <cell r="M6193">
            <v>45657</v>
          </cell>
        </row>
        <row r="6193">
          <cell r="S6193">
            <v>1500</v>
          </cell>
        </row>
        <row r="6193">
          <cell r="AA6193">
            <v>45413</v>
          </cell>
          <cell r="AB6193">
            <v>2024</v>
          </cell>
        </row>
        <row r="6193">
          <cell r="AF6193" t="str">
            <v>小业主产权车辆管理费</v>
          </cell>
        </row>
        <row r="6194">
          <cell r="C6194" t="str">
            <v>中华东波苑</v>
          </cell>
        </row>
        <row r="6194">
          <cell r="K6194" t="str">
            <v>2024年</v>
          </cell>
        </row>
        <row r="6194">
          <cell r="M6194">
            <v>45657</v>
          </cell>
        </row>
        <row r="6194">
          <cell r="S6194">
            <v>1799.16</v>
          </cell>
        </row>
        <row r="6194">
          <cell r="AA6194">
            <v>45413</v>
          </cell>
          <cell r="AB6194">
            <v>2024</v>
          </cell>
        </row>
        <row r="6194">
          <cell r="AF6194" t="str">
            <v>住宅物业费</v>
          </cell>
        </row>
        <row r="6195">
          <cell r="C6195" t="str">
            <v>中华东波苑</v>
          </cell>
        </row>
        <row r="6195">
          <cell r="K6195" t="str">
            <v>2024年</v>
          </cell>
        </row>
        <row r="6195">
          <cell r="M6195">
            <v>45412</v>
          </cell>
        </row>
        <row r="6195">
          <cell r="S6195">
            <v>212.4</v>
          </cell>
        </row>
        <row r="6195">
          <cell r="AA6195">
            <v>45413</v>
          </cell>
          <cell r="AB6195">
            <v>2024</v>
          </cell>
        </row>
        <row r="6195">
          <cell r="AF6195" t="str">
            <v>电费及管理费</v>
          </cell>
        </row>
        <row r="6196">
          <cell r="C6196" t="str">
            <v>中华东波苑</v>
          </cell>
        </row>
        <row r="6196">
          <cell r="K6196" t="str">
            <v>2024年</v>
          </cell>
        </row>
        <row r="6196">
          <cell r="M6196">
            <v>45412</v>
          </cell>
        </row>
        <row r="6196">
          <cell r="S6196">
            <v>45</v>
          </cell>
        </row>
        <row r="6196">
          <cell r="AA6196">
            <v>45413</v>
          </cell>
          <cell r="AB6196">
            <v>2024</v>
          </cell>
        </row>
        <row r="6196">
          <cell r="AF6196" t="str">
            <v>代收水费</v>
          </cell>
        </row>
        <row r="6197">
          <cell r="C6197" t="str">
            <v>中华东波苑</v>
          </cell>
        </row>
        <row r="6197">
          <cell r="K6197" t="str">
            <v>2024年</v>
          </cell>
        </row>
        <row r="6197">
          <cell r="M6197">
            <v>45412</v>
          </cell>
        </row>
        <row r="6197">
          <cell r="S6197">
            <v>293.7</v>
          </cell>
        </row>
        <row r="6197">
          <cell r="AA6197">
            <v>45413</v>
          </cell>
          <cell r="AB6197">
            <v>2024</v>
          </cell>
        </row>
        <row r="6197">
          <cell r="AF6197" t="str">
            <v>电费及管理费</v>
          </cell>
        </row>
        <row r="6198">
          <cell r="C6198" t="str">
            <v>中华东波苑</v>
          </cell>
        </row>
        <row r="6198">
          <cell r="K6198" t="str">
            <v>2024年</v>
          </cell>
        </row>
        <row r="6198">
          <cell r="M6198">
            <v>45412</v>
          </cell>
        </row>
        <row r="6198">
          <cell r="S6198">
            <v>577.6</v>
          </cell>
        </row>
        <row r="6198">
          <cell r="AA6198">
            <v>45413</v>
          </cell>
          <cell r="AB6198">
            <v>2024</v>
          </cell>
        </row>
        <row r="6198">
          <cell r="AF6198" t="str">
            <v>代收水费</v>
          </cell>
        </row>
        <row r="6199">
          <cell r="C6199" t="str">
            <v>中华东波苑</v>
          </cell>
        </row>
        <row r="6199">
          <cell r="K6199" t="str">
            <v>2024年</v>
          </cell>
        </row>
        <row r="6199">
          <cell r="M6199">
            <v>45412</v>
          </cell>
        </row>
        <row r="6199">
          <cell r="S6199">
            <v>115.52</v>
          </cell>
        </row>
        <row r="6199">
          <cell r="AA6199">
            <v>45413</v>
          </cell>
          <cell r="AB6199">
            <v>2024</v>
          </cell>
        </row>
        <row r="6199">
          <cell r="AF6199" t="str">
            <v>代收水费</v>
          </cell>
        </row>
        <row r="6200">
          <cell r="C6200" t="str">
            <v>中华东波苑</v>
          </cell>
        </row>
        <row r="6200">
          <cell r="K6200" t="str">
            <v>2024年</v>
          </cell>
        </row>
        <row r="6200">
          <cell r="M6200">
            <v>45412</v>
          </cell>
        </row>
        <row r="6200">
          <cell r="S6200">
            <v>4176.2</v>
          </cell>
        </row>
        <row r="6200">
          <cell r="AA6200">
            <v>45413</v>
          </cell>
          <cell r="AB6200">
            <v>2024</v>
          </cell>
        </row>
        <row r="6200">
          <cell r="AF6200" t="str">
            <v>电费及管理费</v>
          </cell>
        </row>
        <row r="6201">
          <cell r="C6201" t="str">
            <v>中华东波苑</v>
          </cell>
        </row>
        <row r="6201">
          <cell r="K6201" t="str">
            <v>2024年</v>
          </cell>
        </row>
        <row r="6201">
          <cell r="M6201">
            <v>45412</v>
          </cell>
        </row>
        <row r="6201">
          <cell r="S6201">
            <v>101.08</v>
          </cell>
        </row>
        <row r="6201">
          <cell r="AA6201">
            <v>45413</v>
          </cell>
          <cell r="AB6201">
            <v>2024</v>
          </cell>
        </row>
        <row r="6201">
          <cell r="AF6201" t="str">
            <v>代收水费</v>
          </cell>
        </row>
        <row r="6202">
          <cell r="C6202" t="str">
            <v>中华东波苑</v>
          </cell>
        </row>
        <row r="6202">
          <cell r="K6202" t="str">
            <v>2024年</v>
          </cell>
        </row>
        <row r="6202">
          <cell r="M6202">
            <v>45412</v>
          </cell>
        </row>
        <row r="6202">
          <cell r="S6202">
            <v>312</v>
          </cell>
        </row>
        <row r="6202">
          <cell r="AA6202">
            <v>45413</v>
          </cell>
          <cell r="AB6202">
            <v>2024</v>
          </cell>
        </row>
        <row r="6202">
          <cell r="AF6202" t="str">
            <v>代收水费</v>
          </cell>
        </row>
        <row r="6203">
          <cell r="C6203" t="str">
            <v>中华东波苑</v>
          </cell>
        </row>
        <row r="6203">
          <cell r="K6203" t="str">
            <v>2024年</v>
          </cell>
        </row>
        <row r="6203">
          <cell r="M6203">
            <v>45412</v>
          </cell>
        </row>
        <row r="6203">
          <cell r="S6203">
            <v>3009.6</v>
          </cell>
        </row>
        <row r="6203">
          <cell r="AA6203">
            <v>45413</v>
          </cell>
          <cell r="AB6203">
            <v>2024</v>
          </cell>
        </row>
        <row r="6203">
          <cell r="AF6203" t="str">
            <v>电费及管理费</v>
          </cell>
        </row>
        <row r="6204">
          <cell r="C6204" t="str">
            <v>中华东波苑</v>
          </cell>
        </row>
        <row r="6204">
          <cell r="K6204" t="str">
            <v>2024年</v>
          </cell>
        </row>
        <row r="6204">
          <cell r="M6204">
            <v>45412</v>
          </cell>
        </row>
        <row r="6204">
          <cell r="S6204">
            <v>787.5</v>
          </cell>
        </row>
        <row r="6204">
          <cell r="AA6204">
            <v>45413</v>
          </cell>
          <cell r="AB6204">
            <v>2024</v>
          </cell>
        </row>
        <row r="6204">
          <cell r="AF6204" t="str">
            <v>代收水费</v>
          </cell>
        </row>
        <row r="6205">
          <cell r="C6205" t="str">
            <v>中华东波苑</v>
          </cell>
        </row>
        <row r="6205">
          <cell r="K6205" t="str">
            <v>2024年</v>
          </cell>
        </row>
        <row r="6205">
          <cell r="M6205">
            <v>45412</v>
          </cell>
        </row>
        <row r="6205">
          <cell r="S6205">
            <v>627</v>
          </cell>
        </row>
        <row r="6205">
          <cell r="AA6205">
            <v>45413</v>
          </cell>
          <cell r="AB6205">
            <v>2024</v>
          </cell>
        </row>
        <row r="6205">
          <cell r="AF6205" t="str">
            <v>电费及管理费</v>
          </cell>
        </row>
        <row r="6206">
          <cell r="C6206" t="str">
            <v>中华东波苑</v>
          </cell>
        </row>
        <row r="6206">
          <cell r="K6206" t="str">
            <v>2024年</v>
          </cell>
        </row>
        <row r="6206">
          <cell r="M6206">
            <v>45412</v>
          </cell>
        </row>
        <row r="6206">
          <cell r="S6206">
            <v>7.22</v>
          </cell>
        </row>
        <row r="6206">
          <cell r="AA6206">
            <v>45413</v>
          </cell>
          <cell r="AB6206">
            <v>2024</v>
          </cell>
        </row>
        <row r="6206">
          <cell r="AF6206" t="str">
            <v>代收水费</v>
          </cell>
        </row>
        <row r="6207">
          <cell r="C6207" t="str">
            <v>中华东波苑</v>
          </cell>
        </row>
        <row r="6207">
          <cell r="K6207" t="str">
            <v>2024年</v>
          </cell>
        </row>
        <row r="6207">
          <cell r="M6207">
            <v>45412</v>
          </cell>
        </row>
        <row r="6207">
          <cell r="S6207">
            <v>2928.2</v>
          </cell>
        </row>
        <row r="6207">
          <cell r="AA6207">
            <v>45413</v>
          </cell>
          <cell r="AB6207">
            <v>2024</v>
          </cell>
        </row>
        <row r="6207">
          <cell r="AF6207" t="str">
            <v>电费及管理费</v>
          </cell>
        </row>
        <row r="6208">
          <cell r="C6208" t="str">
            <v>中华东波苑</v>
          </cell>
        </row>
        <row r="6208">
          <cell r="K6208" t="str">
            <v>2024年</v>
          </cell>
        </row>
        <row r="6208">
          <cell r="M6208">
            <v>45412</v>
          </cell>
        </row>
        <row r="6208">
          <cell r="S6208">
            <v>21.66</v>
          </cell>
        </row>
        <row r="6208">
          <cell r="AA6208">
            <v>45413</v>
          </cell>
          <cell r="AB6208">
            <v>2024</v>
          </cell>
        </row>
        <row r="6208">
          <cell r="AF6208" t="str">
            <v>代收水费</v>
          </cell>
        </row>
        <row r="6209">
          <cell r="C6209" t="str">
            <v>中华东波苑</v>
          </cell>
        </row>
        <row r="6209">
          <cell r="K6209" t="str">
            <v>2024年</v>
          </cell>
        </row>
        <row r="6209">
          <cell r="M6209">
            <v>45412</v>
          </cell>
        </row>
        <row r="6209">
          <cell r="S6209">
            <v>486.25</v>
          </cell>
        </row>
        <row r="6209">
          <cell r="AA6209">
            <v>45413</v>
          </cell>
          <cell r="AB6209">
            <v>2024</v>
          </cell>
        </row>
        <row r="6209">
          <cell r="AF6209" t="str">
            <v>电费及管理费</v>
          </cell>
        </row>
        <row r="6210">
          <cell r="C6210" t="str">
            <v>中华东波苑</v>
          </cell>
        </row>
        <row r="6210">
          <cell r="K6210" t="str">
            <v>2024年</v>
          </cell>
        </row>
        <row r="6210">
          <cell r="M6210">
            <v>45412</v>
          </cell>
        </row>
        <row r="6210">
          <cell r="S6210">
            <v>37.5</v>
          </cell>
        </row>
        <row r="6210">
          <cell r="AA6210">
            <v>45413</v>
          </cell>
          <cell r="AB6210">
            <v>2024</v>
          </cell>
        </row>
        <row r="6210">
          <cell r="AF6210" t="str">
            <v>代收水费</v>
          </cell>
        </row>
        <row r="6211">
          <cell r="C6211" t="str">
            <v>中华东波苑</v>
          </cell>
        </row>
        <row r="6211">
          <cell r="K6211" t="str">
            <v>2024年</v>
          </cell>
        </row>
        <row r="6211">
          <cell r="M6211">
            <v>45657</v>
          </cell>
        </row>
        <row r="6211">
          <cell r="S6211">
            <v>1799.16</v>
          </cell>
        </row>
        <row r="6211">
          <cell r="AA6211">
            <v>45413</v>
          </cell>
          <cell r="AB6211">
            <v>2024</v>
          </cell>
        </row>
        <row r="6211">
          <cell r="AF6211" t="str">
            <v>住宅物业费</v>
          </cell>
        </row>
        <row r="6212">
          <cell r="C6212" t="str">
            <v>中华东波苑</v>
          </cell>
        </row>
        <row r="6212">
          <cell r="K6212" t="str">
            <v>2024年</v>
          </cell>
        </row>
        <row r="6212">
          <cell r="M6212">
            <v>45657</v>
          </cell>
        </row>
        <row r="6212">
          <cell r="S6212">
            <v>3000</v>
          </cell>
        </row>
        <row r="6212">
          <cell r="AA6212">
            <v>45413</v>
          </cell>
          <cell r="AB6212">
            <v>2024</v>
          </cell>
        </row>
        <row r="6212">
          <cell r="AF6212" t="str">
            <v>地面停车费</v>
          </cell>
        </row>
        <row r="6213">
          <cell r="C6213" t="str">
            <v>中华东波苑</v>
          </cell>
        </row>
        <row r="6213">
          <cell r="K6213" t="str">
            <v>2024年</v>
          </cell>
        </row>
        <row r="6213">
          <cell r="M6213">
            <v>45657</v>
          </cell>
        </row>
        <row r="6213">
          <cell r="S6213">
            <v>4200</v>
          </cell>
        </row>
        <row r="6213">
          <cell r="AA6213">
            <v>45413</v>
          </cell>
          <cell r="AB6213">
            <v>2024</v>
          </cell>
        </row>
        <row r="6213">
          <cell r="AF6213" t="str">
            <v>地下停车费</v>
          </cell>
        </row>
        <row r="6214">
          <cell r="C6214" t="str">
            <v>中华东波苑</v>
          </cell>
        </row>
        <row r="6214">
          <cell r="K6214" t="str">
            <v>2024年</v>
          </cell>
        </row>
        <row r="6214">
          <cell r="M6214">
            <v>45657</v>
          </cell>
        </row>
        <row r="6214">
          <cell r="S6214">
            <v>1473.64</v>
          </cell>
        </row>
        <row r="6214">
          <cell r="AA6214">
            <v>45413</v>
          </cell>
          <cell r="AB6214">
            <v>2024</v>
          </cell>
        </row>
        <row r="6214">
          <cell r="AF6214" t="str">
            <v>住宅物业费</v>
          </cell>
        </row>
        <row r="6215">
          <cell r="C6215" t="str">
            <v>中华东波苑</v>
          </cell>
        </row>
        <row r="6215">
          <cell r="K6215" t="str">
            <v>2024年</v>
          </cell>
        </row>
        <row r="6215">
          <cell r="M6215">
            <v>45412</v>
          </cell>
        </row>
        <row r="6215">
          <cell r="S6215">
            <v>30.8</v>
          </cell>
        </row>
        <row r="6215">
          <cell r="AA6215">
            <v>45413</v>
          </cell>
          <cell r="AB6215">
            <v>2024</v>
          </cell>
        </row>
        <row r="6215">
          <cell r="AF6215" t="str">
            <v>电费及管理费</v>
          </cell>
        </row>
        <row r="6216">
          <cell r="C6216" t="str">
            <v>中华东波苑</v>
          </cell>
        </row>
        <row r="6216">
          <cell r="K6216" t="str">
            <v>2024年</v>
          </cell>
        </row>
        <row r="6216">
          <cell r="M6216">
            <v>45657</v>
          </cell>
        </row>
        <row r="6216">
          <cell r="S6216">
            <v>1702.68</v>
          </cell>
        </row>
        <row r="6216">
          <cell r="AA6216">
            <v>45413</v>
          </cell>
          <cell r="AB6216">
            <v>2024</v>
          </cell>
        </row>
        <row r="6216">
          <cell r="AF6216" t="str">
            <v>住宅物业费</v>
          </cell>
        </row>
        <row r="6217">
          <cell r="C6217" t="str">
            <v>中华东波苑</v>
          </cell>
        </row>
        <row r="6217">
          <cell r="K6217" t="str">
            <v>2024年</v>
          </cell>
        </row>
        <row r="6217">
          <cell r="M6217">
            <v>45657</v>
          </cell>
        </row>
        <row r="6217">
          <cell r="S6217">
            <v>3000</v>
          </cell>
        </row>
        <row r="6217">
          <cell r="AA6217">
            <v>45413</v>
          </cell>
          <cell r="AB6217">
            <v>2024</v>
          </cell>
        </row>
        <row r="6217">
          <cell r="AF6217" t="str">
            <v>地面停车费</v>
          </cell>
        </row>
        <row r="6218">
          <cell r="C6218" t="str">
            <v>中华东波苑</v>
          </cell>
        </row>
        <row r="6218">
          <cell r="K6218" t="str">
            <v>2024年</v>
          </cell>
        </row>
        <row r="6218">
          <cell r="M6218">
            <v>45412</v>
          </cell>
        </row>
        <row r="6218">
          <cell r="S6218">
            <v>2863.3</v>
          </cell>
        </row>
        <row r="6218">
          <cell r="AA6218">
            <v>45413</v>
          </cell>
          <cell r="AB6218">
            <v>2024</v>
          </cell>
        </row>
        <row r="6218">
          <cell r="AF6218" t="str">
            <v>电费及管理费</v>
          </cell>
        </row>
        <row r="6219">
          <cell r="C6219" t="str">
            <v>中华东波苑</v>
          </cell>
        </row>
        <row r="6219">
          <cell r="K6219" t="str">
            <v>2024年</v>
          </cell>
        </row>
        <row r="6219">
          <cell r="M6219">
            <v>45412</v>
          </cell>
        </row>
        <row r="6219">
          <cell r="S6219">
            <v>922.5</v>
          </cell>
        </row>
        <row r="6219">
          <cell r="AA6219">
            <v>45413</v>
          </cell>
          <cell r="AB6219">
            <v>2024</v>
          </cell>
        </row>
        <row r="6219">
          <cell r="AF6219" t="str">
            <v>代收水费</v>
          </cell>
        </row>
        <row r="6220">
          <cell r="C6220" t="str">
            <v>中华东波苑</v>
          </cell>
        </row>
        <row r="6220">
          <cell r="K6220" t="str">
            <v>2024年</v>
          </cell>
        </row>
        <row r="6220">
          <cell r="M6220">
            <v>45412</v>
          </cell>
        </row>
        <row r="6220">
          <cell r="S6220">
            <v>1432.2</v>
          </cell>
        </row>
        <row r="6220">
          <cell r="AA6220">
            <v>45413</v>
          </cell>
          <cell r="AB6220">
            <v>2024</v>
          </cell>
        </row>
        <row r="6220">
          <cell r="AF6220" t="str">
            <v>电费及管理费</v>
          </cell>
        </row>
        <row r="6221">
          <cell r="C6221" t="str">
            <v>中华东波苑</v>
          </cell>
        </row>
        <row r="6221">
          <cell r="K6221" t="str">
            <v>2024年</v>
          </cell>
        </row>
        <row r="6221">
          <cell r="M6221">
            <v>45412</v>
          </cell>
        </row>
        <row r="6221">
          <cell r="S6221">
            <v>277.5</v>
          </cell>
        </row>
        <row r="6221">
          <cell r="AA6221">
            <v>45413</v>
          </cell>
          <cell r="AB6221">
            <v>2024</v>
          </cell>
        </row>
        <row r="6221">
          <cell r="AF6221" t="str">
            <v>代收水费</v>
          </cell>
        </row>
        <row r="6222">
          <cell r="C6222" t="str">
            <v>中华东波苑</v>
          </cell>
        </row>
        <row r="6222">
          <cell r="K6222" t="str">
            <v>2024年</v>
          </cell>
        </row>
        <row r="6222">
          <cell r="M6222">
            <v>45657</v>
          </cell>
        </row>
        <row r="6222">
          <cell r="S6222">
            <v>2183.52</v>
          </cell>
        </row>
        <row r="6222">
          <cell r="AA6222">
            <v>45413</v>
          </cell>
          <cell r="AB6222">
            <v>2024</v>
          </cell>
        </row>
        <row r="6222">
          <cell r="AF6222" t="str">
            <v>住宅物业费</v>
          </cell>
        </row>
        <row r="6223">
          <cell r="C6223" t="str">
            <v>中华东波苑</v>
          </cell>
        </row>
        <row r="6223">
          <cell r="K6223" t="str">
            <v>2024年</v>
          </cell>
        </row>
        <row r="6223">
          <cell r="M6223">
            <v>45657</v>
          </cell>
        </row>
        <row r="6223">
          <cell r="S6223">
            <v>3000</v>
          </cell>
        </row>
        <row r="6223">
          <cell r="AA6223">
            <v>45413</v>
          </cell>
          <cell r="AB6223">
            <v>2024</v>
          </cell>
        </row>
        <row r="6223">
          <cell r="AF6223" t="str">
            <v>地面停车费</v>
          </cell>
        </row>
        <row r="6224">
          <cell r="C6224" t="str">
            <v>中华东波苑</v>
          </cell>
        </row>
        <row r="6224">
          <cell r="K6224" t="str">
            <v>2024年</v>
          </cell>
        </row>
        <row r="6224">
          <cell r="M6224">
            <v>45473</v>
          </cell>
        </row>
        <row r="6224">
          <cell r="S6224">
            <v>2365.5</v>
          </cell>
        </row>
        <row r="6224">
          <cell r="AA6224">
            <v>45413</v>
          </cell>
          <cell r="AB6224">
            <v>2024</v>
          </cell>
        </row>
        <row r="6224">
          <cell r="AF6224" t="str">
            <v>商铺物业费</v>
          </cell>
        </row>
        <row r="6225">
          <cell r="C6225" t="str">
            <v>中华东波苑</v>
          </cell>
        </row>
        <row r="6225">
          <cell r="K6225" t="str">
            <v>2024年</v>
          </cell>
        </row>
        <row r="6225">
          <cell r="M6225">
            <v>45412</v>
          </cell>
        </row>
        <row r="6225">
          <cell r="S6225">
            <v>3179</v>
          </cell>
        </row>
        <row r="6225">
          <cell r="AA6225">
            <v>45413</v>
          </cell>
          <cell r="AB6225">
            <v>2024</v>
          </cell>
        </row>
        <row r="6225">
          <cell r="AF6225" t="str">
            <v>电费及管理费</v>
          </cell>
        </row>
        <row r="6226">
          <cell r="C6226" t="str">
            <v>中华东波苑</v>
          </cell>
        </row>
        <row r="6226">
          <cell r="K6226" t="str">
            <v>2024年</v>
          </cell>
        </row>
        <row r="6226">
          <cell r="M6226">
            <v>45412</v>
          </cell>
        </row>
        <row r="6226">
          <cell r="S6226">
            <v>486.54</v>
          </cell>
        </row>
        <row r="6226">
          <cell r="AA6226">
            <v>45413</v>
          </cell>
          <cell r="AB6226">
            <v>2024</v>
          </cell>
        </row>
        <row r="6226">
          <cell r="AF6226" t="str">
            <v>代收水费</v>
          </cell>
        </row>
        <row r="6227">
          <cell r="C6227" t="str">
            <v>中华东波苑</v>
          </cell>
        </row>
        <row r="6227">
          <cell r="K6227" t="str">
            <v>2024年</v>
          </cell>
        </row>
        <row r="6227">
          <cell r="M6227">
            <v>45473</v>
          </cell>
        </row>
        <row r="6227">
          <cell r="S6227">
            <v>4180.44</v>
          </cell>
        </row>
        <row r="6227">
          <cell r="AA6227">
            <v>45413</v>
          </cell>
          <cell r="AB6227">
            <v>2024</v>
          </cell>
        </row>
        <row r="6227">
          <cell r="AF6227" t="str">
            <v>商铺物业费</v>
          </cell>
        </row>
        <row r="6228">
          <cell r="C6228" t="str">
            <v>中华东波苑</v>
          </cell>
        </row>
        <row r="6228">
          <cell r="K6228" t="str">
            <v>2024年</v>
          </cell>
        </row>
        <row r="6228">
          <cell r="M6228">
            <v>45657</v>
          </cell>
        </row>
        <row r="6228">
          <cell r="S6228">
            <v>1712.04</v>
          </cell>
        </row>
        <row r="6228">
          <cell r="AA6228">
            <v>45413</v>
          </cell>
          <cell r="AB6228">
            <v>2024</v>
          </cell>
        </row>
        <row r="6228">
          <cell r="AF6228" t="str">
            <v>住宅物业费</v>
          </cell>
        </row>
        <row r="6229">
          <cell r="C6229" t="str">
            <v>中华东波苑</v>
          </cell>
        </row>
        <row r="6229">
          <cell r="K6229" t="str">
            <v>2024年</v>
          </cell>
        </row>
        <row r="6229">
          <cell r="M6229">
            <v>45657</v>
          </cell>
        </row>
        <row r="6229">
          <cell r="S6229">
            <v>3000</v>
          </cell>
        </row>
        <row r="6229">
          <cell r="AA6229">
            <v>45413</v>
          </cell>
          <cell r="AB6229">
            <v>2024</v>
          </cell>
        </row>
        <row r="6229">
          <cell r="AF6229" t="str">
            <v>地面停车费</v>
          </cell>
        </row>
        <row r="6230">
          <cell r="C6230" t="str">
            <v>中华东波苑</v>
          </cell>
        </row>
        <row r="6230">
          <cell r="K6230" t="str">
            <v>2024年</v>
          </cell>
        </row>
        <row r="6230">
          <cell r="M6230">
            <v>45322</v>
          </cell>
        </row>
        <row r="6230">
          <cell r="S6230">
            <v>14806.7</v>
          </cell>
        </row>
        <row r="6230">
          <cell r="AA6230">
            <v>45413</v>
          </cell>
          <cell r="AB6230">
            <v>2024</v>
          </cell>
        </row>
        <row r="6230">
          <cell r="AF6230" t="str">
            <v>电费及管理费</v>
          </cell>
        </row>
        <row r="6231">
          <cell r="C6231" t="str">
            <v>中华东波苑</v>
          </cell>
        </row>
        <row r="6231">
          <cell r="K6231" t="str">
            <v>2024年</v>
          </cell>
        </row>
        <row r="6231">
          <cell r="M6231">
            <v>45351</v>
          </cell>
        </row>
        <row r="6231">
          <cell r="S6231">
            <v>5193.3</v>
          </cell>
        </row>
        <row r="6231">
          <cell r="AA6231">
            <v>45413</v>
          </cell>
          <cell r="AB6231">
            <v>2024</v>
          </cell>
        </row>
        <row r="6231">
          <cell r="AF6231" t="str">
            <v>代收水费</v>
          </cell>
        </row>
        <row r="6232">
          <cell r="C6232" t="str">
            <v>中华东波苑</v>
          </cell>
        </row>
        <row r="6232">
          <cell r="K6232" t="str">
            <v>2024年</v>
          </cell>
        </row>
        <row r="6232">
          <cell r="M6232">
            <v>45473</v>
          </cell>
        </row>
        <row r="6232">
          <cell r="S6232">
            <v>828.06</v>
          </cell>
        </row>
        <row r="6232">
          <cell r="AA6232">
            <v>45413</v>
          </cell>
          <cell r="AB6232">
            <v>2024</v>
          </cell>
        </row>
        <row r="6232">
          <cell r="AF6232" t="str">
            <v>住宅物业费</v>
          </cell>
        </row>
        <row r="6233">
          <cell r="C6233" t="str">
            <v>中华东波苑</v>
          </cell>
        </row>
        <row r="6233">
          <cell r="K6233" t="str">
            <v>2024年</v>
          </cell>
        </row>
        <row r="6233">
          <cell r="M6233">
            <v>45473</v>
          </cell>
        </row>
        <row r="6233">
          <cell r="S6233">
            <v>1500</v>
          </cell>
        </row>
        <row r="6233">
          <cell r="AA6233">
            <v>45413</v>
          </cell>
          <cell r="AB6233">
            <v>2024</v>
          </cell>
        </row>
        <row r="6233">
          <cell r="AF6233" t="str">
            <v>地面停车费</v>
          </cell>
        </row>
        <row r="6234">
          <cell r="C6234" t="str">
            <v>中华东波苑</v>
          </cell>
        </row>
        <row r="6234">
          <cell r="K6234" t="str">
            <v>2024年</v>
          </cell>
        </row>
        <row r="6234">
          <cell r="M6234">
            <v>45657</v>
          </cell>
        </row>
        <row r="6234">
          <cell r="S6234">
            <v>1673.88</v>
          </cell>
        </row>
        <row r="6234">
          <cell r="AA6234">
            <v>45413</v>
          </cell>
          <cell r="AB6234">
            <v>2024</v>
          </cell>
        </row>
        <row r="6234">
          <cell r="AF6234" t="str">
            <v>住宅物业费</v>
          </cell>
        </row>
        <row r="6235">
          <cell r="C6235" t="str">
            <v>中华东波苑</v>
          </cell>
        </row>
        <row r="6235">
          <cell r="K6235" t="str">
            <v>2024年</v>
          </cell>
        </row>
        <row r="6235">
          <cell r="M6235">
            <v>45657</v>
          </cell>
        </row>
        <row r="6235">
          <cell r="S6235">
            <v>4200</v>
          </cell>
        </row>
        <row r="6235">
          <cell r="AA6235">
            <v>45413</v>
          </cell>
          <cell r="AB6235">
            <v>2024</v>
          </cell>
        </row>
        <row r="6235">
          <cell r="AF6235" t="str">
            <v>地下停车费</v>
          </cell>
        </row>
        <row r="6236">
          <cell r="C6236" t="str">
            <v>中华东波苑</v>
          </cell>
        </row>
        <row r="6236">
          <cell r="K6236" t="str">
            <v>2024年</v>
          </cell>
        </row>
        <row r="6236">
          <cell r="M6236">
            <v>45657</v>
          </cell>
        </row>
        <row r="6236">
          <cell r="S6236">
            <v>2183.52</v>
          </cell>
        </row>
        <row r="6236">
          <cell r="AA6236">
            <v>45413</v>
          </cell>
          <cell r="AB6236">
            <v>2024</v>
          </cell>
        </row>
        <row r="6236">
          <cell r="AF6236" t="str">
            <v>住宅物业费</v>
          </cell>
        </row>
        <row r="6237">
          <cell r="C6237" t="str">
            <v>中华东波苑</v>
          </cell>
        </row>
        <row r="6237">
          <cell r="K6237" t="str">
            <v>2024年</v>
          </cell>
        </row>
        <row r="6237">
          <cell r="M6237">
            <v>45657</v>
          </cell>
        </row>
        <row r="6237">
          <cell r="S6237">
            <v>1500</v>
          </cell>
        </row>
        <row r="6237">
          <cell r="AA6237">
            <v>45413</v>
          </cell>
          <cell r="AB6237">
            <v>2024</v>
          </cell>
        </row>
        <row r="6237">
          <cell r="AF6237" t="str">
            <v>小业主产权车辆管理费</v>
          </cell>
        </row>
        <row r="6238">
          <cell r="C6238" t="str">
            <v>中华东波苑</v>
          </cell>
        </row>
        <row r="6238">
          <cell r="K6238" t="str">
            <v>2024年</v>
          </cell>
        </row>
        <row r="6238">
          <cell r="M6238">
            <v>45473</v>
          </cell>
        </row>
        <row r="6238">
          <cell r="S6238">
            <v>900.42</v>
          </cell>
        </row>
        <row r="6238">
          <cell r="AA6238">
            <v>45413</v>
          </cell>
          <cell r="AB6238">
            <v>2024</v>
          </cell>
        </row>
        <row r="6238">
          <cell r="AF6238" t="str">
            <v>住宅物业费</v>
          </cell>
        </row>
        <row r="6239">
          <cell r="C6239" t="str">
            <v>中华东波苑</v>
          </cell>
        </row>
        <row r="6239">
          <cell r="K6239" t="str">
            <v>2024年</v>
          </cell>
        </row>
        <row r="6239">
          <cell r="M6239">
            <v>45657</v>
          </cell>
        </row>
        <row r="6239">
          <cell r="S6239">
            <v>1473.6</v>
          </cell>
        </row>
        <row r="6239">
          <cell r="AA6239">
            <v>45413</v>
          </cell>
          <cell r="AB6239">
            <v>2024</v>
          </cell>
        </row>
        <row r="6239">
          <cell r="AF6239" t="str">
            <v>住宅物业费</v>
          </cell>
        </row>
        <row r="6240">
          <cell r="C6240" t="str">
            <v>中华东波苑</v>
          </cell>
        </row>
        <row r="6240">
          <cell r="K6240" t="str">
            <v>2024年</v>
          </cell>
        </row>
        <row r="6240">
          <cell r="M6240">
            <v>45657</v>
          </cell>
        </row>
        <row r="6240">
          <cell r="S6240">
            <v>1799.16</v>
          </cell>
        </row>
        <row r="6240">
          <cell r="AA6240">
            <v>45413</v>
          </cell>
          <cell r="AB6240">
            <v>2024</v>
          </cell>
        </row>
        <row r="6240">
          <cell r="AF6240" t="str">
            <v>住宅物业费</v>
          </cell>
        </row>
        <row r="6241">
          <cell r="C6241" t="str">
            <v>中华东波苑</v>
          </cell>
        </row>
        <row r="6241">
          <cell r="K6241" t="str">
            <v>2024年</v>
          </cell>
        </row>
        <row r="6241">
          <cell r="M6241">
            <v>45412</v>
          </cell>
        </row>
        <row r="6241">
          <cell r="S6241">
            <v>5105.7</v>
          </cell>
        </row>
        <row r="6241">
          <cell r="AA6241">
            <v>45413</v>
          </cell>
          <cell r="AB6241">
            <v>2024</v>
          </cell>
        </row>
        <row r="6241">
          <cell r="AF6241" t="str">
            <v>电费及管理费</v>
          </cell>
        </row>
        <row r="6242">
          <cell r="C6242" t="str">
            <v>中华东波苑</v>
          </cell>
        </row>
        <row r="6242">
          <cell r="K6242" t="str">
            <v>2024年</v>
          </cell>
        </row>
        <row r="6242">
          <cell r="M6242">
            <v>45412</v>
          </cell>
        </row>
        <row r="6242">
          <cell r="S6242">
            <v>1354.2</v>
          </cell>
        </row>
        <row r="6242">
          <cell r="AA6242">
            <v>45413</v>
          </cell>
          <cell r="AB6242">
            <v>2024</v>
          </cell>
        </row>
        <row r="6242">
          <cell r="AF6242" t="str">
            <v>代收水费</v>
          </cell>
        </row>
        <row r="6243">
          <cell r="C6243" t="str">
            <v>中华东波苑</v>
          </cell>
        </row>
        <row r="6243">
          <cell r="K6243" t="str">
            <v>2024年</v>
          </cell>
        </row>
        <row r="6243">
          <cell r="M6243">
            <v>45412</v>
          </cell>
        </row>
        <row r="6243">
          <cell r="S6243">
            <v>6413.28</v>
          </cell>
        </row>
        <row r="6243">
          <cell r="AA6243">
            <v>45413</v>
          </cell>
          <cell r="AB6243">
            <v>2024</v>
          </cell>
        </row>
        <row r="6243">
          <cell r="AF6243" t="str">
            <v>电费及管理费</v>
          </cell>
        </row>
        <row r="6244">
          <cell r="C6244" t="str">
            <v>中华东波苑</v>
          </cell>
        </row>
        <row r="6244">
          <cell r="K6244" t="str">
            <v>2024年</v>
          </cell>
        </row>
        <row r="6244">
          <cell r="M6244">
            <v>45412</v>
          </cell>
        </row>
        <row r="6244">
          <cell r="S6244">
            <v>799.1</v>
          </cell>
        </row>
        <row r="6244">
          <cell r="AA6244">
            <v>45413</v>
          </cell>
          <cell r="AB6244">
            <v>2024</v>
          </cell>
        </row>
        <row r="6244">
          <cell r="AF6244" t="str">
            <v>代收水费</v>
          </cell>
        </row>
        <row r="6245">
          <cell r="C6245" t="str">
            <v>中华东波苑</v>
          </cell>
        </row>
        <row r="6245">
          <cell r="K6245" t="str">
            <v>2024年</v>
          </cell>
        </row>
        <row r="6245">
          <cell r="M6245">
            <v>45657</v>
          </cell>
        </row>
        <row r="6245">
          <cell r="S6245">
            <v>1673.88</v>
          </cell>
        </row>
        <row r="6245">
          <cell r="AA6245">
            <v>45413</v>
          </cell>
          <cell r="AB6245">
            <v>2024</v>
          </cell>
        </row>
        <row r="6245">
          <cell r="AF6245" t="str">
            <v>住宅物业费</v>
          </cell>
        </row>
        <row r="6246">
          <cell r="C6246" t="str">
            <v>中华东波苑</v>
          </cell>
        </row>
        <row r="6246">
          <cell r="K6246" t="str">
            <v>2024年</v>
          </cell>
        </row>
        <row r="6246">
          <cell r="M6246">
            <v>45565</v>
          </cell>
        </row>
        <row r="6246">
          <cell r="S6246">
            <v>736.8</v>
          </cell>
        </row>
        <row r="6246">
          <cell r="AA6246">
            <v>45413</v>
          </cell>
          <cell r="AB6246">
            <v>2024</v>
          </cell>
        </row>
        <row r="6246">
          <cell r="AF6246" t="str">
            <v>住宅物业费</v>
          </cell>
        </row>
        <row r="6247">
          <cell r="C6247" t="str">
            <v>中华东波苑</v>
          </cell>
        </row>
        <row r="6247">
          <cell r="K6247" t="str">
            <v>2024年</v>
          </cell>
        </row>
        <row r="6247">
          <cell r="M6247">
            <v>45657</v>
          </cell>
        </row>
        <row r="6247">
          <cell r="S6247">
            <v>1473.6</v>
          </cell>
        </row>
        <row r="6247">
          <cell r="AA6247">
            <v>45413</v>
          </cell>
          <cell r="AB6247">
            <v>2024</v>
          </cell>
        </row>
        <row r="6247">
          <cell r="AF6247" t="str">
            <v>住宅物业费</v>
          </cell>
        </row>
        <row r="6248">
          <cell r="C6248" t="str">
            <v>中华东波苑</v>
          </cell>
        </row>
        <row r="6248">
          <cell r="K6248" t="str">
            <v>2024年</v>
          </cell>
        </row>
        <row r="6248">
          <cell r="M6248">
            <v>45412</v>
          </cell>
        </row>
        <row r="6248">
          <cell r="S6248">
            <v>5582.5</v>
          </cell>
        </row>
        <row r="6248">
          <cell r="AA6248">
            <v>45413</v>
          </cell>
          <cell r="AB6248">
            <v>2024</v>
          </cell>
        </row>
        <row r="6248">
          <cell r="AF6248" t="str">
            <v>电费及管理费</v>
          </cell>
        </row>
        <row r="6249">
          <cell r="C6249" t="str">
            <v>中华东波苑</v>
          </cell>
        </row>
        <row r="6249">
          <cell r="K6249" t="str">
            <v>2024年</v>
          </cell>
        </row>
        <row r="6249">
          <cell r="M6249">
            <v>45412</v>
          </cell>
        </row>
        <row r="6249">
          <cell r="S6249">
            <v>1088</v>
          </cell>
        </row>
        <row r="6249">
          <cell r="AA6249">
            <v>45413</v>
          </cell>
          <cell r="AB6249">
            <v>2024</v>
          </cell>
        </row>
        <row r="6249">
          <cell r="AF6249" t="str">
            <v>代收水费</v>
          </cell>
        </row>
        <row r="6250">
          <cell r="C6250" t="str">
            <v>中华东波苑</v>
          </cell>
        </row>
        <row r="6250">
          <cell r="K6250" t="str">
            <v>2024年</v>
          </cell>
        </row>
        <row r="6250">
          <cell r="M6250">
            <v>45657</v>
          </cell>
        </row>
        <row r="6250">
          <cell r="S6250">
            <v>2094.36</v>
          </cell>
        </row>
        <row r="6250">
          <cell r="AA6250">
            <v>45413</v>
          </cell>
          <cell r="AB6250">
            <v>2024</v>
          </cell>
        </row>
        <row r="6250">
          <cell r="AF6250" t="str">
            <v>住宅物业费</v>
          </cell>
        </row>
        <row r="6251">
          <cell r="C6251" t="str">
            <v>中华东波苑</v>
          </cell>
        </row>
        <row r="6251">
          <cell r="K6251" t="str">
            <v>2024年</v>
          </cell>
        </row>
        <row r="6251">
          <cell r="M6251">
            <v>45657</v>
          </cell>
        </row>
        <row r="6251">
          <cell r="S6251">
            <v>3000</v>
          </cell>
        </row>
        <row r="6251">
          <cell r="AA6251">
            <v>45413</v>
          </cell>
          <cell r="AB6251">
            <v>2024</v>
          </cell>
        </row>
        <row r="6251">
          <cell r="AF6251" t="str">
            <v>地面停车费</v>
          </cell>
        </row>
        <row r="6252">
          <cell r="C6252" t="str">
            <v>中华东波苑</v>
          </cell>
        </row>
        <row r="6252">
          <cell r="K6252" t="str">
            <v>2024年</v>
          </cell>
        </row>
        <row r="6252">
          <cell r="M6252">
            <v>45412</v>
          </cell>
        </row>
        <row r="6252">
          <cell r="S6252">
            <v>72.6</v>
          </cell>
        </row>
        <row r="6252">
          <cell r="AA6252">
            <v>45413</v>
          </cell>
          <cell r="AB6252">
            <v>2024</v>
          </cell>
        </row>
        <row r="6252">
          <cell r="AF6252" t="str">
            <v>电费及管理费</v>
          </cell>
        </row>
        <row r="6253">
          <cell r="C6253" t="str">
            <v>中华东波苑</v>
          </cell>
        </row>
        <row r="6253">
          <cell r="K6253" t="str">
            <v>2024年</v>
          </cell>
        </row>
        <row r="6253">
          <cell r="M6253">
            <v>45412</v>
          </cell>
        </row>
        <row r="6253">
          <cell r="S6253">
            <v>72.2</v>
          </cell>
        </row>
        <row r="6253">
          <cell r="AA6253">
            <v>45413</v>
          </cell>
          <cell r="AB6253">
            <v>2024</v>
          </cell>
        </row>
        <row r="6253">
          <cell r="AF6253" t="str">
            <v>代收水费</v>
          </cell>
        </row>
        <row r="6254">
          <cell r="C6254" t="str">
            <v>中华东波苑</v>
          </cell>
        </row>
        <row r="6254">
          <cell r="K6254" t="str">
            <v>2024年</v>
          </cell>
        </row>
        <row r="6254">
          <cell r="M6254">
            <v>45473</v>
          </cell>
        </row>
        <row r="6254">
          <cell r="S6254">
            <v>1955.58</v>
          </cell>
        </row>
        <row r="6254">
          <cell r="AA6254">
            <v>45413</v>
          </cell>
          <cell r="AB6254">
            <v>2024</v>
          </cell>
        </row>
        <row r="6254">
          <cell r="AF6254" t="str">
            <v>住宅物业费</v>
          </cell>
        </row>
        <row r="6255">
          <cell r="C6255" t="str">
            <v>中华东波苑</v>
          </cell>
        </row>
        <row r="6255">
          <cell r="K6255" t="str">
            <v>2024年</v>
          </cell>
        </row>
        <row r="6255">
          <cell r="M6255">
            <v>45473</v>
          </cell>
        </row>
        <row r="6255">
          <cell r="S6255">
            <v>750</v>
          </cell>
        </row>
        <row r="6255">
          <cell r="AA6255">
            <v>45413</v>
          </cell>
          <cell r="AB6255">
            <v>2024</v>
          </cell>
        </row>
        <row r="6255">
          <cell r="AF6255" t="str">
            <v>小业主产权车辆管理费</v>
          </cell>
        </row>
        <row r="6256">
          <cell r="C6256" t="str">
            <v>中华东波苑</v>
          </cell>
        </row>
        <row r="6256">
          <cell r="K6256" t="str">
            <v>2024年</v>
          </cell>
        </row>
        <row r="6256">
          <cell r="M6256">
            <v>45657</v>
          </cell>
        </row>
        <row r="6256">
          <cell r="S6256">
            <v>1473.6</v>
          </cell>
        </row>
        <row r="6256">
          <cell r="AA6256">
            <v>45413</v>
          </cell>
          <cell r="AB6256">
            <v>2024</v>
          </cell>
        </row>
        <row r="6256">
          <cell r="AF6256" t="str">
            <v>住宅物业费</v>
          </cell>
        </row>
        <row r="6257">
          <cell r="C6257" t="str">
            <v>中华东波苑</v>
          </cell>
        </row>
        <row r="6257">
          <cell r="K6257" t="str">
            <v>2024年</v>
          </cell>
        </row>
        <row r="6257">
          <cell r="M6257">
            <v>45657</v>
          </cell>
        </row>
        <row r="6257">
          <cell r="S6257">
            <v>1500</v>
          </cell>
        </row>
        <row r="6257">
          <cell r="AA6257">
            <v>45413</v>
          </cell>
          <cell r="AB6257">
            <v>2024</v>
          </cell>
        </row>
        <row r="6257">
          <cell r="AF6257" t="str">
            <v>小业主产权车辆管理费</v>
          </cell>
        </row>
        <row r="6258">
          <cell r="C6258" t="str">
            <v>中华东波苑</v>
          </cell>
        </row>
        <row r="6258">
          <cell r="K6258" t="str">
            <v>2024年</v>
          </cell>
        </row>
        <row r="6258">
          <cell r="M6258">
            <v>45412</v>
          </cell>
        </row>
        <row r="6258">
          <cell r="S6258">
            <v>396</v>
          </cell>
        </row>
        <row r="6258">
          <cell r="AA6258">
            <v>45413</v>
          </cell>
          <cell r="AB6258">
            <v>2024</v>
          </cell>
        </row>
        <row r="6258">
          <cell r="AF6258" t="str">
            <v>电费及管理费</v>
          </cell>
        </row>
        <row r="6259">
          <cell r="C6259" t="str">
            <v>中华东波苑</v>
          </cell>
        </row>
        <row r="6259">
          <cell r="K6259" t="str">
            <v>2024年</v>
          </cell>
        </row>
        <row r="6259">
          <cell r="M6259">
            <v>45412</v>
          </cell>
        </row>
        <row r="6259">
          <cell r="S6259">
            <v>225</v>
          </cell>
        </row>
        <row r="6259">
          <cell r="AA6259">
            <v>45413</v>
          </cell>
          <cell r="AB6259">
            <v>2024</v>
          </cell>
        </row>
        <row r="6259">
          <cell r="AF6259" t="str">
            <v>代收水费</v>
          </cell>
        </row>
        <row r="6260">
          <cell r="C6260" t="str">
            <v>中华东波苑</v>
          </cell>
        </row>
        <row r="6260">
          <cell r="K6260" t="str">
            <v>2024年</v>
          </cell>
        </row>
        <row r="6260">
          <cell r="M6260">
            <v>45412</v>
          </cell>
        </row>
        <row r="6260">
          <cell r="S6260">
            <v>1056</v>
          </cell>
        </row>
        <row r="6260">
          <cell r="AA6260">
            <v>45413</v>
          </cell>
          <cell r="AB6260">
            <v>2024</v>
          </cell>
        </row>
        <row r="6260">
          <cell r="AF6260" t="str">
            <v>电费及管理费</v>
          </cell>
        </row>
        <row r="6261">
          <cell r="C6261" t="str">
            <v>中华东波苑</v>
          </cell>
        </row>
        <row r="6261">
          <cell r="K6261" t="str">
            <v>2024年</v>
          </cell>
        </row>
        <row r="6261">
          <cell r="M6261">
            <v>45412</v>
          </cell>
        </row>
        <row r="6261">
          <cell r="S6261">
            <v>216.6</v>
          </cell>
        </row>
        <row r="6261">
          <cell r="AA6261">
            <v>45413</v>
          </cell>
          <cell r="AB6261">
            <v>2024</v>
          </cell>
        </row>
        <row r="6261">
          <cell r="AF6261" t="str">
            <v>代收水费</v>
          </cell>
        </row>
        <row r="6262">
          <cell r="C6262" t="str">
            <v>中华东波苑</v>
          </cell>
        </row>
        <row r="6262">
          <cell r="K6262" t="str">
            <v>2024年</v>
          </cell>
        </row>
        <row r="6262">
          <cell r="M6262">
            <v>45473</v>
          </cell>
        </row>
        <row r="6262">
          <cell r="S6262">
            <v>260.32</v>
          </cell>
        </row>
        <row r="6262">
          <cell r="AA6262">
            <v>45413</v>
          </cell>
          <cell r="AB6262">
            <v>2024</v>
          </cell>
        </row>
        <row r="6262">
          <cell r="AF6262" t="str">
            <v>商铺物业费</v>
          </cell>
        </row>
        <row r="6263">
          <cell r="C6263" t="str">
            <v>中华东波苑</v>
          </cell>
        </row>
        <row r="6263">
          <cell r="K6263" t="str">
            <v>2024年</v>
          </cell>
        </row>
        <row r="6263">
          <cell r="M6263">
            <v>45473</v>
          </cell>
        </row>
        <row r="6263">
          <cell r="S6263">
            <v>265.56</v>
          </cell>
        </row>
        <row r="6263">
          <cell r="AA6263">
            <v>45413</v>
          </cell>
          <cell r="AB6263">
            <v>2024</v>
          </cell>
        </row>
        <row r="6263">
          <cell r="AF6263" t="str">
            <v>商铺物业费</v>
          </cell>
        </row>
        <row r="6264">
          <cell r="C6264" t="str">
            <v>中华东波苑</v>
          </cell>
        </row>
        <row r="6264">
          <cell r="K6264" t="str">
            <v>2024年</v>
          </cell>
        </row>
        <row r="6264">
          <cell r="M6264">
            <v>45473</v>
          </cell>
        </row>
        <row r="6264">
          <cell r="S6264">
            <v>1699.1</v>
          </cell>
        </row>
        <row r="6264">
          <cell r="AA6264">
            <v>45413</v>
          </cell>
          <cell r="AB6264">
            <v>2024</v>
          </cell>
        </row>
        <row r="6264">
          <cell r="AF6264" t="str">
            <v>商铺物业费</v>
          </cell>
        </row>
        <row r="6265">
          <cell r="C6265" t="str">
            <v>中华东波苑</v>
          </cell>
        </row>
        <row r="6265">
          <cell r="K6265" t="str">
            <v>2024年</v>
          </cell>
        </row>
        <row r="6265">
          <cell r="M6265">
            <v>45473</v>
          </cell>
        </row>
        <row r="6265">
          <cell r="S6265">
            <v>133.5</v>
          </cell>
        </row>
        <row r="6265">
          <cell r="AA6265">
            <v>45413</v>
          </cell>
          <cell r="AB6265">
            <v>2024</v>
          </cell>
        </row>
        <row r="6265">
          <cell r="AF6265" t="str">
            <v>商铺物业费</v>
          </cell>
        </row>
        <row r="6266">
          <cell r="C6266" t="str">
            <v>中华东波苑</v>
          </cell>
        </row>
        <row r="6266">
          <cell r="K6266" t="str">
            <v>2024年</v>
          </cell>
        </row>
        <row r="6266">
          <cell r="M6266">
            <v>45412</v>
          </cell>
        </row>
        <row r="6266">
          <cell r="S6266">
            <v>351</v>
          </cell>
        </row>
        <row r="6266">
          <cell r="AA6266">
            <v>45413</v>
          </cell>
          <cell r="AB6266">
            <v>2024</v>
          </cell>
        </row>
        <row r="6266">
          <cell r="AF6266" t="str">
            <v>电费及管理费</v>
          </cell>
        </row>
        <row r="6267">
          <cell r="C6267" t="str">
            <v>中华东波苑</v>
          </cell>
        </row>
        <row r="6267">
          <cell r="K6267" t="str">
            <v>2024年</v>
          </cell>
        </row>
        <row r="6267">
          <cell r="M6267">
            <v>45412</v>
          </cell>
        </row>
        <row r="6267">
          <cell r="S6267">
            <v>97.5</v>
          </cell>
        </row>
        <row r="6267">
          <cell r="AA6267">
            <v>45413</v>
          </cell>
          <cell r="AB6267">
            <v>2024</v>
          </cell>
        </row>
        <row r="6267">
          <cell r="AF6267" t="str">
            <v>代收水费</v>
          </cell>
        </row>
        <row r="6268">
          <cell r="C6268" t="str">
            <v>中华东波苑</v>
          </cell>
        </row>
        <row r="6268">
          <cell r="K6268" t="str">
            <v>2024年</v>
          </cell>
        </row>
        <row r="6268">
          <cell r="M6268">
            <v>45412</v>
          </cell>
        </row>
        <row r="6268">
          <cell r="S6268">
            <v>16644</v>
          </cell>
        </row>
        <row r="6268">
          <cell r="AA6268">
            <v>45413</v>
          </cell>
          <cell r="AB6268">
            <v>2024</v>
          </cell>
        </row>
        <row r="6268">
          <cell r="AF6268" t="str">
            <v>电费及管理费</v>
          </cell>
        </row>
        <row r="6269">
          <cell r="C6269" t="str">
            <v>中华东波苑</v>
          </cell>
        </row>
        <row r="6269">
          <cell r="K6269" t="str">
            <v>2024年</v>
          </cell>
        </row>
        <row r="6269">
          <cell r="M6269">
            <v>45412</v>
          </cell>
        </row>
        <row r="6269">
          <cell r="S6269">
            <v>4837.4</v>
          </cell>
        </row>
        <row r="6269">
          <cell r="AA6269">
            <v>45413</v>
          </cell>
          <cell r="AB6269">
            <v>2024</v>
          </cell>
        </row>
        <row r="6269">
          <cell r="AF6269" t="str">
            <v>代收水费</v>
          </cell>
        </row>
        <row r="6270">
          <cell r="C6270" t="str">
            <v>中华东波苑</v>
          </cell>
        </row>
        <row r="6270">
          <cell r="K6270" t="str">
            <v>2024年</v>
          </cell>
        </row>
        <row r="6270">
          <cell r="M6270">
            <v>45657</v>
          </cell>
        </row>
        <row r="6270">
          <cell r="S6270">
            <v>1473.6</v>
          </cell>
        </row>
        <row r="6270">
          <cell r="AA6270">
            <v>45413</v>
          </cell>
          <cell r="AB6270">
            <v>2024</v>
          </cell>
        </row>
        <row r="6270">
          <cell r="AF6270" t="str">
            <v>住宅物业费</v>
          </cell>
        </row>
        <row r="6271">
          <cell r="C6271" t="str">
            <v>中华东波苑</v>
          </cell>
        </row>
        <row r="6271">
          <cell r="K6271" t="str">
            <v>2024年</v>
          </cell>
        </row>
        <row r="6271">
          <cell r="M6271">
            <v>45473</v>
          </cell>
        </row>
        <row r="6271">
          <cell r="S6271">
            <v>736.8</v>
          </cell>
        </row>
        <row r="6271">
          <cell r="AA6271">
            <v>45413</v>
          </cell>
          <cell r="AB6271">
            <v>2024</v>
          </cell>
        </row>
        <row r="6271">
          <cell r="AF6271" t="str">
            <v>住宅物业费</v>
          </cell>
        </row>
        <row r="6272">
          <cell r="C6272" t="str">
            <v>中华东波苑</v>
          </cell>
        </row>
        <row r="6272">
          <cell r="K6272" t="str">
            <v>2024年</v>
          </cell>
        </row>
        <row r="6272">
          <cell r="M6272">
            <v>45473</v>
          </cell>
        </row>
        <row r="6272">
          <cell r="S6272">
            <v>1500</v>
          </cell>
        </row>
        <row r="6272">
          <cell r="AA6272">
            <v>45413</v>
          </cell>
          <cell r="AB6272">
            <v>2024</v>
          </cell>
        </row>
        <row r="6272">
          <cell r="AF6272" t="str">
            <v>地面停车费</v>
          </cell>
        </row>
        <row r="6273">
          <cell r="C6273" t="str">
            <v>中华东波苑</v>
          </cell>
        </row>
        <row r="6273">
          <cell r="K6273" t="str">
            <v>2024年</v>
          </cell>
        </row>
        <row r="6273">
          <cell r="M6273">
            <v>45443</v>
          </cell>
        </row>
        <row r="6273">
          <cell r="S6273">
            <v>500</v>
          </cell>
        </row>
        <row r="6273">
          <cell r="AA6273">
            <v>45413</v>
          </cell>
          <cell r="AB6273">
            <v>2024</v>
          </cell>
        </row>
        <row r="6273">
          <cell r="AF6273" t="str">
            <v>临时停车费</v>
          </cell>
        </row>
        <row r="6274">
          <cell r="C6274" t="str">
            <v>中华东波苑</v>
          </cell>
        </row>
        <row r="6274">
          <cell r="K6274" t="str">
            <v>2024年</v>
          </cell>
        </row>
        <row r="6274">
          <cell r="M6274">
            <v>45443</v>
          </cell>
        </row>
        <row r="6274">
          <cell r="S6274">
            <v>500</v>
          </cell>
        </row>
        <row r="6274">
          <cell r="AA6274">
            <v>45413</v>
          </cell>
          <cell r="AB6274">
            <v>2024</v>
          </cell>
        </row>
        <row r="6274">
          <cell r="AF6274" t="str">
            <v>临时停车费</v>
          </cell>
        </row>
        <row r="6275">
          <cell r="C6275" t="str">
            <v>中华东波苑</v>
          </cell>
        </row>
        <row r="6275">
          <cell r="K6275" t="str">
            <v>2024年</v>
          </cell>
        </row>
        <row r="6275">
          <cell r="M6275">
            <v>45443</v>
          </cell>
        </row>
        <row r="6275">
          <cell r="S6275">
            <v>500</v>
          </cell>
        </row>
        <row r="6275">
          <cell r="AA6275">
            <v>45413</v>
          </cell>
          <cell r="AB6275">
            <v>2024</v>
          </cell>
        </row>
        <row r="6275">
          <cell r="AF6275" t="str">
            <v>临时停车费</v>
          </cell>
        </row>
        <row r="6276">
          <cell r="C6276" t="str">
            <v>中华东波苑</v>
          </cell>
        </row>
        <row r="6276">
          <cell r="K6276" t="str">
            <v>2024年</v>
          </cell>
        </row>
        <row r="6276">
          <cell r="M6276">
            <v>45443</v>
          </cell>
        </row>
        <row r="6276">
          <cell r="S6276">
            <v>495</v>
          </cell>
        </row>
        <row r="6276">
          <cell r="AA6276">
            <v>45413</v>
          </cell>
          <cell r="AB6276">
            <v>2024</v>
          </cell>
        </row>
        <row r="6276">
          <cell r="AF6276" t="str">
            <v>临时停车费</v>
          </cell>
        </row>
        <row r="6277">
          <cell r="C6277" t="str">
            <v>中华东波苑</v>
          </cell>
        </row>
        <row r="6277">
          <cell r="K6277" t="str">
            <v>2024年</v>
          </cell>
        </row>
        <row r="6277">
          <cell r="M6277">
            <v>45657</v>
          </cell>
        </row>
        <row r="6277">
          <cell r="S6277">
            <v>1473.6</v>
          </cell>
        </row>
        <row r="6277">
          <cell r="AA6277">
            <v>45444</v>
          </cell>
          <cell r="AB6277">
            <v>2024</v>
          </cell>
        </row>
        <row r="6277">
          <cell r="AF6277" t="str">
            <v>住宅物业费</v>
          </cell>
        </row>
        <row r="6278">
          <cell r="C6278" t="str">
            <v>中华东波苑</v>
          </cell>
        </row>
        <row r="6278">
          <cell r="K6278" t="str">
            <v>2024年</v>
          </cell>
        </row>
        <row r="6278">
          <cell r="M6278">
            <v>45657</v>
          </cell>
        </row>
        <row r="6278">
          <cell r="S6278">
            <v>4200</v>
          </cell>
        </row>
        <row r="6278">
          <cell r="AA6278">
            <v>45444</v>
          </cell>
          <cell r="AB6278">
            <v>2024</v>
          </cell>
        </row>
        <row r="6278">
          <cell r="AF6278" t="str">
            <v>地下停车费</v>
          </cell>
        </row>
        <row r="6279">
          <cell r="C6279" t="str">
            <v>中华东波苑</v>
          </cell>
        </row>
        <row r="6279">
          <cell r="K6279" t="str">
            <v>2024年</v>
          </cell>
        </row>
        <row r="6279">
          <cell r="M6279">
            <v>45657</v>
          </cell>
        </row>
        <row r="6279">
          <cell r="S6279">
            <v>1473.6</v>
          </cell>
        </row>
        <row r="6279">
          <cell r="AA6279">
            <v>45444</v>
          </cell>
          <cell r="AB6279">
            <v>2024</v>
          </cell>
        </row>
        <row r="6279">
          <cell r="AF6279" t="str">
            <v>住宅物业费</v>
          </cell>
        </row>
        <row r="6280">
          <cell r="C6280" t="str">
            <v>中华东波苑</v>
          </cell>
        </row>
        <row r="6280">
          <cell r="K6280" t="str">
            <v>2024年</v>
          </cell>
        </row>
        <row r="6280">
          <cell r="M6280">
            <v>45443</v>
          </cell>
        </row>
        <row r="6280">
          <cell r="S6280">
            <v>345</v>
          </cell>
        </row>
        <row r="6280">
          <cell r="AA6280">
            <v>45444</v>
          </cell>
          <cell r="AB6280">
            <v>2024</v>
          </cell>
        </row>
        <row r="6280">
          <cell r="AF6280" t="str">
            <v>代收水费</v>
          </cell>
        </row>
        <row r="6281">
          <cell r="C6281" t="str">
            <v>中华东波苑</v>
          </cell>
        </row>
        <row r="6281">
          <cell r="K6281" t="str">
            <v>2024年</v>
          </cell>
        </row>
        <row r="6281">
          <cell r="M6281">
            <v>45443</v>
          </cell>
        </row>
        <row r="6281">
          <cell r="S6281">
            <v>305.8</v>
          </cell>
        </row>
        <row r="6281">
          <cell r="AA6281">
            <v>45444</v>
          </cell>
          <cell r="AB6281">
            <v>2024</v>
          </cell>
        </row>
        <row r="6281">
          <cell r="AF6281" t="str">
            <v>电费及管理费</v>
          </cell>
        </row>
        <row r="6282">
          <cell r="C6282" t="str">
            <v>中华东波苑</v>
          </cell>
        </row>
        <row r="6282">
          <cell r="K6282" t="str">
            <v>2024年</v>
          </cell>
        </row>
        <row r="6282">
          <cell r="M6282">
            <v>45443</v>
          </cell>
        </row>
        <row r="6282">
          <cell r="S6282">
            <v>490.96</v>
          </cell>
        </row>
        <row r="6282">
          <cell r="AA6282">
            <v>45444</v>
          </cell>
          <cell r="AB6282">
            <v>2024</v>
          </cell>
        </row>
        <row r="6282">
          <cell r="AF6282" t="str">
            <v>代收水费</v>
          </cell>
        </row>
        <row r="6283">
          <cell r="C6283" t="str">
            <v>中华东波苑</v>
          </cell>
        </row>
        <row r="6283">
          <cell r="K6283" t="str">
            <v>2024年</v>
          </cell>
        </row>
        <row r="6283">
          <cell r="M6283">
            <v>45443</v>
          </cell>
        </row>
        <row r="6283">
          <cell r="S6283">
            <v>151.62</v>
          </cell>
        </row>
        <row r="6283">
          <cell r="AA6283">
            <v>45444</v>
          </cell>
          <cell r="AB6283">
            <v>2024</v>
          </cell>
        </row>
        <row r="6283">
          <cell r="AF6283" t="str">
            <v>代收水费</v>
          </cell>
        </row>
        <row r="6284">
          <cell r="C6284" t="str">
            <v>中华东波苑</v>
          </cell>
        </row>
        <row r="6284">
          <cell r="K6284" t="str">
            <v>2024年</v>
          </cell>
        </row>
        <row r="6284">
          <cell r="M6284">
            <v>45443</v>
          </cell>
        </row>
        <row r="6284">
          <cell r="S6284">
            <v>4461.2</v>
          </cell>
        </row>
        <row r="6284">
          <cell r="AA6284">
            <v>45444</v>
          </cell>
          <cell r="AB6284">
            <v>2024</v>
          </cell>
        </row>
        <row r="6284">
          <cell r="AF6284" t="str">
            <v>电费及管理费</v>
          </cell>
        </row>
        <row r="6285">
          <cell r="C6285" t="str">
            <v>中华东波苑</v>
          </cell>
        </row>
        <row r="6285">
          <cell r="K6285" t="str">
            <v>2024年</v>
          </cell>
        </row>
        <row r="6285">
          <cell r="M6285">
            <v>45443</v>
          </cell>
        </row>
        <row r="6285">
          <cell r="S6285">
            <v>93.86</v>
          </cell>
        </row>
        <row r="6285">
          <cell r="AA6285">
            <v>45444</v>
          </cell>
          <cell r="AB6285">
            <v>2024</v>
          </cell>
        </row>
        <row r="6285">
          <cell r="AF6285" t="str">
            <v>代收水费</v>
          </cell>
        </row>
        <row r="6286">
          <cell r="C6286" t="str">
            <v>中华东波苑</v>
          </cell>
        </row>
        <row r="6286">
          <cell r="K6286" t="str">
            <v>2024年</v>
          </cell>
        </row>
        <row r="6286">
          <cell r="M6286">
            <v>45443</v>
          </cell>
        </row>
        <row r="6286">
          <cell r="S6286">
            <v>213.6</v>
          </cell>
        </row>
        <row r="6286">
          <cell r="AA6286">
            <v>45444</v>
          </cell>
          <cell r="AB6286">
            <v>2024</v>
          </cell>
        </row>
        <row r="6286">
          <cell r="AF6286" t="str">
            <v>电费及管理费</v>
          </cell>
        </row>
        <row r="6287">
          <cell r="C6287" t="str">
            <v>中华东波苑</v>
          </cell>
        </row>
        <row r="6287">
          <cell r="K6287" t="str">
            <v>2024年</v>
          </cell>
        </row>
        <row r="6287">
          <cell r="M6287">
            <v>45443</v>
          </cell>
        </row>
        <row r="6287">
          <cell r="S6287">
            <v>60</v>
          </cell>
        </row>
        <row r="6287">
          <cell r="AA6287">
            <v>45444</v>
          </cell>
          <cell r="AB6287">
            <v>2024</v>
          </cell>
        </row>
        <row r="6287">
          <cell r="AF6287" t="str">
            <v>代收水费</v>
          </cell>
        </row>
        <row r="6288">
          <cell r="C6288" t="str">
            <v>中华东波苑</v>
          </cell>
        </row>
        <row r="6288">
          <cell r="K6288" t="str">
            <v>2023年</v>
          </cell>
        </row>
        <row r="6288">
          <cell r="M6288">
            <v>45291</v>
          </cell>
        </row>
        <row r="6288">
          <cell r="S6288">
            <v>1091.76</v>
          </cell>
        </row>
        <row r="6288">
          <cell r="AA6288">
            <v>45444</v>
          </cell>
          <cell r="AB6288">
            <v>2024</v>
          </cell>
        </row>
        <row r="6288">
          <cell r="AF6288" t="str">
            <v>住宅物业费</v>
          </cell>
        </row>
        <row r="6289">
          <cell r="C6289" t="str">
            <v>中华东波苑</v>
          </cell>
        </row>
        <row r="6289">
          <cell r="K6289" t="str">
            <v>2024年</v>
          </cell>
        </row>
        <row r="6289">
          <cell r="M6289">
            <v>45443</v>
          </cell>
        </row>
        <row r="6289">
          <cell r="S6289">
            <v>28.6</v>
          </cell>
        </row>
        <row r="6289">
          <cell r="AA6289">
            <v>45444</v>
          </cell>
          <cell r="AB6289">
            <v>2024</v>
          </cell>
        </row>
        <row r="6289">
          <cell r="AF6289" t="str">
            <v>电费及管理费</v>
          </cell>
        </row>
        <row r="6290">
          <cell r="C6290" t="str">
            <v>中华东波苑</v>
          </cell>
        </row>
        <row r="6290">
          <cell r="K6290" t="str">
            <v>2024年</v>
          </cell>
        </row>
        <row r="6290">
          <cell r="M6290">
            <v>45443</v>
          </cell>
        </row>
        <row r="6290">
          <cell r="S6290">
            <v>5042.4</v>
          </cell>
        </row>
        <row r="6290">
          <cell r="AA6290">
            <v>45444</v>
          </cell>
          <cell r="AB6290">
            <v>2024</v>
          </cell>
        </row>
        <row r="6290">
          <cell r="AF6290" t="str">
            <v>电费及管理费</v>
          </cell>
        </row>
        <row r="6291">
          <cell r="C6291" t="str">
            <v>中华东波苑</v>
          </cell>
        </row>
        <row r="6291">
          <cell r="K6291" t="str">
            <v>2024年</v>
          </cell>
        </row>
        <row r="6291">
          <cell r="M6291">
            <v>45443</v>
          </cell>
        </row>
        <row r="6291">
          <cell r="S6291">
            <v>1128</v>
          </cell>
        </row>
        <row r="6291">
          <cell r="AA6291">
            <v>45444</v>
          </cell>
          <cell r="AB6291">
            <v>2024</v>
          </cell>
        </row>
        <row r="6291">
          <cell r="AF6291" t="str">
            <v>代收水费</v>
          </cell>
        </row>
        <row r="6292">
          <cell r="C6292" t="str">
            <v>中华东波苑</v>
          </cell>
        </row>
        <row r="6292">
          <cell r="K6292" t="str">
            <v>2024年</v>
          </cell>
        </row>
        <row r="6292">
          <cell r="M6292">
            <v>45657</v>
          </cell>
        </row>
        <row r="6292">
          <cell r="S6292">
            <v>1799.16</v>
          </cell>
        </row>
        <row r="6292">
          <cell r="AA6292">
            <v>45444</v>
          </cell>
          <cell r="AB6292">
            <v>2024</v>
          </cell>
        </row>
        <row r="6292">
          <cell r="AF6292" t="str">
            <v>住宅物业费</v>
          </cell>
        </row>
        <row r="6293">
          <cell r="C6293" t="str">
            <v>中华东波苑</v>
          </cell>
        </row>
        <row r="6293">
          <cell r="K6293" t="str">
            <v>2024年</v>
          </cell>
        </row>
        <row r="6293">
          <cell r="M6293">
            <v>45657</v>
          </cell>
        </row>
        <row r="6293">
          <cell r="S6293">
            <v>2094.36</v>
          </cell>
        </row>
        <row r="6293">
          <cell r="AA6293">
            <v>45444</v>
          </cell>
          <cell r="AB6293">
            <v>2024</v>
          </cell>
        </row>
        <row r="6293">
          <cell r="AF6293" t="str">
            <v>住宅物业费</v>
          </cell>
        </row>
        <row r="6294">
          <cell r="C6294" t="str">
            <v>中华东波苑</v>
          </cell>
        </row>
        <row r="6294">
          <cell r="K6294" t="str">
            <v>2024年</v>
          </cell>
        </row>
        <row r="6294">
          <cell r="M6294">
            <v>45473</v>
          </cell>
        </row>
        <row r="6294">
          <cell r="S6294">
            <v>9327.54</v>
          </cell>
        </row>
        <row r="6294">
          <cell r="AA6294">
            <v>45444</v>
          </cell>
          <cell r="AB6294">
            <v>2024</v>
          </cell>
        </row>
        <row r="6294">
          <cell r="AF6294" t="str">
            <v>商铺物业费</v>
          </cell>
        </row>
        <row r="6295">
          <cell r="C6295" t="str">
            <v>中华东波苑</v>
          </cell>
        </row>
        <row r="6295">
          <cell r="K6295" t="str">
            <v>2024年</v>
          </cell>
        </row>
        <row r="6295">
          <cell r="M6295">
            <v>45412</v>
          </cell>
        </row>
        <row r="6295">
          <cell r="S6295">
            <v>11880</v>
          </cell>
        </row>
        <row r="6295">
          <cell r="AA6295">
            <v>45444</v>
          </cell>
          <cell r="AB6295">
            <v>2024</v>
          </cell>
        </row>
        <row r="6295">
          <cell r="AF6295" t="str">
            <v>电费及管理费</v>
          </cell>
        </row>
        <row r="6296">
          <cell r="C6296" t="str">
            <v>中华东波苑</v>
          </cell>
        </row>
        <row r="6296">
          <cell r="K6296" t="str">
            <v>2024年</v>
          </cell>
        </row>
        <row r="6296">
          <cell r="M6296">
            <v>45412</v>
          </cell>
        </row>
        <row r="6296">
          <cell r="S6296">
            <v>3256.22</v>
          </cell>
        </row>
        <row r="6296">
          <cell r="AA6296">
            <v>45444</v>
          </cell>
          <cell r="AB6296">
            <v>2024</v>
          </cell>
        </row>
        <row r="6296">
          <cell r="AF6296" t="str">
            <v>代收水费</v>
          </cell>
        </row>
        <row r="6297">
          <cell r="C6297" t="str">
            <v>中华东波苑</v>
          </cell>
        </row>
        <row r="6297">
          <cell r="K6297" t="str">
            <v>2024年</v>
          </cell>
        </row>
        <row r="6297">
          <cell r="M6297">
            <v>45443</v>
          </cell>
        </row>
        <row r="6297">
          <cell r="S6297">
            <v>101.2</v>
          </cell>
        </row>
        <row r="6297">
          <cell r="AA6297">
            <v>45444</v>
          </cell>
          <cell r="AB6297">
            <v>2024</v>
          </cell>
        </row>
        <row r="6297">
          <cell r="AF6297" t="str">
            <v>电费及管理费</v>
          </cell>
        </row>
        <row r="6298">
          <cell r="C6298" t="str">
            <v>中华东波苑</v>
          </cell>
        </row>
        <row r="6298">
          <cell r="K6298" t="str">
            <v>2024年</v>
          </cell>
        </row>
        <row r="6298">
          <cell r="M6298">
            <v>45443</v>
          </cell>
        </row>
        <row r="6298">
          <cell r="S6298">
            <v>72.2</v>
          </cell>
        </row>
        <row r="6298">
          <cell r="AA6298">
            <v>45444</v>
          </cell>
          <cell r="AB6298">
            <v>2024</v>
          </cell>
        </row>
        <row r="6298">
          <cell r="AF6298" t="str">
            <v>代收水费</v>
          </cell>
        </row>
        <row r="6299">
          <cell r="C6299" t="str">
            <v>中华东波苑</v>
          </cell>
        </row>
        <row r="6299">
          <cell r="K6299" t="str">
            <v>2024年</v>
          </cell>
        </row>
        <row r="6299">
          <cell r="M6299">
            <v>45473</v>
          </cell>
        </row>
        <row r="6299">
          <cell r="S6299">
            <v>1625.7</v>
          </cell>
        </row>
        <row r="6299">
          <cell r="AA6299">
            <v>45444</v>
          </cell>
          <cell r="AB6299">
            <v>2024</v>
          </cell>
        </row>
        <row r="6299">
          <cell r="AF6299" t="str">
            <v>商铺物业费</v>
          </cell>
        </row>
        <row r="6300">
          <cell r="C6300" t="str">
            <v>中华东波苑</v>
          </cell>
        </row>
        <row r="6300">
          <cell r="K6300" t="str">
            <v>2024年</v>
          </cell>
        </row>
        <row r="6300">
          <cell r="M6300">
            <v>45473</v>
          </cell>
        </row>
        <row r="6300">
          <cell r="S6300">
            <v>783.3</v>
          </cell>
        </row>
        <row r="6300">
          <cell r="AA6300">
            <v>45444</v>
          </cell>
          <cell r="AB6300">
            <v>2024</v>
          </cell>
        </row>
        <row r="6300">
          <cell r="AF6300" t="str">
            <v>商铺物业费</v>
          </cell>
        </row>
        <row r="6301">
          <cell r="C6301" t="str">
            <v>中华东波苑</v>
          </cell>
        </row>
        <row r="6301">
          <cell r="K6301" t="str">
            <v>2024年</v>
          </cell>
        </row>
        <row r="6301">
          <cell r="M6301">
            <v>45473</v>
          </cell>
        </row>
        <row r="6301">
          <cell r="S6301">
            <v>849.75</v>
          </cell>
        </row>
        <row r="6301">
          <cell r="AA6301">
            <v>45444</v>
          </cell>
          <cell r="AB6301">
            <v>2024</v>
          </cell>
        </row>
        <row r="6301">
          <cell r="AF6301" t="str">
            <v>商铺物业费</v>
          </cell>
        </row>
        <row r="6302">
          <cell r="C6302" t="str">
            <v>中华东波苑</v>
          </cell>
        </row>
        <row r="6302">
          <cell r="K6302" t="str">
            <v>2024年</v>
          </cell>
        </row>
        <row r="6302">
          <cell r="M6302">
            <v>45657</v>
          </cell>
        </row>
        <row r="6302">
          <cell r="S6302">
            <v>1799.16</v>
          </cell>
        </row>
        <row r="6302">
          <cell r="AA6302">
            <v>45444</v>
          </cell>
          <cell r="AB6302">
            <v>2024</v>
          </cell>
        </row>
        <row r="6302">
          <cell r="AF6302" t="str">
            <v>住宅物业费</v>
          </cell>
        </row>
        <row r="6303">
          <cell r="C6303" t="str">
            <v>中华东波苑</v>
          </cell>
        </row>
        <row r="6303">
          <cell r="K6303" t="str">
            <v>2024年</v>
          </cell>
        </row>
        <row r="6303">
          <cell r="M6303">
            <v>45412</v>
          </cell>
        </row>
        <row r="6303">
          <cell r="S6303">
            <v>194.94</v>
          </cell>
        </row>
        <row r="6303">
          <cell r="AA6303">
            <v>45444</v>
          </cell>
          <cell r="AB6303">
            <v>2024</v>
          </cell>
        </row>
        <row r="6303">
          <cell r="AF6303" t="str">
            <v>代收水费</v>
          </cell>
        </row>
        <row r="6304">
          <cell r="C6304" t="str">
            <v>中华东波苑</v>
          </cell>
        </row>
        <row r="6304">
          <cell r="K6304" t="str">
            <v>2024年</v>
          </cell>
        </row>
        <row r="6304">
          <cell r="M6304">
            <v>45443</v>
          </cell>
        </row>
        <row r="6304">
          <cell r="S6304">
            <v>209.38</v>
          </cell>
        </row>
        <row r="6304">
          <cell r="AA6304">
            <v>45444</v>
          </cell>
          <cell r="AB6304">
            <v>2024</v>
          </cell>
        </row>
        <row r="6304">
          <cell r="AF6304" t="str">
            <v>代收水费</v>
          </cell>
        </row>
        <row r="6305">
          <cell r="C6305" t="str">
            <v>中华东波苑</v>
          </cell>
        </row>
        <row r="6305">
          <cell r="K6305" t="str">
            <v>2024年</v>
          </cell>
        </row>
        <row r="6305">
          <cell r="M6305">
            <v>45443</v>
          </cell>
        </row>
        <row r="6305">
          <cell r="S6305">
            <v>5412.3</v>
          </cell>
        </row>
        <row r="6305">
          <cell r="AA6305">
            <v>45444</v>
          </cell>
          <cell r="AB6305">
            <v>2024</v>
          </cell>
        </row>
        <row r="6305">
          <cell r="AF6305" t="str">
            <v>电费及管理费</v>
          </cell>
        </row>
        <row r="6306">
          <cell r="C6306" t="str">
            <v>中华东波苑</v>
          </cell>
        </row>
        <row r="6306">
          <cell r="K6306" t="str">
            <v>2024年</v>
          </cell>
        </row>
        <row r="6306">
          <cell r="M6306">
            <v>45443</v>
          </cell>
        </row>
        <row r="6306">
          <cell r="S6306">
            <v>878.4</v>
          </cell>
        </row>
        <row r="6306">
          <cell r="AA6306">
            <v>45444</v>
          </cell>
          <cell r="AB6306">
            <v>2024</v>
          </cell>
        </row>
        <row r="6306">
          <cell r="AF6306" t="str">
            <v>代收水费</v>
          </cell>
        </row>
        <row r="6307">
          <cell r="C6307" t="str">
            <v>中华东波苑</v>
          </cell>
        </row>
        <row r="6307">
          <cell r="K6307" t="str">
            <v>2024年</v>
          </cell>
        </row>
        <row r="6307">
          <cell r="M6307">
            <v>45443</v>
          </cell>
        </row>
        <row r="6307">
          <cell r="S6307">
            <v>4882.5</v>
          </cell>
        </row>
        <row r="6307">
          <cell r="AA6307">
            <v>45444</v>
          </cell>
          <cell r="AB6307">
            <v>2024</v>
          </cell>
        </row>
        <row r="6307">
          <cell r="AF6307" t="str">
            <v>电费及管理费</v>
          </cell>
        </row>
        <row r="6308">
          <cell r="C6308" t="str">
            <v>中华东波苑</v>
          </cell>
        </row>
        <row r="6308">
          <cell r="K6308" t="str">
            <v>2024年</v>
          </cell>
        </row>
        <row r="6308">
          <cell r="M6308">
            <v>45443</v>
          </cell>
        </row>
        <row r="6308">
          <cell r="S6308">
            <v>1451.8</v>
          </cell>
        </row>
        <row r="6308">
          <cell r="AA6308">
            <v>45444</v>
          </cell>
          <cell r="AB6308">
            <v>2024</v>
          </cell>
        </row>
        <row r="6308">
          <cell r="AF6308" t="str">
            <v>代收水费</v>
          </cell>
        </row>
        <row r="6309">
          <cell r="C6309" t="str">
            <v>中华东波苑</v>
          </cell>
        </row>
        <row r="6309">
          <cell r="K6309" t="str">
            <v>2025年</v>
          </cell>
        </row>
        <row r="6309">
          <cell r="M6309">
            <v>46022</v>
          </cell>
        </row>
        <row r="6309">
          <cell r="S6309">
            <v>1473.6</v>
          </cell>
        </row>
        <row r="6309">
          <cell r="AA6309">
            <v>45444</v>
          </cell>
          <cell r="AB6309">
            <v>2024</v>
          </cell>
        </row>
        <row r="6309">
          <cell r="AF6309" t="str">
            <v>住宅物业费</v>
          </cell>
        </row>
        <row r="6310">
          <cell r="C6310" t="str">
            <v>中华东波苑</v>
          </cell>
        </row>
        <row r="6310">
          <cell r="K6310" t="str">
            <v>2025年</v>
          </cell>
        </row>
        <row r="6310">
          <cell r="M6310">
            <v>46022</v>
          </cell>
        </row>
        <row r="6310">
          <cell r="S6310">
            <v>1500</v>
          </cell>
        </row>
        <row r="6310">
          <cell r="AA6310">
            <v>45444</v>
          </cell>
          <cell r="AB6310">
            <v>2024</v>
          </cell>
        </row>
        <row r="6310">
          <cell r="AF6310" t="str">
            <v>小业主产权车辆管理费</v>
          </cell>
        </row>
        <row r="6311">
          <cell r="C6311" t="str">
            <v>中华东波苑</v>
          </cell>
        </row>
        <row r="6311">
          <cell r="K6311" t="str">
            <v>2024年</v>
          </cell>
        </row>
        <row r="6311">
          <cell r="M6311">
            <v>45657</v>
          </cell>
        </row>
        <row r="6311">
          <cell r="S6311">
            <v>1799.16</v>
          </cell>
        </row>
        <row r="6311">
          <cell r="AA6311">
            <v>45444</v>
          </cell>
          <cell r="AB6311">
            <v>2024</v>
          </cell>
        </row>
        <row r="6311">
          <cell r="AF6311" t="str">
            <v>住宅物业费</v>
          </cell>
        </row>
        <row r="6312">
          <cell r="C6312" t="str">
            <v>中华东波苑</v>
          </cell>
        </row>
        <row r="6312">
          <cell r="K6312" t="str">
            <v>2024年</v>
          </cell>
        </row>
        <row r="6312">
          <cell r="M6312">
            <v>45657</v>
          </cell>
        </row>
        <row r="6312">
          <cell r="S6312">
            <v>1500</v>
          </cell>
        </row>
        <row r="6312">
          <cell r="AA6312">
            <v>45444</v>
          </cell>
          <cell r="AB6312">
            <v>2024</v>
          </cell>
        </row>
        <row r="6312">
          <cell r="AF6312" t="str">
            <v>小业主产权车辆管理费</v>
          </cell>
        </row>
        <row r="6313">
          <cell r="C6313" t="str">
            <v>中华东波苑</v>
          </cell>
        </row>
        <row r="6313">
          <cell r="K6313" t="str">
            <v>2024年</v>
          </cell>
        </row>
        <row r="6313">
          <cell r="M6313">
            <v>45657</v>
          </cell>
        </row>
        <row r="6313">
          <cell r="S6313">
            <v>1656.12</v>
          </cell>
        </row>
        <row r="6313">
          <cell r="AA6313">
            <v>45444</v>
          </cell>
          <cell r="AB6313">
            <v>2024</v>
          </cell>
        </row>
        <row r="6313">
          <cell r="AF6313" t="str">
            <v>住宅物业费</v>
          </cell>
        </row>
        <row r="6314">
          <cell r="C6314" t="str">
            <v>中华东波苑</v>
          </cell>
        </row>
        <row r="6314">
          <cell r="K6314" t="str">
            <v>2024年</v>
          </cell>
        </row>
        <row r="6314">
          <cell r="M6314">
            <v>45657</v>
          </cell>
        </row>
        <row r="6314">
          <cell r="S6314">
            <v>1673.88</v>
          </cell>
        </row>
        <row r="6314">
          <cell r="AA6314">
            <v>45444</v>
          </cell>
          <cell r="AB6314">
            <v>2024</v>
          </cell>
        </row>
        <row r="6314">
          <cell r="AF6314" t="str">
            <v>住宅物业费</v>
          </cell>
        </row>
        <row r="6315">
          <cell r="C6315" t="str">
            <v>中华东波苑</v>
          </cell>
        </row>
        <row r="6315">
          <cell r="K6315" t="str">
            <v>2024年</v>
          </cell>
        </row>
        <row r="6315">
          <cell r="M6315">
            <v>45443</v>
          </cell>
        </row>
        <row r="6315">
          <cell r="S6315">
            <v>3636.6</v>
          </cell>
        </row>
        <row r="6315">
          <cell r="AA6315">
            <v>45444</v>
          </cell>
          <cell r="AB6315">
            <v>2024</v>
          </cell>
        </row>
        <row r="6315">
          <cell r="AF6315" t="str">
            <v>电费及管理费</v>
          </cell>
        </row>
        <row r="6316">
          <cell r="C6316" t="str">
            <v>中华东波苑</v>
          </cell>
        </row>
        <row r="6316">
          <cell r="K6316" t="str">
            <v>2024年</v>
          </cell>
        </row>
        <row r="6316">
          <cell r="M6316">
            <v>45443</v>
          </cell>
        </row>
        <row r="6316">
          <cell r="S6316">
            <v>21.66</v>
          </cell>
        </row>
        <row r="6316">
          <cell r="AA6316">
            <v>45444</v>
          </cell>
          <cell r="AB6316">
            <v>2024</v>
          </cell>
        </row>
        <row r="6316">
          <cell r="AF6316" t="str">
            <v>代收水费</v>
          </cell>
        </row>
        <row r="6317">
          <cell r="C6317" t="str">
            <v>中华东波苑</v>
          </cell>
        </row>
        <row r="6317">
          <cell r="K6317" t="str">
            <v>2024年</v>
          </cell>
        </row>
        <row r="6317">
          <cell r="M6317">
            <v>45443</v>
          </cell>
        </row>
        <row r="6317">
          <cell r="S6317">
            <v>3060.2</v>
          </cell>
        </row>
        <row r="6317">
          <cell r="AA6317">
            <v>45444</v>
          </cell>
          <cell r="AB6317">
            <v>2024</v>
          </cell>
        </row>
        <row r="6317">
          <cell r="AF6317" t="str">
            <v>电费及管理费</v>
          </cell>
        </row>
        <row r="6318">
          <cell r="C6318" t="str">
            <v>中华东波苑</v>
          </cell>
        </row>
        <row r="6318">
          <cell r="K6318" t="str">
            <v>2024年</v>
          </cell>
        </row>
        <row r="6318">
          <cell r="M6318">
            <v>45443</v>
          </cell>
        </row>
        <row r="6318">
          <cell r="S6318">
            <v>572.4</v>
          </cell>
        </row>
        <row r="6318">
          <cell r="AA6318">
            <v>45444</v>
          </cell>
          <cell r="AB6318">
            <v>2024</v>
          </cell>
        </row>
        <row r="6318">
          <cell r="AF6318" t="str">
            <v>代收水费</v>
          </cell>
        </row>
        <row r="6319">
          <cell r="C6319" t="str">
            <v>中华东波苑</v>
          </cell>
        </row>
        <row r="6319">
          <cell r="K6319" t="str">
            <v>2024年</v>
          </cell>
        </row>
        <row r="6319">
          <cell r="M6319">
            <v>45657</v>
          </cell>
        </row>
        <row r="6319">
          <cell r="S6319">
            <v>1473.6</v>
          </cell>
        </row>
        <row r="6319">
          <cell r="AA6319">
            <v>45444</v>
          </cell>
          <cell r="AB6319">
            <v>2024</v>
          </cell>
        </row>
        <row r="6319">
          <cell r="AF6319" t="str">
            <v>住宅物业费</v>
          </cell>
        </row>
        <row r="6320">
          <cell r="C6320" t="str">
            <v>中华东波苑</v>
          </cell>
        </row>
        <row r="6320">
          <cell r="K6320" t="str">
            <v>2024年</v>
          </cell>
        </row>
        <row r="6320">
          <cell r="M6320">
            <v>45657</v>
          </cell>
        </row>
        <row r="6320">
          <cell r="S6320">
            <v>-2700</v>
          </cell>
        </row>
        <row r="6320">
          <cell r="AA6320">
            <v>45444</v>
          </cell>
          <cell r="AB6320">
            <v>2024</v>
          </cell>
        </row>
        <row r="6320">
          <cell r="AF6320" t="str">
            <v>租金收入</v>
          </cell>
        </row>
        <row r="6321">
          <cell r="C6321" t="str">
            <v>中华东波苑</v>
          </cell>
        </row>
        <row r="6321">
          <cell r="K6321" t="str">
            <v>2024年</v>
          </cell>
        </row>
        <row r="6321">
          <cell r="M6321">
            <v>45351</v>
          </cell>
        </row>
        <row r="6321">
          <cell r="S6321">
            <v>8984.1</v>
          </cell>
        </row>
        <row r="6321">
          <cell r="AA6321">
            <v>45444</v>
          </cell>
          <cell r="AB6321">
            <v>2024</v>
          </cell>
        </row>
        <row r="6321">
          <cell r="AF6321" t="str">
            <v>电费及管理费</v>
          </cell>
        </row>
        <row r="6322">
          <cell r="C6322" t="str">
            <v>中华东波苑</v>
          </cell>
        </row>
        <row r="6322">
          <cell r="K6322" t="str">
            <v>2024年</v>
          </cell>
        </row>
        <row r="6322">
          <cell r="M6322">
            <v>45351</v>
          </cell>
        </row>
        <row r="6322">
          <cell r="S6322">
            <v>1015.9</v>
          </cell>
        </row>
        <row r="6322">
          <cell r="AA6322">
            <v>45444</v>
          </cell>
          <cell r="AB6322">
            <v>2024</v>
          </cell>
        </row>
        <row r="6322">
          <cell r="AF6322" t="str">
            <v>代收水费</v>
          </cell>
        </row>
        <row r="6323">
          <cell r="C6323" t="str">
            <v>中华东波苑</v>
          </cell>
        </row>
        <row r="6323">
          <cell r="K6323" t="str">
            <v>2024年</v>
          </cell>
        </row>
        <row r="6323">
          <cell r="M6323">
            <v>45443</v>
          </cell>
        </row>
        <row r="6323">
          <cell r="S6323">
            <v>969</v>
          </cell>
        </row>
        <row r="6323">
          <cell r="AA6323">
            <v>45444</v>
          </cell>
          <cell r="AB6323">
            <v>2024</v>
          </cell>
        </row>
        <row r="6323">
          <cell r="AF6323" t="str">
            <v>电费及管理费</v>
          </cell>
        </row>
        <row r="6324">
          <cell r="C6324" t="str">
            <v>中华东波苑</v>
          </cell>
        </row>
        <row r="6324">
          <cell r="K6324" t="str">
            <v>2024年</v>
          </cell>
        </row>
        <row r="6324">
          <cell r="M6324">
            <v>45443</v>
          </cell>
        </row>
        <row r="6324">
          <cell r="S6324">
            <v>7.22</v>
          </cell>
        </row>
        <row r="6324">
          <cell r="AA6324">
            <v>45444</v>
          </cell>
          <cell r="AB6324">
            <v>2024</v>
          </cell>
        </row>
        <row r="6324">
          <cell r="AF6324" t="str">
            <v>代收水费</v>
          </cell>
        </row>
        <row r="6325">
          <cell r="C6325" t="str">
            <v>中华东波苑</v>
          </cell>
        </row>
        <row r="6325">
          <cell r="K6325" t="str">
            <v>2024年</v>
          </cell>
        </row>
        <row r="6325">
          <cell r="M6325">
            <v>45657</v>
          </cell>
        </row>
        <row r="6325">
          <cell r="S6325">
            <v>2094.36</v>
          </cell>
        </row>
        <row r="6325">
          <cell r="AA6325">
            <v>45444</v>
          </cell>
          <cell r="AB6325">
            <v>2024</v>
          </cell>
        </row>
        <row r="6325">
          <cell r="AF6325" t="str">
            <v>住宅物业费</v>
          </cell>
        </row>
        <row r="6326">
          <cell r="C6326" t="str">
            <v>中华东波苑</v>
          </cell>
        </row>
        <row r="6326">
          <cell r="K6326" t="str">
            <v>2024年</v>
          </cell>
        </row>
        <row r="6326">
          <cell r="M6326">
            <v>45443</v>
          </cell>
        </row>
        <row r="6326">
          <cell r="S6326">
            <v>3399</v>
          </cell>
        </row>
        <row r="6326">
          <cell r="AA6326">
            <v>45444</v>
          </cell>
          <cell r="AB6326">
            <v>2024</v>
          </cell>
        </row>
        <row r="6326">
          <cell r="AF6326" t="str">
            <v>电费及管理费</v>
          </cell>
        </row>
        <row r="6327">
          <cell r="C6327" t="str">
            <v>中华东波苑</v>
          </cell>
        </row>
        <row r="6327">
          <cell r="K6327" t="str">
            <v>2024年</v>
          </cell>
        </row>
        <row r="6327">
          <cell r="M6327">
            <v>45443</v>
          </cell>
        </row>
        <row r="6327">
          <cell r="S6327">
            <v>990</v>
          </cell>
        </row>
        <row r="6327">
          <cell r="AA6327">
            <v>45444</v>
          </cell>
          <cell r="AB6327">
            <v>2024</v>
          </cell>
        </row>
        <row r="6327">
          <cell r="AF6327" t="str">
            <v>代收水费</v>
          </cell>
        </row>
        <row r="6328">
          <cell r="C6328" t="str">
            <v>中华东波苑</v>
          </cell>
        </row>
        <row r="6328">
          <cell r="K6328" t="str">
            <v>2024年</v>
          </cell>
        </row>
        <row r="6328">
          <cell r="M6328">
            <v>45443</v>
          </cell>
        </row>
        <row r="6328">
          <cell r="S6328">
            <v>297.5</v>
          </cell>
        </row>
        <row r="6328">
          <cell r="AA6328">
            <v>45444</v>
          </cell>
          <cell r="AB6328">
            <v>2024</v>
          </cell>
        </row>
        <row r="6328">
          <cell r="AF6328" t="str">
            <v>电费及管理费</v>
          </cell>
        </row>
        <row r="6329">
          <cell r="C6329" t="str">
            <v>中华东波苑</v>
          </cell>
        </row>
        <row r="6329">
          <cell r="K6329" t="str">
            <v>2024年</v>
          </cell>
        </row>
        <row r="6329">
          <cell r="M6329">
            <v>45443</v>
          </cell>
        </row>
        <row r="6329">
          <cell r="S6329">
            <v>45</v>
          </cell>
        </row>
        <row r="6329">
          <cell r="AA6329">
            <v>45444</v>
          </cell>
          <cell r="AB6329">
            <v>2024</v>
          </cell>
        </row>
        <row r="6329">
          <cell r="AF6329" t="str">
            <v>代收水费</v>
          </cell>
        </row>
        <row r="6330">
          <cell r="C6330" t="str">
            <v>中华东波苑</v>
          </cell>
        </row>
        <row r="6330">
          <cell r="K6330" t="str">
            <v>2024年</v>
          </cell>
        </row>
        <row r="6330">
          <cell r="M6330">
            <v>45443</v>
          </cell>
        </row>
        <row r="6330">
          <cell r="S6330">
            <v>396</v>
          </cell>
        </row>
        <row r="6330">
          <cell r="AA6330">
            <v>45444</v>
          </cell>
          <cell r="AB6330">
            <v>2024</v>
          </cell>
        </row>
        <row r="6330">
          <cell r="AF6330" t="str">
            <v>电费及管理费</v>
          </cell>
        </row>
        <row r="6331">
          <cell r="C6331" t="str">
            <v>中华东波苑</v>
          </cell>
        </row>
        <row r="6331">
          <cell r="K6331" t="str">
            <v>2024年</v>
          </cell>
        </row>
        <row r="6331">
          <cell r="M6331">
            <v>45443</v>
          </cell>
        </row>
        <row r="6331">
          <cell r="S6331">
            <v>225</v>
          </cell>
        </row>
        <row r="6331">
          <cell r="AA6331">
            <v>45444</v>
          </cell>
          <cell r="AB6331">
            <v>2024</v>
          </cell>
        </row>
        <row r="6331">
          <cell r="AF6331" t="str">
            <v>代收水费</v>
          </cell>
        </row>
        <row r="6332">
          <cell r="C6332" t="str">
            <v>中华东波苑</v>
          </cell>
        </row>
        <row r="6332">
          <cell r="K6332" t="str">
            <v>2024年</v>
          </cell>
        </row>
        <row r="6332">
          <cell r="M6332">
            <v>45443</v>
          </cell>
        </row>
        <row r="6332">
          <cell r="S6332">
            <v>20178</v>
          </cell>
        </row>
        <row r="6332">
          <cell r="AA6332">
            <v>45444</v>
          </cell>
          <cell r="AB6332">
            <v>2024</v>
          </cell>
        </row>
        <row r="6332">
          <cell r="AF6332" t="str">
            <v>电费及管理费</v>
          </cell>
        </row>
        <row r="6333">
          <cell r="C6333" t="str">
            <v>中华东波苑</v>
          </cell>
        </row>
        <row r="6333">
          <cell r="K6333" t="str">
            <v>2024年</v>
          </cell>
        </row>
        <row r="6333">
          <cell r="M6333">
            <v>45443</v>
          </cell>
        </row>
        <row r="6333">
          <cell r="S6333">
            <v>5537.74</v>
          </cell>
        </row>
        <row r="6333">
          <cell r="AA6333">
            <v>45444</v>
          </cell>
          <cell r="AB6333">
            <v>2024</v>
          </cell>
        </row>
        <row r="6333">
          <cell r="AF6333" t="str">
            <v>代收水费</v>
          </cell>
        </row>
        <row r="6334">
          <cell r="C6334" t="str">
            <v>中华东波苑</v>
          </cell>
        </row>
        <row r="6334">
          <cell r="K6334" t="str">
            <v>2024年</v>
          </cell>
        </row>
        <row r="6334">
          <cell r="M6334">
            <v>45443</v>
          </cell>
        </row>
        <row r="6334">
          <cell r="S6334">
            <v>1023</v>
          </cell>
        </row>
        <row r="6334">
          <cell r="AA6334">
            <v>45444</v>
          </cell>
          <cell r="AB6334">
            <v>2024</v>
          </cell>
        </row>
        <row r="6334">
          <cell r="AF6334" t="str">
            <v>电费及管理费</v>
          </cell>
        </row>
        <row r="6335">
          <cell r="C6335" t="str">
            <v>中华东波苑</v>
          </cell>
        </row>
        <row r="6335">
          <cell r="K6335" t="str">
            <v>2024年</v>
          </cell>
        </row>
        <row r="6335">
          <cell r="M6335">
            <v>45443</v>
          </cell>
        </row>
        <row r="6335">
          <cell r="S6335">
            <v>216.6</v>
          </cell>
        </row>
        <row r="6335">
          <cell r="AA6335">
            <v>45444</v>
          </cell>
          <cell r="AB6335">
            <v>2024</v>
          </cell>
        </row>
        <row r="6335">
          <cell r="AF6335" t="str">
            <v>代收水费</v>
          </cell>
        </row>
        <row r="6336">
          <cell r="C6336" t="str">
            <v>中华东波苑</v>
          </cell>
        </row>
        <row r="6336">
          <cell r="K6336" t="str">
            <v>2024年</v>
          </cell>
        </row>
        <row r="6336">
          <cell r="M6336">
            <v>45657</v>
          </cell>
        </row>
        <row r="6336">
          <cell r="S6336">
            <v>1656.12</v>
          </cell>
        </row>
        <row r="6336">
          <cell r="AA6336">
            <v>45444</v>
          </cell>
          <cell r="AB6336">
            <v>2024</v>
          </cell>
        </row>
        <row r="6336">
          <cell r="AF6336" t="str">
            <v>住宅物业费</v>
          </cell>
        </row>
        <row r="6337">
          <cell r="C6337" t="str">
            <v>中华东波苑</v>
          </cell>
        </row>
        <row r="6337">
          <cell r="K6337" t="str">
            <v>2024年</v>
          </cell>
        </row>
        <row r="6337">
          <cell r="M6337">
            <v>45657</v>
          </cell>
        </row>
        <row r="6337">
          <cell r="S6337">
            <v>2183.52</v>
          </cell>
        </row>
        <row r="6337">
          <cell r="AA6337">
            <v>45444</v>
          </cell>
          <cell r="AB6337">
            <v>2024</v>
          </cell>
        </row>
        <row r="6337">
          <cell r="AF6337" t="str">
            <v>住宅物业费</v>
          </cell>
        </row>
        <row r="6338">
          <cell r="C6338" t="str">
            <v>中华东波苑</v>
          </cell>
        </row>
        <row r="6338">
          <cell r="K6338" t="str">
            <v>2024年</v>
          </cell>
        </row>
        <row r="6338">
          <cell r="M6338">
            <v>45473</v>
          </cell>
        </row>
        <row r="6338">
          <cell r="S6338">
            <v>1953.3</v>
          </cell>
        </row>
        <row r="6338">
          <cell r="AA6338">
            <v>45444</v>
          </cell>
          <cell r="AB6338">
            <v>2024</v>
          </cell>
        </row>
        <row r="6338">
          <cell r="AF6338" t="str">
            <v>住宅物业费</v>
          </cell>
        </row>
        <row r="6339">
          <cell r="C6339" t="str">
            <v>中华东波苑</v>
          </cell>
        </row>
        <row r="6339">
          <cell r="K6339" t="str">
            <v>2024年</v>
          </cell>
        </row>
        <row r="6339">
          <cell r="M6339">
            <v>45443</v>
          </cell>
        </row>
        <row r="6339">
          <cell r="S6339">
            <v>1592.8</v>
          </cell>
        </row>
        <row r="6339">
          <cell r="AA6339">
            <v>45444</v>
          </cell>
          <cell r="AB6339">
            <v>2024</v>
          </cell>
        </row>
        <row r="6339">
          <cell r="AF6339" t="str">
            <v>电费及管理费</v>
          </cell>
        </row>
        <row r="6340">
          <cell r="C6340" t="str">
            <v>中华东波苑</v>
          </cell>
        </row>
        <row r="6340">
          <cell r="K6340" t="str">
            <v>2024年</v>
          </cell>
        </row>
        <row r="6340">
          <cell r="M6340">
            <v>45443</v>
          </cell>
        </row>
        <row r="6340">
          <cell r="S6340">
            <v>352.5</v>
          </cell>
        </row>
        <row r="6340">
          <cell r="AA6340">
            <v>45444</v>
          </cell>
          <cell r="AB6340">
            <v>2024</v>
          </cell>
        </row>
        <row r="6340">
          <cell r="AF6340" t="str">
            <v>代收水费</v>
          </cell>
        </row>
        <row r="6341">
          <cell r="C6341" t="str">
            <v>中华东波苑</v>
          </cell>
        </row>
        <row r="6341">
          <cell r="K6341" t="str">
            <v>2024年</v>
          </cell>
        </row>
        <row r="6341">
          <cell r="M6341">
            <v>45443</v>
          </cell>
        </row>
        <row r="6341">
          <cell r="S6341">
            <v>2731.7</v>
          </cell>
        </row>
        <row r="6341">
          <cell r="AA6341">
            <v>45444</v>
          </cell>
          <cell r="AB6341">
            <v>2024</v>
          </cell>
        </row>
        <row r="6341">
          <cell r="AF6341" t="str">
            <v>电费及管理费</v>
          </cell>
        </row>
        <row r="6342">
          <cell r="C6342" t="str">
            <v>中华东波苑</v>
          </cell>
        </row>
        <row r="6342">
          <cell r="K6342" t="str">
            <v>2024年</v>
          </cell>
        </row>
        <row r="6342">
          <cell r="M6342">
            <v>45443</v>
          </cell>
        </row>
        <row r="6342">
          <cell r="S6342">
            <v>1050</v>
          </cell>
        </row>
        <row r="6342">
          <cell r="AA6342">
            <v>45444</v>
          </cell>
          <cell r="AB6342">
            <v>2024</v>
          </cell>
        </row>
        <row r="6342">
          <cell r="AF6342" t="str">
            <v>代收水费</v>
          </cell>
        </row>
        <row r="6343">
          <cell r="C6343" t="str">
            <v>中华东波苑</v>
          </cell>
        </row>
        <row r="6343">
          <cell r="K6343" t="str">
            <v>2024年</v>
          </cell>
        </row>
        <row r="6343">
          <cell r="M6343">
            <v>45657</v>
          </cell>
        </row>
        <row r="6343">
          <cell r="S6343">
            <v>1656.12</v>
          </cell>
        </row>
        <row r="6343">
          <cell r="AA6343">
            <v>45444</v>
          </cell>
          <cell r="AB6343">
            <v>2024</v>
          </cell>
        </row>
        <row r="6343">
          <cell r="AF6343" t="str">
            <v>住宅物业费</v>
          </cell>
        </row>
        <row r="6344">
          <cell r="C6344" t="str">
            <v>中华东波苑</v>
          </cell>
        </row>
        <row r="6344">
          <cell r="K6344" t="str">
            <v>2024年</v>
          </cell>
        </row>
        <row r="6344">
          <cell r="M6344">
            <v>45473</v>
          </cell>
        </row>
        <row r="6344">
          <cell r="S6344">
            <v>897.18</v>
          </cell>
        </row>
        <row r="6344">
          <cell r="AA6344">
            <v>45444</v>
          </cell>
          <cell r="AB6344">
            <v>2024</v>
          </cell>
        </row>
        <row r="6344">
          <cell r="AF6344" t="str">
            <v>住宅物业费</v>
          </cell>
        </row>
        <row r="6345">
          <cell r="C6345" t="str">
            <v>中华东波苑</v>
          </cell>
        </row>
        <row r="6345">
          <cell r="K6345" t="str">
            <v>2023年</v>
          </cell>
        </row>
        <row r="6345">
          <cell r="M6345">
            <v>45295</v>
          </cell>
        </row>
        <row r="6345">
          <cell r="S6345">
            <v>198.17</v>
          </cell>
        </row>
        <row r="6345">
          <cell r="AA6345">
            <v>45444</v>
          </cell>
          <cell r="AB6345">
            <v>2024</v>
          </cell>
        </row>
        <row r="6345">
          <cell r="AF6345" t="str">
            <v>电费及管理费</v>
          </cell>
        </row>
        <row r="6346">
          <cell r="C6346" t="str">
            <v>中华东波苑</v>
          </cell>
        </row>
        <row r="6346">
          <cell r="K6346" t="str">
            <v>2024年</v>
          </cell>
        </row>
        <row r="6346">
          <cell r="M6346">
            <v>45446</v>
          </cell>
        </row>
        <row r="6346">
          <cell r="S6346">
            <v>990.83</v>
          </cell>
        </row>
        <row r="6346">
          <cell r="AA6346">
            <v>45444</v>
          </cell>
          <cell r="AB6346">
            <v>2024</v>
          </cell>
        </row>
        <row r="6346">
          <cell r="AF6346" t="str">
            <v>电费及管理费</v>
          </cell>
        </row>
        <row r="6347">
          <cell r="C6347" t="str">
            <v>中华东波苑</v>
          </cell>
        </row>
        <row r="6347">
          <cell r="K6347" t="str">
            <v>2024年</v>
          </cell>
        </row>
        <row r="6347">
          <cell r="M6347">
            <v>45473</v>
          </cell>
        </row>
        <row r="6347">
          <cell r="S6347">
            <v>1143</v>
          </cell>
        </row>
        <row r="6347">
          <cell r="AA6347">
            <v>45444</v>
          </cell>
          <cell r="AB6347">
            <v>2024</v>
          </cell>
        </row>
        <row r="6347">
          <cell r="AF6347" t="str">
            <v>电费及管理费</v>
          </cell>
        </row>
        <row r="6348">
          <cell r="C6348" t="str">
            <v>中华东波苑</v>
          </cell>
        </row>
        <row r="6348">
          <cell r="K6348" t="str">
            <v>2024年</v>
          </cell>
        </row>
        <row r="6348">
          <cell r="M6348">
            <v>45657</v>
          </cell>
        </row>
        <row r="6348">
          <cell r="S6348">
            <v>349.08</v>
          </cell>
        </row>
        <row r="6348">
          <cell r="AA6348">
            <v>45444</v>
          </cell>
          <cell r="AB6348">
            <v>2024</v>
          </cell>
        </row>
        <row r="6348">
          <cell r="AF6348" t="str">
            <v>住宅物业费</v>
          </cell>
        </row>
        <row r="6349">
          <cell r="C6349" t="str">
            <v>中华东波苑</v>
          </cell>
        </row>
        <row r="6349">
          <cell r="K6349" t="str">
            <v>2024年</v>
          </cell>
        </row>
        <row r="6349">
          <cell r="M6349">
            <v>45657</v>
          </cell>
        </row>
        <row r="6349">
          <cell r="S6349">
            <v>1473.6</v>
          </cell>
        </row>
        <row r="6349">
          <cell r="AA6349">
            <v>45444</v>
          </cell>
          <cell r="AB6349">
            <v>2024</v>
          </cell>
        </row>
        <row r="6349">
          <cell r="AF6349" t="str">
            <v>住宅物业费</v>
          </cell>
        </row>
        <row r="6350">
          <cell r="C6350" t="str">
            <v>中华东波苑</v>
          </cell>
        </row>
        <row r="6350">
          <cell r="K6350" t="str">
            <v>2024年</v>
          </cell>
        </row>
        <row r="6350">
          <cell r="M6350">
            <v>45443</v>
          </cell>
        </row>
        <row r="6350">
          <cell r="S6350">
            <v>405</v>
          </cell>
        </row>
        <row r="6350">
          <cell r="AA6350">
            <v>45444</v>
          </cell>
          <cell r="AB6350">
            <v>2024</v>
          </cell>
        </row>
        <row r="6350">
          <cell r="AF6350" t="str">
            <v>电费及管理费</v>
          </cell>
        </row>
        <row r="6351">
          <cell r="C6351" t="str">
            <v>中华东波苑</v>
          </cell>
        </row>
        <row r="6351">
          <cell r="K6351" t="str">
            <v>2024年</v>
          </cell>
        </row>
        <row r="6351">
          <cell r="M6351">
            <v>45443</v>
          </cell>
        </row>
        <row r="6351">
          <cell r="S6351">
            <v>330</v>
          </cell>
        </row>
        <row r="6351">
          <cell r="AA6351">
            <v>45444</v>
          </cell>
          <cell r="AB6351">
            <v>2024</v>
          </cell>
        </row>
        <row r="6351">
          <cell r="AF6351" t="str">
            <v>代收水费</v>
          </cell>
        </row>
        <row r="6352">
          <cell r="C6352" t="str">
            <v>中华东波苑</v>
          </cell>
        </row>
        <row r="6352">
          <cell r="K6352" t="str">
            <v>2024年</v>
          </cell>
        </row>
        <row r="6352">
          <cell r="M6352">
            <v>45473</v>
          </cell>
        </row>
        <row r="6352">
          <cell r="S6352">
            <v>1100.98</v>
          </cell>
        </row>
        <row r="6352">
          <cell r="AA6352">
            <v>45444</v>
          </cell>
          <cell r="AB6352">
            <v>2024</v>
          </cell>
        </row>
        <row r="6352">
          <cell r="AF6352" t="str">
            <v>商铺物业费</v>
          </cell>
        </row>
        <row r="6353">
          <cell r="C6353" t="str">
            <v>中华东波苑</v>
          </cell>
        </row>
        <row r="6353">
          <cell r="K6353" t="str">
            <v>2024年</v>
          </cell>
        </row>
        <row r="6353">
          <cell r="M6353">
            <v>45473</v>
          </cell>
        </row>
        <row r="6353">
          <cell r="S6353">
            <v>3135</v>
          </cell>
        </row>
        <row r="6353">
          <cell r="AA6353">
            <v>45444</v>
          </cell>
          <cell r="AB6353">
            <v>2024</v>
          </cell>
        </row>
        <row r="6353">
          <cell r="AF6353" t="str">
            <v>商铺物业费</v>
          </cell>
        </row>
        <row r="6354">
          <cell r="C6354" t="str">
            <v>中华东波苑</v>
          </cell>
        </row>
        <row r="6354">
          <cell r="K6354" t="str">
            <v>2024年</v>
          </cell>
        </row>
        <row r="6354">
          <cell r="M6354">
            <v>45473</v>
          </cell>
        </row>
        <row r="6354">
          <cell r="S6354">
            <v>9717.02</v>
          </cell>
        </row>
        <row r="6354">
          <cell r="AA6354">
            <v>45444</v>
          </cell>
          <cell r="AB6354">
            <v>2024</v>
          </cell>
        </row>
        <row r="6354">
          <cell r="AF6354" t="str">
            <v>商铺物业费</v>
          </cell>
        </row>
        <row r="6355">
          <cell r="C6355" t="str">
            <v>中华东波苑</v>
          </cell>
        </row>
        <row r="6355">
          <cell r="K6355" t="str">
            <v>2024年</v>
          </cell>
        </row>
        <row r="6355">
          <cell r="M6355">
            <v>45473</v>
          </cell>
        </row>
        <row r="6355">
          <cell r="S6355">
            <v>736.8</v>
          </cell>
        </row>
        <row r="6355">
          <cell r="AA6355">
            <v>45444</v>
          </cell>
          <cell r="AB6355">
            <v>2024</v>
          </cell>
        </row>
        <row r="6355">
          <cell r="AF6355" t="str">
            <v>住宅物业费</v>
          </cell>
        </row>
        <row r="6356">
          <cell r="C6356" t="str">
            <v>中华东波苑</v>
          </cell>
        </row>
        <row r="6356">
          <cell r="K6356" t="str">
            <v>2024年</v>
          </cell>
        </row>
        <row r="6356">
          <cell r="M6356">
            <v>45657</v>
          </cell>
        </row>
        <row r="6356">
          <cell r="S6356">
            <v>2100</v>
          </cell>
        </row>
        <row r="6356">
          <cell r="AA6356">
            <v>45444</v>
          </cell>
          <cell r="AB6356">
            <v>2024</v>
          </cell>
        </row>
        <row r="6356">
          <cell r="AF6356" t="str">
            <v>地下停车费</v>
          </cell>
        </row>
        <row r="6357">
          <cell r="C6357" t="str">
            <v>中华东波苑</v>
          </cell>
        </row>
        <row r="6357">
          <cell r="K6357" t="str">
            <v>2024年</v>
          </cell>
        </row>
        <row r="6357">
          <cell r="M6357">
            <v>45657</v>
          </cell>
        </row>
        <row r="6357">
          <cell r="S6357">
            <v>1800.84</v>
          </cell>
        </row>
        <row r="6357">
          <cell r="AA6357">
            <v>45444</v>
          </cell>
          <cell r="AB6357">
            <v>2024</v>
          </cell>
        </row>
        <row r="6357">
          <cell r="AF6357" t="str">
            <v>住宅物业费</v>
          </cell>
        </row>
        <row r="6358">
          <cell r="C6358" t="str">
            <v>中华东波苑</v>
          </cell>
        </row>
        <row r="6358">
          <cell r="K6358" t="str">
            <v>2024年</v>
          </cell>
        </row>
        <row r="6358">
          <cell r="M6358">
            <v>45657</v>
          </cell>
        </row>
        <row r="6358">
          <cell r="S6358">
            <v>1500</v>
          </cell>
        </row>
        <row r="6358">
          <cell r="AA6358">
            <v>45444</v>
          </cell>
          <cell r="AB6358">
            <v>2024</v>
          </cell>
        </row>
        <row r="6358">
          <cell r="AF6358" t="str">
            <v>小业主产权车辆管理费</v>
          </cell>
        </row>
        <row r="6359">
          <cell r="C6359" t="str">
            <v>中华东波苑</v>
          </cell>
        </row>
        <row r="6359">
          <cell r="K6359" t="str">
            <v>2024年</v>
          </cell>
        </row>
        <row r="6359">
          <cell r="M6359">
            <v>45351</v>
          </cell>
        </row>
        <row r="6359">
          <cell r="S6359">
            <v>7942.3</v>
          </cell>
        </row>
        <row r="6359">
          <cell r="AA6359">
            <v>45444</v>
          </cell>
          <cell r="AB6359">
            <v>2024</v>
          </cell>
        </row>
        <row r="6359">
          <cell r="AF6359" t="str">
            <v>电费及管理费</v>
          </cell>
        </row>
        <row r="6360">
          <cell r="C6360" t="str">
            <v>中华东波苑</v>
          </cell>
        </row>
        <row r="6360">
          <cell r="K6360" t="str">
            <v>2024年</v>
          </cell>
        </row>
        <row r="6360">
          <cell r="M6360">
            <v>45473</v>
          </cell>
        </row>
        <row r="6360">
          <cell r="S6360">
            <v>490</v>
          </cell>
        </row>
        <row r="6360">
          <cell r="AA6360">
            <v>45444</v>
          </cell>
          <cell r="AB6360">
            <v>2024</v>
          </cell>
        </row>
        <row r="6360">
          <cell r="AF6360" t="str">
            <v>临时停车费</v>
          </cell>
        </row>
        <row r="6361">
          <cell r="C6361" t="str">
            <v>中华东波苑</v>
          </cell>
        </row>
        <row r="6361">
          <cell r="K6361" t="str">
            <v>2024年</v>
          </cell>
        </row>
        <row r="6361">
          <cell r="M6361">
            <v>45504</v>
          </cell>
        </row>
        <row r="6361">
          <cell r="S6361">
            <v>500</v>
          </cell>
        </row>
        <row r="6361">
          <cell r="AA6361">
            <v>45474</v>
          </cell>
          <cell r="AB6361">
            <v>2024</v>
          </cell>
        </row>
        <row r="6361">
          <cell r="AF6361" t="str">
            <v>临时停车费</v>
          </cell>
        </row>
        <row r="6362">
          <cell r="C6362" t="str">
            <v>中华东波苑</v>
          </cell>
        </row>
        <row r="6362">
          <cell r="K6362" t="str">
            <v>2024年</v>
          </cell>
        </row>
        <row r="6362">
          <cell r="M6362">
            <v>45504</v>
          </cell>
        </row>
        <row r="6362">
          <cell r="S6362">
            <v>500</v>
          </cell>
        </row>
        <row r="6362">
          <cell r="AA6362">
            <v>45474</v>
          </cell>
          <cell r="AB6362">
            <v>2024</v>
          </cell>
        </row>
        <row r="6362">
          <cell r="AF6362" t="str">
            <v>临时停车费</v>
          </cell>
        </row>
        <row r="6363">
          <cell r="C6363" t="str">
            <v>中华东波苑</v>
          </cell>
        </row>
        <row r="6363">
          <cell r="K6363" t="str">
            <v>2024年</v>
          </cell>
        </row>
        <row r="6363">
          <cell r="M6363">
            <v>45504</v>
          </cell>
        </row>
        <row r="6363">
          <cell r="S6363">
            <v>500</v>
          </cell>
        </row>
        <row r="6363">
          <cell r="AA6363">
            <v>45474</v>
          </cell>
          <cell r="AB6363">
            <v>2024</v>
          </cell>
        </row>
        <row r="6363">
          <cell r="AF6363" t="str">
            <v>临时停车费</v>
          </cell>
        </row>
        <row r="6364">
          <cell r="C6364" t="str">
            <v>中华东波苑</v>
          </cell>
        </row>
        <row r="6364">
          <cell r="K6364" t="str">
            <v>2024年</v>
          </cell>
        </row>
        <row r="6364">
          <cell r="M6364">
            <v>45504</v>
          </cell>
        </row>
        <row r="6364">
          <cell r="S6364">
            <v>500</v>
          </cell>
        </row>
        <row r="6364">
          <cell r="AA6364">
            <v>45474</v>
          </cell>
          <cell r="AB6364">
            <v>2024</v>
          </cell>
        </row>
        <row r="6364">
          <cell r="AF6364" t="str">
            <v>临时停车费</v>
          </cell>
        </row>
        <row r="6365">
          <cell r="C6365" t="str">
            <v>中华东波苑</v>
          </cell>
        </row>
        <row r="6365">
          <cell r="K6365" t="str">
            <v>2024年</v>
          </cell>
        </row>
        <row r="6365">
          <cell r="M6365">
            <v>45504</v>
          </cell>
        </row>
        <row r="6365">
          <cell r="S6365">
            <v>248</v>
          </cell>
        </row>
        <row r="6365">
          <cell r="AA6365">
            <v>45474</v>
          </cell>
          <cell r="AB6365">
            <v>2024</v>
          </cell>
        </row>
        <row r="6365">
          <cell r="AF6365" t="str">
            <v>临时停车费</v>
          </cell>
        </row>
        <row r="6366">
          <cell r="C6366" t="str">
            <v>中华东波苑</v>
          </cell>
        </row>
        <row r="6366">
          <cell r="K6366" t="str">
            <v>2024年</v>
          </cell>
        </row>
        <row r="6366">
          <cell r="M6366">
            <v>45657</v>
          </cell>
        </row>
        <row r="6366">
          <cell r="S6366">
            <v>1473.6</v>
          </cell>
        </row>
        <row r="6366">
          <cell r="AA6366">
            <v>45474</v>
          </cell>
          <cell r="AB6366">
            <v>2024</v>
          </cell>
        </row>
        <row r="6366">
          <cell r="AF6366" t="str">
            <v>住宅物业费</v>
          </cell>
        </row>
        <row r="6367">
          <cell r="C6367" t="str">
            <v>中华东波苑</v>
          </cell>
        </row>
        <row r="6367">
          <cell r="K6367" t="str">
            <v>2024年</v>
          </cell>
        </row>
        <row r="6367">
          <cell r="M6367">
            <v>45473</v>
          </cell>
        </row>
        <row r="6367">
          <cell r="S6367">
            <v>836.94</v>
          </cell>
        </row>
        <row r="6367">
          <cell r="AA6367">
            <v>45474</v>
          </cell>
          <cell r="AB6367">
            <v>2024</v>
          </cell>
        </row>
        <row r="6367">
          <cell r="AF6367" t="str">
            <v>住宅物业费</v>
          </cell>
        </row>
        <row r="6368">
          <cell r="C6368" t="str">
            <v>中华东波苑</v>
          </cell>
        </row>
        <row r="6368">
          <cell r="K6368" t="str">
            <v>2024年</v>
          </cell>
        </row>
        <row r="6368">
          <cell r="M6368">
            <v>45473</v>
          </cell>
        </row>
        <row r="6368">
          <cell r="S6368">
            <v>2100</v>
          </cell>
        </row>
        <row r="6368">
          <cell r="AA6368">
            <v>45474</v>
          </cell>
          <cell r="AB6368">
            <v>2024</v>
          </cell>
        </row>
        <row r="6368">
          <cell r="AF6368" t="str">
            <v>地下停车费</v>
          </cell>
        </row>
        <row r="6369">
          <cell r="C6369" t="str">
            <v>中华东波苑</v>
          </cell>
        </row>
        <row r="6369">
          <cell r="K6369" t="str">
            <v>2023年</v>
          </cell>
        </row>
        <row r="6369">
          <cell r="M6369">
            <v>45138</v>
          </cell>
        </row>
        <row r="6369">
          <cell r="S6369">
            <v>302.06</v>
          </cell>
        </row>
        <row r="6369">
          <cell r="AA6369">
            <v>45474</v>
          </cell>
          <cell r="AB6369">
            <v>2024</v>
          </cell>
        </row>
        <row r="6369">
          <cell r="AF6369" t="str">
            <v>商铺物业费</v>
          </cell>
        </row>
        <row r="6370">
          <cell r="C6370" t="str">
            <v>中华东波苑</v>
          </cell>
        </row>
        <row r="6370">
          <cell r="K6370" t="str">
            <v>2024年</v>
          </cell>
        </row>
        <row r="6370">
          <cell r="M6370">
            <v>45473</v>
          </cell>
        </row>
        <row r="6370">
          <cell r="S6370">
            <v>378</v>
          </cell>
        </row>
        <row r="6370">
          <cell r="AA6370">
            <v>45474</v>
          </cell>
          <cell r="AB6370">
            <v>2024</v>
          </cell>
        </row>
        <row r="6370">
          <cell r="AF6370" t="str">
            <v>电费及管理费</v>
          </cell>
        </row>
        <row r="6371">
          <cell r="C6371" t="str">
            <v>中华东波苑</v>
          </cell>
        </row>
        <row r="6371">
          <cell r="K6371" t="str">
            <v>2024年</v>
          </cell>
        </row>
        <row r="6371">
          <cell r="M6371">
            <v>45473</v>
          </cell>
        </row>
        <row r="6371">
          <cell r="S6371">
            <v>165</v>
          </cell>
        </row>
        <row r="6371">
          <cell r="AA6371">
            <v>45474</v>
          </cell>
          <cell r="AB6371">
            <v>2024</v>
          </cell>
        </row>
        <row r="6371">
          <cell r="AF6371" t="str">
            <v>代收水费</v>
          </cell>
        </row>
        <row r="6372">
          <cell r="C6372" t="str">
            <v>中华东波苑</v>
          </cell>
        </row>
        <row r="6372">
          <cell r="K6372" t="str">
            <v>2024年</v>
          </cell>
        </row>
        <row r="6372">
          <cell r="M6372">
            <v>45657</v>
          </cell>
        </row>
        <row r="6372">
          <cell r="S6372">
            <v>1799.16</v>
          </cell>
        </row>
        <row r="6372">
          <cell r="AA6372">
            <v>45474</v>
          </cell>
          <cell r="AB6372">
            <v>2024</v>
          </cell>
        </row>
        <row r="6372">
          <cell r="AF6372" t="str">
            <v>住宅物业费</v>
          </cell>
        </row>
        <row r="6373">
          <cell r="C6373" t="str">
            <v>中华东波苑</v>
          </cell>
        </row>
        <row r="6373">
          <cell r="K6373" t="str">
            <v>2024年</v>
          </cell>
        </row>
        <row r="6373">
          <cell r="M6373">
            <v>45473</v>
          </cell>
        </row>
        <row r="6373">
          <cell r="S6373">
            <v>2364.56</v>
          </cell>
        </row>
        <row r="6373">
          <cell r="AA6373">
            <v>45474</v>
          </cell>
          <cell r="AB6373">
            <v>2024</v>
          </cell>
        </row>
        <row r="6373">
          <cell r="AF6373" t="str">
            <v>商铺物业费</v>
          </cell>
        </row>
        <row r="6374">
          <cell r="C6374" t="str">
            <v>中华东波苑</v>
          </cell>
        </row>
        <row r="6374">
          <cell r="K6374" t="str">
            <v>2024年</v>
          </cell>
        </row>
        <row r="6374">
          <cell r="M6374">
            <v>45473</v>
          </cell>
        </row>
        <row r="6374">
          <cell r="S6374">
            <v>3146.56</v>
          </cell>
        </row>
        <row r="6374">
          <cell r="AA6374">
            <v>45474</v>
          </cell>
          <cell r="AB6374">
            <v>2024</v>
          </cell>
        </row>
        <row r="6374">
          <cell r="AF6374" t="str">
            <v>商铺物业费</v>
          </cell>
        </row>
        <row r="6375">
          <cell r="C6375" t="str">
            <v>中华东波苑</v>
          </cell>
        </row>
        <row r="6375">
          <cell r="K6375" t="str">
            <v>2024年</v>
          </cell>
        </row>
        <row r="6375">
          <cell r="M6375">
            <v>45473</v>
          </cell>
        </row>
        <row r="6375">
          <cell r="S6375">
            <v>19000</v>
          </cell>
        </row>
        <row r="6375">
          <cell r="AA6375">
            <v>45474</v>
          </cell>
          <cell r="AB6375">
            <v>2024</v>
          </cell>
        </row>
        <row r="6375">
          <cell r="AF6375" t="str">
            <v>电费及管理费</v>
          </cell>
        </row>
        <row r="6376">
          <cell r="C6376" t="str">
            <v>中华东波苑</v>
          </cell>
        </row>
        <row r="6376">
          <cell r="K6376" t="str">
            <v>2024年</v>
          </cell>
        </row>
        <row r="6376">
          <cell r="M6376">
            <v>45473</v>
          </cell>
        </row>
        <row r="6376">
          <cell r="S6376">
            <v>4404.2</v>
          </cell>
        </row>
        <row r="6376">
          <cell r="AA6376">
            <v>45474</v>
          </cell>
          <cell r="AB6376">
            <v>2024</v>
          </cell>
        </row>
        <row r="6376">
          <cell r="AF6376" t="str">
            <v>代收水费</v>
          </cell>
        </row>
        <row r="6377">
          <cell r="C6377" t="str">
            <v>中华东波苑</v>
          </cell>
        </row>
        <row r="6377">
          <cell r="K6377" t="str">
            <v>2024年</v>
          </cell>
        </row>
        <row r="6377">
          <cell r="M6377">
            <v>45657</v>
          </cell>
        </row>
        <row r="6377">
          <cell r="S6377">
            <v>750</v>
          </cell>
        </row>
        <row r="6377">
          <cell r="AA6377">
            <v>45474</v>
          </cell>
          <cell r="AB6377">
            <v>2024</v>
          </cell>
        </row>
        <row r="6377">
          <cell r="AF6377" t="str">
            <v>小业主产权车辆管理费</v>
          </cell>
        </row>
        <row r="6378">
          <cell r="C6378" t="str">
            <v>中华东波苑</v>
          </cell>
        </row>
        <row r="6378">
          <cell r="K6378" t="str">
            <v>2024年</v>
          </cell>
        </row>
        <row r="6378">
          <cell r="M6378">
            <v>45657</v>
          </cell>
        </row>
        <row r="6378">
          <cell r="S6378">
            <v>828.06</v>
          </cell>
        </row>
        <row r="6378">
          <cell r="AA6378">
            <v>45474</v>
          </cell>
          <cell r="AB6378">
            <v>2024</v>
          </cell>
        </row>
        <row r="6378">
          <cell r="AF6378" t="str">
            <v>住宅物业费</v>
          </cell>
        </row>
        <row r="6379">
          <cell r="C6379" t="str">
            <v>中华东波苑</v>
          </cell>
        </row>
        <row r="6379">
          <cell r="K6379" t="str">
            <v>2024年</v>
          </cell>
        </row>
        <row r="6379">
          <cell r="M6379">
            <v>45565</v>
          </cell>
        </row>
        <row r="6379">
          <cell r="S6379">
            <v>1170.48</v>
          </cell>
        </row>
        <row r="6379">
          <cell r="AA6379">
            <v>45474</v>
          </cell>
          <cell r="AB6379">
            <v>2024</v>
          </cell>
        </row>
        <row r="6379">
          <cell r="AF6379" t="str">
            <v>商铺物业费</v>
          </cell>
        </row>
        <row r="6380">
          <cell r="C6380" t="str">
            <v>中华东波苑</v>
          </cell>
        </row>
        <row r="6380">
          <cell r="K6380" t="str">
            <v>2024年</v>
          </cell>
        </row>
        <row r="6380">
          <cell r="M6380">
            <v>45657</v>
          </cell>
        </row>
        <row r="6380">
          <cell r="S6380">
            <v>836</v>
          </cell>
        </row>
        <row r="6380">
          <cell r="AA6380">
            <v>45474</v>
          </cell>
          <cell r="AB6380">
            <v>2024</v>
          </cell>
        </row>
        <row r="6380">
          <cell r="AF6380" t="str">
            <v>住宅物业费</v>
          </cell>
        </row>
        <row r="6381">
          <cell r="C6381" t="str">
            <v>中华东波苑</v>
          </cell>
        </row>
        <row r="6381">
          <cell r="K6381" t="str">
            <v>2024年</v>
          </cell>
        </row>
        <row r="6381">
          <cell r="M6381">
            <v>45657</v>
          </cell>
        </row>
        <row r="6381">
          <cell r="S6381">
            <v>736.8</v>
          </cell>
        </row>
        <row r="6381">
          <cell r="AA6381">
            <v>45474</v>
          </cell>
          <cell r="AB6381">
            <v>2024</v>
          </cell>
        </row>
        <row r="6381">
          <cell r="AF6381" t="str">
            <v>住宅物业费</v>
          </cell>
        </row>
        <row r="6382">
          <cell r="C6382" t="str">
            <v>中华东波苑</v>
          </cell>
        </row>
        <row r="6382">
          <cell r="K6382" t="str">
            <v>2024年</v>
          </cell>
        </row>
        <row r="6382">
          <cell r="M6382">
            <v>45657</v>
          </cell>
        </row>
        <row r="6382">
          <cell r="S6382">
            <v>1500</v>
          </cell>
        </row>
        <row r="6382">
          <cell r="AA6382">
            <v>45474</v>
          </cell>
          <cell r="AB6382">
            <v>2024</v>
          </cell>
        </row>
        <row r="6382">
          <cell r="AF6382" t="str">
            <v>地面停车费</v>
          </cell>
        </row>
        <row r="6383">
          <cell r="C6383" t="str">
            <v>中华东波苑</v>
          </cell>
        </row>
        <row r="6383">
          <cell r="K6383" t="str">
            <v>2024年</v>
          </cell>
        </row>
        <row r="6383">
          <cell r="M6383">
            <v>45382</v>
          </cell>
        </row>
        <row r="6383">
          <cell r="S6383">
            <v>3242.08</v>
          </cell>
        </row>
        <row r="6383">
          <cell r="AA6383">
            <v>45474</v>
          </cell>
          <cell r="AB6383">
            <v>2024</v>
          </cell>
        </row>
        <row r="6383">
          <cell r="AF6383" t="str">
            <v>电费及管理费</v>
          </cell>
        </row>
        <row r="6384">
          <cell r="C6384" t="str">
            <v>中华东波苑</v>
          </cell>
        </row>
        <row r="6384">
          <cell r="K6384" t="str">
            <v>2024年</v>
          </cell>
        </row>
        <row r="6384">
          <cell r="M6384">
            <v>45382</v>
          </cell>
        </row>
        <row r="6384">
          <cell r="S6384">
            <v>6757.92</v>
          </cell>
        </row>
        <row r="6384">
          <cell r="AA6384">
            <v>45474</v>
          </cell>
          <cell r="AB6384">
            <v>2024</v>
          </cell>
        </row>
        <row r="6384">
          <cell r="AF6384" t="str">
            <v>代收水费</v>
          </cell>
        </row>
        <row r="6385">
          <cell r="C6385" t="str">
            <v>中华东波苑</v>
          </cell>
        </row>
        <row r="6385">
          <cell r="K6385" t="str">
            <v>2024年</v>
          </cell>
        </row>
        <row r="6385">
          <cell r="M6385">
            <v>45473</v>
          </cell>
        </row>
        <row r="6385">
          <cell r="S6385">
            <v>27702</v>
          </cell>
        </row>
        <row r="6385">
          <cell r="AA6385">
            <v>45474</v>
          </cell>
          <cell r="AB6385">
            <v>2024</v>
          </cell>
        </row>
        <row r="6385">
          <cell r="AF6385" t="str">
            <v>电费及管理费</v>
          </cell>
        </row>
        <row r="6386">
          <cell r="C6386" t="str">
            <v>中华东波苑</v>
          </cell>
        </row>
        <row r="6386">
          <cell r="K6386" t="str">
            <v>2024年</v>
          </cell>
        </row>
        <row r="6386">
          <cell r="M6386">
            <v>45473</v>
          </cell>
        </row>
        <row r="6386">
          <cell r="S6386">
            <v>5617.16</v>
          </cell>
        </row>
        <row r="6386">
          <cell r="AA6386">
            <v>45474</v>
          </cell>
          <cell r="AB6386">
            <v>2024</v>
          </cell>
        </row>
        <row r="6386">
          <cell r="AF6386" t="str">
            <v>代收水费</v>
          </cell>
        </row>
        <row r="6387">
          <cell r="C6387" t="str">
            <v>中华东波苑</v>
          </cell>
        </row>
        <row r="6387">
          <cell r="K6387" t="str">
            <v>2024年</v>
          </cell>
        </row>
        <row r="6387">
          <cell r="M6387">
            <v>45657</v>
          </cell>
        </row>
        <row r="6387">
          <cell r="S6387">
            <v>8360.88</v>
          </cell>
        </row>
        <row r="6387">
          <cell r="AA6387">
            <v>45474</v>
          </cell>
          <cell r="AB6387">
            <v>2024</v>
          </cell>
        </row>
        <row r="6387">
          <cell r="AF6387" t="str">
            <v>商铺物业费</v>
          </cell>
        </row>
        <row r="6388">
          <cell r="C6388" t="str">
            <v>中华东波苑</v>
          </cell>
        </row>
        <row r="6388">
          <cell r="K6388" t="str">
            <v>2024年</v>
          </cell>
        </row>
        <row r="6388">
          <cell r="M6388">
            <v>45657</v>
          </cell>
        </row>
        <row r="6388">
          <cell r="S6388">
            <v>1673.88</v>
          </cell>
        </row>
        <row r="6388">
          <cell r="AA6388">
            <v>45474</v>
          </cell>
          <cell r="AB6388">
            <v>2024</v>
          </cell>
        </row>
        <row r="6388">
          <cell r="AF6388" t="str">
            <v>住宅物业费</v>
          </cell>
        </row>
        <row r="6389">
          <cell r="C6389" t="str">
            <v>中华东波苑</v>
          </cell>
        </row>
        <row r="6389">
          <cell r="K6389" t="str">
            <v>2024年</v>
          </cell>
        </row>
        <row r="6389">
          <cell r="M6389">
            <v>45382</v>
          </cell>
        </row>
        <row r="6389">
          <cell r="S6389">
            <v>7794.72</v>
          </cell>
        </row>
        <row r="6389">
          <cell r="AA6389">
            <v>45474</v>
          </cell>
          <cell r="AB6389">
            <v>2024</v>
          </cell>
        </row>
        <row r="6389">
          <cell r="AF6389" t="str">
            <v>电费及管理费</v>
          </cell>
        </row>
        <row r="6390">
          <cell r="C6390" t="str">
            <v>中华东波苑</v>
          </cell>
        </row>
        <row r="6390">
          <cell r="K6390" t="str">
            <v>2024年</v>
          </cell>
        </row>
        <row r="6390">
          <cell r="M6390">
            <v>45657</v>
          </cell>
        </row>
        <row r="6390">
          <cell r="S6390">
            <v>1656.12</v>
          </cell>
        </row>
        <row r="6390">
          <cell r="AA6390">
            <v>45474</v>
          </cell>
          <cell r="AB6390">
            <v>2024</v>
          </cell>
        </row>
        <row r="6390">
          <cell r="AF6390" t="str">
            <v>住宅物业费</v>
          </cell>
        </row>
        <row r="6391">
          <cell r="C6391" t="str">
            <v>中华东波苑</v>
          </cell>
        </row>
        <row r="6391">
          <cell r="K6391" t="str">
            <v>2024年</v>
          </cell>
        </row>
        <row r="6391">
          <cell r="M6391">
            <v>45657</v>
          </cell>
        </row>
        <row r="6391">
          <cell r="S6391">
            <v>3000</v>
          </cell>
        </row>
        <row r="6391">
          <cell r="AA6391">
            <v>45474</v>
          </cell>
          <cell r="AB6391">
            <v>2024</v>
          </cell>
        </row>
        <row r="6391">
          <cell r="AF6391" t="str">
            <v>地面停车费</v>
          </cell>
        </row>
        <row r="6392">
          <cell r="C6392" t="str">
            <v>中华东波苑</v>
          </cell>
        </row>
        <row r="6392">
          <cell r="K6392" t="str">
            <v>2024年</v>
          </cell>
        </row>
        <row r="6392">
          <cell r="M6392">
            <v>45565</v>
          </cell>
        </row>
        <row r="6392">
          <cell r="S6392">
            <v>449.79</v>
          </cell>
        </row>
        <row r="6392">
          <cell r="AA6392">
            <v>45474</v>
          </cell>
          <cell r="AB6392">
            <v>2024</v>
          </cell>
        </row>
        <row r="6392">
          <cell r="AF6392" t="str">
            <v>住宅物业费</v>
          </cell>
        </row>
        <row r="6393">
          <cell r="C6393" t="str">
            <v>中华东波苑</v>
          </cell>
        </row>
        <row r="6393">
          <cell r="K6393" t="str">
            <v>2024年</v>
          </cell>
        </row>
        <row r="6393">
          <cell r="M6393">
            <v>45565</v>
          </cell>
        </row>
        <row r="6393">
          <cell r="S6393">
            <v>375</v>
          </cell>
        </row>
        <row r="6393">
          <cell r="AA6393">
            <v>45474</v>
          </cell>
          <cell r="AB6393">
            <v>2024</v>
          </cell>
        </row>
        <row r="6393">
          <cell r="AF6393" t="str">
            <v>小业主产权车辆管理费</v>
          </cell>
        </row>
        <row r="6394">
          <cell r="C6394" t="str">
            <v>中华东波苑</v>
          </cell>
        </row>
        <row r="6394">
          <cell r="K6394" t="str">
            <v>2024年</v>
          </cell>
        </row>
        <row r="6394">
          <cell r="M6394">
            <v>45473</v>
          </cell>
        </row>
        <row r="6394">
          <cell r="S6394">
            <v>3358.3</v>
          </cell>
        </row>
        <row r="6394">
          <cell r="AA6394">
            <v>45474</v>
          </cell>
          <cell r="AB6394">
            <v>2024</v>
          </cell>
        </row>
        <row r="6394">
          <cell r="AF6394" t="str">
            <v>电费及管理费</v>
          </cell>
        </row>
        <row r="6395">
          <cell r="C6395" t="str">
            <v>中华东波苑</v>
          </cell>
        </row>
        <row r="6395">
          <cell r="K6395" t="str">
            <v>2024年</v>
          </cell>
        </row>
        <row r="6395">
          <cell r="M6395">
            <v>45473</v>
          </cell>
        </row>
        <row r="6395">
          <cell r="S6395">
            <v>362.52</v>
          </cell>
        </row>
        <row r="6395">
          <cell r="AA6395">
            <v>45474</v>
          </cell>
          <cell r="AB6395">
            <v>2024</v>
          </cell>
        </row>
        <row r="6395">
          <cell r="AF6395" t="str">
            <v>代收水费</v>
          </cell>
        </row>
        <row r="6396">
          <cell r="C6396" t="str">
            <v>中华东波苑</v>
          </cell>
        </row>
        <row r="6396">
          <cell r="K6396" t="str">
            <v>2024年</v>
          </cell>
        </row>
        <row r="6396">
          <cell r="M6396">
            <v>45565</v>
          </cell>
        </row>
        <row r="6396">
          <cell r="S6396">
            <v>2365.5</v>
          </cell>
        </row>
        <row r="6396">
          <cell r="AA6396">
            <v>45474</v>
          </cell>
          <cell r="AB6396">
            <v>2024</v>
          </cell>
        </row>
        <row r="6396">
          <cell r="AF6396" t="str">
            <v>商铺物业费</v>
          </cell>
        </row>
        <row r="6397">
          <cell r="C6397" t="str">
            <v>中华东波苑</v>
          </cell>
        </row>
        <row r="6397">
          <cell r="K6397" t="str">
            <v>2024年</v>
          </cell>
        </row>
        <row r="6397">
          <cell r="M6397">
            <v>45657</v>
          </cell>
        </row>
        <row r="6397">
          <cell r="S6397">
            <v>1077.3</v>
          </cell>
        </row>
        <row r="6397">
          <cell r="AA6397">
            <v>45474</v>
          </cell>
          <cell r="AB6397">
            <v>2024</v>
          </cell>
        </row>
        <row r="6397">
          <cell r="AF6397" t="str">
            <v>租金收入</v>
          </cell>
        </row>
        <row r="6398">
          <cell r="C6398" t="str">
            <v>中华东波苑</v>
          </cell>
        </row>
        <row r="6398">
          <cell r="K6398" t="str">
            <v>2025年</v>
          </cell>
        </row>
        <row r="6398">
          <cell r="M6398">
            <v>45838</v>
          </cell>
        </row>
        <row r="6398">
          <cell r="S6398">
            <v>1077.3</v>
          </cell>
        </row>
        <row r="6398">
          <cell r="AA6398">
            <v>45474</v>
          </cell>
          <cell r="AB6398">
            <v>2024</v>
          </cell>
        </row>
        <row r="6398">
          <cell r="AF6398" t="str">
            <v>租金收入</v>
          </cell>
        </row>
        <row r="6399">
          <cell r="C6399" t="str">
            <v>中华东波苑</v>
          </cell>
        </row>
        <row r="6399">
          <cell r="K6399" t="str">
            <v>2024年</v>
          </cell>
        </row>
        <row r="6399">
          <cell r="M6399">
            <v>45473</v>
          </cell>
        </row>
        <row r="6399">
          <cell r="S6399">
            <v>1500</v>
          </cell>
        </row>
        <row r="6399">
          <cell r="AA6399">
            <v>45474</v>
          </cell>
          <cell r="AB6399">
            <v>2024</v>
          </cell>
        </row>
        <row r="6399">
          <cell r="AF6399" t="str">
            <v>地面停车费</v>
          </cell>
        </row>
        <row r="6400">
          <cell r="C6400" t="str">
            <v>中华东波苑</v>
          </cell>
        </row>
        <row r="6400">
          <cell r="K6400" t="str">
            <v>2024年</v>
          </cell>
        </row>
        <row r="6400">
          <cell r="M6400">
            <v>45657</v>
          </cell>
        </row>
        <row r="6400">
          <cell r="S6400">
            <v>736.8</v>
          </cell>
        </row>
        <row r="6400">
          <cell r="AA6400">
            <v>45474</v>
          </cell>
          <cell r="AB6400">
            <v>2024</v>
          </cell>
        </row>
        <row r="6400">
          <cell r="AF6400" t="str">
            <v>住宅物业费</v>
          </cell>
        </row>
        <row r="6401">
          <cell r="C6401" t="str">
            <v>中华东波苑</v>
          </cell>
        </row>
        <row r="6401">
          <cell r="K6401" t="str">
            <v>2024年</v>
          </cell>
        </row>
        <row r="6401">
          <cell r="M6401">
            <v>45657</v>
          </cell>
        </row>
        <row r="6401">
          <cell r="S6401">
            <v>836.94</v>
          </cell>
        </row>
        <row r="6401">
          <cell r="AA6401">
            <v>45474</v>
          </cell>
          <cell r="AB6401">
            <v>2024</v>
          </cell>
        </row>
        <row r="6401">
          <cell r="AF6401" t="str">
            <v>住宅物业费</v>
          </cell>
        </row>
        <row r="6402">
          <cell r="C6402" t="str">
            <v>中华东波苑</v>
          </cell>
        </row>
        <row r="6402">
          <cell r="K6402" t="str">
            <v>2024年</v>
          </cell>
        </row>
        <row r="6402">
          <cell r="M6402">
            <v>45657</v>
          </cell>
        </row>
        <row r="6402">
          <cell r="S6402">
            <v>1656.12</v>
          </cell>
        </row>
        <row r="6402">
          <cell r="AA6402">
            <v>45474</v>
          </cell>
          <cell r="AB6402">
            <v>2024</v>
          </cell>
        </row>
        <row r="6402">
          <cell r="AF6402" t="str">
            <v>住宅物业费</v>
          </cell>
        </row>
        <row r="6403">
          <cell r="C6403" t="str">
            <v>中华东波苑</v>
          </cell>
        </row>
        <row r="6403">
          <cell r="K6403" t="str">
            <v>2024年</v>
          </cell>
        </row>
        <row r="6403">
          <cell r="M6403">
            <v>45657</v>
          </cell>
        </row>
        <row r="6403">
          <cell r="S6403">
            <v>899.58</v>
          </cell>
        </row>
        <row r="6403">
          <cell r="AA6403">
            <v>45474</v>
          </cell>
          <cell r="AB6403">
            <v>2024</v>
          </cell>
        </row>
        <row r="6403">
          <cell r="AF6403" t="str">
            <v>住宅物业费</v>
          </cell>
        </row>
        <row r="6404">
          <cell r="C6404" t="str">
            <v>中华东波苑</v>
          </cell>
        </row>
        <row r="6404">
          <cell r="K6404" t="str">
            <v>2024年</v>
          </cell>
        </row>
        <row r="6404">
          <cell r="M6404">
            <v>45657</v>
          </cell>
        </row>
        <row r="6404">
          <cell r="S6404">
            <v>868.98</v>
          </cell>
        </row>
        <row r="6404">
          <cell r="AA6404">
            <v>45474</v>
          </cell>
          <cell r="AB6404">
            <v>2024</v>
          </cell>
        </row>
        <row r="6404">
          <cell r="AF6404" t="str">
            <v>住宅物业费</v>
          </cell>
        </row>
        <row r="6405">
          <cell r="C6405" t="str">
            <v>中华东波苑</v>
          </cell>
        </row>
        <row r="6405">
          <cell r="K6405" t="str">
            <v>2024年</v>
          </cell>
        </row>
        <row r="6405">
          <cell r="M6405">
            <v>45473</v>
          </cell>
        </row>
        <row r="6405">
          <cell r="S6405">
            <v>3815.9</v>
          </cell>
        </row>
        <row r="6405">
          <cell r="AA6405">
            <v>45474</v>
          </cell>
          <cell r="AB6405">
            <v>2024</v>
          </cell>
        </row>
        <row r="6405">
          <cell r="AF6405" t="str">
            <v>电费及管理费</v>
          </cell>
        </row>
        <row r="6406">
          <cell r="C6406" t="str">
            <v>中华东波苑</v>
          </cell>
        </row>
        <row r="6406">
          <cell r="K6406" t="str">
            <v>2024年</v>
          </cell>
        </row>
        <row r="6406">
          <cell r="M6406">
            <v>45473</v>
          </cell>
        </row>
        <row r="6406">
          <cell r="S6406">
            <v>21.66</v>
          </cell>
        </row>
        <row r="6406">
          <cell r="AA6406">
            <v>45474</v>
          </cell>
          <cell r="AB6406">
            <v>2024</v>
          </cell>
        </row>
        <row r="6406">
          <cell r="AF6406" t="str">
            <v>代收水费</v>
          </cell>
        </row>
        <row r="6407">
          <cell r="C6407" t="str">
            <v>中华东波苑</v>
          </cell>
        </row>
        <row r="6407">
          <cell r="K6407" t="str">
            <v>2024年</v>
          </cell>
        </row>
        <row r="6407">
          <cell r="M6407">
            <v>45657</v>
          </cell>
        </row>
        <row r="6407">
          <cell r="S6407">
            <v>1915.2</v>
          </cell>
        </row>
        <row r="6407">
          <cell r="AA6407">
            <v>45474</v>
          </cell>
          <cell r="AB6407">
            <v>2024</v>
          </cell>
        </row>
        <row r="6407">
          <cell r="AF6407" t="str">
            <v>商铺物业费</v>
          </cell>
        </row>
        <row r="6408">
          <cell r="C6408" t="str">
            <v>中华东波苑</v>
          </cell>
        </row>
        <row r="6408">
          <cell r="K6408" t="str">
            <v>2024年</v>
          </cell>
        </row>
        <row r="6408">
          <cell r="M6408">
            <v>45657</v>
          </cell>
        </row>
        <row r="6408">
          <cell r="S6408">
            <v>1368</v>
          </cell>
        </row>
        <row r="6408">
          <cell r="AA6408">
            <v>45474</v>
          </cell>
          <cell r="AB6408">
            <v>2024</v>
          </cell>
        </row>
        <row r="6408">
          <cell r="AF6408" t="str">
            <v>商铺物业费</v>
          </cell>
        </row>
        <row r="6409">
          <cell r="C6409" t="str">
            <v>中华东波苑</v>
          </cell>
        </row>
        <row r="6409">
          <cell r="K6409" t="str">
            <v>2024年</v>
          </cell>
        </row>
        <row r="6409">
          <cell r="M6409">
            <v>45657</v>
          </cell>
        </row>
        <row r="6409">
          <cell r="S6409">
            <v>836.94</v>
          </cell>
        </row>
        <row r="6409">
          <cell r="AA6409">
            <v>45474</v>
          </cell>
          <cell r="AB6409">
            <v>2024</v>
          </cell>
        </row>
        <row r="6409">
          <cell r="AF6409" t="str">
            <v>住宅物业费</v>
          </cell>
        </row>
        <row r="6410">
          <cell r="C6410" t="str">
            <v>中华东波苑</v>
          </cell>
        </row>
        <row r="6410">
          <cell r="K6410" t="str">
            <v>2024年</v>
          </cell>
        </row>
        <row r="6410">
          <cell r="M6410">
            <v>45657</v>
          </cell>
        </row>
        <row r="6410">
          <cell r="S6410">
            <v>1799.16</v>
          </cell>
        </row>
        <row r="6410">
          <cell r="AA6410">
            <v>45474</v>
          </cell>
          <cell r="AB6410">
            <v>2024</v>
          </cell>
        </row>
        <row r="6410">
          <cell r="AF6410" t="str">
            <v>住宅物业费</v>
          </cell>
        </row>
        <row r="6411">
          <cell r="C6411" t="str">
            <v>中华东波苑</v>
          </cell>
        </row>
        <row r="6411">
          <cell r="K6411" t="str">
            <v>2024年</v>
          </cell>
        </row>
        <row r="6411">
          <cell r="M6411">
            <v>45657</v>
          </cell>
        </row>
        <row r="6411">
          <cell r="S6411">
            <v>1500</v>
          </cell>
        </row>
        <row r="6411">
          <cell r="AA6411">
            <v>45474</v>
          </cell>
          <cell r="AB6411">
            <v>2024</v>
          </cell>
        </row>
        <row r="6411">
          <cell r="AF6411" t="str">
            <v>小业主产权车辆管理费</v>
          </cell>
        </row>
        <row r="6412">
          <cell r="C6412" t="str">
            <v>中华东波苑</v>
          </cell>
        </row>
        <row r="6412">
          <cell r="K6412" t="str">
            <v>2024年</v>
          </cell>
        </row>
        <row r="6412">
          <cell r="M6412">
            <v>45657</v>
          </cell>
        </row>
        <row r="6412">
          <cell r="S6412">
            <v>3000</v>
          </cell>
        </row>
        <row r="6412">
          <cell r="AA6412">
            <v>45474</v>
          </cell>
          <cell r="AB6412">
            <v>2024</v>
          </cell>
        </row>
        <row r="6412">
          <cell r="AF6412" t="str">
            <v>地面停车费</v>
          </cell>
        </row>
        <row r="6413">
          <cell r="C6413" t="str">
            <v>中华东波苑</v>
          </cell>
        </row>
        <row r="6413">
          <cell r="K6413" t="str">
            <v>2024年</v>
          </cell>
        </row>
        <row r="6413">
          <cell r="M6413">
            <v>45657</v>
          </cell>
        </row>
        <row r="6413">
          <cell r="S6413">
            <v>1702.68</v>
          </cell>
        </row>
        <row r="6413">
          <cell r="AA6413">
            <v>45474</v>
          </cell>
          <cell r="AB6413">
            <v>2024</v>
          </cell>
        </row>
        <row r="6413">
          <cell r="AF6413" t="str">
            <v>住宅物业费</v>
          </cell>
        </row>
        <row r="6414">
          <cell r="C6414" t="str">
            <v>中华东波苑</v>
          </cell>
        </row>
        <row r="6414">
          <cell r="K6414" t="str">
            <v>2024年</v>
          </cell>
        </row>
        <row r="6414">
          <cell r="M6414">
            <v>45473</v>
          </cell>
        </row>
        <row r="6414">
          <cell r="S6414">
            <v>4882.5</v>
          </cell>
        </row>
        <row r="6414">
          <cell r="AA6414">
            <v>45474</v>
          </cell>
          <cell r="AB6414">
            <v>2024</v>
          </cell>
        </row>
        <row r="6414">
          <cell r="AF6414" t="str">
            <v>电费及管理费</v>
          </cell>
        </row>
        <row r="6415">
          <cell r="C6415" t="str">
            <v>中华东波苑</v>
          </cell>
        </row>
        <row r="6415">
          <cell r="K6415" t="str">
            <v>2024年</v>
          </cell>
        </row>
        <row r="6415">
          <cell r="M6415">
            <v>45473</v>
          </cell>
        </row>
        <row r="6415">
          <cell r="S6415">
            <v>1366.4</v>
          </cell>
        </row>
        <row r="6415">
          <cell r="AA6415">
            <v>45474</v>
          </cell>
          <cell r="AB6415">
            <v>2024</v>
          </cell>
        </row>
        <row r="6415">
          <cell r="AF6415" t="str">
            <v>代收水费</v>
          </cell>
        </row>
        <row r="6416">
          <cell r="C6416" t="str">
            <v>中华东波苑</v>
          </cell>
        </row>
        <row r="6416">
          <cell r="K6416" t="str">
            <v>2024年</v>
          </cell>
        </row>
        <row r="6416">
          <cell r="M6416">
            <v>45473</v>
          </cell>
        </row>
        <row r="6416">
          <cell r="S6416">
            <v>6654.15</v>
          </cell>
        </row>
        <row r="6416">
          <cell r="AA6416">
            <v>45474</v>
          </cell>
          <cell r="AB6416">
            <v>2024</v>
          </cell>
        </row>
        <row r="6416">
          <cell r="AF6416" t="str">
            <v>电费及管理费</v>
          </cell>
        </row>
        <row r="6417">
          <cell r="C6417" t="str">
            <v>中华东波苑</v>
          </cell>
        </row>
        <row r="6417">
          <cell r="K6417" t="str">
            <v>2024年</v>
          </cell>
        </row>
        <row r="6417">
          <cell r="M6417">
            <v>45473</v>
          </cell>
        </row>
        <row r="6417">
          <cell r="S6417">
            <v>890.6</v>
          </cell>
        </row>
        <row r="6417">
          <cell r="AA6417">
            <v>45474</v>
          </cell>
          <cell r="AB6417">
            <v>2024</v>
          </cell>
        </row>
        <row r="6417">
          <cell r="AF6417" t="str">
            <v>代收水费</v>
          </cell>
        </row>
        <row r="6418">
          <cell r="C6418" t="str">
            <v>中华东波苑</v>
          </cell>
        </row>
        <row r="6418">
          <cell r="K6418" t="str">
            <v>2024年</v>
          </cell>
        </row>
        <row r="6418">
          <cell r="M6418">
            <v>45473</v>
          </cell>
        </row>
        <row r="6418">
          <cell r="S6418">
            <v>12287.28</v>
          </cell>
        </row>
        <row r="6418">
          <cell r="AA6418">
            <v>45474</v>
          </cell>
          <cell r="AB6418">
            <v>2024</v>
          </cell>
        </row>
        <row r="6418">
          <cell r="AF6418" t="str">
            <v>商铺物业费</v>
          </cell>
        </row>
        <row r="6419">
          <cell r="C6419" t="str">
            <v>中华东波苑</v>
          </cell>
        </row>
        <row r="6419">
          <cell r="K6419" t="str">
            <v>2024年</v>
          </cell>
        </row>
        <row r="6419">
          <cell r="M6419">
            <v>45657</v>
          </cell>
        </row>
        <row r="6419">
          <cell r="S6419">
            <v>897.75</v>
          </cell>
        </row>
        <row r="6419">
          <cell r="AA6419">
            <v>45474</v>
          </cell>
          <cell r="AB6419">
            <v>2024</v>
          </cell>
        </row>
        <row r="6419">
          <cell r="AF6419" t="str">
            <v>租金收入</v>
          </cell>
        </row>
        <row r="6420">
          <cell r="C6420" t="str">
            <v>中华东波苑</v>
          </cell>
        </row>
        <row r="6420">
          <cell r="K6420" t="str">
            <v>2025年</v>
          </cell>
        </row>
        <row r="6420">
          <cell r="M6420">
            <v>46022</v>
          </cell>
        </row>
        <row r="6420">
          <cell r="S6420">
            <v>2154.6</v>
          </cell>
        </row>
        <row r="6420">
          <cell r="AA6420">
            <v>45474</v>
          </cell>
          <cell r="AB6420">
            <v>2024</v>
          </cell>
        </row>
        <row r="6420">
          <cell r="AF6420" t="str">
            <v>租金收入</v>
          </cell>
        </row>
        <row r="6421">
          <cell r="C6421" t="str">
            <v>中华东波苑</v>
          </cell>
        </row>
        <row r="6421">
          <cell r="K6421" t="str">
            <v>2026年</v>
          </cell>
        </row>
        <row r="6421">
          <cell r="M6421">
            <v>46387</v>
          </cell>
        </row>
        <row r="6421">
          <cell r="S6421">
            <v>2154.6</v>
          </cell>
        </row>
        <row r="6421">
          <cell r="AA6421">
            <v>45474</v>
          </cell>
          <cell r="AB6421">
            <v>2024</v>
          </cell>
        </row>
        <row r="6421">
          <cell r="AF6421" t="str">
            <v>租金收入</v>
          </cell>
        </row>
        <row r="6422">
          <cell r="C6422" t="str">
            <v>中华东波苑</v>
          </cell>
        </row>
        <row r="6422">
          <cell r="K6422" t="str">
            <v>2027年</v>
          </cell>
        </row>
        <row r="6422">
          <cell r="M6422">
            <v>46599</v>
          </cell>
        </row>
        <row r="6422">
          <cell r="S6422">
            <v>1256.85</v>
          </cell>
        </row>
        <row r="6422">
          <cell r="AA6422">
            <v>45474</v>
          </cell>
          <cell r="AB6422">
            <v>2024</v>
          </cell>
        </row>
        <row r="6422">
          <cell r="AF6422" t="str">
            <v>租金收入</v>
          </cell>
        </row>
        <row r="6423">
          <cell r="C6423" t="str">
            <v>中华东波苑</v>
          </cell>
        </row>
        <row r="6423">
          <cell r="K6423" t="str">
            <v>2024年</v>
          </cell>
        </row>
        <row r="6423">
          <cell r="M6423">
            <v>45657</v>
          </cell>
        </row>
        <row r="6423">
          <cell r="S6423">
            <v>1673.88</v>
          </cell>
        </row>
        <row r="6423">
          <cell r="AA6423">
            <v>45474</v>
          </cell>
          <cell r="AB6423">
            <v>2024</v>
          </cell>
        </row>
        <row r="6423">
          <cell r="AF6423" t="str">
            <v>住宅物业费</v>
          </cell>
        </row>
        <row r="6424">
          <cell r="C6424" t="str">
            <v>中华东波苑</v>
          </cell>
        </row>
        <row r="6424">
          <cell r="K6424" t="str">
            <v>2024年</v>
          </cell>
        </row>
        <row r="6424">
          <cell r="M6424">
            <v>45657</v>
          </cell>
        </row>
        <row r="6424">
          <cell r="S6424">
            <v>1709.88</v>
          </cell>
        </row>
        <row r="6424">
          <cell r="AA6424">
            <v>45474</v>
          </cell>
          <cell r="AB6424">
            <v>2024</v>
          </cell>
        </row>
        <row r="6424">
          <cell r="AF6424" t="str">
            <v>住宅物业费</v>
          </cell>
        </row>
        <row r="6425">
          <cell r="C6425" t="str">
            <v>中华东波苑</v>
          </cell>
        </row>
        <row r="6425">
          <cell r="K6425" t="str">
            <v>2024年</v>
          </cell>
        </row>
        <row r="6425">
          <cell r="M6425">
            <v>45473</v>
          </cell>
        </row>
        <row r="6425">
          <cell r="S6425">
            <v>1419</v>
          </cell>
        </row>
        <row r="6425">
          <cell r="AA6425">
            <v>45474</v>
          </cell>
          <cell r="AB6425">
            <v>2024</v>
          </cell>
        </row>
        <row r="6425">
          <cell r="AF6425" t="str">
            <v>电费及管理费</v>
          </cell>
        </row>
        <row r="6426">
          <cell r="C6426" t="str">
            <v>中华东波苑</v>
          </cell>
        </row>
        <row r="6426">
          <cell r="K6426" t="str">
            <v>2024年</v>
          </cell>
        </row>
        <row r="6426">
          <cell r="M6426">
            <v>45473</v>
          </cell>
        </row>
        <row r="6426">
          <cell r="S6426">
            <v>202.16</v>
          </cell>
        </row>
        <row r="6426">
          <cell r="AA6426">
            <v>45474</v>
          </cell>
          <cell r="AB6426">
            <v>2024</v>
          </cell>
        </row>
        <row r="6426">
          <cell r="AF6426" t="str">
            <v>代收水费</v>
          </cell>
        </row>
        <row r="6427">
          <cell r="C6427" t="str">
            <v>中华东波苑</v>
          </cell>
        </row>
        <row r="6427">
          <cell r="K6427" t="str">
            <v>2024年</v>
          </cell>
        </row>
        <row r="6427">
          <cell r="M6427">
            <v>45473</v>
          </cell>
        </row>
        <row r="6427">
          <cell r="S6427">
            <v>561</v>
          </cell>
        </row>
        <row r="6427">
          <cell r="AA6427">
            <v>45474</v>
          </cell>
          <cell r="AB6427">
            <v>2024</v>
          </cell>
        </row>
        <row r="6427">
          <cell r="AF6427" t="str">
            <v>电费及管理费</v>
          </cell>
        </row>
        <row r="6428">
          <cell r="C6428" t="str">
            <v>中华东波苑</v>
          </cell>
        </row>
        <row r="6428">
          <cell r="K6428" t="str">
            <v>2024年</v>
          </cell>
        </row>
        <row r="6428">
          <cell r="M6428">
            <v>45473</v>
          </cell>
        </row>
        <row r="6428">
          <cell r="S6428">
            <v>225</v>
          </cell>
        </row>
        <row r="6428">
          <cell r="AA6428">
            <v>45474</v>
          </cell>
          <cell r="AB6428">
            <v>2024</v>
          </cell>
        </row>
        <row r="6428">
          <cell r="AF6428" t="str">
            <v>代收水费</v>
          </cell>
        </row>
        <row r="6429">
          <cell r="C6429" t="str">
            <v>中华东波苑</v>
          </cell>
        </row>
        <row r="6429">
          <cell r="K6429" t="str">
            <v>2024年</v>
          </cell>
        </row>
        <row r="6429">
          <cell r="M6429">
            <v>45473</v>
          </cell>
        </row>
        <row r="6429">
          <cell r="S6429">
            <v>542.5</v>
          </cell>
        </row>
        <row r="6429">
          <cell r="AA6429">
            <v>45474</v>
          </cell>
          <cell r="AB6429">
            <v>2024</v>
          </cell>
        </row>
        <row r="6429">
          <cell r="AF6429" t="str">
            <v>电费及管理费</v>
          </cell>
        </row>
        <row r="6430">
          <cell r="C6430" t="str">
            <v>中华东波苑</v>
          </cell>
        </row>
        <row r="6430">
          <cell r="K6430" t="str">
            <v>2024年</v>
          </cell>
        </row>
        <row r="6430">
          <cell r="M6430">
            <v>45473</v>
          </cell>
        </row>
        <row r="6430">
          <cell r="S6430">
            <v>22.5</v>
          </cell>
        </row>
        <row r="6430">
          <cell r="AA6430">
            <v>45474</v>
          </cell>
          <cell r="AB6430">
            <v>2024</v>
          </cell>
        </row>
        <row r="6430">
          <cell r="AF6430" t="str">
            <v>代收水费</v>
          </cell>
        </row>
        <row r="6431">
          <cell r="C6431" t="str">
            <v>中华东波苑</v>
          </cell>
        </row>
        <row r="6431">
          <cell r="K6431" t="str">
            <v>2024年</v>
          </cell>
        </row>
        <row r="6431">
          <cell r="M6431">
            <v>45657</v>
          </cell>
        </row>
        <row r="6431">
          <cell r="S6431">
            <v>1799.16</v>
          </cell>
        </row>
        <row r="6431">
          <cell r="AA6431">
            <v>45474</v>
          </cell>
          <cell r="AB6431">
            <v>2024</v>
          </cell>
        </row>
        <row r="6431">
          <cell r="AF6431" t="str">
            <v>住宅物业费</v>
          </cell>
        </row>
        <row r="6432">
          <cell r="C6432" t="str">
            <v>中华东波苑</v>
          </cell>
        </row>
        <row r="6432">
          <cell r="K6432" t="str">
            <v>2024年</v>
          </cell>
        </row>
        <row r="6432">
          <cell r="M6432">
            <v>45473</v>
          </cell>
        </row>
        <row r="6432">
          <cell r="S6432">
            <v>4030.4</v>
          </cell>
        </row>
        <row r="6432">
          <cell r="AA6432">
            <v>45474</v>
          </cell>
          <cell r="AB6432">
            <v>2024</v>
          </cell>
        </row>
        <row r="6432">
          <cell r="AF6432" t="str">
            <v>电费及管理费</v>
          </cell>
        </row>
        <row r="6433">
          <cell r="C6433" t="str">
            <v>中华东波苑</v>
          </cell>
        </row>
        <row r="6433">
          <cell r="K6433" t="str">
            <v>2024年</v>
          </cell>
        </row>
        <row r="6433">
          <cell r="M6433">
            <v>45473</v>
          </cell>
        </row>
        <row r="6433">
          <cell r="S6433">
            <v>1147.5</v>
          </cell>
        </row>
        <row r="6433">
          <cell r="AA6433">
            <v>45474</v>
          </cell>
          <cell r="AB6433">
            <v>2024</v>
          </cell>
        </row>
        <row r="6433">
          <cell r="AF6433" t="str">
            <v>代收水费</v>
          </cell>
        </row>
        <row r="6434">
          <cell r="C6434" t="str">
            <v>中华东波苑</v>
          </cell>
        </row>
        <row r="6434">
          <cell r="K6434" t="str">
            <v>2024年</v>
          </cell>
        </row>
        <row r="6434">
          <cell r="M6434">
            <v>45473</v>
          </cell>
        </row>
        <row r="6434">
          <cell r="S6434">
            <v>997.5</v>
          </cell>
        </row>
        <row r="6434">
          <cell r="AA6434">
            <v>45474</v>
          </cell>
          <cell r="AB6434">
            <v>2024</v>
          </cell>
        </row>
        <row r="6434">
          <cell r="AF6434" t="str">
            <v>电费及管理费</v>
          </cell>
        </row>
        <row r="6435">
          <cell r="C6435" t="str">
            <v>中华东波苑</v>
          </cell>
        </row>
        <row r="6435">
          <cell r="K6435" t="str">
            <v>2024年</v>
          </cell>
        </row>
        <row r="6435">
          <cell r="M6435">
            <v>45473</v>
          </cell>
        </row>
        <row r="6435">
          <cell r="S6435">
            <v>7.22</v>
          </cell>
        </row>
        <row r="6435">
          <cell r="AA6435">
            <v>45474</v>
          </cell>
          <cell r="AB6435">
            <v>2024</v>
          </cell>
        </row>
        <row r="6435">
          <cell r="AF6435" t="str">
            <v>代收水费</v>
          </cell>
        </row>
        <row r="6436">
          <cell r="C6436" t="str">
            <v>中华东波苑</v>
          </cell>
        </row>
        <row r="6436">
          <cell r="K6436" t="str">
            <v>2024年</v>
          </cell>
        </row>
        <row r="6436">
          <cell r="M6436">
            <v>45565</v>
          </cell>
        </row>
        <row r="6436">
          <cell r="S6436">
            <v>1674.33</v>
          </cell>
        </row>
        <row r="6436">
          <cell r="AA6436">
            <v>45474</v>
          </cell>
          <cell r="AB6436">
            <v>2024</v>
          </cell>
        </row>
        <row r="6436">
          <cell r="AF6436" t="str">
            <v>商铺物业费</v>
          </cell>
        </row>
        <row r="6437">
          <cell r="C6437" t="str">
            <v>中华东波苑</v>
          </cell>
        </row>
        <row r="6437">
          <cell r="K6437" t="str">
            <v>2024年</v>
          </cell>
        </row>
        <row r="6437">
          <cell r="M6437">
            <v>45565</v>
          </cell>
        </row>
        <row r="6437">
          <cell r="S6437">
            <v>1282.95</v>
          </cell>
        </row>
        <row r="6437">
          <cell r="AA6437">
            <v>45474</v>
          </cell>
          <cell r="AB6437">
            <v>2024</v>
          </cell>
        </row>
        <row r="6437">
          <cell r="AF6437" t="str">
            <v>商铺物业费</v>
          </cell>
        </row>
        <row r="6438">
          <cell r="C6438" t="str">
            <v>中华东波苑</v>
          </cell>
        </row>
        <row r="6438">
          <cell r="K6438" t="str">
            <v>2024年</v>
          </cell>
        </row>
        <row r="6438">
          <cell r="M6438">
            <v>45565</v>
          </cell>
        </row>
        <row r="6438">
          <cell r="S6438">
            <v>3553.8</v>
          </cell>
        </row>
        <row r="6438">
          <cell r="AA6438">
            <v>45474</v>
          </cell>
          <cell r="AB6438">
            <v>2024</v>
          </cell>
        </row>
        <row r="6438">
          <cell r="AF6438" t="str">
            <v>商铺物业费</v>
          </cell>
        </row>
        <row r="6439">
          <cell r="C6439" t="str">
            <v>中华东波苑</v>
          </cell>
        </row>
        <row r="6439">
          <cell r="K6439" t="str">
            <v>2024年</v>
          </cell>
        </row>
        <row r="6439">
          <cell r="M6439">
            <v>45473</v>
          </cell>
        </row>
        <row r="6439">
          <cell r="S6439">
            <v>180.5</v>
          </cell>
        </row>
        <row r="6439">
          <cell r="AA6439">
            <v>45474</v>
          </cell>
          <cell r="AB6439">
            <v>2024</v>
          </cell>
        </row>
        <row r="6439">
          <cell r="AF6439" t="str">
            <v>代收水费</v>
          </cell>
        </row>
        <row r="6440">
          <cell r="C6440" t="str">
            <v>中华东波苑</v>
          </cell>
        </row>
        <row r="6440">
          <cell r="K6440" t="str">
            <v>2024年</v>
          </cell>
        </row>
        <row r="6440">
          <cell r="M6440">
            <v>45657</v>
          </cell>
        </row>
        <row r="6440">
          <cell r="S6440">
            <v>787.62</v>
          </cell>
        </row>
        <row r="6440">
          <cell r="AA6440">
            <v>45474</v>
          </cell>
          <cell r="AB6440">
            <v>2024</v>
          </cell>
        </row>
        <row r="6440">
          <cell r="AF6440" t="str">
            <v>商铺物业费</v>
          </cell>
        </row>
        <row r="6441">
          <cell r="C6441" t="str">
            <v>中华东波苑</v>
          </cell>
        </row>
        <row r="6441">
          <cell r="K6441" t="str">
            <v>2024年</v>
          </cell>
        </row>
        <row r="6441">
          <cell r="M6441">
            <v>45657</v>
          </cell>
        </row>
        <row r="6441">
          <cell r="S6441">
            <v>531.12</v>
          </cell>
        </row>
        <row r="6441">
          <cell r="AA6441">
            <v>45474</v>
          </cell>
          <cell r="AB6441">
            <v>2024</v>
          </cell>
        </row>
        <row r="6441">
          <cell r="AF6441" t="str">
            <v>商铺物业费</v>
          </cell>
        </row>
        <row r="6442">
          <cell r="C6442" t="str">
            <v>中华东波苑</v>
          </cell>
        </row>
        <row r="6442">
          <cell r="K6442" t="str">
            <v>2024年</v>
          </cell>
        </row>
        <row r="6442">
          <cell r="M6442">
            <v>45657</v>
          </cell>
        </row>
        <row r="6442">
          <cell r="S6442">
            <v>3398.22</v>
          </cell>
        </row>
        <row r="6442">
          <cell r="AA6442">
            <v>45474</v>
          </cell>
          <cell r="AB6442">
            <v>2024</v>
          </cell>
        </row>
        <row r="6442">
          <cell r="AF6442" t="str">
            <v>商铺物业费</v>
          </cell>
        </row>
        <row r="6443">
          <cell r="C6443" t="str">
            <v>中华东波苑</v>
          </cell>
        </row>
        <row r="6443">
          <cell r="K6443" t="str">
            <v>2024年</v>
          </cell>
        </row>
        <row r="6443">
          <cell r="M6443">
            <v>45473</v>
          </cell>
        </row>
        <row r="6443">
          <cell r="S6443">
            <v>454.86</v>
          </cell>
        </row>
        <row r="6443">
          <cell r="AA6443">
            <v>45474</v>
          </cell>
          <cell r="AB6443">
            <v>2024</v>
          </cell>
        </row>
        <row r="6443">
          <cell r="AF6443" t="str">
            <v>代收水费</v>
          </cell>
        </row>
        <row r="6444">
          <cell r="C6444" t="str">
            <v>中华东波苑</v>
          </cell>
        </row>
        <row r="6444">
          <cell r="K6444" t="str">
            <v>2024年</v>
          </cell>
        </row>
        <row r="6444">
          <cell r="M6444">
            <v>45473</v>
          </cell>
        </row>
        <row r="6444">
          <cell r="S6444">
            <v>187.72</v>
          </cell>
        </row>
        <row r="6444">
          <cell r="AA6444">
            <v>45474</v>
          </cell>
          <cell r="AB6444">
            <v>2024</v>
          </cell>
        </row>
        <row r="6444">
          <cell r="AF6444" t="str">
            <v>代收水费</v>
          </cell>
        </row>
        <row r="6445">
          <cell r="C6445" t="str">
            <v>中华东波苑</v>
          </cell>
        </row>
        <row r="6445">
          <cell r="K6445" t="str">
            <v>2024年</v>
          </cell>
        </row>
        <row r="6445">
          <cell r="M6445">
            <v>45473</v>
          </cell>
        </row>
        <row r="6445">
          <cell r="S6445">
            <v>212.4</v>
          </cell>
        </row>
        <row r="6445">
          <cell r="AA6445">
            <v>45474</v>
          </cell>
          <cell r="AB6445">
            <v>2024</v>
          </cell>
        </row>
        <row r="6445">
          <cell r="AF6445" t="str">
            <v>电费及管理费</v>
          </cell>
        </row>
        <row r="6446">
          <cell r="C6446" t="str">
            <v>中华东波苑</v>
          </cell>
        </row>
        <row r="6446">
          <cell r="K6446" t="str">
            <v>2024年</v>
          </cell>
        </row>
        <row r="6446">
          <cell r="M6446">
            <v>45473</v>
          </cell>
        </row>
        <row r="6446">
          <cell r="S6446">
            <v>67.5</v>
          </cell>
        </row>
        <row r="6446">
          <cell r="AA6446">
            <v>45474</v>
          </cell>
          <cell r="AB6446">
            <v>2024</v>
          </cell>
        </row>
        <row r="6446">
          <cell r="AF6446" t="str">
            <v>代收水费</v>
          </cell>
        </row>
        <row r="6447">
          <cell r="C6447" t="str">
            <v>中华东波苑</v>
          </cell>
        </row>
        <row r="6447">
          <cell r="K6447" t="str">
            <v>2024年</v>
          </cell>
        </row>
        <row r="6447">
          <cell r="M6447">
            <v>45473</v>
          </cell>
        </row>
        <row r="6447">
          <cell r="S6447">
            <v>4716.8</v>
          </cell>
        </row>
        <row r="6447">
          <cell r="AA6447">
            <v>45474</v>
          </cell>
          <cell r="AB6447">
            <v>2024</v>
          </cell>
        </row>
        <row r="6447">
          <cell r="AF6447" t="str">
            <v>电费及管理费</v>
          </cell>
        </row>
        <row r="6448">
          <cell r="C6448" t="str">
            <v>中华东波苑</v>
          </cell>
        </row>
        <row r="6448">
          <cell r="K6448" t="str">
            <v>2024年</v>
          </cell>
        </row>
        <row r="6448">
          <cell r="M6448">
            <v>45473</v>
          </cell>
        </row>
        <row r="6448">
          <cell r="S6448">
            <v>896</v>
          </cell>
        </row>
        <row r="6448">
          <cell r="AA6448">
            <v>45474</v>
          </cell>
          <cell r="AB6448">
            <v>2024</v>
          </cell>
        </row>
        <row r="6448">
          <cell r="AF6448" t="str">
            <v>代收水费</v>
          </cell>
        </row>
        <row r="6449">
          <cell r="C6449" t="str">
            <v>中华东波苑</v>
          </cell>
        </row>
        <row r="6449">
          <cell r="K6449" t="str">
            <v>2024年</v>
          </cell>
        </row>
        <row r="6449">
          <cell r="M6449">
            <v>45657</v>
          </cell>
        </row>
        <row r="6449">
          <cell r="S6449">
            <v>1656.12</v>
          </cell>
        </row>
        <row r="6449">
          <cell r="AA6449">
            <v>45474</v>
          </cell>
          <cell r="AB6449">
            <v>2024</v>
          </cell>
        </row>
        <row r="6449">
          <cell r="AF6449" t="str">
            <v>住宅物业费</v>
          </cell>
        </row>
        <row r="6450">
          <cell r="C6450" t="str">
            <v>中华东波苑</v>
          </cell>
        </row>
        <row r="6450">
          <cell r="K6450" t="str">
            <v>2024年</v>
          </cell>
        </row>
        <row r="6450">
          <cell r="M6450">
            <v>45657</v>
          </cell>
        </row>
        <row r="6450">
          <cell r="S6450">
            <v>3000</v>
          </cell>
        </row>
        <row r="6450">
          <cell r="AA6450">
            <v>45474</v>
          </cell>
          <cell r="AB6450">
            <v>2024</v>
          </cell>
        </row>
        <row r="6450">
          <cell r="AF6450" t="str">
            <v>地面停车费</v>
          </cell>
        </row>
        <row r="6451">
          <cell r="C6451" t="str">
            <v>中华东波苑</v>
          </cell>
        </row>
        <row r="6451">
          <cell r="K6451" t="str">
            <v>2024年</v>
          </cell>
        </row>
        <row r="6451">
          <cell r="M6451">
            <v>45473</v>
          </cell>
        </row>
        <row r="6451">
          <cell r="S6451">
            <v>79.2</v>
          </cell>
        </row>
        <row r="6451">
          <cell r="AA6451">
            <v>45474</v>
          </cell>
          <cell r="AB6451">
            <v>2024</v>
          </cell>
        </row>
        <row r="6451">
          <cell r="AF6451" t="str">
            <v>电费及管理费</v>
          </cell>
        </row>
        <row r="6452">
          <cell r="C6452" t="str">
            <v>中华东波苑</v>
          </cell>
        </row>
        <row r="6452">
          <cell r="K6452" t="str">
            <v>2024年</v>
          </cell>
        </row>
        <row r="6452">
          <cell r="M6452">
            <v>45473</v>
          </cell>
        </row>
        <row r="6452">
          <cell r="S6452">
            <v>72.2</v>
          </cell>
        </row>
        <row r="6452">
          <cell r="AA6452">
            <v>45474</v>
          </cell>
          <cell r="AB6452">
            <v>2024</v>
          </cell>
        </row>
        <row r="6452">
          <cell r="AF6452" t="str">
            <v>代收水费</v>
          </cell>
        </row>
        <row r="6453">
          <cell r="C6453" t="str">
            <v>中华东波苑</v>
          </cell>
        </row>
        <row r="6453">
          <cell r="K6453" t="str">
            <v>2024年</v>
          </cell>
        </row>
        <row r="6453">
          <cell r="M6453">
            <v>45657</v>
          </cell>
        </row>
        <row r="6453">
          <cell r="S6453">
            <v>1709.88</v>
          </cell>
        </row>
        <row r="6453">
          <cell r="AA6453">
            <v>45474</v>
          </cell>
          <cell r="AB6453">
            <v>2024</v>
          </cell>
        </row>
        <row r="6453">
          <cell r="AF6453" t="str">
            <v>住宅物业费</v>
          </cell>
        </row>
        <row r="6454">
          <cell r="C6454" t="str">
            <v>中华东波苑</v>
          </cell>
        </row>
        <row r="6454">
          <cell r="K6454" t="str">
            <v>2024年</v>
          </cell>
        </row>
        <row r="6454">
          <cell r="M6454">
            <v>45657</v>
          </cell>
        </row>
        <row r="6454">
          <cell r="S6454">
            <v>1656.12</v>
          </cell>
        </row>
        <row r="6454">
          <cell r="AA6454">
            <v>45474</v>
          </cell>
          <cell r="AB6454">
            <v>2024</v>
          </cell>
        </row>
        <row r="6454">
          <cell r="AF6454" t="str">
            <v>住宅物业费</v>
          </cell>
        </row>
        <row r="6455">
          <cell r="C6455" t="str">
            <v>中华东波苑</v>
          </cell>
        </row>
        <row r="6455">
          <cell r="K6455" t="str">
            <v>2024年</v>
          </cell>
        </row>
        <row r="6455">
          <cell r="M6455">
            <v>45565</v>
          </cell>
        </row>
        <row r="6455">
          <cell r="S6455">
            <v>12900</v>
          </cell>
        </row>
        <row r="6455">
          <cell r="AA6455">
            <v>45474</v>
          </cell>
          <cell r="AB6455">
            <v>2024</v>
          </cell>
        </row>
        <row r="6455">
          <cell r="AF6455" t="str">
            <v>租金收入</v>
          </cell>
        </row>
        <row r="6456">
          <cell r="C6456" t="str">
            <v>中华东波苑</v>
          </cell>
        </row>
        <row r="6456">
          <cell r="K6456" t="str">
            <v>2024年</v>
          </cell>
        </row>
        <row r="6456">
          <cell r="M6456">
            <v>45565</v>
          </cell>
        </row>
        <row r="6456">
          <cell r="S6456">
            <v>3600</v>
          </cell>
        </row>
        <row r="6456">
          <cell r="AA6456">
            <v>45474</v>
          </cell>
          <cell r="AB6456">
            <v>2024</v>
          </cell>
        </row>
        <row r="6456">
          <cell r="AF6456" t="str">
            <v>租金收入</v>
          </cell>
        </row>
        <row r="6457">
          <cell r="C6457" t="str">
            <v>中华东波苑</v>
          </cell>
        </row>
        <row r="6457">
          <cell r="K6457" t="str">
            <v>2024年</v>
          </cell>
        </row>
        <row r="6457">
          <cell r="M6457">
            <v>45351</v>
          </cell>
        </row>
        <row r="6457">
          <cell r="S6457">
            <v>10000</v>
          </cell>
        </row>
        <row r="6457">
          <cell r="AA6457">
            <v>45474</v>
          </cell>
          <cell r="AB6457">
            <v>2024</v>
          </cell>
        </row>
        <row r="6457">
          <cell r="AF6457" t="str">
            <v>电费及管理费</v>
          </cell>
        </row>
        <row r="6458">
          <cell r="C6458" t="str">
            <v>中华东波苑</v>
          </cell>
        </row>
        <row r="6458">
          <cell r="K6458" t="str">
            <v>2024年</v>
          </cell>
        </row>
        <row r="6458">
          <cell r="M6458">
            <v>45657</v>
          </cell>
        </row>
        <row r="6458">
          <cell r="S6458">
            <v>1732.2</v>
          </cell>
        </row>
        <row r="6458">
          <cell r="AA6458">
            <v>45474</v>
          </cell>
          <cell r="AB6458">
            <v>2024</v>
          </cell>
        </row>
        <row r="6458">
          <cell r="AF6458" t="str">
            <v>住宅物业费</v>
          </cell>
        </row>
        <row r="6459">
          <cell r="C6459" t="str">
            <v>中华东波苑</v>
          </cell>
        </row>
        <row r="6459">
          <cell r="K6459" t="str">
            <v>2024年</v>
          </cell>
        </row>
        <row r="6459">
          <cell r="M6459">
            <v>45657</v>
          </cell>
        </row>
        <row r="6459">
          <cell r="S6459">
            <v>1437.6</v>
          </cell>
        </row>
        <row r="6459">
          <cell r="AA6459">
            <v>45474</v>
          </cell>
          <cell r="AB6459">
            <v>2024</v>
          </cell>
        </row>
        <row r="6459">
          <cell r="AF6459" t="str">
            <v>住宅物业费</v>
          </cell>
        </row>
        <row r="6460">
          <cell r="C6460" t="str">
            <v>中华东波苑</v>
          </cell>
        </row>
        <row r="6460">
          <cell r="K6460" t="str">
            <v>2024年</v>
          </cell>
        </row>
        <row r="6460">
          <cell r="M6460">
            <v>45443</v>
          </cell>
        </row>
        <row r="6460">
          <cell r="S6460">
            <v>13360</v>
          </cell>
        </row>
        <row r="6460">
          <cell r="AA6460">
            <v>45474</v>
          </cell>
          <cell r="AB6460">
            <v>2024</v>
          </cell>
        </row>
        <row r="6460">
          <cell r="AF6460" t="str">
            <v>电费及管理费</v>
          </cell>
        </row>
        <row r="6461">
          <cell r="C6461" t="str">
            <v>中华东波苑</v>
          </cell>
        </row>
        <row r="6461">
          <cell r="K6461" t="str">
            <v>2024年</v>
          </cell>
        </row>
        <row r="6461">
          <cell r="M6461">
            <v>45443</v>
          </cell>
        </row>
        <row r="6461">
          <cell r="S6461">
            <v>3718.3</v>
          </cell>
        </row>
        <row r="6461">
          <cell r="AA6461">
            <v>45474</v>
          </cell>
          <cell r="AB6461">
            <v>2024</v>
          </cell>
        </row>
        <row r="6461">
          <cell r="AF6461" t="str">
            <v>代收水费</v>
          </cell>
        </row>
        <row r="6462">
          <cell r="C6462" t="str">
            <v>中华东波苑</v>
          </cell>
        </row>
        <row r="6462">
          <cell r="K6462" t="str">
            <v>2024年</v>
          </cell>
        </row>
        <row r="6462">
          <cell r="M6462">
            <v>45657</v>
          </cell>
        </row>
        <row r="6462">
          <cell r="S6462">
            <v>2000</v>
          </cell>
        </row>
        <row r="6462">
          <cell r="AA6462">
            <v>45474</v>
          </cell>
          <cell r="AB6462">
            <v>2024</v>
          </cell>
        </row>
        <row r="6462">
          <cell r="AF6462" t="str">
            <v>租金收入</v>
          </cell>
        </row>
        <row r="6463">
          <cell r="C6463" t="str">
            <v>中华东波苑</v>
          </cell>
        </row>
        <row r="6463">
          <cell r="K6463" t="str">
            <v>2025年</v>
          </cell>
        </row>
        <row r="6463">
          <cell r="M6463">
            <v>46022</v>
          </cell>
        </row>
        <row r="6463">
          <cell r="S6463">
            <v>24000</v>
          </cell>
        </row>
        <row r="6463">
          <cell r="AA6463">
            <v>45474</v>
          </cell>
          <cell r="AB6463">
            <v>2024</v>
          </cell>
        </row>
        <row r="6463">
          <cell r="AF6463" t="str">
            <v>租金收入</v>
          </cell>
        </row>
        <row r="6464">
          <cell r="C6464" t="str">
            <v>中华东波苑</v>
          </cell>
        </row>
        <row r="6464">
          <cell r="K6464" t="str">
            <v>2026年</v>
          </cell>
        </row>
        <row r="6464">
          <cell r="M6464">
            <v>46387</v>
          </cell>
        </row>
        <row r="6464">
          <cell r="S6464">
            <v>24000</v>
          </cell>
        </row>
        <row r="6464">
          <cell r="AA6464">
            <v>45474</v>
          </cell>
          <cell r="AB6464">
            <v>2024</v>
          </cell>
        </row>
        <row r="6464">
          <cell r="AF6464" t="str">
            <v>租金收入</v>
          </cell>
        </row>
        <row r="6465">
          <cell r="C6465" t="str">
            <v>中华东波苑</v>
          </cell>
        </row>
        <row r="6465">
          <cell r="K6465" t="str">
            <v>2027年</v>
          </cell>
        </row>
        <row r="6465">
          <cell r="M6465">
            <v>46752</v>
          </cell>
        </row>
        <row r="6465">
          <cell r="S6465">
            <v>24000</v>
          </cell>
        </row>
        <row r="6465">
          <cell r="AA6465">
            <v>45474</v>
          </cell>
          <cell r="AB6465">
            <v>2024</v>
          </cell>
        </row>
        <row r="6465">
          <cell r="AF6465" t="str">
            <v>租金收入</v>
          </cell>
        </row>
        <row r="6466">
          <cell r="C6466" t="str">
            <v>中华东波苑</v>
          </cell>
        </row>
        <row r="6466">
          <cell r="K6466" t="str">
            <v>2028年</v>
          </cell>
        </row>
        <row r="6466">
          <cell r="M6466">
            <v>47118</v>
          </cell>
        </row>
        <row r="6466">
          <cell r="S6466">
            <v>24000</v>
          </cell>
        </row>
        <row r="6466">
          <cell r="AA6466">
            <v>45474</v>
          </cell>
          <cell r="AB6466">
            <v>2024</v>
          </cell>
        </row>
        <row r="6466">
          <cell r="AF6466" t="str">
            <v>租金收入</v>
          </cell>
        </row>
        <row r="6467">
          <cell r="C6467" t="str">
            <v>中华东波苑</v>
          </cell>
        </row>
        <row r="6467">
          <cell r="K6467" t="str">
            <v>2029年</v>
          </cell>
        </row>
        <row r="6467">
          <cell r="M6467">
            <v>47452</v>
          </cell>
        </row>
        <row r="6467">
          <cell r="S6467">
            <v>22000</v>
          </cell>
        </row>
        <row r="6467">
          <cell r="AA6467">
            <v>45474</v>
          </cell>
          <cell r="AB6467">
            <v>2024</v>
          </cell>
        </row>
        <row r="6467">
          <cell r="AF6467" t="str">
            <v>租金收入</v>
          </cell>
        </row>
        <row r="6468">
          <cell r="C6468" t="str">
            <v>中华东波苑</v>
          </cell>
        </row>
        <row r="6468">
          <cell r="K6468" t="str">
            <v>2024年</v>
          </cell>
        </row>
        <row r="6468">
          <cell r="M6468">
            <v>45657</v>
          </cell>
        </row>
        <row r="6468">
          <cell r="S6468">
            <v>1473.6</v>
          </cell>
        </row>
        <row r="6468">
          <cell r="AA6468">
            <v>45474</v>
          </cell>
          <cell r="AB6468">
            <v>2024</v>
          </cell>
        </row>
        <row r="6468">
          <cell r="AF6468" t="str">
            <v>住宅物业费</v>
          </cell>
        </row>
        <row r="6469">
          <cell r="C6469" t="str">
            <v>中华东波苑</v>
          </cell>
        </row>
        <row r="6469">
          <cell r="K6469" t="str">
            <v>2024年</v>
          </cell>
        </row>
        <row r="6469">
          <cell r="M6469">
            <v>45657</v>
          </cell>
        </row>
        <row r="6469">
          <cell r="S6469">
            <v>1656.12</v>
          </cell>
        </row>
        <row r="6469">
          <cell r="AA6469">
            <v>45474</v>
          </cell>
          <cell r="AB6469">
            <v>2024</v>
          </cell>
        </row>
        <row r="6469">
          <cell r="AF6469" t="str">
            <v>住宅物业费</v>
          </cell>
        </row>
        <row r="6470">
          <cell r="C6470" t="str">
            <v>中华东波苑</v>
          </cell>
        </row>
        <row r="6470">
          <cell r="K6470" t="str">
            <v>2024年</v>
          </cell>
        </row>
        <row r="6470">
          <cell r="M6470">
            <v>45473</v>
          </cell>
        </row>
        <row r="6470">
          <cell r="S6470">
            <v>304.7</v>
          </cell>
        </row>
        <row r="6470">
          <cell r="AA6470">
            <v>45474</v>
          </cell>
          <cell r="AB6470">
            <v>2024</v>
          </cell>
        </row>
        <row r="6470">
          <cell r="AF6470" t="str">
            <v>电费及管理费</v>
          </cell>
        </row>
        <row r="6471">
          <cell r="C6471" t="str">
            <v>中华东波苑</v>
          </cell>
        </row>
        <row r="6471">
          <cell r="K6471" t="str">
            <v>2024年</v>
          </cell>
        </row>
        <row r="6471">
          <cell r="M6471">
            <v>45473</v>
          </cell>
        </row>
        <row r="6471">
          <cell r="S6471">
            <v>5282.95</v>
          </cell>
        </row>
        <row r="6471">
          <cell r="AA6471">
            <v>45474</v>
          </cell>
          <cell r="AB6471">
            <v>2024</v>
          </cell>
        </row>
        <row r="6471">
          <cell r="AF6471" t="str">
            <v>电费及管理费</v>
          </cell>
        </row>
        <row r="6472">
          <cell r="C6472" t="str">
            <v>中华东波苑</v>
          </cell>
        </row>
        <row r="6472">
          <cell r="K6472" t="str">
            <v>2024年</v>
          </cell>
        </row>
        <row r="6472">
          <cell r="M6472">
            <v>45473</v>
          </cell>
        </row>
        <row r="6472">
          <cell r="S6472">
            <v>101.08</v>
          </cell>
        </row>
        <row r="6472">
          <cell r="AA6472">
            <v>45474</v>
          </cell>
          <cell r="AB6472">
            <v>2024</v>
          </cell>
        </row>
        <row r="6472">
          <cell r="AF6472" t="str">
            <v>代收水费</v>
          </cell>
        </row>
        <row r="6473">
          <cell r="C6473" t="str">
            <v>中华东波苑</v>
          </cell>
        </row>
        <row r="6473">
          <cell r="K6473" t="str">
            <v>2024年</v>
          </cell>
        </row>
        <row r="6473">
          <cell r="M6473">
            <v>45473</v>
          </cell>
        </row>
        <row r="6473">
          <cell r="S6473">
            <v>307.5</v>
          </cell>
        </row>
        <row r="6473">
          <cell r="AA6473">
            <v>45474</v>
          </cell>
          <cell r="AB6473">
            <v>2024</v>
          </cell>
        </row>
        <row r="6473">
          <cell r="AF6473" t="str">
            <v>代收水费</v>
          </cell>
        </row>
        <row r="6474">
          <cell r="C6474" t="str">
            <v>中华东波苑</v>
          </cell>
        </row>
        <row r="6474">
          <cell r="K6474" t="str">
            <v>2024年</v>
          </cell>
        </row>
        <row r="6474">
          <cell r="M6474">
            <v>45473</v>
          </cell>
        </row>
        <row r="6474">
          <cell r="S6474">
            <v>24.2</v>
          </cell>
        </row>
        <row r="6474">
          <cell r="AA6474">
            <v>45474</v>
          </cell>
          <cell r="AB6474">
            <v>2024</v>
          </cell>
        </row>
        <row r="6474">
          <cell r="AF6474" t="str">
            <v>电费及管理费</v>
          </cell>
        </row>
        <row r="6475">
          <cell r="C6475" t="str">
            <v>中华东波苑</v>
          </cell>
        </row>
        <row r="6475">
          <cell r="K6475" t="str">
            <v>2024年</v>
          </cell>
        </row>
        <row r="6475">
          <cell r="M6475">
            <v>45473</v>
          </cell>
        </row>
        <row r="6475">
          <cell r="S6475">
            <v>1762.2</v>
          </cell>
        </row>
        <row r="6475">
          <cell r="AA6475">
            <v>45474</v>
          </cell>
          <cell r="AB6475">
            <v>2024</v>
          </cell>
        </row>
        <row r="6475">
          <cell r="AF6475" t="str">
            <v>电费及管理费</v>
          </cell>
        </row>
        <row r="6476">
          <cell r="C6476" t="str">
            <v>中华东波苑</v>
          </cell>
        </row>
        <row r="6476">
          <cell r="K6476" t="str">
            <v>2024年</v>
          </cell>
        </row>
        <row r="6476">
          <cell r="M6476">
            <v>45473</v>
          </cell>
        </row>
        <row r="6476">
          <cell r="S6476">
            <v>345</v>
          </cell>
        </row>
        <row r="6476">
          <cell r="AA6476">
            <v>45474</v>
          </cell>
          <cell r="AB6476">
            <v>2024</v>
          </cell>
        </row>
        <row r="6476">
          <cell r="AF6476" t="str">
            <v>代收水费</v>
          </cell>
        </row>
        <row r="6477">
          <cell r="C6477" t="str">
            <v>中华东波苑</v>
          </cell>
        </row>
        <row r="6477">
          <cell r="K6477" t="str">
            <v>2024年</v>
          </cell>
        </row>
        <row r="6477">
          <cell r="M6477">
            <v>45473</v>
          </cell>
        </row>
        <row r="6477">
          <cell r="S6477">
            <v>3031.6</v>
          </cell>
        </row>
        <row r="6477">
          <cell r="AA6477">
            <v>45474</v>
          </cell>
          <cell r="AB6477">
            <v>2024</v>
          </cell>
        </row>
        <row r="6477">
          <cell r="AF6477" t="str">
            <v>电费及管理费</v>
          </cell>
        </row>
        <row r="6478">
          <cell r="C6478" t="str">
            <v>中华东波苑</v>
          </cell>
        </row>
        <row r="6478">
          <cell r="K6478" t="str">
            <v>2024年</v>
          </cell>
        </row>
        <row r="6478">
          <cell r="M6478">
            <v>45473</v>
          </cell>
        </row>
        <row r="6478">
          <cell r="S6478">
            <v>975</v>
          </cell>
        </row>
        <row r="6478">
          <cell r="AA6478">
            <v>45474</v>
          </cell>
          <cell r="AB6478">
            <v>2024</v>
          </cell>
        </row>
        <row r="6478">
          <cell r="AF6478" t="str">
            <v>代收水费</v>
          </cell>
        </row>
        <row r="6479">
          <cell r="C6479" t="str">
            <v>中华东波苑</v>
          </cell>
        </row>
        <row r="6479">
          <cell r="K6479" t="str">
            <v>2024年</v>
          </cell>
        </row>
        <row r="6479">
          <cell r="M6479">
            <v>45657</v>
          </cell>
        </row>
        <row r="6479">
          <cell r="S6479">
            <v>3600</v>
          </cell>
        </row>
        <row r="6479">
          <cell r="AA6479">
            <v>45505</v>
          </cell>
          <cell r="AB6479">
            <v>2024</v>
          </cell>
        </row>
        <row r="6479">
          <cell r="AF6479" t="str">
            <v>场地使用费</v>
          </cell>
        </row>
        <row r="6480">
          <cell r="C6480" t="str">
            <v>中华东波苑</v>
          </cell>
        </row>
        <row r="6480">
          <cell r="K6480" t="str">
            <v>2025年</v>
          </cell>
        </row>
        <row r="6480">
          <cell r="M6480">
            <v>45838</v>
          </cell>
        </row>
        <row r="6480">
          <cell r="S6480">
            <v>3600</v>
          </cell>
        </row>
        <row r="6480">
          <cell r="AA6480">
            <v>45505</v>
          </cell>
          <cell r="AB6480">
            <v>2024</v>
          </cell>
        </row>
        <row r="6480">
          <cell r="AF6480" t="str">
            <v>场地使用费</v>
          </cell>
        </row>
        <row r="6481">
          <cell r="C6481" t="str">
            <v>中华东波苑</v>
          </cell>
        </row>
        <row r="6481">
          <cell r="K6481" t="str">
            <v>2024年</v>
          </cell>
        </row>
        <row r="6481">
          <cell r="M6481">
            <v>45657</v>
          </cell>
        </row>
        <row r="6481">
          <cell r="S6481">
            <v>400</v>
          </cell>
        </row>
        <row r="6481">
          <cell r="AA6481">
            <v>45505</v>
          </cell>
          <cell r="AB6481">
            <v>2024</v>
          </cell>
        </row>
        <row r="6481">
          <cell r="AF6481" t="str">
            <v>电费及管理费</v>
          </cell>
        </row>
        <row r="6482">
          <cell r="C6482" t="str">
            <v>中华东波苑</v>
          </cell>
        </row>
        <row r="6482">
          <cell r="K6482" t="str">
            <v>2025年</v>
          </cell>
        </row>
        <row r="6482">
          <cell r="M6482">
            <v>45838</v>
          </cell>
        </row>
        <row r="6482">
          <cell r="S6482">
            <v>400</v>
          </cell>
        </row>
        <row r="6482">
          <cell r="AA6482">
            <v>45505</v>
          </cell>
          <cell r="AB6482">
            <v>2024</v>
          </cell>
        </row>
        <row r="6482">
          <cell r="AF6482" t="str">
            <v>电费及管理费</v>
          </cell>
        </row>
        <row r="6483">
          <cell r="C6483" t="str">
            <v>中华东波苑</v>
          </cell>
        </row>
        <row r="6483">
          <cell r="K6483" t="str">
            <v>2024年</v>
          </cell>
        </row>
        <row r="6483">
          <cell r="M6483">
            <v>45535</v>
          </cell>
        </row>
        <row r="6483">
          <cell r="S6483">
            <v>500</v>
          </cell>
        </row>
        <row r="6483">
          <cell r="AA6483">
            <v>45505</v>
          </cell>
          <cell r="AB6483">
            <v>2024</v>
          </cell>
        </row>
        <row r="6483">
          <cell r="AF6483" t="str">
            <v>临时停车费</v>
          </cell>
        </row>
        <row r="6484">
          <cell r="C6484" t="str">
            <v>中华东波苑</v>
          </cell>
        </row>
        <row r="6484">
          <cell r="K6484" t="str">
            <v>2024年</v>
          </cell>
        </row>
        <row r="6484">
          <cell r="M6484">
            <v>45535</v>
          </cell>
        </row>
        <row r="6484">
          <cell r="S6484">
            <v>500</v>
          </cell>
        </row>
        <row r="6484">
          <cell r="AA6484">
            <v>45505</v>
          </cell>
          <cell r="AB6484">
            <v>2024</v>
          </cell>
        </row>
        <row r="6484">
          <cell r="AF6484" t="str">
            <v>临时停车费</v>
          </cell>
        </row>
        <row r="6485">
          <cell r="C6485" t="str">
            <v>中华东波苑</v>
          </cell>
        </row>
        <row r="6485">
          <cell r="K6485" t="str">
            <v>2024年</v>
          </cell>
        </row>
        <row r="6485">
          <cell r="M6485">
            <v>45535</v>
          </cell>
        </row>
        <row r="6485">
          <cell r="S6485">
            <v>160</v>
          </cell>
        </row>
        <row r="6485">
          <cell r="AA6485">
            <v>45505</v>
          </cell>
          <cell r="AB6485">
            <v>2024</v>
          </cell>
        </row>
        <row r="6485">
          <cell r="AF6485" t="str">
            <v>临时停车费</v>
          </cell>
        </row>
        <row r="6486">
          <cell r="C6486" t="str">
            <v>中华东波苑</v>
          </cell>
        </row>
        <row r="6486">
          <cell r="K6486" t="str">
            <v>2024年</v>
          </cell>
        </row>
        <row r="6486">
          <cell r="M6486">
            <v>45504</v>
          </cell>
        </row>
        <row r="6486">
          <cell r="S6486">
            <v>34840</v>
          </cell>
        </row>
        <row r="6486">
          <cell r="AA6486">
            <v>45505</v>
          </cell>
          <cell r="AB6486">
            <v>2024</v>
          </cell>
        </row>
        <row r="6486">
          <cell r="AF6486" t="str">
            <v>电费及管理费</v>
          </cell>
        </row>
        <row r="6487">
          <cell r="C6487" t="str">
            <v>中华东波苑</v>
          </cell>
        </row>
        <row r="6487">
          <cell r="K6487" t="str">
            <v>2024年</v>
          </cell>
        </row>
        <row r="6487">
          <cell r="M6487">
            <v>45504</v>
          </cell>
        </row>
        <row r="6487">
          <cell r="S6487">
            <v>5126.2</v>
          </cell>
        </row>
        <row r="6487">
          <cell r="AA6487">
            <v>45505</v>
          </cell>
          <cell r="AB6487">
            <v>2024</v>
          </cell>
        </row>
        <row r="6487">
          <cell r="AF6487" t="str">
            <v>代收水费</v>
          </cell>
        </row>
        <row r="6488">
          <cell r="C6488" t="str">
            <v>中华东波苑</v>
          </cell>
        </row>
        <row r="6488">
          <cell r="K6488" t="str">
            <v>2023年</v>
          </cell>
        </row>
        <row r="6488">
          <cell r="M6488">
            <v>45199</v>
          </cell>
        </row>
        <row r="6488">
          <cell r="S6488">
            <v>604.12</v>
          </cell>
        </row>
        <row r="6488">
          <cell r="AA6488">
            <v>45505</v>
          </cell>
          <cell r="AB6488">
            <v>2024</v>
          </cell>
        </row>
        <row r="6488">
          <cell r="AF6488" t="str">
            <v>商铺物业费</v>
          </cell>
        </row>
        <row r="6489">
          <cell r="C6489" t="str">
            <v>中华东波苑</v>
          </cell>
        </row>
        <row r="6489">
          <cell r="K6489" t="str">
            <v>2024年</v>
          </cell>
        </row>
        <row r="6489">
          <cell r="M6489">
            <v>45504</v>
          </cell>
        </row>
        <row r="6489">
          <cell r="S6489">
            <v>594</v>
          </cell>
        </row>
        <row r="6489">
          <cell r="AA6489">
            <v>45505</v>
          </cell>
          <cell r="AB6489">
            <v>2024</v>
          </cell>
        </row>
        <row r="6489">
          <cell r="AF6489" t="str">
            <v>电费及管理费</v>
          </cell>
        </row>
        <row r="6490">
          <cell r="C6490" t="str">
            <v>中华东波苑</v>
          </cell>
        </row>
        <row r="6490">
          <cell r="K6490" t="str">
            <v>2024年</v>
          </cell>
        </row>
        <row r="6490">
          <cell r="M6490">
            <v>45504</v>
          </cell>
        </row>
        <row r="6490">
          <cell r="S6490">
            <v>135</v>
          </cell>
        </row>
        <row r="6490">
          <cell r="AA6490">
            <v>45505</v>
          </cell>
          <cell r="AB6490">
            <v>2024</v>
          </cell>
        </row>
        <row r="6490">
          <cell r="AF6490" t="str">
            <v>代收水费</v>
          </cell>
        </row>
        <row r="6491">
          <cell r="C6491" t="str">
            <v>中华东波苑</v>
          </cell>
        </row>
        <row r="6491">
          <cell r="K6491" t="str">
            <v>2024年</v>
          </cell>
        </row>
        <row r="6491">
          <cell r="M6491">
            <v>45657</v>
          </cell>
        </row>
        <row r="6491">
          <cell r="S6491">
            <v>1656.12</v>
          </cell>
        </row>
        <row r="6491">
          <cell r="AA6491">
            <v>45505</v>
          </cell>
          <cell r="AB6491">
            <v>2024</v>
          </cell>
        </row>
        <row r="6491">
          <cell r="AF6491" t="str">
            <v>住宅物业费</v>
          </cell>
        </row>
        <row r="6492">
          <cell r="C6492" t="str">
            <v>中华东波苑</v>
          </cell>
        </row>
        <row r="6492">
          <cell r="K6492" t="str">
            <v>2024年</v>
          </cell>
        </row>
        <row r="6492">
          <cell r="M6492">
            <v>45657</v>
          </cell>
        </row>
        <row r="6492">
          <cell r="S6492">
            <v>1799.16</v>
          </cell>
        </row>
        <row r="6492">
          <cell r="AA6492">
            <v>45505</v>
          </cell>
          <cell r="AB6492">
            <v>2024</v>
          </cell>
        </row>
        <row r="6492">
          <cell r="AF6492" t="str">
            <v>住宅物业费</v>
          </cell>
        </row>
        <row r="6493">
          <cell r="C6493" t="str">
            <v>中华东波苑</v>
          </cell>
        </row>
        <row r="6493">
          <cell r="K6493" t="str">
            <v>2024年</v>
          </cell>
        </row>
        <row r="6493">
          <cell r="M6493">
            <v>45657</v>
          </cell>
        </row>
        <row r="6493">
          <cell r="S6493">
            <v>1500</v>
          </cell>
        </row>
        <row r="6493">
          <cell r="AA6493">
            <v>45505</v>
          </cell>
          <cell r="AB6493">
            <v>2024</v>
          </cell>
        </row>
        <row r="6493">
          <cell r="AF6493" t="str">
            <v>地面停车费</v>
          </cell>
        </row>
        <row r="6494">
          <cell r="C6494" t="str">
            <v>中华东波苑</v>
          </cell>
        </row>
        <row r="6494">
          <cell r="K6494" t="str">
            <v>2024年</v>
          </cell>
        </row>
        <row r="6494">
          <cell r="M6494">
            <v>45657</v>
          </cell>
        </row>
        <row r="6494">
          <cell r="S6494">
            <v>7482.3</v>
          </cell>
        </row>
        <row r="6494">
          <cell r="AA6494">
            <v>45505</v>
          </cell>
          <cell r="AB6494">
            <v>2024</v>
          </cell>
        </row>
        <row r="6494">
          <cell r="AF6494" t="str">
            <v>商铺物业费</v>
          </cell>
        </row>
        <row r="6495">
          <cell r="C6495" t="str">
            <v>中华东波苑</v>
          </cell>
        </row>
        <row r="6495">
          <cell r="K6495" t="str">
            <v>2024年</v>
          </cell>
        </row>
        <row r="6495">
          <cell r="M6495">
            <v>45504</v>
          </cell>
        </row>
        <row r="6495">
          <cell r="S6495">
            <v>429</v>
          </cell>
        </row>
        <row r="6495">
          <cell r="AA6495">
            <v>45505</v>
          </cell>
          <cell r="AB6495">
            <v>2024</v>
          </cell>
        </row>
        <row r="6495">
          <cell r="AF6495" t="str">
            <v>电费及管理费</v>
          </cell>
        </row>
        <row r="6496">
          <cell r="C6496" t="str">
            <v>中华东波苑</v>
          </cell>
        </row>
        <row r="6496">
          <cell r="K6496" t="str">
            <v>2024年</v>
          </cell>
        </row>
        <row r="6496">
          <cell r="M6496">
            <v>45657</v>
          </cell>
        </row>
        <row r="6496">
          <cell r="S6496">
            <v>4161</v>
          </cell>
        </row>
        <row r="6496">
          <cell r="AA6496">
            <v>45505</v>
          </cell>
          <cell r="AB6496">
            <v>2024</v>
          </cell>
        </row>
        <row r="6496">
          <cell r="AF6496" t="str">
            <v>商铺物业费</v>
          </cell>
        </row>
        <row r="6497">
          <cell r="C6497" t="str">
            <v>中华东波苑</v>
          </cell>
        </row>
        <row r="6497">
          <cell r="K6497" t="str">
            <v>2024年</v>
          </cell>
        </row>
        <row r="6497">
          <cell r="M6497">
            <v>45657</v>
          </cell>
        </row>
        <row r="6497">
          <cell r="S6497">
            <v>1799.16</v>
          </cell>
        </row>
        <row r="6497">
          <cell r="AA6497">
            <v>45505</v>
          </cell>
          <cell r="AB6497">
            <v>2024</v>
          </cell>
        </row>
        <row r="6497">
          <cell r="AF6497" t="str">
            <v>住宅物业费</v>
          </cell>
        </row>
        <row r="6498">
          <cell r="C6498" t="str">
            <v>中华东波苑</v>
          </cell>
        </row>
        <row r="6498">
          <cell r="K6498" t="str">
            <v>2024年</v>
          </cell>
        </row>
        <row r="6498">
          <cell r="M6498">
            <v>45504</v>
          </cell>
        </row>
        <row r="6498">
          <cell r="S6498">
            <v>4125</v>
          </cell>
        </row>
        <row r="6498">
          <cell r="AA6498">
            <v>45505</v>
          </cell>
          <cell r="AB6498">
            <v>2024</v>
          </cell>
        </row>
        <row r="6498">
          <cell r="AF6498" t="str">
            <v>电费及管理费</v>
          </cell>
        </row>
        <row r="6499">
          <cell r="C6499" t="str">
            <v>中华东波苑</v>
          </cell>
        </row>
        <row r="6499">
          <cell r="K6499" t="str">
            <v>2024年</v>
          </cell>
        </row>
        <row r="6499">
          <cell r="M6499">
            <v>45504</v>
          </cell>
        </row>
        <row r="6499">
          <cell r="S6499">
            <v>202.16</v>
          </cell>
        </row>
        <row r="6499">
          <cell r="AA6499">
            <v>45505</v>
          </cell>
          <cell r="AB6499">
            <v>2024</v>
          </cell>
        </row>
        <row r="6499">
          <cell r="AF6499" t="str">
            <v>代收水费</v>
          </cell>
        </row>
        <row r="6500">
          <cell r="C6500" t="str">
            <v>中华东波苑</v>
          </cell>
        </row>
        <row r="6500">
          <cell r="K6500" t="str">
            <v>2024年</v>
          </cell>
        </row>
        <row r="6500">
          <cell r="M6500">
            <v>45504</v>
          </cell>
        </row>
        <row r="6500">
          <cell r="S6500">
            <v>45676</v>
          </cell>
        </row>
        <row r="6500">
          <cell r="AA6500">
            <v>45505</v>
          </cell>
          <cell r="AB6500">
            <v>2024</v>
          </cell>
        </row>
        <row r="6500">
          <cell r="AF6500" t="str">
            <v>电费及管理费</v>
          </cell>
        </row>
        <row r="6501">
          <cell r="C6501" t="str">
            <v>中华东波苑</v>
          </cell>
        </row>
        <row r="6501">
          <cell r="K6501" t="str">
            <v>2024年</v>
          </cell>
        </row>
        <row r="6501">
          <cell r="M6501">
            <v>45504</v>
          </cell>
        </row>
        <row r="6501">
          <cell r="S6501">
            <v>6115.34</v>
          </cell>
        </row>
        <row r="6501">
          <cell r="AA6501">
            <v>45505</v>
          </cell>
          <cell r="AB6501">
            <v>2024</v>
          </cell>
        </row>
        <row r="6501">
          <cell r="AF6501" t="str">
            <v>代收水费</v>
          </cell>
        </row>
        <row r="6502">
          <cell r="C6502" t="str">
            <v>中华东波苑</v>
          </cell>
        </row>
        <row r="6502">
          <cell r="K6502" t="str">
            <v>2024年</v>
          </cell>
        </row>
        <row r="6502">
          <cell r="M6502">
            <v>45382</v>
          </cell>
        </row>
        <row r="6502">
          <cell r="S6502">
            <v>10000</v>
          </cell>
        </row>
        <row r="6502">
          <cell r="AA6502">
            <v>45505</v>
          </cell>
          <cell r="AB6502">
            <v>2024</v>
          </cell>
        </row>
        <row r="6502">
          <cell r="AF6502" t="str">
            <v>电费及管理费</v>
          </cell>
        </row>
        <row r="6503">
          <cell r="C6503" t="str">
            <v>中华东波苑</v>
          </cell>
        </row>
        <row r="6503">
          <cell r="K6503" t="str">
            <v>2024年</v>
          </cell>
        </row>
        <row r="6503">
          <cell r="M6503">
            <v>45412</v>
          </cell>
        </row>
        <row r="6503">
          <cell r="S6503">
            <v>4886.4</v>
          </cell>
        </row>
        <row r="6503">
          <cell r="AA6503">
            <v>45505</v>
          </cell>
          <cell r="AB6503">
            <v>2024</v>
          </cell>
        </row>
        <row r="6503">
          <cell r="AF6503" t="str">
            <v>电费及管理费</v>
          </cell>
        </row>
        <row r="6504">
          <cell r="C6504" t="str">
            <v>中华东波苑</v>
          </cell>
        </row>
        <row r="6504">
          <cell r="K6504" t="str">
            <v>2024年</v>
          </cell>
        </row>
        <row r="6504">
          <cell r="M6504">
            <v>45412</v>
          </cell>
        </row>
        <row r="6504">
          <cell r="S6504">
            <v>5090.1</v>
          </cell>
        </row>
        <row r="6504">
          <cell r="AA6504">
            <v>45505</v>
          </cell>
          <cell r="AB6504">
            <v>2024</v>
          </cell>
        </row>
        <row r="6504">
          <cell r="AF6504" t="str">
            <v>代收水费</v>
          </cell>
        </row>
        <row r="6505">
          <cell r="C6505" t="str">
            <v>中华东波苑</v>
          </cell>
        </row>
        <row r="6505">
          <cell r="K6505" t="str">
            <v>2024年</v>
          </cell>
        </row>
        <row r="6505">
          <cell r="M6505">
            <v>45504</v>
          </cell>
        </row>
        <row r="6505">
          <cell r="S6505">
            <v>912</v>
          </cell>
        </row>
        <row r="6505">
          <cell r="AA6505">
            <v>45505</v>
          </cell>
          <cell r="AB6505">
            <v>2024</v>
          </cell>
        </row>
        <row r="6505">
          <cell r="AF6505" t="str">
            <v>电费及管理费</v>
          </cell>
        </row>
        <row r="6506">
          <cell r="C6506" t="str">
            <v>中华东波苑</v>
          </cell>
        </row>
        <row r="6506">
          <cell r="K6506" t="str">
            <v>2024年</v>
          </cell>
        </row>
        <row r="6506">
          <cell r="M6506">
            <v>45504</v>
          </cell>
        </row>
        <row r="6506">
          <cell r="S6506">
            <v>7.22</v>
          </cell>
        </row>
        <row r="6506">
          <cell r="AA6506">
            <v>45505</v>
          </cell>
          <cell r="AB6506">
            <v>2024</v>
          </cell>
        </row>
        <row r="6506">
          <cell r="AF6506" t="str">
            <v>代收水费</v>
          </cell>
        </row>
        <row r="6507">
          <cell r="C6507" t="str">
            <v>中华东波苑</v>
          </cell>
        </row>
        <row r="6507">
          <cell r="K6507" t="str">
            <v>2024年</v>
          </cell>
        </row>
        <row r="6507">
          <cell r="M6507">
            <v>45504</v>
          </cell>
        </row>
        <row r="6507">
          <cell r="S6507">
            <v>158.84</v>
          </cell>
        </row>
        <row r="6507">
          <cell r="AA6507">
            <v>45505</v>
          </cell>
          <cell r="AB6507">
            <v>2024</v>
          </cell>
        </row>
        <row r="6507">
          <cell r="AF6507" t="str">
            <v>代收水费</v>
          </cell>
        </row>
        <row r="6508">
          <cell r="C6508" t="str">
            <v>中华东波苑</v>
          </cell>
        </row>
        <row r="6508">
          <cell r="K6508" t="str">
            <v>2024年</v>
          </cell>
        </row>
        <row r="6508">
          <cell r="M6508">
            <v>45504</v>
          </cell>
        </row>
        <row r="6508">
          <cell r="S6508">
            <v>6672.6</v>
          </cell>
        </row>
        <row r="6508">
          <cell r="AA6508">
            <v>45505</v>
          </cell>
          <cell r="AB6508">
            <v>2024</v>
          </cell>
        </row>
        <row r="6508">
          <cell r="AF6508" t="str">
            <v>电费及管理费</v>
          </cell>
        </row>
        <row r="6509">
          <cell r="C6509" t="str">
            <v>中华东波苑</v>
          </cell>
        </row>
        <row r="6509">
          <cell r="K6509" t="str">
            <v>2024年</v>
          </cell>
        </row>
        <row r="6509">
          <cell r="M6509">
            <v>45504</v>
          </cell>
        </row>
        <row r="6509">
          <cell r="S6509">
            <v>1297.5</v>
          </cell>
        </row>
        <row r="6509">
          <cell r="AA6509">
            <v>45505</v>
          </cell>
          <cell r="AB6509">
            <v>2024</v>
          </cell>
        </row>
        <row r="6509">
          <cell r="AF6509" t="str">
            <v>代收水费</v>
          </cell>
        </row>
        <row r="6510">
          <cell r="C6510" t="str">
            <v>中华东波苑</v>
          </cell>
        </row>
        <row r="6510">
          <cell r="K6510" t="str">
            <v>2024年</v>
          </cell>
        </row>
        <row r="6510">
          <cell r="M6510">
            <v>45504</v>
          </cell>
        </row>
        <row r="6510">
          <cell r="S6510">
            <v>1132.5</v>
          </cell>
        </row>
        <row r="6510">
          <cell r="AA6510">
            <v>45505</v>
          </cell>
          <cell r="AB6510">
            <v>2024</v>
          </cell>
        </row>
        <row r="6510">
          <cell r="AF6510" t="str">
            <v>电费及管理费</v>
          </cell>
        </row>
        <row r="6511">
          <cell r="C6511" t="str">
            <v>中华东波苑</v>
          </cell>
        </row>
        <row r="6511">
          <cell r="K6511" t="str">
            <v>2024年</v>
          </cell>
        </row>
        <row r="6511">
          <cell r="M6511">
            <v>45504</v>
          </cell>
        </row>
        <row r="6511">
          <cell r="S6511">
            <v>22.5</v>
          </cell>
        </row>
        <row r="6511">
          <cell r="AA6511">
            <v>45505</v>
          </cell>
          <cell r="AB6511">
            <v>2024</v>
          </cell>
        </row>
        <row r="6511">
          <cell r="AF6511" t="str">
            <v>代收水费</v>
          </cell>
        </row>
        <row r="6512">
          <cell r="C6512" t="str">
            <v>中华东波苑</v>
          </cell>
        </row>
        <row r="6512">
          <cell r="K6512" t="str">
            <v>2024年</v>
          </cell>
        </row>
        <row r="6512">
          <cell r="M6512">
            <v>45504</v>
          </cell>
        </row>
        <row r="6512">
          <cell r="S6512">
            <v>4310.9</v>
          </cell>
        </row>
        <row r="6512">
          <cell r="AA6512">
            <v>45505</v>
          </cell>
          <cell r="AB6512">
            <v>2024</v>
          </cell>
        </row>
        <row r="6512">
          <cell r="AF6512" t="str">
            <v>电费及管理费</v>
          </cell>
        </row>
        <row r="6513">
          <cell r="C6513" t="str">
            <v>中华东波苑</v>
          </cell>
        </row>
        <row r="6513">
          <cell r="K6513" t="str">
            <v>2024年</v>
          </cell>
        </row>
        <row r="6513">
          <cell r="M6513">
            <v>45504</v>
          </cell>
        </row>
        <row r="6513">
          <cell r="S6513">
            <v>21.66</v>
          </cell>
        </row>
        <row r="6513">
          <cell r="AA6513">
            <v>45505</v>
          </cell>
          <cell r="AB6513">
            <v>2024</v>
          </cell>
        </row>
        <row r="6513">
          <cell r="AF6513" t="str">
            <v>代收水费</v>
          </cell>
        </row>
        <row r="6514">
          <cell r="C6514" t="str">
            <v>中华东波苑</v>
          </cell>
        </row>
        <row r="6514">
          <cell r="K6514" t="str">
            <v>2024年</v>
          </cell>
        </row>
        <row r="6514">
          <cell r="M6514">
            <v>45657</v>
          </cell>
        </row>
        <row r="6514">
          <cell r="S6514">
            <v>1704.48</v>
          </cell>
        </row>
        <row r="6514">
          <cell r="AA6514">
            <v>45505</v>
          </cell>
          <cell r="AB6514">
            <v>2024</v>
          </cell>
        </row>
        <row r="6514">
          <cell r="AF6514" t="str">
            <v>住宅物业费</v>
          </cell>
        </row>
        <row r="6515">
          <cell r="C6515" t="str">
            <v>中华东波苑</v>
          </cell>
        </row>
        <row r="6515">
          <cell r="K6515" t="str">
            <v>2024年</v>
          </cell>
        </row>
        <row r="6515">
          <cell r="M6515">
            <v>45657</v>
          </cell>
        </row>
        <row r="6515">
          <cell r="S6515">
            <v>2183.52</v>
          </cell>
        </row>
        <row r="6515">
          <cell r="AA6515">
            <v>45505</v>
          </cell>
          <cell r="AB6515">
            <v>2024</v>
          </cell>
        </row>
        <row r="6515">
          <cell r="AF6515" t="str">
            <v>住宅物业费</v>
          </cell>
        </row>
        <row r="6516">
          <cell r="C6516" t="str">
            <v>中华东波苑</v>
          </cell>
        </row>
        <row r="6516">
          <cell r="K6516" t="str">
            <v>2024年</v>
          </cell>
        </row>
        <row r="6516">
          <cell r="M6516">
            <v>45657</v>
          </cell>
        </row>
        <row r="6516">
          <cell r="S6516">
            <v>1500</v>
          </cell>
        </row>
        <row r="6516">
          <cell r="AA6516">
            <v>45505</v>
          </cell>
          <cell r="AB6516">
            <v>2024</v>
          </cell>
        </row>
        <row r="6516">
          <cell r="AF6516" t="str">
            <v>小业主产权车辆管理费</v>
          </cell>
        </row>
        <row r="6517">
          <cell r="C6517" t="str">
            <v>中华东波苑</v>
          </cell>
        </row>
        <row r="6517">
          <cell r="K6517" t="str">
            <v>2024年</v>
          </cell>
        </row>
        <row r="6517">
          <cell r="M6517">
            <v>45504</v>
          </cell>
        </row>
        <row r="6517">
          <cell r="S6517">
            <v>4908.2</v>
          </cell>
        </row>
        <row r="6517">
          <cell r="AA6517">
            <v>45505</v>
          </cell>
          <cell r="AB6517">
            <v>2024</v>
          </cell>
        </row>
        <row r="6517">
          <cell r="AF6517" t="str">
            <v>电费及管理费</v>
          </cell>
        </row>
        <row r="6518">
          <cell r="C6518" t="str">
            <v>中华东波苑</v>
          </cell>
        </row>
        <row r="6518">
          <cell r="K6518" t="str">
            <v>2024年</v>
          </cell>
        </row>
        <row r="6518">
          <cell r="M6518">
            <v>45504</v>
          </cell>
        </row>
        <row r="6518">
          <cell r="S6518">
            <v>467.46</v>
          </cell>
        </row>
        <row r="6518">
          <cell r="AA6518">
            <v>45505</v>
          </cell>
          <cell r="AB6518">
            <v>2024</v>
          </cell>
        </row>
        <row r="6518">
          <cell r="AF6518" t="str">
            <v>代收水费</v>
          </cell>
        </row>
        <row r="6519">
          <cell r="C6519" t="str">
            <v>中华东波苑</v>
          </cell>
        </row>
        <row r="6519">
          <cell r="K6519" t="str">
            <v>2024年</v>
          </cell>
        </row>
        <row r="6519">
          <cell r="M6519">
            <v>45504</v>
          </cell>
        </row>
        <row r="6519">
          <cell r="S6519">
            <v>551.1</v>
          </cell>
        </row>
        <row r="6519">
          <cell r="AA6519">
            <v>45505</v>
          </cell>
          <cell r="AB6519">
            <v>2024</v>
          </cell>
        </row>
        <row r="6519">
          <cell r="AF6519" t="str">
            <v>电费及管理费</v>
          </cell>
        </row>
        <row r="6520">
          <cell r="C6520" t="str">
            <v>中华东波苑</v>
          </cell>
        </row>
        <row r="6520">
          <cell r="K6520" t="str">
            <v>2024年</v>
          </cell>
        </row>
        <row r="6520">
          <cell r="M6520">
            <v>45504</v>
          </cell>
        </row>
        <row r="6520">
          <cell r="S6520">
            <v>20.9</v>
          </cell>
        </row>
        <row r="6520">
          <cell r="AA6520">
            <v>45505</v>
          </cell>
          <cell r="AB6520">
            <v>2024</v>
          </cell>
        </row>
        <row r="6520">
          <cell r="AF6520" t="str">
            <v>电费及管理费</v>
          </cell>
        </row>
        <row r="6521">
          <cell r="C6521" t="str">
            <v>中华东波苑</v>
          </cell>
        </row>
        <row r="6521">
          <cell r="K6521" t="str">
            <v>2024年</v>
          </cell>
        </row>
        <row r="6521">
          <cell r="M6521">
            <v>45504</v>
          </cell>
        </row>
        <row r="6521">
          <cell r="S6521">
            <v>110</v>
          </cell>
        </row>
        <row r="6521">
          <cell r="AA6521">
            <v>45505</v>
          </cell>
          <cell r="AB6521">
            <v>2024</v>
          </cell>
        </row>
        <row r="6521">
          <cell r="AF6521" t="str">
            <v>电费及管理费</v>
          </cell>
        </row>
        <row r="6522">
          <cell r="C6522" t="str">
            <v>中华东波苑</v>
          </cell>
        </row>
        <row r="6522">
          <cell r="K6522" t="str">
            <v>2024年</v>
          </cell>
        </row>
        <row r="6522">
          <cell r="M6522">
            <v>45504</v>
          </cell>
        </row>
        <row r="6522">
          <cell r="S6522">
            <v>72.2</v>
          </cell>
        </row>
        <row r="6522">
          <cell r="AA6522">
            <v>45505</v>
          </cell>
          <cell r="AB6522">
            <v>2024</v>
          </cell>
        </row>
        <row r="6522">
          <cell r="AF6522" t="str">
            <v>代收水费</v>
          </cell>
        </row>
        <row r="6523">
          <cell r="C6523" t="str">
            <v>中华东波苑</v>
          </cell>
        </row>
        <row r="6523">
          <cell r="K6523" t="str">
            <v>2024年</v>
          </cell>
        </row>
        <row r="6523">
          <cell r="M6523">
            <v>45473</v>
          </cell>
        </row>
        <row r="6523">
          <cell r="S6523">
            <v>10800</v>
          </cell>
        </row>
        <row r="6523">
          <cell r="AA6523">
            <v>45505</v>
          </cell>
          <cell r="AB6523">
            <v>2024</v>
          </cell>
        </row>
        <row r="6523">
          <cell r="AF6523" t="str">
            <v>租金收入</v>
          </cell>
        </row>
        <row r="6524">
          <cell r="C6524" t="str">
            <v>中华东波苑</v>
          </cell>
        </row>
        <row r="6524">
          <cell r="K6524" t="str">
            <v>2024年</v>
          </cell>
        </row>
        <row r="6524">
          <cell r="M6524">
            <v>45504</v>
          </cell>
        </row>
        <row r="6524">
          <cell r="S6524">
            <v>8649</v>
          </cell>
        </row>
        <row r="6524">
          <cell r="AA6524">
            <v>45505</v>
          </cell>
          <cell r="AB6524">
            <v>2024</v>
          </cell>
        </row>
        <row r="6524">
          <cell r="AF6524" t="str">
            <v>电费及管理费</v>
          </cell>
        </row>
        <row r="6525">
          <cell r="C6525" t="str">
            <v>中华东波苑</v>
          </cell>
        </row>
        <row r="6525">
          <cell r="K6525" t="str">
            <v>2024年</v>
          </cell>
        </row>
        <row r="6525">
          <cell r="M6525">
            <v>45504</v>
          </cell>
        </row>
        <row r="6525">
          <cell r="S6525">
            <v>1476.2</v>
          </cell>
        </row>
        <row r="6525">
          <cell r="AA6525">
            <v>45505</v>
          </cell>
          <cell r="AB6525">
            <v>2024</v>
          </cell>
        </row>
        <row r="6525">
          <cell r="AF6525" t="str">
            <v>代收水费</v>
          </cell>
        </row>
        <row r="6526">
          <cell r="C6526" t="str">
            <v>中华东波苑</v>
          </cell>
        </row>
        <row r="6526">
          <cell r="K6526" t="str">
            <v>2024年</v>
          </cell>
        </row>
        <row r="6526">
          <cell r="M6526">
            <v>45504</v>
          </cell>
        </row>
        <row r="6526">
          <cell r="S6526">
            <v>10687.56</v>
          </cell>
        </row>
        <row r="6526">
          <cell r="AA6526">
            <v>45505</v>
          </cell>
          <cell r="AB6526">
            <v>2024</v>
          </cell>
        </row>
        <row r="6526">
          <cell r="AF6526" t="str">
            <v>电费及管理费</v>
          </cell>
        </row>
        <row r="6527">
          <cell r="C6527" t="str">
            <v>中华东波苑</v>
          </cell>
        </row>
        <row r="6527">
          <cell r="K6527" t="str">
            <v>2024年</v>
          </cell>
        </row>
        <row r="6527">
          <cell r="M6527">
            <v>45504</v>
          </cell>
        </row>
        <row r="6527">
          <cell r="S6527">
            <v>1049.2</v>
          </cell>
        </row>
        <row r="6527">
          <cell r="AA6527">
            <v>45505</v>
          </cell>
          <cell r="AB6527">
            <v>2024</v>
          </cell>
        </row>
        <row r="6527">
          <cell r="AF6527" t="str">
            <v>代收水费</v>
          </cell>
        </row>
        <row r="6528">
          <cell r="C6528" t="str">
            <v>中华东波苑</v>
          </cell>
        </row>
        <row r="6528">
          <cell r="K6528" t="str">
            <v>2024年</v>
          </cell>
        </row>
        <row r="6528">
          <cell r="M6528">
            <v>45657</v>
          </cell>
        </row>
        <row r="6528">
          <cell r="S6528">
            <v>1473.6</v>
          </cell>
        </row>
        <row r="6528">
          <cell r="AA6528">
            <v>45505</v>
          </cell>
          <cell r="AB6528">
            <v>2024</v>
          </cell>
        </row>
        <row r="6528">
          <cell r="AF6528" t="str">
            <v>住宅物业费</v>
          </cell>
        </row>
        <row r="6529">
          <cell r="C6529" t="str">
            <v>中华东波苑</v>
          </cell>
        </row>
        <row r="6529">
          <cell r="K6529" t="str">
            <v>2024年</v>
          </cell>
        </row>
        <row r="6529">
          <cell r="M6529">
            <v>45565</v>
          </cell>
        </row>
        <row r="6529">
          <cell r="S6529">
            <v>783.29</v>
          </cell>
        </row>
        <row r="6529">
          <cell r="AA6529">
            <v>45505</v>
          </cell>
          <cell r="AB6529">
            <v>2024</v>
          </cell>
        </row>
        <row r="6529">
          <cell r="AF6529" t="str">
            <v>商铺物业费</v>
          </cell>
        </row>
        <row r="6530">
          <cell r="C6530" t="str">
            <v>中华东波苑</v>
          </cell>
        </row>
        <row r="6530">
          <cell r="K6530" t="str">
            <v>2024年</v>
          </cell>
        </row>
        <row r="6530">
          <cell r="M6530">
            <v>45565</v>
          </cell>
        </row>
        <row r="6530">
          <cell r="S6530">
            <v>849.76</v>
          </cell>
        </row>
        <row r="6530">
          <cell r="AA6530">
            <v>45505</v>
          </cell>
          <cell r="AB6530">
            <v>2024</v>
          </cell>
        </row>
        <row r="6530">
          <cell r="AF6530" t="str">
            <v>商铺物业费</v>
          </cell>
        </row>
        <row r="6531">
          <cell r="C6531" t="str">
            <v>中华东波苑</v>
          </cell>
        </row>
        <row r="6531">
          <cell r="K6531" t="str">
            <v>2024年</v>
          </cell>
        </row>
        <row r="6531">
          <cell r="M6531">
            <v>45504</v>
          </cell>
        </row>
        <row r="6531">
          <cell r="S6531">
            <v>4119.5</v>
          </cell>
        </row>
        <row r="6531">
          <cell r="AA6531">
            <v>45505</v>
          </cell>
          <cell r="AB6531">
            <v>2024</v>
          </cell>
        </row>
        <row r="6531">
          <cell r="AF6531" t="str">
            <v>电费及管理费</v>
          </cell>
        </row>
        <row r="6532">
          <cell r="C6532" t="str">
            <v>中华东波苑</v>
          </cell>
        </row>
        <row r="6532">
          <cell r="K6532" t="str">
            <v>2024年</v>
          </cell>
        </row>
        <row r="6532">
          <cell r="M6532">
            <v>45504</v>
          </cell>
        </row>
        <row r="6532">
          <cell r="S6532">
            <v>390</v>
          </cell>
        </row>
        <row r="6532">
          <cell r="AA6532">
            <v>45505</v>
          </cell>
          <cell r="AB6532">
            <v>2024</v>
          </cell>
        </row>
        <row r="6532">
          <cell r="AF6532" t="str">
            <v>代收水费</v>
          </cell>
        </row>
        <row r="6533">
          <cell r="C6533" t="str">
            <v>中华东波苑</v>
          </cell>
        </row>
        <row r="6533">
          <cell r="K6533" t="str">
            <v>2024年</v>
          </cell>
        </row>
        <row r="6533">
          <cell r="M6533">
            <v>45504</v>
          </cell>
        </row>
        <row r="6533">
          <cell r="S6533">
            <v>6629.7</v>
          </cell>
        </row>
        <row r="6533">
          <cell r="AA6533">
            <v>45505</v>
          </cell>
          <cell r="AB6533">
            <v>2024</v>
          </cell>
        </row>
        <row r="6533">
          <cell r="AF6533" t="str">
            <v>电费及管理费</v>
          </cell>
        </row>
        <row r="6534">
          <cell r="C6534" t="str">
            <v>中华东波苑</v>
          </cell>
        </row>
        <row r="6534">
          <cell r="K6534" t="str">
            <v>2024年</v>
          </cell>
        </row>
        <row r="6534">
          <cell r="M6534">
            <v>45504</v>
          </cell>
        </row>
        <row r="6534">
          <cell r="S6534">
            <v>1500</v>
          </cell>
        </row>
        <row r="6534">
          <cell r="AA6534">
            <v>45505</v>
          </cell>
          <cell r="AB6534">
            <v>2024</v>
          </cell>
        </row>
        <row r="6534">
          <cell r="AF6534" t="str">
            <v>代收水费</v>
          </cell>
        </row>
        <row r="6535">
          <cell r="C6535" t="str">
            <v>中华东波苑</v>
          </cell>
        </row>
        <row r="6535">
          <cell r="K6535" t="str">
            <v>2024年</v>
          </cell>
        </row>
        <row r="6535">
          <cell r="M6535">
            <v>45657</v>
          </cell>
        </row>
        <row r="6535">
          <cell r="S6535">
            <v>36</v>
          </cell>
        </row>
        <row r="6535">
          <cell r="AA6535">
            <v>45505</v>
          </cell>
          <cell r="AB6535">
            <v>2024</v>
          </cell>
        </row>
        <row r="6535">
          <cell r="AF6535" t="str">
            <v>住宅物业费</v>
          </cell>
        </row>
        <row r="6536">
          <cell r="C6536" t="str">
            <v>中华东波苑</v>
          </cell>
        </row>
        <row r="6536">
          <cell r="K6536" t="str">
            <v>2024年</v>
          </cell>
        </row>
        <row r="6536">
          <cell r="M6536">
            <v>45657</v>
          </cell>
        </row>
        <row r="6536">
          <cell r="S6536">
            <v>1673.88</v>
          </cell>
        </row>
        <row r="6536">
          <cell r="AA6536">
            <v>45505</v>
          </cell>
          <cell r="AB6536">
            <v>2024</v>
          </cell>
        </row>
        <row r="6536">
          <cell r="AF6536" t="str">
            <v>住宅物业费</v>
          </cell>
        </row>
        <row r="6537">
          <cell r="C6537" t="str">
            <v>中华东波苑</v>
          </cell>
        </row>
        <row r="6537">
          <cell r="K6537" t="str">
            <v>2024年</v>
          </cell>
        </row>
        <row r="6537">
          <cell r="M6537">
            <v>45657</v>
          </cell>
        </row>
        <row r="6537">
          <cell r="S6537">
            <v>828.06</v>
          </cell>
        </row>
        <row r="6537">
          <cell r="AA6537">
            <v>45505</v>
          </cell>
          <cell r="AB6537">
            <v>2024</v>
          </cell>
        </row>
        <row r="6537">
          <cell r="AF6537" t="str">
            <v>住宅物业费</v>
          </cell>
        </row>
        <row r="6538">
          <cell r="C6538" t="str">
            <v>中华东波苑</v>
          </cell>
        </row>
        <row r="6538">
          <cell r="K6538" t="str">
            <v>2024年</v>
          </cell>
        </row>
        <row r="6538">
          <cell r="M6538">
            <v>45657</v>
          </cell>
        </row>
        <row r="6538">
          <cell r="S6538">
            <v>1473.6</v>
          </cell>
        </row>
        <row r="6538">
          <cell r="AA6538">
            <v>45505</v>
          </cell>
          <cell r="AB6538">
            <v>2024</v>
          </cell>
        </row>
        <row r="6538">
          <cell r="AF6538" t="str">
            <v>住宅物业费</v>
          </cell>
        </row>
        <row r="6539">
          <cell r="C6539" t="str">
            <v>中华东波苑</v>
          </cell>
        </row>
        <row r="6539">
          <cell r="K6539" t="str">
            <v>2024年</v>
          </cell>
        </row>
        <row r="6539">
          <cell r="M6539">
            <v>45657</v>
          </cell>
        </row>
        <row r="6539">
          <cell r="S6539">
            <v>1473.6</v>
          </cell>
        </row>
        <row r="6539">
          <cell r="AA6539">
            <v>45505</v>
          </cell>
          <cell r="AB6539">
            <v>2024</v>
          </cell>
        </row>
        <row r="6539">
          <cell r="AF6539" t="str">
            <v>住宅物业费</v>
          </cell>
        </row>
        <row r="6540">
          <cell r="C6540" t="str">
            <v>中华东波苑</v>
          </cell>
        </row>
        <row r="6540">
          <cell r="K6540" t="str">
            <v>2024年</v>
          </cell>
        </row>
        <row r="6540">
          <cell r="M6540">
            <v>45504</v>
          </cell>
        </row>
        <row r="6540">
          <cell r="S6540">
            <v>345</v>
          </cell>
        </row>
        <row r="6540">
          <cell r="AA6540">
            <v>45505</v>
          </cell>
          <cell r="AB6540">
            <v>2024</v>
          </cell>
        </row>
        <row r="6540">
          <cell r="AF6540" t="str">
            <v>代收水费</v>
          </cell>
        </row>
        <row r="6541">
          <cell r="C6541" t="str">
            <v>中华东波苑</v>
          </cell>
        </row>
        <row r="6541">
          <cell r="K6541" t="str">
            <v>2024年</v>
          </cell>
        </row>
        <row r="6541">
          <cell r="M6541">
            <v>45504</v>
          </cell>
        </row>
        <row r="6541">
          <cell r="S6541">
            <v>512.62</v>
          </cell>
        </row>
        <row r="6541">
          <cell r="AA6541">
            <v>45505</v>
          </cell>
          <cell r="AB6541">
            <v>2024</v>
          </cell>
        </row>
        <row r="6541">
          <cell r="AF6541" t="str">
            <v>代收水费</v>
          </cell>
        </row>
        <row r="6542">
          <cell r="C6542" t="str">
            <v>中华东波苑</v>
          </cell>
        </row>
        <row r="6542">
          <cell r="K6542" t="str">
            <v>2024年</v>
          </cell>
        </row>
        <row r="6542">
          <cell r="M6542">
            <v>45504</v>
          </cell>
        </row>
        <row r="6542">
          <cell r="S6542">
            <v>202.16</v>
          </cell>
        </row>
        <row r="6542">
          <cell r="AA6542">
            <v>45505</v>
          </cell>
          <cell r="AB6542">
            <v>2024</v>
          </cell>
        </row>
        <row r="6542">
          <cell r="AF6542" t="str">
            <v>代收水费</v>
          </cell>
        </row>
        <row r="6543">
          <cell r="C6543" t="str">
            <v>中华东波苑</v>
          </cell>
        </row>
        <row r="6543">
          <cell r="K6543" t="str">
            <v>2024年</v>
          </cell>
        </row>
        <row r="6543">
          <cell r="M6543">
            <v>45504</v>
          </cell>
        </row>
        <row r="6543">
          <cell r="S6543">
            <v>5366.9</v>
          </cell>
        </row>
        <row r="6543">
          <cell r="AA6543">
            <v>45505</v>
          </cell>
          <cell r="AB6543">
            <v>2024</v>
          </cell>
        </row>
        <row r="6543">
          <cell r="AF6543" t="str">
            <v>电费及管理费</v>
          </cell>
        </row>
        <row r="6544">
          <cell r="C6544" t="str">
            <v>中华东波苑</v>
          </cell>
        </row>
        <row r="6544">
          <cell r="K6544" t="str">
            <v>2024年</v>
          </cell>
        </row>
        <row r="6544">
          <cell r="M6544">
            <v>45504</v>
          </cell>
        </row>
        <row r="6544">
          <cell r="S6544">
            <v>912</v>
          </cell>
        </row>
        <row r="6544">
          <cell r="AA6544">
            <v>45505</v>
          </cell>
          <cell r="AB6544">
            <v>2024</v>
          </cell>
        </row>
        <row r="6544">
          <cell r="AF6544" t="str">
            <v>代收水费</v>
          </cell>
        </row>
        <row r="6545">
          <cell r="C6545" t="str">
            <v>中华东波苑</v>
          </cell>
        </row>
        <row r="6545">
          <cell r="K6545" t="str">
            <v>2024年</v>
          </cell>
        </row>
        <row r="6545">
          <cell r="M6545">
            <v>45504</v>
          </cell>
        </row>
        <row r="6545">
          <cell r="S6545">
            <v>7871.7</v>
          </cell>
        </row>
        <row r="6545">
          <cell r="AA6545">
            <v>45505</v>
          </cell>
          <cell r="AB6545">
            <v>2024</v>
          </cell>
        </row>
        <row r="6545">
          <cell r="AF6545" t="str">
            <v>电费及管理费</v>
          </cell>
        </row>
        <row r="6546">
          <cell r="C6546" t="str">
            <v>中华东波苑</v>
          </cell>
        </row>
        <row r="6546">
          <cell r="K6546" t="str">
            <v>2024年</v>
          </cell>
        </row>
        <row r="6546">
          <cell r="M6546">
            <v>45504</v>
          </cell>
        </row>
        <row r="6546">
          <cell r="S6546">
            <v>137.18</v>
          </cell>
        </row>
        <row r="6546">
          <cell r="AA6546">
            <v>45505</v>
          </cell>
          <cell r="AB6546">
            <v>2024</v>
          </cell>
        </row>
        <row r="6546">
          <cell r="AF6546" t="str">
            <v>代收水费</v>
          </cell>
        </row>
        <row r="6547">
          <cell r="C6547" t="str">
            <v>中华东波苑</v>
          </cell>
        </row>
        <row r="6547">
          <cell r="K6547" t="str">
            <v>2024年</v>
          </cell>
        </row>
        <row r="6547">
          <cell r="M6547">
            <v>45504</v>
          </cell>
        </row>
        <row r="6547">
          <cell r="S6547">
            <v>450</v>
          </cell>
        </row>
        <row r="6547">
          <cell r="AA6547">
            <v>45505</v>
          </cell>
          <cell r="AB6547">
            <v>2024</v>
          </cell>
        </row>
        <row r="6547">
          <cell r="AF6547" t="str">
            <v>电费及管理费</v>
          </cell>
        </row>
        <row r="6548">
          <cell r="C6548" t="str">
            <v>中华东波苑</v>
          </cell>
        </row>
        <row r="6548">
          <cell r="K6548" t="str">
            <v>2024年</v>
          </cell>
        </row>
        <row r="6548">
          <cell r="M6548">
            <v>45504</v>
          </cell>
        </row>
        <row r="6548">
          <cell r="S6548">
            <v>142.5</v>
          </cell>
        </row>
        <row r="6548">
          <cell r="AA6548">
            <v>45505</v>
          </cell>
          <cell r="AB6548">
            <v>2024</v>
          </cell>
        </row>
        <row r="6548">
          <cell r="AF6548" t="str">
            <v>代收水费</v>
          </cell>
        </row>
        <row r="6549">
          <cell r="C6549" t="str">
            <v>中华东波苑</v>
          </cell>
        </row>
        <row r="6549">
          <cell r="K6549" t="str">
            <v>2024年</v>
          </cell>
        </row>
        <row r="6549">
          <cell r="M6549">
            <v>45657</v>
          </cell>
        </row>
        <row r="6549">
          <cell r="S6549">
            <v>2916.67</v>
          </cell>
        </row>
        <row r="6549">
          <cell r="AA6549">
            <v>45536</v>
          </cell>
          <cell r="AB6549">
            <v>2024</v>
          </cell>
        </row>
        <row r="6549">
          <cell r="AF6549" t="str">
            <v>场地使用费</v>
          </cell>
        </row>
        <row r="6550">
          <cell r="C6550" t="str">
            <v>中华东波苑</v>
          </cell>
        </row>
        <row r="6550">
          <cell r="K6550" t="str">
            <v>2025年</v>
          </cell>
        </row>
        <row r="6550">
          <cell r="M6550">
            <v>45716</v>
          </cell>
        </row>
        <row r="6550">
          <cell r="S6550">
            <v>583.33</v>
          </cell>
        </row>
        <row r="6550">
          <cell r="AA6550">
            <v>45536</v>
          </cell>
          <cell r="AB6550">
            <v>2024</v>
          </cell>
        </row>
        <row r="6550">
          <cell r="AF6550" t="str">
            <v>场地使用费</v>
          </cell>
        </row>
        <row r="6551">
          <cell r="C6551" t="str">
            <v>中华东波苑</v>
          </cell>
        </row>
        <row r="6551">
          <cell r="K6551" t="str">
            <v>2024年</v>
          </cell>
        </row>
        <row r="6551">
          <cell r="M6551">
            <v>45412</v>
          </cell>
        </row>
        <row r="6551">
          <cell r="S6551">
            <v>10000</v>
          </cell>
        </row>
        <row r="6551">
          <cell r="AA6551">
            <v>45536</v>
          </cell>
          <cell r="AB6551">
            <v>2024</v>
          </cell>
        </row>
        <row r="6551">
          <cell r="AF6551" t="str">
            <v>电费及管理费</v>
          </cell>
        </row>
        <row r="6552">
          <cell r="C6552" t="str">
            <v>中华东波苑</v>
          </cell>
        </row>
        <row r="6552">
          <cell r="K6552" t="str">
            <v>2024年</v>
          </cell>
        </row>
        <row r="6552">
          <cell r="M6552">
            <v>45535</v>
          </cell>
        </row>
        <row r="6552">
          <cell r="S6552">
            <v>345</v>
          </cell>
        </row>
        <row r="6552">
          <cell r="AA6552">
            <v>45536</v>
          </cell>
          <cell r="AB6552">
            <v>2024</v>
          </cell>
        </row>
        <row r="6552">
          <cell r="AF6552" t="str">
            <v>代收水费</v>
          </cell>
        </row>
        <row r="6553">
          <cell r="C6553" t="str">
            <v>中华东波苑</v>
          </cell>
        </row>
        <row r="6553">
          <cell r="K6553" t="str">
            <v>2024年</v>
          </cell>
        </row>
        <row r="6553">
          <cell r="M6553">
            <v>45535</v>
          </cell>
        </row>
        <row r="6553">
          <cell r="S6553">
            <v>534.28</v>
          </cell>
        </row>
        <row r="6553">
          <cell r="AA6553">
            <v>45536</v>
          </cell>
          <cell r="AB6553">
            <v>2024</v>
          </cell>
        </row>
        <row r="6553">
          <cell r="AF6553" t="str">
            <v>代收水费</v>
          </cell>
        </row>
        <row r="6554">
          <cell r="C6554" t="str">
            <v>中华东波苑</v>
          </cell>
        </row>
        <row r="6554">
          <cell r="K6554" t="str">
            <v>2024年</v>
          </cell>
        </row>
        <row r="6554">
          <cell r="M6554">
            <v>45535</v>
          </cell>
        </row>
        <row r="6554">
          <cell r="S6554">
            <v>231.04</v>
          </cell>
        </row>
        <row r="6554">
          <cell r="AA6554">
            <v>45536</v>
          </cell>
          <cell r="AB6554">
            <v>2024</v>
          </cell>
        </row>
        <row r="6554">
          <cell r="AF6554" t="str">
            <v>代收水费</v>
          </cell>
        </row>
        <row r="6555">
          <cell r="C6555" t="str">
            <v>中华东波苑</v>
          </cell>
        </row>
        <row r="6555">
          <cell r="K6555" t="str">
            <v>2024年</v>
          </cell>
        </row>
        <row r="6555">
          <cell r="M6555">
            <v>45535</v>
          </cell>
        </row>
        <row r="6555">
          <cell r="S6555">
            <v>708.4</v>
          </cell>
        </row>
        <row r="6555">
          <cell r="AA6555">
            <v>45536</v>
          </cell>
          <cell r="AB6555">
            <v>2024</v>
          </cell>
        </row>
        <row r="6555">
          <cell r="AF6555" t="str">
            <v>电费及管理费</v>
          </cell>
        </row>
        <row r="6556">
          <cell r="C6556" t="str">
            <v>中华东波苑</v>
          </cell>
        </row>
        <row r="6556">
          <cell r="K6556" t="str">
            <v>2024年</v>
          </cell>
        </row>
        <row r="6556">
          <cell r="M6556">
            <v>45535</v>
          </cell>
        </row>
        <row r="6556">
          <cell r="S6556">
            <v>4879.6</v>
          </cell>
        </row>
        <row r="6556">
          <cell r="AA6556">
            <v>45536</v>
          </cell>
          <cell r="AB6556">
            <v>2024</v>
          </cell>
        </row>
        <row r="6556">
          <cell r="AF6556" t="str">
            <v>电费及管理费</v>
          </cell>
        </row>
        <row r="6557">
          <cell r="C6557" t="str">
            <v>中华东波苑</v>
          </cell>
        </row>
        <row r="6557">
          <cell r="K6557" t="str">
            <v>2024年</v>
          </cell>
        </row>
        <row r="6557">
          <cell r="M6557">
            <v>45535</v>
          </cell>
        </row>
        <row r="6557">
          <cell r="S6557">
            <v>976</v>
          </cell>
        </row>
        <row r="6557">
          <cell r="AA6557">
            <v>45536</v>
          </cell>
          <cell r="AB6557">
            <v>2024</v>
          </cell>
        </row>
        <row r="6557">
          <cell r="AF6557" t="str">
            <v>代收水费</v>
          </cell>
        </row>
        <row r="6558">
          <cell r="C6558" t="str">
            <v>中华东波苑</v>
          </cell>
        </row>
        <row r="6558">
          <cell r="K6558" t="str">
            <v>2024年</v>
          </cell>
        </row>
        <row r="6558">
          <cell r="M6558">
            <v>45535</v>
          </cell>
        </row>
        <row r="6558">
          <cell r="S6558">
            <v>7806.15</v>
          </cell>
        </row>
        <row r="6558">
          <cell r="AA6558">
            <v>45536</v>
          </cell>
          <cell r="AB6558">
            <v>2024</v>
          </cell>
        </row>
        <row r="6558">
          <cell r="AF6558" t="str">
            <v>电费及管理费</v>
          </cell>
        </row>
        <row r="6559">
          <cell r="C6559" t="str">
            <v>中华东波苑</v>
          </cell>
        </row>
        <row r="6559">
          <cell r="K6559" t="str">
            <v>2024年</v>
          </cell>
        </row>
        <row r="6559">
          <cell r="M6559">
            <v>45535</v>
          </cell>
        </row>
        <row r="6559">
          <cell r="S6559">
            <v>144.4</v>
          </cell>
        </row>
        <row r="6559">
          <cell r="AA6559">
            <v>45536</v>
          </cell>
          <cell r="AB6559">
            <v>2024</v>
          </cell>
        </row>
        <row r="6559">
          <cell r="AF6559" t="str">
            <v>代收水费</v>
          </cell>
        </row>
        <row r="6560">
          <cell r="C6560" t="str">
            <v>中华东波苑</v>
          </cell>
        </row>
        <row r="6560">
          <cell r="K6560" t="str">
            <v>2024年</v>
          </cell>
        </row>
        <row r="6560">
          <cell r="M6560">
            <v>45535</v>
          </cell>
        </row>
        <row r="6560">
          <cell r="S6560">
            <v>502.8</v>
          </cell>
        </row>
        <row r="6560">
          <cell r="AA6560">
            <v>45536</v>
          </cell>
          <cell r="AB6560">
            <v>2024</v>
          </cell>
        </row>
        <row r="6560">
          <cell r="AF6560" t="str">
            <v>电费及管理费</v>
          </cell>
        </row>
        <row r="6561">
          <cell r="C6561" t="str">
            <v>中华东波苑</v>
          </cell>
        </row>
        <row r="6561">
          <cell r="K6561" t="str">
            <v>2024年</v>
          </cell>
        </row>
        <row r="6561">
          <cell r="M6561">
            <v>45535</v>
          </cell>
        </row>
        <row r="6561">
          <cell r="S6561">
            <v>157.5</v>
          </cell>
        </row>
        <row r="6561">
          <cell r="AA6561">
            <v>45536</v>
          </cell>
          <cell r="AB6561">
            <v>2024</v>
          </cell>
        </row>
        <row r="6561">
          <cell r="AF6561" t="str">
            <v>代收水费</v>
          </cell>
        </row>
        <row r="6562">
          <cell r="C6562" t="str">
            <v>中华东波苑</v>
          </cell>
        </row>
        <row r="6562">
          <cell r="K6562" t="str">
            <v>2024年</v>
          </cell>
        </row>
        <row r="6562">
          <cell r="M6562">
            <v>45535</v>
          </cell>
        </row>
        <row r="6562">
          <cell r="S6562">
            <v>20.9</v>
          </cell>
        </row>
        <row r="6562">
          <cell r="AA6562">
            <v>45536</v>
          </cell>
          <cell r="AB6562">
            <v>2024</v>
          </cell>
        </row>
        <row r="6562">
          <cell r="AF6562" t="str">
            <v>电费及管理费</v>
          </cell>
        </row>
        <row r="6563">
          <cell r="C6563" t="str">
            <v>中华东波苑</v>
          </cell>
        </row>
        <row r="6563">
          <cell r="K6563" t="str">
            <v>2024年</v>
          </cell>
        </row>
        <row r="6563">
          <cell r="M6563">
            <v>45535</v>
          </cell>
        </row>
        <row r="6563">
          <cell r="S6563">
            <v>236.5</v>
          </cell>
        </row>
        <row r="6563">
          <cell r="AA6563">
            <v>45536</v>
          </cell>
          <cell r="AB6563">
            <v>2024</v>
          </cell>
        </row>
        <row r="6563">
          <cell r="AF6563" t="str">
            <v>电费及管理费</v>
          </cell>
        </row>
        <row r="6564">
          <cell r="C6564" t="str">
            <v>中华东波苑</v>
          </cell>
        </row>
        <row r="6564">
          <cell r="K6564" t="str">
            <v>2024年</v>
          </cell>
        </row>
        <row r="6564">
          <cell r="M6564">
            <v>45535</v>
          </cell>
        </row>
        <row r="6564">
          <cell r="S6564">
            <v>72.2</v>
          </cell>
        </row>
        <row r="6564">
          <cell r="AA6564">
            <v>45536</v>
          </cell>
          <cell r="AB6564">
            <v>2024</v>
          </cell>
        </row>
        <row r="6564">
          <cell r="AF6564" t="str">
            <v>代收水费</v>
          </cell>
        </row>
        <row r="6565">
          <cell r="C6565" t="str">
            <v>中华东波苑</v>
          </cell>
        </row>
        <row r="6565">
          <cell r="K6565" t="str">
            <v>2024年</v>
          </cell>
        </row>
        <row r="6565">
          <cell r="M6565">
            <v>45657</v>
          </cell>
        </row>
        <row r="6565">
          <cell r="S6565">
            <v>3000</v>
          </cell>
        </row>
        <row r="6565">
          <cell r="AA6565">
            <v>45536</v>
          </cell>
          <cell r="AB6565">
            <v>2024</v>
          </cell>
        </row>
        <row r="6565">
          <cell r="AF6565" t="str">
            <v>地面停车费</v>
          </cell>
        </row>
        <row r="6566">
          <cell r="C6566" t="str">
            <v>中华东波苑</v>
          </cell>
        </row>
        <row r="6566">
          <cell r="K6566" t="str">
            <v>2024年</v>
          </cell>
        </row>
        <row r="6566">
          <cell r="M6566">
            <v>45657</v>
          </cell>
        </row>
        <row r="6566">
          <cell r="S6566">
            <v>736.8</v>
          </cell>
        </row>
        <row r="6566">
          <cell r="AA6566">
            <v>45536</v>
          </cell>
          <cell r="AB6566">
            <v>2024</v>
          </cell>
        </row>
        <row r="6566">
          <cell r="AF6566" t="str">
            <v>住宅物业费</v>
          </cell>
        </row>
        <row r="6567">
          <cell r="C6567" t="str">
            <v>中华东波苑</v>
          </cell>
        </row>
        <row r="6567">
          <cell r="K6567" t="str">
            <v>2024年</v>
          </cell>
        </row>
        <row r="6567">
          <cell r="M6567">
            <v>45657</v>
          </cell>
        </row>
        <row r="6567">
          <cell r="S6567">
            <v>1500</v>
          </cell>
        </row>
        <row r="6567">
          <cell r="AA6567">
            <v>45536</v>
          </cell>
          <cell r="AB6567">
            <v>2024</v>
          </cell>
        </row>
        <row r="6567">
          <cell r="AF6567" t="str">
            <v>地面停车费</v>
          </cell>
        </row>
        <row r="6568">
          <cell r="C6568" t="str">
            <v>中华东波苑</v>
          </cell>
        </row>
        <row r="6568">
          <cell r="K6568" t="str">
            <v>2024年</v>
          </cell>
        </row>
        <row r="6568">
          <cell r="M6568">
            <v>45657</v>
          </cell>
        </row>
        <row r="6568">
          <cell r="S6568">
            <v>2100</v>
          </cell>
        </row>
        <row r="6568">
          <cell r="AA6568">
            <v>45536</v>
          </cell>
          <cell r="AB6568">
            <v>2024</v>
          </cell>
        </row>
        <row r="6568">
          <cell r="AF6568" t="str">
            <v>地下停车费</v>
          </cell>
        </row>
        <row r="6569">
          <cell r="C6569" t="str">
            <v>中华东波苑</v>
          </cell>
        </row>
        <row r="6569">
          <cell r="K6569" t="str">
            <v>2024年</v>
          </cell>
        </row>
        <row r="6569">
          <cell r="M6569">
            <v>45657</v>
          </cell>
        </row>
        <row r="6569">
          <cell r="S6569">
            <v>3000</v>
          </cell>
        </row>
        <row r="6569">
          <cell r="AA6569">
            <v>45536</v>
          </cell>
          <cell r="AB6569">
            <v>2024</v>
          </cell>
        </row>
        <row r="6569">
          <cell r="AF6569" t="str">
            <v>临时停车费</v>
          </cell>
        </row>
        <row r="6570">
          <cell r="C6570" t="str">
            <v>中华东波苑</v>
          </cell>
        </row>
        <row r="6570">
          <cell r="K6570" t="str">
            <v>2024年</v>
          </cell>
        </row>
        <row r="6570">
          <cell r="M6570">
            <v>45657</v>
          </cell>
        </row>
        <row r="6570">
          <cell r="S6570">
            <v>1799.16</v>
          </cell>
        </row>
        <row r="6570">
          <cell r="AA6570">
            <v>45536</v>
          </cell>
          <cell r="AB6570">
            <v>2024</v>
          </cell>
        </row>
        <row r="6570">
          <cell r="AF6570" t="str">
            <v>住宅物业费</v>
          </cell>
        </row>
        <row r="6571">
          <cell r="C6571" t="str">
            <v>中华东波苑</v>
          </cell>
        </row>
        <row r="6571">
          <cell r="K6571" t="str">
            <v>2024年</v>
          </cell>
        </row>
        <row r="6571">
          <cell r="M6571">
            <v>45657</v>
          </cell>
        </row>
        <row r="6571">
          <cell r="S6571">
            <v>900.42</v>
          </cell>
        </row>
        <row r="6571">
          <cell r="AA6571">
            <v>45536</v>
          </cell>
          <cell r="AB6571">
            <v>2024</v>
          </cell>
        </row>
        <row r="6571">
          <cell r="AF6571" t="str">
            <v>住宅物业费</v>
          </cell>
        </row>
        <row r="6572">
          <cell r="C6572" t="str">
            <v>中华东波苑</v>
          </cell>
        </row>
        <row r="6572">
          <cell r="K6572" t="str">
            <v>2024年</v>
          </cell>
        </row>
        <row r="6572">
          <cell r="M6572">
            <v>45535</v>
          </cell>
        </row>
        <row r="6572">
          <cell r="S6572">
            <v>4290</v>
          </cell>
        </row>
        <row r="6572">
          <cell r="AA6572">
            <v>45536</v>
          </cell>
          <cell r="AB6572">
            <v>2024</v>
          </cell>
        </row>
        <row r="6572">
          <cell r="AF6572" t="str">
            <v>电费及管理费</v>
          </cell>
        </row>
        <row r="6573">
          <cell r="C6573" t="str">
            <v>中华东波苑</v>
          </cell>
        </row>
        <row r="6573">
          <cell r="K6573" t="str">
            <v>2024年</v>
          </cell>
        </row>
        <row r="6573">
          <cell r="M6573">
            <v>45535</v>
          </cell>
        </row>
        <row r="6573">
          <cell r="S6573">
            <v>180.5</v>
          </cell>
        </row>
        <row r="6573">
          <cell r="AA6573">
            <v>45536</v>
          </cell>
          <cell r="AB6573">
            <v>2024</v>
          </cell>
        </row>
        <row r="6573">
          <cell r="AF6573" t="str">
            <v>代收水费</v>
          </cell>
        </row>
        <row r="6574">
          <cell r="C6574" t="str">
            <v>中华东波苑</v>
          </cell>
        </row>
        <row r="6574">
          <cell r="K6574" t="str">
            <v>2024年</v>
          </cell>
        </row>
        <row r="6574">
          <cell r="M6574">
            <v>45535</v>
          </cell>
        </row>
        <row r="6574">
          <cell r="S6574">
            <v>122.74</v>
          </cell>
        </row>
        <row r="6574">
          <cell r="AA6574">
            <v>45536</v>
          </cell>
          <cell r="AB6574">
            <v>2024</v>
          </cell>
        </row>
        <row r="6574">
          <cell r="AF6574" t="str">
            <v>代收水费</v>
          </cell>
        </row>
        <row r="6575">
          <cell r="C6575" t="str">
            <v>中华东波苑</v>
          </cell>
        </row>
        <row r="6575">
          <cell r="K6575" t="str">
            <v>2024年</v>
          </cell>
        </row>
        <row r="6575">
          <cell r="M6575">
            <v>45657</v>
          </cell>
        </row>
        <row r="6575">
          <cell r="S6575">
            <v>781.19</v>
          </cell>
        </row>
        <row r="6575">
          <cell r="AA6575">
            <v>45536</v>
          </cell>
          <cell r="AB6575">
            <v>2024</v>
          </cell>
        </row>
        <row r="6575">
          <cell r="AF6575" t="str">
            <v>住宅物业费</v>
          </cell>
        </row>
        <row r="6576">
          <cell r="C6576" t="str">
            <v>中华东波苑</v>
          </cell>
        </row>
        <row r="6576">
          <cell r="K6576" t="str">
            <v>2024年</v>
          </cell>
        </row>
        <row r="6576">
          <cell r="M6576">
            <v>45657</v>
          </cell>
        </row>
        <row r="6576">
          <cell r="S6576">
            <v>1415.09</v>
          </cell>
        </row>
        <row r="6576">
          <cell r="AA6576">
            <v>45536</v>
          </cell>
          <cell r="AB6576">
            <v>2024</v>
          </cell>
        </row>
        <row r="6576">
          <cell r="AF6576" t="str">
            <v>地面停车费</v>
          </cell>
        </row>
        <row r="6577">
          <cell r="C6577" t="str">
            <v>中华东波苑</v>
          </cell>
        </row>
        <row r="6577">
          <cell r="K6577" t="str">
            <v>2024年</v>
          </cell>
        </row>
        <row r="6577">
          <cell r="M6577">
            <v>45657</v>
          </cell>
        </row>
        <row r="6577">
          <cell r="S6577">
            <v>84.91</v>
          </cell>
        </row>
        <row r="6577">
          <cell r="AA6577">
            <v>45536</v>
          </cell>
          <cell r="AB6577">
            <v>2024</v>
          </cell>
        </row>
        <row r="6577">
          <cell r="AF6577" t="str">
            <v>地面停车费</v>
          </cell>
        </row>
        <row r="6578">
          <cell r="C6578" t="str">
            <v>中华东波苑</v>
          </cell>
        </row>
        <row r="6578">
          <cell r="K6578" t="str">
            <v>2024年</v>
          </cell>
        </row>
        <row r="6578">
          <cell r="M6578">
            <v>45657</v>
          </cell>
        </row>
        <row r="6578">
          <cell r="S6578">
            <v>46.87</v>
          </cell>
        </row>
        <row r="6578">
          <cell r="AA6578">
            <v>45536</v>
          </cell>
          <cell r="AB6578">
            <v>2024</v>
          </cell>
        </row>
        <row r="6578">
          <cell r="AF6578" t="str">
            <v>住宅物业费</v>
          </cell>
        </row>
        <row r="6579">
          <cell r="C6579" t="str">
            <v>中华东波苑</v>
          </cell>
        </row>
        <row r="6579">
          <cell r="K6579" t="str">
            <v>2024年</v>
          </cell>
        </row>
        <row r="6579">
          <cell r="M6579">
            <v>45535</v>
          </cell>
        </row>
        <row r="6579">
          <cell r="S6579">
            <v>4395.6</v>
          </cell>
        </row>
        <row r="6579">
          <cell r="AA6579">
            <v>45536</v>
          </cell>
          <cell r="AB6579">
            <v>2024</v>
          </cell>
        </row>
        <row r="6579">
          <cell r="AF6579" t="str">
            <v>电费及管理费</v>
          </cell>
        </row>
        <row r="6580">
          <cell r="C6580" t="str">
            <v>中华东波苑</v>
          </cell>
        </row>
        <row r="6580">
          <cell r="K6580" t="str">
            <v>2024年</v>
          </cell>
        </row>
        <row r="6580">
          <cell r="M6580">
            <v>45535</v>
          </cell>
        </row>
        <row r="6580">
          <cell r="S6580">
            <v>21.66</v>
          </cell>
        </row>
        <row r="6580">
          <cell r="AA6580">
            <v>45536</v>
          </cell>
          <cell r="AB6580">
            <v>2024</v>
          </cell>
        </row>
        <row r="6580">
          <cell r="AF6580" t="str">
            <v>代收水费</v>
          </cell>
        </row>
        <row r="6581">
          <cell r="C6581" t="str">
            <v>中华东波苑</v>
          </cell>
        </row>
        <row r="6581">
          <cell r="K6581" t="str">
            <v>2024年</v>
          </cell>
        </row>
        <row r="6581">
          <cell r="M6581">
            <v>45535</v>
          </cell>
        </row>
        <row r="6581">
          <cell r="S6581">
            <v>1026.25</v>
          </cell>
        </row>
        <row r="6581">
          <cell r="AA6581">
            <v>45536</v>
          </cell>
          <cell r="AB6581">
            <v>2024</v>
          </cell>
        </row>
        <row r="6581">
          <cell r="AF6581" t="str">
            <v>电费及管理费</v>
          </cell>
        </row>
        <row r="6582">
          <cell r="C6582" t="str">
            <v>中华东波苑</v>
          </cell>
        </row>
        <row r="6582">
          <cell r="K6582" t="str">
            <v>2024年</v>
          </cell>
        </row>
        <row r="6582">
          <cell r="M6582">
            <v>45535</v>
          </cell>
        </row>
        <row r="6582">
          <cell r="S6582">
            <v>22.5</v>
          </cell>
        </row>
        <row r="6582">
          <cell r="AA6582">
            <v>45536</v>
          </cell>
          <cell r="AB6582">
            <v>2024</v>
          </cell>
        </row>
        <row r="6582">
          <cell r="AF6582" t="str">
            <v>代收水费</v>
          </cell>
        </row>
        <row r="6583">
          <cell r="C6583" t="str">
            <v>中华东波苑</v>
          </cell>
        </row>
        <row r="6583">
          <cell r="K6583" t="str">
            <v>2024年</v>
          </cell>
        </row>
        <row r="6583">
          <cell r="M6583">
            <v>45443</v>
          </cell>
        </row>
        <row r="6583">
          <cell r="S6583">
            <v>4317.86</v>
          </cell>
        </row>
        <row r="6583">
          <cell r="AA6583">
            <v>45536</v>
          </cell>
          <cell r="AB6583">
            <v>2024</v>
          </cell>
        </row>
        <row r="6583">
          <cell r="AF6583" t="str">
            <v>电费及管理费</v>
          </cell>
        </row>
        <row r="6584">
          <cell r="C6584" t="str">
            <v>中华东波苑</v>
          </cell>
        </row>
        <row r="6584">
          <cell r="K6584" t="str">
            <v>2024年</v>
          </cell>
        </row>
        <row r="6584">
          <cell r="M6584">
            <v>45443</v>
          </cell>
        </row>
        <row r="6584">
          <cell r="S6584">
            <v>5682.14</v>
          </cell>
        </row>
        <row r="6584">
          <cell r="AA6584">
            <v>45536</v>
          </cell>
          <cell r="AB6584">
            <v>2024</v>
          </cell>
        </row>
        <row r="6584">
          <cell r="AF6584" t="str">
            <v>代收水费</v>
          </cell>
        </row>
        <row r="6585">
          <cell r="C6585" t="str">
            <v>中华东波苑</v>
          </cell>
        </row>
        <row r="6585">
          <cell r="K6585" t="str">
            <v>2024年</v>
          </cell>
        </row>
        <row r="6585">
          <cell r="M6585">
            <v>45535</v>
          </cell>
        </row>
        <row r="6585">
          <cell r="S6585">
            <v>6284.3</v>
          </cell>
        </row>
        <row r="6585">
          <cell r="AA6585">
            <v>45536</v>
          </cell>
          <cell r="AB6585">
            <v>2024</v>
          </cell>
        </row>
        <row r="6585">
          <cell r="AF6585" t="str">
            <v>电费及管理费</v>
          </cell>
        </row>
        <row r="6586">
          <cell r="C6586" t="str">
            <v>中华东波苑</v>
          </cell>
        </row>
        <row r="6586">
          <cell r="K6586" t="str">
            <v>2024年</v>
          </cell>
        </row>
        <row r="6586">
          <cell r="M6586">
            <v>45535</v>
          </cell>
        </row>
        <row r="6586">
          <cell r="S6586">
            <v>705.96</v>
          </cell>
        </row>
        <row r="6586">
          <cell r="AA6586">
            <v>45536</v>
          </cell>
          <cell r="AB6586">
            <v>2024</v>
          </cell>
        </row>
        <row r="6586">
          <cell r="AF6586" t="str">
            <v>代收水费</v>
          </cell>
        </row>
        <row r="6587">
          <cell r="C6587" t="str">
            <v>中华东波苑</v>
          </cell>
        </row>
        <row r="6587">
          <cell r="K6587" t="str">
            <v>2024年</v>
          </cell>
        </row>
        <row r="6587">
          <cell r="M6587">
            <v>45657</v>
          </cell>
        </row>
        <row r="6587">
          <cell r="S6587">
            <v>736.8</v>
          </cell>
        </row>
        <row r="6587">
          <cell r="AA6587">
            <v>45536</v>
          </cell>
          <cell r="AB6587">
            <v>2024</v>
          </cell>
        </row>
        <row r="6587">
          <cell r="AF6587" t="str">
            <v>住宅物业费</v>
          </cell>
        </row>
        <row r="6588">
          <cell r="C6588" t="str">
            <v>中华东波苑</v>
          </cell>
        </row>
        <row r="6588">
          <cell r="K6588" t="str">
            <v>2024年</v>
          </cell>
        </row>
        <row r="6588">
          <cell r="M6588">
            <v>45657</v>
          </cell>
        </row>
        <row r="6588">
          <cell r="S6588">
            <v>899.58</v>
          </cell>
        </row>
        <row r="6588">
          <cell r="AA6588">
            <v>45536</v>
          </cell>
          <cell r="AB6588">
            <v>2024</v>
          </cell>
        </row>
        <row r="6588">
          <cell r="AF6588" t="str">
            <v>住宅物业费</v>
          </cell>
        </row>
        <row r="6589">
          <cell r="C6589" t="str">
            <v>中华东波苑</v>
          </cell>
        </row>
        <row r="6589">
          <cell r="K6589" t="str">
            <v>2024年</v>
          </cell>
        </row>
        <row r="6589">
          <cell r="M6589">
            <v>45657</v>
          </cell>
        </row>
        <row r="6589">
          <cell r="S6589">
            <v>1500</v>
          </cell>
        </row>
        <row r="6589">
          <cell r="AA6589">
            <v>45536</v>
          </cell>
          <cell r="AB6589">
            <v>2024</v>
          </cell>
        </row>
        <row r="6589">
          <cell r="AF6589" t="str">
            <v>地面停车费</v>
          </cell>
        </row>
        <row r="6590">
          <cell r="C6590" t="str">
            <v>中华东波苑</v>
          </cell>
        </row>
        <row r="6590">
          <cell r="K6590" t="str">
            <v>2024年</v>
          </cell>
        </row>
        <row r="6590">
          <cell r="M6590">
            <v>45657</v>
          </cell>
        </row>
        <row r="6590">
          <cell r="S6590">
            <v>1673.88</v>
          </cell>
        </row>
        <row r="6590">
          <cell r="AA6590">
            <v>45536</v>
          </cell>
          <cell r="AB6590">
            <v>2024</v>
          </cell>
        </row>
        <row r="6590">
          <cell r="AF6590" t="str">
            <v>住宅物业费</v>
          </cell>
        </row>
        <row r="6591">
          <cell r="C6591" t="str">
            <v>中华东波苑</v>
          </cell>
        </row>
        <row r="6591">
          <cell r="K6591" t="str">
            <v>2024年</v>
          </cell>
        </row>
        <row r="6591">
          <cell r="M6591">
            <v>45535</v>
          </cell>
        </row>
        <row r="6591">
          <cell r="S6591">
            <v>997.5</v>
          </cell>
        </row>
        <row r="6591">
          <cell r="AA6591">
            <v>45536</v>
          </cell>
          <cell r="AB6591">
            <v>2024</v>
          </cell>
        </row>
        <row r="6591">
          <cell r="AF6591" t="str">
            <v>电费及管理费</v>
          </cell>
        </row>
        <row r="6592">
          <cell r="C6592" t="str">
            <v>中华东波苑</v>
          </cell>
        </row>
        <row r="6592">
          <cell r="K6592" t="str">
            <v>2024年</v>
          </cell>
        </row>
        <row r="6592">
          <cell r="M6592">
            <v>45657</v>
          </cell>
        </row>
        <row r="6592">
          <cell r="S6592">
            <v>1656.12</v>
          </cell>
        </row>
        <row r="6592">
          <cell r="AA6592">
            <v>45536</v>
          </cell>
          <cell r="AB6592">
            <v>2024</v>
          </cell>
        </row>
        <row r="6592">
          <cell r="AF6592" t="str">
            <v>住宅物业费</v>
          </cell>
        </row>
        <row r="6593">
          <cell r="C6593" t="str">
            <v>中华东波苑</v>
          </cell>
        </row>
        <row r="6593">
          <cell r="K6593" t="str">
            <v>2024年</v>
          </cell>
        </row>
        <row r="6593">
          <cell r="M6593">
            <v>45535</v>
          </cell>
        </row>
        <row r="6593">
          <cell r="S6593">
            <v>4756.4</v>
          </cell>
        </row>
        <row r="6593">
          <cell r="AA6593">
            <v>45536</v>
          </cell>
          <cell r="AB6593">
            <v>2024</v>
          </cell>
        </row>
        <row r="6593">
          <cell r="AF6593" t="str">
            <v>电费及管理费</v>
          </cell>
        </row>
        <row r="6594">
          <cell r="C6594" t="str">
            <v>中华东波苑</v>
          </cell>
        </row>
        <row r="6594">
          <cell r="K6594" t="str">
            <v>2024年</v>
          </cell>
        </row>
        <row r="6594">
          <cell r="M6594">
            <v>45535</v>
          </cell>
        </row>
        <row r="6594">
          <cell r="S6594">
            <v>562.5</v>
          </cell>
        </row>
        <row r="6594">
          <cell r="AA6594">
            <v>45536</v>
          </cell>
          <cell r="AB6594">
            <v>2024</v>
          </cell>
        </row>
        <row r="6594">
          <cell r="AF6594" t="str">
            <v>代收水费</v>
          </cell>
        </row>
        <row r="6595">
          <cell r="C6595" t="str">
            <v>中华东波苑</v>
          </cell>
        </row>
        <row r="6595">
          <cell r="K6595" t="str">
            <v>2024年</v>
          </cell>
        </row>
        <row r="6595">
          <cell r="M6595">
            <v>45535</v>
          </cell>
        </row>
        <row r="6595">
          <cell r="S6595">
            <v>7279.8</v>
          </cell>
        </row>
        <row r="6595">
          <cell r="AA6595">
            <v>45536</v>
          </cell>
          <cell r="AB6595">
            <v>2024</v>
          </cell>
        </row>
        <row r="6595">
          <cell r="AF6595" t="str">
            <v>电费及管理费</v>
          </cell>
        </row>
        <row r="6596">
          <cell r="C6596" t="str">
            <v>中华东波苑</v>
          </cell>
        </row>
        <row r="6596">
          <cell r="K6596" t="str">
            <v>2024年</v>
          </cell>
        </row>
        <row r="6596">
          <cell r="M6596">
            <v>45535</v>
          </cell>
        </row>
        <row r="6596">
          <cell r="S6596">
            <v>1222.5</v>
          </cell>
        </row>
        <row r="6596">
          <cell r="AA6596">
            <v>45536</v>
          </cell>
          <cell r="AB6596">
            <v>2024</v>
          </cell>
        </row>
        <row r="6596">
          <cell r="AF6596" t="str">
            <v>代收水费</v>
          </cell>
        </row>
        <row r="6597">
          <cell r="C6597" t="str">
            <v>中华东波苑</v>
          </cell>
        </row>
        <row r="6597">
          <cell r="K6597" t="str">
            <v>2024年</v>
          </cell>
        </row>
        <row r="6597">
          <cell r="M6597">
            <v>45657</v>
          </cell>
        </row>
        <row r="6597">
          <cell r="S6597">
            <v>1170.48</v>
          </cell>
        </row>
        <row r="6597">
          <cell r="AA6597">
            <v>45536</v>
          </cell>
          <cell r="AB6597">
            <v>2024</v>
          </cell>
        </row>
        <row r="6597">
          <cell r="AF6597" t="str">
            <v>商铺物业费</v>
          </cell>
        </row>
        <row r="6598">
          <cell r="C6598" t="str">
            <v>中华东波苑</v>
          </cell>
        </row>
        <row r="6598">
          <cell r="K6598" t="str">
            <v>2024年</v>
          </cell>
        </row>
        <row r="6598">
          <cell r="M6598">
            <v>45535</v>
          </cell>
        </row>
        <row r="6598">
          <cell r="S6598">
            <v>11031.66</v>
          </cell>
        </row>
        <row r="6598">
          <cell r="AA6598">
            <v>45536</v>
          </cell>
          <cell r="AB6598">
            <v>2024</v>
          </cell>
        </row>
        <row r="6598">
          <cell r="AF6598" t="str">
            <v>电费及管理费</v>
          </cell>
        </row>
        <row r="6599">
          <cell r="C6599" t="str">
            <v>中华东波苑</v>
          </cell>
        </row>
        <row r="6599">
          <cell r="K6599" t="str">
            <v>2024年</v>
          </cell>
        </row>
        <row r="6599">
          <cell r="M6599">
            <v>45535</v>
          </cell>
        </row>
        <row r="6599">
          <cell r="S6599">
            <v>1098</v>
          </cell>
        </row>
        <row r="6599">
          <cell r="AA6599">
            <v>45536</v>
          </cell>
          <cell r="AB6599">
            <v>2024</v>
          </cell>
        </row>
        <row r="6599">
          <cell r="AF6599" t="str">
            <v>代收水费</v>
          </cell>
        </row>
        <row r="6600">
          <cell r="C6600" t="str">
            <v>中华东波苑</v>
          </cell>
        </row>
        <row r="6600">
          <cell r="K6600" t="str">
            <v>2024年</v>
          </cell>
        </row>
        <row r="6600">
          <cell r="M6600">
            <v>45535</v>
          </cell>
        </row>
        <row r="6600">
          <cell r="S6600">
            <v>9597.6</v>
          </cell>
        </row>
        <row r="6600">
          <cell r="AA6600">
            <v>45536</v>
          </cell>
          <cell r="AB6600">
            <v>2024</v>
          </cell>
        </row>
        <row r="6600">
          <cell r="AF6600" t="str">
            <v>电费及管理费</v>
          </cell>
        </row>
        <row r="6601">
          <cell r="C6601" t="str">
            <v>中华东波苑</v>
          </cell>
        </row>
        <row r="6601">
          <cell r="K6601" t="str">
            <v>2024年</v>
          </cell>
        </row>
        <row r="6601">
          <cell r="M6601">
            <v>45535</v>
          </cell>
        </row>
        <row r="6601">
          <cell r="S6601">
            <v>1561.6</v>
          </cell>
        </row>
        <row r="6601">
          <cell r="AA6601">
            <v>45536</v>
          </cell>
          <cell r="AB6601">
            <v>2024</v>
          </cell>
        </row>
        <row r="6601">
          <cell r="AF6601" t="str">
            <v>代收水费</v>
          </cell>
        </row>
        <row r="6602">
          <cell r="C6602" t="str">
            <v>中华东波苑</v>
          </cell>
        </row>
        <row r="6602">
          <cell r="K6602" t="str">
            <v>2024年</v>
          </cell>
        </row>
        <row r="6602">
          <cell r="M6602">
            <v>45561</v>
          </cell>
        </row>
        <row r="6602">
          <cell r="S6602">
            <v>1360</v>
          </cell>
        </row>
        <row r="6602">
          <cell r="AA6602">
            <v>45536</v>
          </cell>
          <cell r="AB6602">
            <v>2024</v>
          </cell>
        </row>
        <row r="6602">
          <cell r="AF6602" t="str">
            <v>电费及管理费</v>
          </cell>
        </row>
        <row r="6603">
          <cell r="C6603" t="str">
            <v>中华东波苑</v>
          </cell>
        </row>
        <row r="6603">
          <cell r="K6603" t="str">
            <v>2024年</v>
          </cell>
        </row>
        <row r="6603">
          <cell r="M6603">
            <v>45535</v>
          </cell>
        </row>
        <row r="6603">
          <cell r="S6603">
            <v>495</v>
          </cell>
        </row>
        <row r="6603">
          <cell r="AA6603">
            <v>45536</v>
          </cell>
          <cell r="AB6603">
            <v>2024</v>
          </cell>
        </row>
        <row r="6603">
          <cell r="AF6603" t="str">
            <v>电费及管理费</v>
          </cell>
        </row>
        <row r="6604">
          <cell r="C6604" t="str">
            <v>中华东波苑</v>
          </cell>
        </row>
        <row r="6604">
          <cell r="K6604" t="str">
            <v>2024年</v>
          </cell>
        </row>
        <row r="6604">
          <cell r="M6604">
            <v>45535</v>
          </cell>
        </row>
        <row r="6604">
          <cell r="S6604">
            <v>46094</v>
          </cell>
        </row>
        <row r="6604">
          <cell r="AA6604">
            <v>45536</v>
          </cell>
          <cell r="AB6604">
            <v>2024</v>
          </cell>
        </row>
        <row r="6604">
          <cell r="AF6604" t="str">
            <v>电费及管理费</v>
          </cell>
        </row>
        <row r="6605">
          <cell r="C6605" t="str">
            <v>中华东波苑</v>
          </cell>
        </row>
        <row r="6605">
          <cell r="K6605" t="str">
            <v>2024年</v>
          </cell>
        </row>
        <row r="6605">
          <cell r="M6605">
            <v>45535</v>
          </cell>
        </row>
        <row r="6605">
          <cell r="S6605">
            <v>5869.86</v>
          </cell>
        </row>
        <row r="6605">
          <cell r="AA6605">
            <v>45536</v>
          </cell>
          <cell r="AB6605">
            <v>2024</v>
          </cell>
        </row>
        <row r="6605">
          <cell r="AF6605" t="str">
            <v>代收水费</v>
          </cell>
        </row>
        <row r="6606">
          <cell r="C6606" t="str">
            <v>中华东波苑</v>
          </cell>
        </row>
        <row r="6606">
          <cell r="K6606" t="str">
            <v>2024年</v>
          </cell>
        </row>
        <row r="6606">
          <cell r="M6606">
            <v>45657</v>
          </cell>
        </row>
        <row r="6606">
          <cell r="S6606">
            <v>1473.6</v>
          </cell>
        </row>
        <row r="6606">
          <cell r="AA6606">
            <v>45536</v>
          </cell>
          <cell r="AB6606">
            <v>2024</v>
          </cell>
        </row>
        <row r="6606">
          <cell r="AF6606" t="str">
            <v>住宅物业费</v>
          </cell>
        </row>
        <row r="6607">
          <cell r="C6607" t="str">
            <v>中华东波苑</v>
          </cell>
        </row>
        <row r="6607">
          <cell r="K6607" t="str">
            <v>2024年</v>
          </cell>
        </row>
        <row r="6607">
          <cell r="M6607">
            <v>45443</v>
          </cell>
        </row>
        <row r="6607">
          <cell r="S6607">
            <v>12778.94</v>
          </cell>
        </row>
        <row r="6607">
          <cell r="AA6607">
            <v>45536</v>
          </cell>
          <cell r="AB6607">
            <v>2024</v>
          </cell>
        </row>
        <row r="6607">
          <cell r="AF6607" t="str">
            <v>电费及管理费</v>
          </cell>
        </row>
        <row r="6608">
          <cell r="C6608" t="str">
            <v>中华东波苑</v>
          </cell>
        </row>
        <row r="6608">
          <cell r="K6608" t="str">
            <v>2024年</v>
          </cell>
        </row>
        <row r="6608">
          <cell r="M6608">
            <v>45535</v>
          </cell>
        </row>
        <row r="6608">
          <cell r="S6608">
            <v>39400</v>
          </cell>
        </row>
        <row r="6608">
          <cell r="AA6608">
            <v>45536</v>
          </cell>
          <cell r="AB6608">
            <v>2024</v>
          </cell>
        </row>
        <row r="6608">
          <cell r="AF6608" t="str">
            <v>电费及管理费</v>
          </cell>
        </row>
        <row r="6609">
          <cell r="C6609" t="str">
            <v>中华东波苑</v>
          </cell>
        </row>
        <row r="6609">
          <cell r="K6609" t="str">
            <v>2024年</v>
          </cell>
        </row>
        <row r="6609">
          <cell r="M6609">
            <v>45535</v>
          </cell>
        </row>
        <row r="6609">
          <cell r="S6609">
            <v>6021.48</v>
          </cell>
        </row>
        <row r="6609">
          <cell r="AA6609">
            <v>45536</v>
          </cell>
          <cell r="AB6609">
            <v>2024</v>
          </cell>
        </row>
        <row r="6609">
          <cell r="AF6609" t="str">
            <v>代收水费</v>
          </cell>
        </row>
        <row r="6610">
          <cell r="C6610" t="str">
            <v>中华东波苑</v>
          </cell>
        </row>
        <row r="6610">
          <cell r="K6610" t="str">
            <v>2024年</v>
          </cell>
        </row>
        <row r="6610">
          <cell r="M6610">
            <v>45565</v>
          </cell>
        </row>
        <row r="6610">
          <cell r="S6610">
            <v>9327.54</v>
          </cell>
        </row>
        <row r="6610">
          <cell r="AA6610">
            <v>45536</v>
          </cell>
          <cell r="AB6610">
            <v>2024</v>
          </cell>
        </row>
        <row r="6610">
          <cell r="AF6610" t="str">
            <v>商铺物业费</v>
          </cell>
        </row>
        <row r="6611">
          <cell r="C6611" t="str">
            <v>中华东波苑</v>
          </cell>
        </row>
        <row r="6611">
          <cell r="K6611" t="str">
            <v>2024年</v>
          </cell>
        </row>
        <row r="6611">
          <cell r="M6611">
            <v>45565</v>
          </cell>
        </row>
        <row r="6611">
          <cell r="S6611">
            <v>500</v>
          </cell>
        </row>
        <row r="6611">
          <cell r="AA6611">
            <v>45536</v>
          </cell>
          <cell r="AB6611">
            <v>2024</v>
          </cell>
        </row>
        <row r="6611">
          <cell r="AF6611" t="str">
            <v>临时停车费</v>
          </cell>
        </row>
        <row r="6612">
          <cell r="C6612" t="str">
            <v>中华东波苑</v>
          </cell>
        </row>
        <row r="6612">
          <cell r="K6612" t="str">
            <v>2024年</v>
          </cell>
        </row>
        <row r="6612">
          <cell r="M6612">
            <v>45565</v>
          </cell>
        </row>
        <row r="6612">
          <cell r="S6612">
            <v>250</v>
          </cell>
        </row>
        <row r="6612">
          <cell r="AA6612">
            <v>45536</v>
          </cell>
          <cell r="AB6612">
            <v>2024</v>
          </cell>
        </row>
        <row r="6612">
          <cell r="AF6612" t="str">
            <v>临时停车费</v>
          </cell>
        </row>
        <row r="6613">
          <cell r="C6613" t="str">
            <v>中华东波苑</v>
          </cell>
        </row>
        <row r="6613">
          <cell r="K6613" t="str">
            <v>2024年</v>
          </cell>
        </row>
        <row r="6613">
          <cell r="M6613">
            <v>45535</v>
          </cell>
        </row>
        <row r="6613">
          <cell r="S6613">
            <v>837</v>
          </cell>
        </row>
        <row r="6613">
          <cell r="AA6613">
            <v>45536</v>
          </cell>
          <cell r="AB6613">
            <v>2024</v>
          </cell>
        </row>
        <row r="6613">
          <cell r="AF6613" t="str">
            <v>电费及管理费</v>
          </cell>
        </row>
        <row r="6614">
          <cell r="C6614" t="str">
            <v>中华东波苑</v>
          </cell>
        </row>
        <row r="6614">
          <cell r="K6614" t="str">
            <v>2024年</v>
          </cell>
        </row>
        <row r="6614">
          <cell r="M6614">
            <v>45535</v>
          </cell>
        </row>
        <row r="6614">
          <cell r="S6614">
            <v>127.5</v>
          </cell>
        </row>
        <row r="6614">
          <cell r="AA6614">
            <v>45536</v>
          </cell>
          <cell r="AB6614">
            <v>2024</v>
          </cell>
        </row>
        <row r="6614">
          <cell r="AF6614" t="str">
            <v>代收水费</v>
          </cell>
        </row>
        <row r="6615">
          <cell r="C6615" t="str">
            <v>中华东波苑</v>
          </cell>
        </row>
        <row r="6615">
          <cell r="K6615" t="str">
            <v>2023年</v>
          </cell>
        </row>
        <row r="6615">
          <cell r="M6615">
            <v>45291</v>
          </cell>
        </row>
        <row r="6615">
          <cell r="S6615">
            <v>906.18</v>
          </cell>
        </row>
        <row r="6615">
          <cell r="AA6615">
            <v>45536</v>
          </cell>
          <cell r="AB6615">
            <v>2024</v>
          </cell>
        </row>
        <row r="6615">
          <cell r="AF6615" t="str">
            <v>商铺物业费</v>
          </cell>
        </row>
        <row r="6616">
          <cell r="C6616" t="str">
            <v>中华东波苑</v>
          </cell>
        </row>
        <row r="6616">
          <cell r="K6616" t="str">
            <v>2024年</v>
          </cell>
        </row>
        <row r="6616">
          <cell r="M6616">
            <v>45671</v>
          </cell>
        </row>
        <row r="6616">
          <cell r="S6616">
            <v>66.67</v>
          </cell>
        </row>
        <row r="6616">
          <cell r="AA6616">
            <v>45566</v>
          </cell>
          <cell r="AB6616">
            <v>2024</v>
          </cell>
        </row>
        <row r="6616">
          <cell r="AF6616" t="str">
            <v>电费及管理费</v>
          </cell>
        </row>
        <row r="6617">
          <cell r="C6617" t="str">
            <v>中华东波苑</v>
          </cell>
        </row>
        <row r="6617">
          <cell r="K6617" t="str">
            <v>2025年</v>
          </cell>
        </row>
        <row r="6617">
          <cell r="M6617">
            <v>45914</v>
          </cell>
        </row>
        <row r="6617">
          <cell r="S6617">
            <v>133.33</v>
          </cell>
        </row>
        <row r="6617">
          <cell r="AA6617">
            <v>45566</v>
          </cell>
          <cell r="AB6617">
            <v>2024</v>
          </cell>
        </row>
        <row r="6617">
          <cell r="AF6617" t="str">
            <v>电费及管理费</v>
          </cell>
        </row>
        <row r="6618">
          <cell r="C6618" t="str">
            <v>中华东波苑</v>
          </cell>
        </row>
        <row r="6618">
          <cell r="K6618" t="str">
            <v>2024年</v>
          </cell>
        </row>
        <row r="6618">
          <cell r="M6618">
            <v>45671</v>
          </cell>
        </row>
        <row r="6618">
          <cell r="S6618">
            <v>500</v>
          </cell>
        </row>
        <row r="6618">
          <cell r="AA6618">
            <v>45566</v>
          </cell>
          <cell r="AB6618">
            <v>2024</v>
          </cell>
        </row>
        <row r="6618">
          <cell r="AF6618" t="str">
            <v>快递柜</v>
          </cell>
        </row>
        <row r="6619">
          <cell r="C6619" t="str">
            <v>中华东波苑</v>
          </cell>
        </row>
        <row r="6619">
          <cell r="K6619" t="str">
            <v>2025年</v>
          </cell>
        </row>
        <row r="6619">
          <cell r="M6619">
            <v>45914</v>
          </cell>
        </row>
        <row r="6619">
          <cell r="S6619">
            <v>1000</v>
          </cell>
        </row>
        <row r="6619">
          <cell r="AA6619">
            <v>45566</v>
          </cell>
          <cell r="AB6619">
            <v>2024</v>
          </cell>
        </row>
        <row r="6619">
          <cell r="AF6619" t="str">
            <v>快递柜</v>
          </cell>
        </row>
        <row r="6620">
          <cell r="C6620" t="str">
            <v>中华东波苑</v>
          </cell>
        </row>
        <row r="6620">
          <cell r="K6620" t="str">
            <v>2024年</v>
          </cell>
        </row>
        <row r="6620">
          <cell r="M6620">
            <v>45640</v>
          </cell>
        </row>
        <row r="6620">
          <cell r="S6620">
            <v>3750</v>
          </cell>
        </row>
        <row r="6620">
          <cell r="AA6620">
            <v>45566</v>
          </cell>
          <cell r="AB6620">
            <v>2024</v>
          </cell>
        </row>
        <row r="6620">
          <cell r="AF6620" t="str">
            <v>电梯广告（业委会）</v>
          </cell>
        </row>
        <row r="6621">
          <cell r="C6621" t="str">
            <v>中华东波苑</v>
          </cell>
        </row>
        <row r="6621">
          <cell r="K6621" t="str">
            <v>2024年</v>
          </cell>
        </row>
        <row r="6621">
          <cell r="M6621">
            <v>45640</v>
          </cell>
        </row>
        <row r="6621">
          <cell r="S6621">
            <v>2850</v>
          </cell>
        </row>
        <row r="6621">
          <cell r="AA6621">
            <v>45566</v>
          </cell>
          <cell r="AB6621">
            <v>2024</v>
          </cell>
        </row>
        <row r="6621">
          <cell r="AF6621" t="str">
            <v>电梯广告（业委会）</v>
          </cell>
        </row>
        <row r="6622">
          <cell r="C6622" t="str">
            <v>中华东波苑</v>
          </cell>
        </row>
        <row r="6622">
          <cell r="K6622" t="str">
            <v>2024年</v>
          </cell>
        </row>
        <row r="6622">
          <cell r="M6622">
            <v>45640</v>
          </cell>
        </row>
        <row r="6622">
          <cell r="S6622">
            <v>3750</v>
          </cell>
        </row>
        <row r="6622">
          <cell r="AA6622">
            <v>45566</v>
          </cell>
          <cell r="AB6622">
            <v>2024</v>
          </cell>
        </row>
        <row r="6622">
          <cell r="AF6622" t="str">
            <v>电梯广告（业委会）</v>
          </cell>
        </row>
        <row r="6623">
          <cell r="C6623" t="str">
            <v>中华东波苑</v>
          </cell>
        </row>
        <row r="6623">
          <cell r="K6623" t="str">
            <v>2024年</v>
          </cell>
        </row>
        <row r="6623">
          <cell r="M6623">
            <v>45640</v>
          </cell>
        </row>
        <row r="6623">
          <cell r="S6623">
            <v>2850</v>
          </cell>
        </row>
        <row r="6623">
          <cell r="AA6623">
            <v>45566</v>
          </cell>
          <cell r="AB6623">
            <v>2024</v>
          </cell>
        </row>
        <row r="6623">
          <cell r="AF6623" t="str">
            <v>电梯广告（业委会）</v>
          </cell>
        </row>
        <row r="6624">
          <cell r="C6624" t="str">
            <v>中华东波苑</v>
          </cell>
        </row>
        <row r="6624">
          <cell r="K6624" t="str">
            <v>2024年</v>
          </cell>
        </row>
        <row r="6624">
          <cell r="M6624">
            <v>45640</v>
          </cell>
        </row>
        <row r="6624">
          <cell r="S6624">
            <v>750</v>
          </cell>
        </row>
        <row r="6624">
          <cell r="AA6624">
            <v>45566</v>
          </cell>
          <cell r="AB6624">
            <v>2024</v>
          </cell>
        </row>
        <row r="6624">
          <cell r="AF6624" t="str">
            <v>电梯广告（联讯）</v>
          </cell>
        </row>
        <row r="6625">
          <cell r="C6625" t="str">
            <v>中华东波苑</v>
          </cell>
        </row>
        <row r="6625">
          <cell r="K6625" t="str">
            <v>2024年</v>
          </cell>
        </row>
        <row r="6625">
          <cell r="M6625">
            <v>45640</v>
          </cell>
        </row>
        <row r="6625">
          <cell r="S6625">
            <v>500</v>
          </cell>
        </row>
        <row r="6625">
          <cell r="AA6625">
            <v>45566</v>
          </cell>
          <cell r="AB6625">
            <v>2024</v>
          </cell>
        </row>
        <row r="6625">
          <cell r="AF6625" t="str">
            <v>电梯广告（联讯）</v>
          </cell>
        </row>
        <row r="6626">
          <cell r="C6626" t="str">
            <v>中华东波苑</v>
          </cell>
        </row>
        <row r="6626">
          <cell r="K6626" t="str">
            <v>2024年</v>
          </cell>
        </row>
        <row r="6626">
          <cell r="M6626">
            <v>45640</v>
          </cell>
        </row>
        <row r="6626">
          <cell r="S6626">
            <v>750</v>
          </cell>
        </row>
        <row r="6626">
          <cell r="AA6626">
            <v>45566</v>
          </cell>
          <cell r="AB6626">
            <v>2024</v>
          </cell>
        </row>
        <row r="6626">
          <cell r="AF6626" t="str">
            <v>电梯广告（联讯）</v>
          </cell>
        </row>
        <row r="6627">
          <cell r="C6627" t="str">
            <v>中华东波苑</v>
          </cell>
        </row>
        <row r="6627">
          <cell r="K6627" t="str">
            <v>2024年</v>
          </cell>
        </row>
        <row r="6627">
          <cell r="M6627">
            <v>45640</v>
          </cell>
        </row>
        <row r="6627">
          <cell r="S6627">
            <v>500</v>
          </cell>
        </row>
        <row r="6627">
          <cell r="AA6627">
            <v>45566</v>
          </cell>
          <cell r="AB6627">
            <v>2024</v>
          </cell>
        </row>
        <row r="6627">
          <cell r="AF6627" t="str">
            <v>电梯广告（联讯）</v>
          </cell>
        </row>
        <row r="6628">
          <cell r="C6628" t="str">
            <v>中华东波苑</v>
          </cell>
        </row>
        <row r="6628">
          <cell r="K6628" t="str">
            <v>2024年</v>
          </cell>
        </row>
        <row r="6628">
          <cell r="M6628">
            <v>45657</v>
          </cell>
        </row>
        <row r="6628">
          <cell r="S6628">
            <v>2183.52</v>
          </cell>
        </row>
        <row r="6628">
          <cell r="AA6628">
            <v>45566</v>
          </cell>
          <cell r="AB6628">
            <v>2024</v>
          </cell>
        </row>
        <row r="6628">
          <cell r="AF6628" t="str">
            <v>住宅物业费</v>
          </cell>
        </row>
        <row r="6629">
          <cell r="C6629" t="str">
            <v>中华东波苑</v>
          </cell>
        </row>
        <row r="6629">
          <cell r="K6629" t="str">
            <v>2024年</v>
          </cell>
        </row>
        <row r="6629">
          <cell r="M6629">
            <v>45657</v>
          </cell>
        </row>
        <row r="6629">
          <cell r="S6629">
            <v>2303.78</v>
          </cell>
        </row>
        <row r="6629">
          <cell r="AA6629">
            <v>45566</v>
          </cell>
          <cell r="AB6629">
            <v>2024</v>
          </cell>
        </row>
        <row r="6629">
          <cell r="AF6629" t="str">
            <v>商铺物业费</v>
          </cell>
        </row>
        <row r="6630">
          <cell r="C6630" t="str">
            <v>中华东波苑</v>
          </cell>
        </row>
        <row r="6630">
          <cell r="K6630" t="str">
            <v>2024年</v>
          </cell>
        </row>
        <row r="6630">
          <cell r="M6630">
            <v>45657</v>
          </cell>
        </row>
        <row r="6630">
          <cell r="S6630">
            <v>4168.62</v>
          </cell>
        </row>
        <row r="6630">
          <cell r="AA6630">
            <v>45566</v>
          </cell>
          <cell r="AB6630">
            <v>2024</v>
          </cell>
        </row>
        <row r="6630">
          <cell r="AF6630" t="str">
            <v>商铺物业费</v>
          </cell>
        </row>
        <row r="6631">
          <cell r="C6631" t="str">
            <v>中华东波苑</v>
          </cell>
        </row>
        <row r="6631">
          <cell r="K6631" t="str">
            <v>2024年</v>
          </cell>
        </row>
        <row r="6631">
          <cell r="M6631">
            <v>45657</v>
          </cell>
        </row>
        <row r="6631">
          <cell r="S6631">
            <v>5355.5</v>
          </cell>
        </row>
        <row r="6631">
          <cell r="AA6631">
            <v>45566</v>
          </cell>
          <cell r="AB6631">
            <v>2024</v>
          </cell>
        </row>
        <row r="6631">
          <cell r="AF6631" t="str">
            <v>商铺物业费</v>
          </cell>
        </row>
        <row r="6632">
          <cell r="C6632" t="str">
            <v>中华东波苑</v>
          </cell>
        </row>
        <row r="6632">
          <cell r="K6632" t="str">
            <v>2024年</v>
          </cell>
        </row>
        <row r="6632">
          <cell r="M6632">
            <v>45657</v>
          </cell>
        </row>
        <row r="6632">
          <cell r="S6632">
            <v>1886.3</v>
          </cell>
        </row>
        <row r="6632">
          <cell r="AA6632">
            <v>45566</v>
          </cell>
          <cell r="AB6632">
            <v>2024</v>
          </cell>
        </row>
        <row r="6632">
          <cell r="AF6632" t="str">
            <v>商铺物业费</v>
          </cell>
        </row>
        <row r="6633">
          <cell r="C6633" t="str">
            <v>中华东波苑</v>
          </cell>
        </row>
        <row r="6633">
          <cell r="K6633" t="str">
            <v>2024年</v>
          </cell>
        </row>
        <row r="6633">
          <cell r="M6633">
            <v>45565</v>
          </cell>
        </row>
        <row r="6633">
          <cell r="S6633">
            <v>498.18</v>
          </cell>
        </row>
        <row r="6633">
          <cell r="AA6633">
            <v>45566</v>
          </cell>
          <cell r="AB6633">
            <v>2024</v>
          </cell>
        </row>
        <row r="6633">
          <cell r="AF6633" t="str">
            <v>代收水费</v>
          </cell>
        </row>
        <row r="6634">
          <cell r="C6634" t="str">
            <v>中华东波苑</v>
          </cell>
        </row>
        <row r="6634">
          <cell r="K6634" t="str">
            <v>2024年</v>
          </cell>
        </row>
        <row r="6634">
          <cell r="M6634">
            <v>45565</v>
          </cell>
        </row>
        <row r="6634">
          <cell r="S6634">
            <v>194.94</v>
          </cell>
        </row>
        <row r="6634">
          <cell r="AA6634">
            <v>45566</v>
          </cell>
          <cell r="AB6634">
            <v>2024</v>
          </cell>
        </row>
        <row r="6634">
          <cell r="AF6634" t="str">
            <v>代收水费</v>
          </cell>
        </row>
        <row r="6635">
          <cell r="C6635" t="str">
            <v>中华东波苑</v>
          </cell>
        </row>
        <row r="6635">
          <cell r="K6635" t="str">
            <v>2024年</v>
          </cell>
        </row>
        <row r="6635">
          <cell r="M6635">
            <v>45565</v>
          </cell>
        </row>
        <row r="6635">
          <cell r="S6635">
            <v>6594.9</v>
          </cell>
        </row>
        <row r="6635">
          <cell r="AA6635">
            <v>45566</v>
          </cell>
          <cell r="AB6635">
            <v>2024</v>
          </cell>
        </row>
        <row r="6635">
          <cell r="AF6635" t="str">
            <v>电费及管理费</v>
          </cell>
        </row>
        <row r="6636">
          <cell r="C6636" t="str">
            <v>中华东波苑</v>
          </cell>
        </row>
        <row r="6636">
          <cell r="K6636" t="str">
            <v>2024年</v>
          </cell>
        </row>
        <row r="6636">
          <cell r="M6636">
            <v>45565</v>
          </cell>
        </row>
        <row r="6636">
          <cell r="S6636">
            <v>86.64</v>
          </cell>
        </row>
        <row r="6636">
          <cell r="AA6636">
            <v>45566</v>
          </cell>
          <cell r="AB6636">
            <v>2024</v>
          </cell>
        </row>
        <row r="6636">
          <cell r="AF6636" t="str">
            <v>代收水费</v>
          </cell>
        </row>
        <row r="6637">
          <cell r="C6637" t="str">
            <v>中华东波苑</v>
          </cell>
        </row>
        <row r="6637">
          <cell r="K6637" t="str">
            <v>2024年</v>
          </cell>
        </row>
        <row r="6637">
          <cell r="M6637">
            <v>45565</v>
          </cell>
        </row>
        <row r="6637">
          <cell r="S6637">
            <v>279.6</v>
          </cell>
        </row>
        <row r="6637">
          <cell r="AA6637">
            <v>45566</v>
          </cell>
          <cell r="AB6637">
            <v>2024</v>
          </cell>
        </row>
        <row r="6637">
          <cell r="AF6637" t="str">
            <v>电费及管理费</v>
          </cell>
        </row>
        <row r="6638">
          <cell r="C6638" t="str">
            <v>中华东波苑</v>
          </cell>
        </row>
        <row r="6638">
          <cell r="K6638" t="str">
            <v>2024年</v>
          </cell>
        </row>
        <row r="6638">
          <cell r="M6638">
            <v>45565</v>
          </cell>
        </row>
        <row r="6638">
          <cell r="S6638">
            <v>127.5</v>
          </cell>
        </row>
        <row r="6638">
          <cell r="AA6638">
            <v>45566</v>
          </cell>
          <cell r="AB6638">
            <v>2024</v>
          </cell>
        </row>
        <row r="6638">
          <cell r="AF6638" t="str">
            <v>代收水费</v>
          </cell>
        </row>
        <row r="6639">
          <cell r="C6639" t="str">
            <v>中华东波苑</v>
          </cell>
        </row>
        <row r="6639">
          <cell r="K6639" t="str">
            <v>2024年</v>
          </cell>
        </row>
        <row r="6639">
          <cell r="M6639">
            <v>45565</v>
          </cell>
        </row>
        <row r="6639">
          <cell r="S6639">
            <v>19.8</v>
          </cell>
        </row>
        <row r="6639">
          <cell r="AA6639">
            <v>45566</v>
          </cell>
          <cell r="AB6639">
            <v>2024</v>
          </cell>
        </row>
        <row r="6639">
          <cell r="AF6639" t="str">
            <v>电费及管理费</v>
          </cell>
        </row>
        <row r="6640">
          <cell r="C6640" t="str">
            <v>中华东波苑</v>
          </cell>
        </row>
        <row r="6640">
          <cell r="K6640" t="str">
            <v>2024年</v>
          </cell>
        </row>
        <row r="6640">
          <cell r="M6640">
            <v>45565</v>
          </cell>
        </row>
        <row r="6640">
          <cell r="S6640">
            <v>4197.6</v>
          </cell>
        </row>
        <row r="6640">
          <cell r="AA6640">
            <v>45566</v>
          </cell>
          <cell r="AB6640">
            <v>2024</v>
          </cell>
        </row>
        <row r="6640">
          <cell r="AF6640" t="str">
            <v>电费及管理费</v>
          </cell>
        </row>
        <row r="6641">
          <cell r="C6641" t="str">
            <v>中华东波苑</v>
          </cell>
        </row>
        <row r="6641">
          <cell r="K6641" t="str">
            <v>2024年</v>
          </cell>
        </row>
        <row r="6641">
          <cell r="M6641">
            <v>45565</v>
          </cell>
        </row>
        <row r="6641">
          <cell r="S6641">
            <v>936</v>
          </cell>
        </row>
        <row r="6641">
          <cell r="AA6641">
            <v>45566</v>
          </cell>
          <cell r="AB6641">
            <v>2024</v>
          </cell>
        </row>
        <row r="6641">
          <cell r="AF6641" t="str">
            <v>代收水费</v>
          </cell>
        </row>
        <row r="6642">
          <cell r="C6642" t="str">
            <v>中华东波苑</v>
          </cell>
        </row>
        <row r="6642">
          <cell r="K6642" t="str">
            <v>2024年</v>
          </cell>
        </row>
        <row r="6642">
          <cell r="M6642">
            <v>45565</v>
          </cell>
        </row>
        <row r="6642">
          <cell r="S6642">
            <v>277.5</v>
          </cell>
        </row>
        <row r="6642">
          <cell r="AA6642">
            <v>45566</v>
          </cell>
          <cell r="AB6642">
            <v>2024</v>
          </cell>
        </row>
        <row r="6642">
          <cell r="AF6642" t="str">
            <v>代收水费</v>
          </cell>
        </row>
        <row r="6643">
          <cell r="C6643" t="str">
            <v>中华东波苑</v>
          </cell>
        </row>
        <row r="6643">
          <cell r="K6643" t="str">
            <v>2024年</v>
          </cell>
        </row>
        <row r="6643">
          <cell r="M6643">
            <v>45565</v>
          </cell>
        </row>
        <row r="6643">
          <cell r="S6643">
            <v>454.3</v>
          </cell>
        </row>
        <row r="6643">
          <cell r="AA6643">
            <v>45566</v>
          </cell>
          <cell r="AB6643">
            <v>2024</v>
          </cell>
        </row>
        <row r="6643">
          <cell r="AF6643" t="str">
            <v>电费及管理费</v>
          </cell>
        </row>
        <row r="6644">
          <cell r="C6644" t="str">
            <v>中华东波苑</v>
          </cell>
        </row>
        <row r="6644">
          <cell r="K6644" t="str">
            <v>2024年</v>
          </cell>
        </row>
        <row r="6644">
          <cell r="M6644">
            <v>45535</v>
          </cell>
        </row>
        <row r="6644">
          <cell r="S6644">
            <v>7018</v>
          </cell>
        </row>
        <row r="6644">
          <cell r="AA6644">
            <v>45566</v>
          </cell>
          <cell r="AB6644">
            <v>2024</v>
          </cell>
        </row>
        <row r="6644">
          <cell r="AF6644" t="str">
            <v>电费及管理费</v>
          </cell>
        </row>
        <row r="6645">
          <cell r="C6645" t="str">
            <v>中华东波苑</v>
          </cell>
        </row>
        <row r="6645">
          <cell r="K6645" t="str">
            <v>2024年</v>
          </cell>
        </row>
        <row r="6645">
          <cell r="M6645">
            <v>45535</v>
          </cell>
        </row>
        <row r="6645">
          <cell r="S6645">
            <v>1215</v>
          </cell>
        </row>
        <row r="6645">
          <cell r="AA6645">
            <v>45566</v>
          </cell>
          <cell r="AB6645">
            <v>2024</v>
          </cell>
        </row>
        <row r="6645">
          <cell r="AF6645" t="str">
            <v>代收水费</v>
          </cell>
        </row>
        <row r="6646">
          <cell r="C6646" t="str">
            <v>中华东波苑</v>
          </cell>
        </row>
        <row r="6646">
          <cell r="K6646" t="str">
            <v>2024年</v>
          </cell>
        </row>
        <row r="6646">
          <cell r="M6646">
            <v>45657</v>
          </cell>
        </row>
        <row r="6646">
          <cell r="S6646">
            <v>12900</v>
          </cell>
        </row>
        <row r="6646">
          <cell r="AA6646">
            <v>45566</v>
          </cell>
          <cell r="AB6646">
            <v>2024</v>
          </cell>
        </row>
        <row r="6646">
          <cell r="AF6646" t="str">
            <v>租金收入</v>
          </cell>
        </row>
        <row r="6647">
          <cell r="C6647" t="str">
            <v>中华东波苑</v>
          </cell>
        </row>
        <row r="6647">
          <cell r="K6647" t="str">
            <v>2024年</v>
          </cell>
        </row>
        <row r="6647">
          <cell r="M6647">
            <v>45657</v>
          </cell>
        </row>
        <row r="6647">
          <cell r="S6647">
            <v>3600</v>
          </cell>
        </row>
        <row r="6647">
          <cell r="AA6647">
            <v>45566</v>
          </cell>
          <cell r="AB6647">
            <v>2024</v>
          </cell>
        </row>
        <row r="6647">
          <cell r="AF6647" t="str">
            <v>租金收入</v>
          </cell>
        </row>
        <row r="6648">
          <cell r="C6648" t="str">
            <v>中华东波苑</v>
          </cell>
        </row>
        <row r="6648">
          <cell r="K6648" t="str">
            <v>2024年</v>
          </cell>
        </row>
        <row r="6648">
          <cell r="M6648">
            <v>45565</v>
          </cell>
        </row>
        <row r="6648">
          <cell r="S6648">
            <v>94.6</v>
          </cell>
        </row>
        <row r="6648">
          <cell r="AA6648">
            <v>45566</v>
          </cell>
          <cell r="AB6648">
            <v>2024</v>
          </cell>
        </row>
        <row r="6648">
          <cell r="AF6648" t="str">
            <v>电费及管理费</v>
          </cell>
        </row>
        <row r="6649">
          <cell r="C6649" t="str">
            <v>中华东波苑</v>
          </cell>
        </row>
        <row r="6649">
          <cell r="K6649" t="str">
            <v>2024年</v>
          </cell>
        </row>
        <row r="6649">
          <cell r="M6649">
            <v>45565</v>
          </cell>
        </row>
        <row r="6649">
          <cell r="S6649">
            <v>72.2</v>
          </cell>
        </row>
        <row r="6649">
          <cell r="AA6649">
            <v>45566</v>
          </cell>
          <cell r="AB6649">
            <v>2024</v>
          </cell>
        </row>
        <row r="6649">
          <cell r="AF6649" t="str">
            <v>代收水费</v>
          </cell>
        </row>
        <row r="6650">
          <cell r="C6650" t="str">
            <v>中华东波苑</v>
          </cell>
        </row>
        <row r="6650">
          <cell r="K6650" t="str">
            <v>2024年</v>
          </cell>
        </row>
        <row r="6650">
          <cell r="M6650">
            <v>45657</v>
          </cell>
        </row>
        <row r="6650">
          <cell r="S6650">
            <v>449.79</v>
          </cell>
        </row>
        <row r="6650">
          <cell r="AA6650">
            <v>45566</v>
          </cell>
          <cell r="AB6650">
            <v>2024</v>
          </cell>
        </row>
        <row r="6650">
          <cell r="AF6650" t="str">
            <v>住宅物业费</v>
          </cell>
        </row>
        <row r="6651">
          <cell r="C6651" t="str">
            <v>中华东波苑</v>
          </cell>
        </row>
        <row r="6651">
          <cell r="K6651" t="str">
            <v>2024年</v>
          </cell>
        </row>
        <row r="6651">
          <cell r="M6651">
            <v>45657</v>
          </cell>
        </row>
        <row r="6651">
          <cell r="S6651">
            <v>375</v>
          </cell>
        </row>
        <row r="6651">
          <cell r="AA6651">
            <v>45566</v>
          </cell>
          <cell r="AB6651">
            <v>2024</v>
          </cell>
        </row>
        <row r="6651">
          <cell r="AF6651" t="str">
            <v>小业主产权车辆管理费</v>
          </cell>
        </row>
        <row r="6652">
          <cell r="C6652" t="str">
            <v>中华东波苑</v>
          </cell>
        </row>
        <row r="6652">
          <cell r="K6652" t="str">
            <v>2024年</v>
          </cell>
        </row>
        <row r="6652">
          <cell r="M6652">
            <v>45565</v>
          </cell>
        </row>
        <row r="6652">
          <cell r="S6652">
            <v>173.28</v>
          </cell>
        </row>
        <row r="6652">
          <cell r="AA6652">
            <v>45566</v>
          </cell>
          <cell r="AB6652">
            <v>2024</v>
          </cell>
        </row>
        <row r="6652">
          <cell r="AF6652" t="str">
            <v>代收水费</v>
          </cell>
        </row>
        <row r="6653">
          <cell r="C6653" t="str">
            <v>中华东波苑</v>
          </cell>
        </row>
        <row r="6653">
          <cell r="K6653" t="str">
            <v>2024年</v>
          </cell>
        </row>
        <row r="6653">
          <cell r="M6653">
            <v>45565</v>
          </cell>
        </row>
        <row r="6653">
          <cell r="S6653">
            <v>1134</v>
          </cell>
        </row>
        <row r="6653">
          <cell r="AA6653">
            <v>45566</v>
          </cell>
          <cell r="AB6653">
            <v>2024</v>
          </cell>
        </row>
        <row r="6653">
          <cell r="AF6653" t="str">
            <v>电费及管理费</v>
          </cell>
        </row>
        <row r="6654">
          <cell r="C6654" t="str">
            <v>中华东波苑</v>
          </cell>
        </row>
        <row r="6654">
          <cell r="K6654" t="str">
            <v>2024年</v>
          </cell>
        </row>
        <row r="6654">
          <cell r="M6654">
            <v>45565</v>
          </cell>
        </row>
        <row r="6654">
          <cell r="S6654">
            <v>157.5</v>
          </cell>
        </row>
        <row r="6654">
          <cell r="AA6654">
            <v>45566</v>
          </cell>
          <cell r="AB6654">
            <v>2024</v>
          </cell>
        </row>
        <row r="6654">
          <cell r="AF6654" t="str">
            <v>代收水费</v>
          </cell>
        </row>
        <row r="6655">
          <cell r="C6655" t="str">
            <v>中华东波苑</v>
          </cell>
        </row>
        <row r="6655">
          <cell r="K6655" t="str">
            <v>2024年</v>
          </cell>
        </row>
        <row r="6655">
          <cell r="M6655">
            <v>45565</v>
          </cell>
        </row>
        <row r="6655">
          <cell r="S6655">
            <v>3902.8</v>
          </cell>
        </row>
        <row r="6655">
          <cell r="AA6655">
            <v>45566</v>
          </cell>
          <cell r="AB6655">
            <v>2024</v>
          </cell>
        </row>
        <row r="6655">
          <cell r="AF6655" t="str">
            <v>电费及管理费</v>
          </cell>
        </row>
        <row r="6656">
          <cell r="C6656" t="str">
            <v>中华东波苑</v>
          </cell>
        </row>
        <row r="6656">
          <cell r="K6656" t="str">
            <v>2024年</v>
          </cell>
        </row>
        <row r="6656">
          <cell r="M6656">
            <v>45565</v>
          </cell>
        </row>
        <row r="6656">
          <cell r="S6656">
            <v>21.66</v>
          </cell>
        </row>
        <row r="6656">
          <cell r="AA6656">
            <v>45566</v>
          </cell>
          <cell r="AB6656">
            <v>2024</v>
          </cell>
        </row>
        <row r="6656">
          <cell r="AF6656" t="str">
            <v>代收水费</v>
          </cell>
        </row>
        <row r="6657">
          <cell r="C6657" t="str">
            <v>中华东波苑</v>
          </cell>
        </row>
        <row r="6657">
          <cell r="K6657" t="str">
            <v>2024年</v>
          </cell>
        </row>
        <row r="6657">
          <cell r="M6657">
            <v>45657</v>
          </cell>
        </row>
        <row r="6657">
          <cell r="S6657">
            <v>736.8</v>
          </cell>
        </row>
        <row r="6657">
          <cell r="AA6657">
            <v>45566</v>
          </cell>
          <cell r="AB6657">
            <v>2024</v>
          </cell>
        </row>
        <row r="6657">
          <cell r="AF6657" t="str">
            <v>住宅物业费</v>
          </cell>
        </row>
        <row r="6658">
          <cell r="C6658" t="str">
            <v>中华东波苑</v>
          </cell>
        </row>
        <row r="6658">
          <cell r="K6658" t="str">
            <v>2024年</v>
          </cell>
        </row>
        <row r="6658">
          <cell r="M6658">
            <v>45565</v>
          </cell>
        </row>
        <row r="6658">
          <cell r="S6658">
            <v>541.5</v>
          </cell>
        </row>
        <row r="6658">
          <cell r="AA6658">
            <v>45566</v>
          </cell>
          <cell r="AB6658">
            <v>2024</v>
          </cell>
        </row>
        <row r="6658">
          <cell r="AF6658" t="str">
            <v>电费及管理费</v>
          </cell>
        </row>
        <row r="6659">
          <cell r="C6659" t="str">
            <v>中华东波苑</v>
          </cell>
        </row>
        <row r="6659">
          <cell r="K6659" t="str">
            <v>2024年</v>
          </cell>
        </row>
        <row r="6659">
          <cell r="M6659">
            <v>45565</v>
          </cell>
        </row>
        <row r="6659">
          <cell r="S6659">
            <v>7.22</v>
          </cell>
        </row>
        <row r="6659">
          <cell r="AA6659">
            <v>45566</v>
          </cell>
          <cell r="AB6659">
            <v>2024</v>
          </cell>
        </row>
        <row r="6659">
          <cell r="AF6659" t="str">
            <v>代收水费</v>
          </cell>
        </row>
        <row r="6660">
          <cell r="C6660" t="str">
            <v>中华东波苑</v>
          </cell>
        </row>
        <row r="6660">
          <cell r="K6660" t="str">
            <v>2024年</v>
          </cell>
        </row>
        <row r="6660">
          <cell r="M6660">
            <v>45657</v>
          </cell>
        </row>
        <row r="6660">
          <cell r="S6660">
            <v>1674.33</v>
          </cell>
        </row>
        <row r="6660">
          <cell r="AA6660">
            <v>45566</v>
          </cell>
          <cell r="AB6660">
            <v>2024</v>
          </cell>
        </row>
        <row r="6660">
          <cell r="AF6660" t="str">
            <v>商铺物业费</v>
          </cell>
        </row>
        <row r="6661">
          <cell r="C6661" t="str">
            <v>中华东波苑</v>
          </cell>
        </row>
        <row r="6661">
          <cell r="K6661" t="str">
            <v>2024年</v>
          </cell>
        </row>
        <row r="6661">
          <cell r="M6661">
            <v>45657</v>
          </cell>
        </row>
        <row r="6661">
          <cell r="S6661">
            <v>1282.94</v>
          </cell>
        </row>
        <row r="6661">
          <cell r="AA6661">
            <v>45566</v>
          </cell>
          <cell r="AB6661">
            <v>2024</v>
          </cell>
        </row>
        <row r="6661">
          <cell r="AF6661" t="str">
            <v>商铺物业费</v>
          </cell>
        </row>
        <row r="6662">
          <cell r="C6662" t="str">
            <v>中华东波苑</v>
          </cell>
        </row>
        <row r="6662">
          <cell r="K6662" t="str">
            <v>2024年</v>
          </cell>
        </row>
        <row r="6662">
          <cell r="M6662">
            <v>45657</v>
          </cell>
        </row>
        <row r="6662">
          <cell r="S6662">
            <v>3553.81</v>
          </cell>
        </row>
        <row r="6662">
          <cell r="AA6662">
            <v>45566</v>
          </cell>
          <cell r="AB6662">
            <v>2024</v>
          </cell>
        </row>
        <row r="6662">
          <cell r="AF6662" t="str">
            <v>商铺物业费</v>
          </cell>
        </row>
        <row r="6663">
          <cell r="C6663" t="str">
            <v>中华东波苑</v>
          </cell>
        </row>
        <row r="6663">
          <cell r="K6663" t="str">
            <v>2024年</v>
          </cell>
        </row>
        <row r="6663">
          <cell r="M6663">
            <v>45657</v>
          </cell>
        </row>
        <row r="6663">
          <cell r="S6663">
            <v>2178.72</v>
          </cell>
        </row>
        <row r="6663">
          <cell r="AA6663">
            <v>45566</v>
          </cell>
          <cell r="AB6663">
            <v>2024</v>
          </cell>
        </row>
        <row r="6663">
          <cell r="AF6663" t="str">
            <v>住宅物业费</v>
          </cell>
        </row>
        <row r="6664">
          <cell r="C6664" t="str">
            <v>中华东波苑</v>
          </cell>
        </row>
        <row r="6664">
          <cell r="K6664" t="str">
            <v>2024年</v>
          </cell>
        </row>
        <row r="6664">
          <cell r="M6664">
            <v>45657</v>
          </cell>
        </row>
        <row r="6664">
          <cell r="S6664">
            <v>1799.16</v>
          </cell>
        </row>
        <row r="6664">
          <cell r="AA6664">
            <v>45566</v>
          </cell>
          <cell r="AB6664">
            <v>2024</v>
          </cell>
        </row>
        <row r="6664">
          <cell r="AF6664" t="str">
            <v>住宅物业费</v>
          </cell>
        </row>
        <row r="6665">
          <cell r="C6665" t="str">
            <v>中华东波苑</v>
          </cell>
        </row>
        <row r="6665">
          <cell r="K6665" t="str">
            <v>2024年</v>
          </cell>
        </row>
        <row r="6665">
          <cell r="M6665">
            <v>45565</v>
          </cell>
        </row>
        <row r="6665">
          <cell r="S6665">
            <v>807.5</v>
          </cell>
        </row>
        <row r="6665">
          <cell r="AA6665">
            <v>45566</v>
          </cell>
          <cell r="AB6665">
            <v>2024</v>
          </cell>
        </row>
        <row r="6665">
          <cell r="AF6665" t="str">
            <v>电费及管理费</v>
          </cell>
        </row>
        <row r="6666">
          <cell r="C6666" t="str">
            <v>中华东波苑</v>
          </cell>
        </row>
        <row r="6666">
          <cell r="K6666" t="str">
            <v>2024年</v>
          </cell>
        </row>
        <row r="6666">
          <cell r="M6666">
            <v>45565</v>
          </cell>
        </row>
        <row r="6666">
          <cell r="S6666">
            <v>30</v>
          </cell>
        </row>
        <row r="6666">
          <cell r="AA6666">
            <v>45566</v>
          </cell>
          <cell r="AB6666">
            <v>2024</v>
          </cell>
        </row>
        <row r="6666">
          <cell r="AF6666" t="str">
            <v>代收水费</v>
          </cell>
        </row>
        <row r="6667">
          <cell r="C6667" t="str">
            <v>中华东波苑</v>
          </cell>
        </row>
        <row r="6667">
          <cell r="K6667" t="str">
            <v>2024年</v>
          </cell>
        </row>
        <row r="6667">
          <cell r="M6667">
            <v>45565</v>
          </cell>
        </row>
        <row r="6667">
          <cell r="S6667">
            <v>5357</v>
          </cell>
        </row>
        <row r="6667">
          <cell r="AA6667">
            <v>45566</v>
          </cell>
          <cell r="AB6667">
            <v>2024</v>
          </cell>
        </row>
        <row r="6667">
          <cell r="AF6667" t="str">
            <v>电费及管理费</v>
          </cell>
        </row>
        <row r="6668">
          <cell r="C6668" t="str">
            <v>中华东波苑</v>
          </cell>
        </row>
        <row r="6668">
          <cell r="K6668" t="str">
            <v>2024年</v>
          </cell>
        </row>
        <row r="6668">
          <cell r="M6668">
            <v>45565</v>
          </cell>
        </row>
        <row r="6668">
          <cell r="S6668">
            <v>1065</v>
          </cell>
        </row>
        <row r="6668">
          <cell r="AA6668">
            <v>45566</v>
          </cell>
          <cell r="AB6668">
            <v>2024</v>
          </cell>
        </row>
        <row r="6668">
          <cell r="AF6668" t="str">
            <v>代收水费</v>
          </cell>
        </row>
        <row r="6669">
          <cell r="C6669" t="str">
            <v>中华东波苑</v>
          </cell>
        </row>
        <row r="6669">
          <cell r="K6669" t="str">
            <v>2024年</v>
          </cell>
        </row>
        <row r="6669">
          <cell r="M6669">
            <v>45565</v>
          </cell>
        </row>
        <row r="6669">
          <cell r="S6669">
            <v>957</v>
          </cell>
        </row>
        <row r="6669">
          <cell r="AA6669">
            <v>45566</v>
          </cell>
          <cell r="AB6669">
            <v>2024</v>
          </cell>
        </row>
        <row r="6669">
          <cell r="AF6669" t="str">
            <v>电费及管理费</v>
          </cell>
        </row>
        <row r="6670">
          <cell r="C6670" t="str">
            <v>中华东波苑</v>
          </cell>
        </row>
        <row r="6670">
          <cell r="K6670" t="str">
            <v>2024年</v>
          </cell>
        </row>
        <row r="6670">
          <cell r="M6670">
            <v>45565</v>
          </cell>
        </row>
        <row r="6670">
          <cell r="S6670">
            <v>75</v>
          </cell>
        </row>
        <row r="6670">
          <cell r="AA6670">
            <v>45566</v>
          </cell>
          <cell r="AB6670">
            <v>2024</v>
          </cell>
        </row>
        <row r="6670">
          <cell r="AF6670" t="str">
            <v>代收水费</v>
          </cell>
        </row>
        <row r="6671">
          <cell r="C6671" t="str">
            <v>中华东波苑</v>
          </cell>
        </row>
        <row r="6671">
          <cell r="K6671" t="str">
            <v>2024年</v>
          </cell>
        </row>
        <row r="6671">
          <cell r="M6671">
            <v>45565</v>
          </cell>
        </row>
        <row r="6671">
          <cell r="S6671">
            <v>8284.44</v>
          </cell>
        </row>
        <row r="6671">
          <cell r="AA6671">
            <v>45566</v>
          </cell>
          <cell r="AB6671">
            <v>2024</v>
          </cell>
        </row>
        <row r="6671">
          <cell r="AF6671" t="str">
            <v>电费及管理费</v>
          </cell>
        </row>
        <row r="6672">
          <cell r="C6672" t="str">
            <v>中华东波苑</v>
          </cell>
        </row>
        <row r="6672">
          <cell r="K6672" t="str">
            <v>2024年</v>
          </cell>
        </row>
        <row r="6672">
          <cell r="M6672">
            <v>45565</v>
          </cell>
        </row>
        <row r="6672">
          <cell r="S6672">
            <v>1006.5</v>
          </cell>
        </row>
        <row r="6672">
          <cell r="AA6672">
            <v>45566</v>
          </cell>
          <cell r="AB6672">
            <v>2024</v>
          </cell>
        </row>
        <row r="6672">
          <cell r="AF6672" t="str">
            <v>代收水费</v>
          </cell>
        </row>
        <row r="6673">
          <cell r="C6673" t="str">
            <v>中华东波苑</v>
          </cell>
        </row>
        <row r="6673">
          <cell r="K6673" t="str">
            <v>2024年</v>
          </cell>
        </row>
        <row r="6673">
          <cell r="M6673">
            <v>45565</v>
          </cell>
        </row>
        <row r="6673">
          <cell r="S6673">
            <v>6110.1</v>
          </cell>
        </row>
        <row r="6673">
          <cell r="AA6673">
            <v>45566</v>
          </cell>
          <cell r="AB6673">
            <v>2024</v>
          </cell>
        </row>
        <row r="6673">
          <cell r="AF6673" t="str">
            <v>电费及管理费</v>
          </cell>
        </row>
        <row r="6674">
          <cell r="C6674" t="str">
            <v>中华东波苑</v>
          </cell>
        </row>
        <row r="6674">
          <cell r="K6674" t="str">
            <v>2024年</v>
          </cell>
        </row>
        <row r="6674">
          <cell r="M6674">
            <v>45565</v>
          </cell>
        </row>
        <row r="6674">
          <cell r="S6674">
            <v>1299.3</v>
          </cell>
        </row>
        <row r="6674">
          <cell r="AA6674">
            <v>45566</v>
          </cell>
          <cell r="AB6674">
            <v>2024</v>
          </cell>
        </row>
        <row r="6674">
          <cell r="AF6674" t="str">
            <v>代收水费</v>
          </cell>
        </row>
        <row r="6675">
          <cell r="C6675" t="str">
            <v>中华东波苑</v>
          </cell>
        </row>
        <row r="6675">
          <cell r="K6675" t="str">
            <v>2024年</v>
          </cell>
        </row>
        <row r="6675">
          <cell r="M6675">
            <v>45657</v>
          </cell>
        </row>
        <row r="6675">
          <cell r="S6675">
            <v>736.8</v>
          </cell>
        </row>
        <row r="6675">
          <cell r="AA6675">
            <v>45566</v>
          </cell>
          <cell r="AB6675">
            <v>2024</v>
          </cell>
        </row>
        <row r="6675">
          <cell r="AF6675" t="str">
            <v>住宅物业费</v>
          </cell>
        </row>
        <row r="6676">
          <cell r="C6676" t="str">
            <v>中华东波苑</v>
          </cell>
        </row>
        <row r="6676">
          <cell r="K6676" t="str">
            <v>2024年</v>
          </cell>
        </row>
        <row r="6676">
          <cell r="M6676">
            <v>45565</v>
          </cell>
        </row>
        <row r="6676">
          <cell r="S6676">
            <v>2772</v>
          </cell>
        </row>
        <row r="6676">
          <cell r="AA6676">
            <v>45566</v>
          </cell>
          <cell r="AB6676">
            <v>2024</v>
          </cell>
        </row>
        <row r="6676">
          <cell r="AF6676" t="str">
            <v>电费及管理费</v>
          </cell>
        </row>
        <row r="6677">
          <cell r="C6677" t="str">
            <v>中华东波苑</v>
          </cell>
        </row>
        <row r="6677">
          <cell r="K6677" t="str">
            <v>2024年</v>
          </cell>
        </row>
        <row r="6677">
          <cell r="M6677">
            <v>45565</v>
          </cell>
        </row>
        <row r="6677">
          <cell r="S6677">
            <v>151.62</v>
          </cell>
        </row>
        <row r="6677">
          <cell r="AA6677">
            <v>45566</v>
          </cell>
          <cell r="AB6677">
            <v>2024</v>
          </cell>
        </row>
        <row r="6677">
          <cell r="AF6677" t="str">
            <v>代收水费</v>
          </cell>
        </row>
        <row r="6678">
          <cell r="C6678" t="str">
            <v>中华东波苑</v>
          </cell>
        </row>
        <row r="6678">
          <cell r="K6678" t="str">
            <v>2024年</v>
          </cell>
        </row>
        <row r="6678">
          <cell r="M6678">
            <v>45657</v>
          </cell>
        </row>
        <row r="6678">
          <cell r="S6678">
            <v>1656.12</v>
          </cell>
        </row>
        <row r="6678">
          <cell r="AA6678">
            <v>45566</v>
          </cell>
          <cell r="AB6678">
            <v>2024</v>
          </cell>
        </row>
        <row r="6678">
          <cell r="AF6678" t="str">
            <v>住宅物业费</v>
          </cell>
        </row>
        <row r="6679">
          <cell r="C6679" t="str">
            <v>中华东波苑</v>
          </cell>
        </row>
        <row r="6679">
          <cell r="K6679" t="str">
            <v>2024年</v>
          </cell>
        </row>
        <row r="6679">
          <cell r="M6679">
            <v>45657</v>
          </cell>
        </row>
        <row r="6679">
          <cell r="S6679">
            <v>1673.88</v>
          </cell>
        </row>
        <row r="6679">
          <cell r="AA6679">
            <v>45566</v>
          </cell>
          <cell r="AB6679">
            <v>2024</v>
          </cell>
        </row>
        <row r="6679">
          <cell r="AF6679" t="str">
            <v>住宅物业费</v>
          </cell>
        </row>
        <row r="6680">
          <cell r="C6680" t="str">
            <v>中华东波苑</v>
          </cell>
        </row>
        <row r="6680">
          <cell r="K6680" t="str">
            <v>2024年</v>
          </cell>
        </row>
        <row r="6680">
          <cell r="M6680">
            <v>45657</v>
          </cell>
        </row>
        <row r="6680">
          <cell r="S6680">
            <v>3000</v>
          </cell>
        </row>
        <row r="6680">
          <cell r="AA6680">
            <v>45566</v>
          </cell>
          <cell r="AB6680">
            <v>2024</v>
          </cell>
        </row>
        <row r="6680">
          <cell r="AF6680" t="str">
            <v>地面停车费</v>
          </cell>
        </row>
        <row r="6681">
          <cell r="C6681" t="str">
            <v>中华东波苑</v>
          </cell>
        </row>
        <row r="6681">
          <cell r="K6681" t="str">
            <v>2024年</v>
          </cell>
        </row>
        <row r="6681">
          <cell r="M6681">
            <v>45657</v>
          </cell>
        </row>
        <row r="6681">
          <cell r="S6681">
            <v>2365.5</v>
          </cell>
        </row>
        <row r="6681">
          <cell r="AA6681">
            <v>45566</v>
          </cell>
          <cell r="AB6681">
            <v>2024</v>
          </cell>
        </row>
        <row r="6681">
          <cell r="AF6681" t="str">
            <v>商铺物业费</v>
          </cell>
        </row>
        <row r="6682">
          <cell r="C6682" t="str">
            <v>中华东波苑</v>
          </cell>
        </row>
        <row r="6682">
          <cell r="K6682" t="str">
            <v>2024年</v>
          </cell>
        </row>
        <row r="6682">
          <cell r="M6682">
            <v>45565</v>
          </cell>
        </row>
        <row r="6682">
          <cell r="S6682">
            <v>5877.3</v>
          </cell>
        </row>
        <row r="6682">
          <cell r="AA6682">
            <v>45566</v>
          </cell>
          <cell r="AB6682">
            <v>2024</v>
          </cell>
        </row>
        <row r="6682">
          <cell r="AF6682" t="str">
            <v>电费及管理费</v>
          </cell>
        </row>
        <row r="6683">
          <cell r="C6683" t="str">
            <v>中华东波苑</v>
          </cell>
        </row>
        <row r="6683">
          <cell r="K6683" t="str">
            <v>2024年</v>
          </cell>
        </row>
        <row r="6683">
          <cell r="M6683">
            <v>45565</v>
          </cell>
        </row>
        <row r="6683">
          <cell r="S6683">
            <v>362.52</v>
          </cell>
        </row>
        <row r="6683">
          <cell r="AA6683">
            <v>45566</v>
          </cell>
          <cell r="AB6683">
            <v>2024</v>
          </cell>
        </row>
        <row r="6683">
          <cell r="AF6683" t="str">
            <v>代收水费</v>
          </cell>
        </row>
        <row r="6684">
          <cell r="C6684" t="str">
            <v>中华东波苑</v>
          </cell>
        </row>
        <row r="6684">
          <cell r="K6684" t="str">
            <v>2024年</v>
          </cell>
        </row>
        <row r="6684">
          <cell r="M6684">
            <v>45657</v>
          </cell>
        </row>
        <row r="6684">
          <cell r="S6684">
            <v>368.4</v>
          </cell>
        </row>
        <row r="6684">
          <cell r="AA6684">
            <v>45566</v>
          </cell>
          <cell r="AB6684">
            <v>2024</v>
          </cell>
        </row>
        <row r="6684">
          <cell r="AF6684" t="str">
            <v>住宅物业费</v>
          </cell>
        </row>
        <row r="6685">
          <cell r="C6685" t="str">
            <v>中华东波苑</v>
          </cell>
        </row>
        <row r="6685">
          <cell r="K6685" t="str">
            <v>2024年</v>
          </cell>
        </row>
        <row r="6685">
          <cell r="M6685">
            <v>45657</v>
          </cell>
        </row>
        <row r="6685">
          <cell r="S6685">
            <v>1799.16</v>
          </cell>
        </row>
        <row r="6685">
          <cell r="AA6685">
            <v>45566</v>
          </cell>
          <cell r="AB6685">
            <v>2024</v>
          </cell>
        </row>
        <row r="6685">
          <cell r="AF6685" t="str">
            <v>住宅物业费</v>
          </cell>
        </row>
        <row r="6686">
          <cell r="C6686" t="str">
            <v>中华东波苑</v>
          </cell>
        </row>
        <row r="6686">
          <cell r="K6686" t="str">
            <v>2024年</v>
          </cell>
        </row>
        <row r="6686">
          <cell r="M6686">
            <v>45657</v>
          </cell>
        </row>
        <row r="6686">
          <cell r="S6686">
            <v>3000</v>
          </cell>
        </row>
        <row r="6686">
          <cell r="AA6686">
            <v>45566</v>
          </cell>
          <cell r="AB6686">
            <v>2024</v>
          </cell>
        </row>
        <row r="6686">
          <cell r="AF6686" t="str">
            <v>地面停车费</v>
          </cell>
        </row>
        <row r="6687">
          <cell r="C6687" t="str">
            <v>中华东波苑</v>
          </cell>
        </row>
        <row r="6687">
          <cell r="K6687" t="str">
            <v>2024年</v>
          </cell>
        </row>
        <row r="6687">
          <cell r="M6687">
            <v>45657</v>
          </cell>
        </row>
        <row r="6687">
          <cell r="S6687">
            <v>783.3</v>
          </cell>
        </row>
        <row r="6687">
          <cell r="AA6687">
            <v>45566</v>
          </cell>
          <cell r="AB6687">
            <v>2024</v>
          </cell>
        </row>
        <row r="6687">
          <cell r="AF6687" t="str">
            <v>商铺物业费</v>
          </cell>
        </row>
        <row r="6688">
          <cell r="C6688" t="str">
            <v>中华东波苑</v>
          </cell>
        </row>
        <row r="6688">
          <cell r="K6688" t="str">
            <v>2024年</v>
          </cell>
        </row>
        <row r="6688">
          <cell r="M6688">
            <v>45657</v>
          </cell>
        </row>
        <row r="6688">
          <cell r="S6688">
            <v>849.75</v>
          </cell>
        </row>
        <row r="6688">
          <cell r="AA6688">
            <v>45566</v>
          </cell>
          <cell r="AB6688">
            <v>2024</v>
          </cell>
        </row>
        <row r="6688">
          <cell r="AF6688" t="str">
            <v>商铺物业费</v>
          </cell>
        </row>
        <row r="6689">
          <cell r="C6689" t="str">
            <v>中华东波苑</v>
          </cell>
        </row>
        <row r="6689">
          <cell r="K6689" t="str">
            <v>2024年</v>
          </cell>
        </row>
        <row r="6689">
          <cell r="M6689">
            <v>45565</v>
          </cell>
        </row>
        <row r="6689">
          <cell r="S6689">
            <v>2753.3</v>
          </cell>
        </row>
        <row r="6689">
          <cell r="AA6689">
            <v>45566</v>
          </cell>
          <cell r="AB6689">
            <v>2024</v>
          </cell>
        </row>
        <row r="6689">
          <cell r="AF6689" t="str">
            <v>电费及管理费</v>
          </cell>
        </row>
        <row r="6690">
          <cell r="C6690" t="str">
            <v>中华东波苑</v>
          </cell>
        </row>
        <row r="6690">
          <cell r="K6690" t="str">
            <v>2024年</v>
          </cell>
        </row>
        <row r="6690">
          <cell r="M6690">
            <v>45565</v>
          </cell>
        </row>
        <row r="6690">
          <cell r="S6690">
            <v>457.5</v>
          </cell>
        </row>
        <row r="6690">
          <cell r="AA6690">
            <v>45566</v>
          </cell>
          <cell r="AB6690">
            <v>2024</v>
          </cell>
        </row>
        <row r="6690">
          <cell r="AF6690" t="str">
            <v>代收水费</v>
          </cell>
        </row>
        <row r="6691">
          <cell r="C6691" t="str">
            <v>中华东波苑</v>
          </cell>
        </row>
        <row r="6691">
          <cell r="K6691" t="str">
            <v>2024年</v>
          </cell>
        </row>
        <row r="6691">
          <cell r="M6691">
            <v>45565</v>
          </cell>
        </row>
        <row r="6691">
          <cell r="S6691">
            <v>5064.4</v>
          </cell>
        </row>
        <row r="6691">
          <cell r="AA6691">
            <v>45566</v>
          </cell>
          <cell r="AB6691">
            <v>2024</v>
          </cell>
        </row>
        <row r="6691">
          <cell r="AF6691" t="str">
            <v>电费及管理费</v>
          </cell>
        </row>
        <row r="6692">
          <cell r="C6692" t="str">
            <v>中华东波苑</v>
          </cell>
        </row>
        <row r="6692">
          <cell r="K6692" t="str">
            <v>2024年</v>
          </cell>
        </row>
        <row r="6692">
          <cell r="M6692">
            <v>45565</v>
          </cell>
        </row>
        <row r="6692">
          <cell r="S6692">
            <v>1170</v>
          </cell>
        </row>
        <row r="6692">
          <cell r="AA6692">
            <v>45566</v>
          </cell>
          <cell r="AB6692">
            <v>2024</v>
          </cell>
        </row>
        <row r="6692">
          <cell r="AF6692" t="str">
            <v>代收水费</v>
          </cell>
        </row>
        <row r="6693">
          <cell r="C6693" t="str">
            <v>中华东波苑</v>
          </cell>
        </row>
        <row r="6693">
          <cell r="K6693" t="str">
            <v>2024年</v>
          </cell>
        </row>
        <row r="6693">
          <cell r="M6693">
            <v>45657</v>
          </cell>
        </row>
        <row r="6693">
          <cell r="S6693">
            <v>2183.52</v>
          </cell>
        </row>
        <row r="6693">
          <cell r="AA6693">
            <v>45566</v>
          </cell>
          <cell r="AB6693">
            <v>2024</v>
          </cell>
        </row>
        <row r="6693">
          <cell r="AF6693" t="str">
            <v>住宅物业费</v>
          </cell>
        </row>
        <row r="6694">
          <cell r="C6694" t="str">
            <v>中华东波苑</v>
          </cell>
        </row>
        <row r="6694">
          <cell r="K6694" t="str">
            <v>2024年</v>
          </cell>
        </row>
        <row r="6694">
          <cell r="M6694">
            <v>45657</v>
          </cell>
        </row>
        <row r="6694">
          <cell r="S6694">
            <v>1732.2</v>
          </cell>
        </row>
        <row r="6694">
          <cell r="AA6694">
            <v>45566</v>
          </cell>
          <cell r="AB6694">
            <v>2024</v>
          </cell>
        </row>
        <row r="6694">
          <cell r="AF6694" t="str">
            <v>住宅物业费</v>
          </cell>
        </row>
        <row r="6695">
          <cell r="C6695" t="str">
            <v>中华东波苑</v>
          </cell>
        </row>
        <row r="6695">
          <cell r="K6695" t="str">
            <v>2024年</v>
          </cell>
        </row>
        <row r="6695">
          <cell r="M6695">
            <v>45657</v>
          </cell>
        </row>
        <row r="6695">
          <cell r="S6695">
            <v>1500</v>
          </cell>
        </row>
        <row r="6695">
          <cell r="AA6695">
            <v>45566</v>
          </cell>
          <cell r="AB6695">
            <v>2024</v>
          </cell>
        </row>
        <row r="6695">
          <cell r="AF6695" t="str">
            <v>小业主产权车辆管理费</v>
          </cell>
        </row>
        <row r="6696">
          <cell r="C6696" t="str">
            <v>中华东波苑</v>
          </cell>
        </row>
        <row r="6696">
          <cell r="K6696" t="str">
            <v>2024年</v>
          </cell>
        </row>
        <row r="6696">
          <cell r="M6696">
            <v>45657</v>
          </cell>
        </row>
        <row r="6696">
          <cell r="S6696">
            <v>1794.32</v>
          </cell>
        </row>
        <row r="6696">
          <cell r="AA6696">
            <v>45566</v>
          </cell>
          <cell r="AB6696">
            <v>2024</v>
          </cell>
        </row>
        <row r="6696">
          <cell r="AF6696" t="str">
            <v>住宅物业费</v>
          </cell>
        </row>
        <row r="6697">
          <cell r="C6697" t="str">
            <v>中华东波苑</v>
          </cell>
        </row>
        <row r="6697">
          <cell r="K6697" t="str">
            <v>2024年</v>
          </cell>
        </row>
        <row r="6697">
          <cell r="M6697">
            <v>45657</v>
          </cell>
        </row>
        <row r="6697">
          <cell r="S6697">
            <v>1955.58</v>
          </cell>
        </row>
        <row r="6697">
          <cell r="AA6697">
            <v>45566</v>
          </cell>
          <cell r="AB6697">
            <v>2024</v>
          </cell>
        </row>
        <row r="6697">
          <cell r="AF6697" t="str">
            <v>住宅物业费</v>
          </cell>
        </row>
        <row r="6698">
          <cell r="C6698" t="str">
            <v>中华东波苑</v>
          </cell>
        </row>
        <row r="6698">
          <cell r="K6698" t="str">
            <v>2024年</v>
          </cell>
        </row>
        <row r="6698">
          <cell r="M6698">
            <v>45657</v>
          </cell>
        </row>
        <row r="6698">
          <cell r="S6698">
            <v>750</v>
          </cell>
        </row>
        <row r="6698">
          <cell r="AA6698">
            <v>45566</v>
          </cell>
          <cell r="AB6698">
            <v>2024</v>
          </cell>
        </row>
        <row r="6698">
          <cell r="AF6698" t="str">
            <v>小业主产权车辆管理费</v>
          </cell>
        </row>
        <row r="6699">
          <cell r="C6699" t="str">
            <v>中华东波苑</v>
          </cell>
        </row>
        <row r="6699">
          <cell r="K6699" t="str">
            <v>2024年</v>
          </cell>
        </row>
        <row r="6699">
          <cell r="M6699">
            <v>45657</v>
          </cell>
        </row>
        <row r="6699">
          <cell r="S6699">
            <v>10000</v>
          </cell>
        </row>
        <row r="6699">
          <cell r="AA6699">
            <v>45566</v>
          </cell>
          <cell r="AB6699">
            <v>2024</v>
          </cell>
        </row>
        <row r="6699">
          <cell r="AF6699" t="str">
            <v>租金收入</v>
          </cell>
        </row>
        <row r="6700">
          <cell r="C6700" t="str">
            <v>中华东波苑</v>
          </cell>
        </row>
        <row r="6700">
          <cell r="K6700" t="str">
            <v>2025年</v>
          </cell>
        </row>
        <row r="6700">
          <cell r="M6700">
            <v>45961</v>
          </cell>
        </row>
        <row r="6700">
          <cell r="S6700">
            <v>50000</v>
          </cell>
        </row>
        <row r="6700">
          <cell r="AA6700">
            <v>45566</v>
          </cell>
          <cell r="AB6700">
            <v>2024</v>
          </cell>
        </row>
        <row r="6700">
          <cell r="AF6700" t="str">
            <v>租金收入</v>
          </cell>
        </row>
        <row r="6701">
          <cell r="C6701" t="str">
            <v>中华东波苑</v>
          </cell>
        </row>
        <row r="6701">
          <cell r="K6701" t="str">
            <v>2024年</v>
          </cell>
        </row>
        <row r="6701">
          <cell r="M6701">
            <v>45473</v>
          </cell>
        </row>
        <row r="6701">
          <cell r="S6701">
            <v>6585.6</v>
          </cell>
        </row>
        <row r="6701">
          <cell r="AA6701">
            <v>45566</v>
          </cell>
          <cell r="AB6701">
            <v>2024</v>
          </cell>
        </row>
        <row r="6701">
          <cell r="AF6701" t="str">
            <v>电费及管理费</v>
          </cell>
        </row>
        <row r="6702">
          <cell r="C6702" t="str">
            <v>中华东波苑</v>
          </cell>
        </row>
        <row r="6702">
          <cell r="K6702" t="str">
            <v>2024年</v>
          </cell>
        </row>
        <row r="6702">
          <cell r="M6702">
            <v>45473</v>
          </cell>
        </row>
        <row r="6702">
          <cell r="S6702">
            <v>6274.18</v>
          </cell>
        </row>
        <row r="6702">
          <cell r="AA6702">
            <v>45566</v>
          </cell>
          <cell r="AB6702">
            <v>2024</v>
          </cell>
        </row>
        <row r="6702">
          <cell r="AF6702" t="str">
            <v>代收水费</v>
          </cell>
        </row>
        <row r="6703">
          <cell r="C6703" t="str">
            <v>中华东波苑</v>
          </cell>
        </row>
        <row r="6703">
          <cell r="K6703" t="str">
            <v>2024年</v>
          </cell>
        </row>
        <row r="6703">
          <cell r="M6703">
            <v>45351</v>
          </cell>
        </row>
        <row r="6703">
          <cell r="S6703">
            <v>604.12</v>
          </cell>
        </row>
        <row r="6703">
          <cell r="AA6703">
            <v>45566</v>
          </cell>
          <cell r="AB6703">
            <v>2024</v>
          </cell>
        </row>
        <row r="6703">
          <cell r="AF6703" t="str">
            <v>商铺物业费</v>
          </cell>
        </row>
        <row r="6704">
          <cell r="C6704" t="str">
            <v>中华东波苑</v>
          </cell>
        </row>
        <row r="6704">
          <cell r="K6704" t="str">
            <v>2024年</v>
          </cell>
        </row>
        <row r="6704">
          <cell r="M6704">
            <v>45596</v>
          </cell>
        </row>
        <row r="6704">
          <cell r="S6704">
            <v>708.19</v>
          </cell>
        </row>
        <row r="6704">
          <cell r="AA6704">
            <v>45566</v>
          </cell>
          <cell r="AB6704">
            <v>2024</v>
          </cell>
        </row>
        <row r="6704">
          <cell r="AF6704" t="str">
            <v>其他收入</v>
          </cell>
        </row>
        <row r="6705">
          <cell r="C6705" t="str">
            <v>中华东波苑</v>
          </cell>
        </row>
        <row r="6705">
          <cell r="K6705" t="str">
            <v>2024年</v>
          </cell>
        </row>
        <row r="6705">
          <cell r="M6705">
            <v>45596</v>
          </cell>
        </row>
        <row r="6705">
          <cell r="S6705">
            <v>500</v>
          </cell>
        </row>
        <row r="6705">
          <cell r="AA6705">
            <v>45566</v>
          </cell>
          <cell r="AB6705">
            <v>2024</v>
          </cell>
        </row>
        <row r="6705">
          <cell r="AF6705" t="str">
            <v>临时停车费</v>
          </cell>
        </row>
        <row r="6706">
          <cell r="C6706" t="str">
            <v>中华东波苑</v>
          </cell>
        </row>
        <row r="6706">
          <cell r="K6706" t="str">
            <v>2024年</v>
          </cell>
        </row>
        <row r="6706">
          <cell r="M6706">
            <v>45596</v>
          </cell>
        </row>
        <row r="6706">
          <cell r="S6706">
            <v>500</v>
          </cell>
        </row>
        <row r="6706">
          <cell r="AA6706">
            <v>45566</v>
          </cell>
          <cell r="AB6706">
            <v>2024</v>
          </cell>
        </row>
        <row r="6706">
          <cell r="AF6706" t="str">
            <v>临时停车费</v>
          </cell>
        </row>
        <row r="6707">
          <cell r="C6707" t="str">
            <v>中华东波苑</v>
          </cell>
        </row>
        <row r="6707">
          <cell r="K6707" t="str">
            <v>2024年</v>
          </cell>
        </row>
        <row r="6707">
          <cell r="M6707">
            <v>45596</v>
          </cell>
        </row>
        <row r="6707">
          <cell r="S6707">
            <v>490</v>
          </cell>
        </row>
        <row r="6707">
          <cell r="AA6707">
            <v>45566</v>
          </cell>
          <cell r="AB6707">
            <v>2024</v>
          </cell>
        </row>
        <row r="6707">
          <cell r="AF6707" t="str">
            <v>临时停车费</v>
          </cell>
        </row>
        <row r="6708">
          <cell r="C6708" t="str">
            <v>中华东波苑</v>
          </cell>
        </row>
        <row r="6708">
          <cell r="K6708" t="str">
            <v>2024年</v>
          </cell>
        </row>
        <row r="6708">
          <cell r="M6708">
            <v>45657</v>
          </cell>
        </row>
        <row r="6708">
          <cell r="S6708">
            <v>1473.6</v>
          </cell>
        </row>
        <row r="6708">
          <cell r="AA6708">
            <v>45597</v>
          </cell>
          <cell r="AB6708">
            <v>2024</v>
          </cell>
        </row>
        <row r="6708">
          <cell r="AF6708" t="str">
            <v>住宅物业费</v>
          </cell>
        </row>
        <row r="6709">
          <cell r="C6709" t="str">
            <v>中华东波苑</v>
          </cell>
        </row>
        <row r="6709">
          <cell r="K6709" t="str">
            <v>2024年</v>
          </cell>
        </row>
        <row r="6709">
          <cell r="M6709">
            <v>45657</v>
          </cell>
        </row>
        <row r="6709">
          <cell r="S6709">
            <v>736.8</v>
          </cell>
        </row>
        <row r="6709">
          <cell r="AA6709">
            <v>45597</v>
          </cell>
          <cell r="AB6709">
            <v>2024</v>
          </cell>
        </row>
        <row r="6709">
          <cell r="AF6709" t="str">
            <v>住宅物业费</v>
          </cell>
        </row>
        <row r="6710">
          <cell r="C6710" t="str">
            <v>中华东波苑</v>
          </cell>
        </row>
        <row r="6710">
          <cell r="K6710" t="str">
            <v>2024年</v>
          </cell>
        </row>
        <row r="6710">
          <cell r="M6710">
            <v>45657</v>
          </cell>
        </row>
        <row r="6710">
          <cell r="S6710">
            <v>1500</v>
          </cell>
        </row>
        <row r="6710">
          <cell r="AA6710">
            <v>45597</v>
          </cell>
          <cell r="AB6710">
            <v>2024</v>
          </cell>
        </row>
        <row r="6710">
          <cell r="AF6710" t="str">
            <v>地面停车费</v>
          </cell>
        </row>
        <row r="6711">
          <cell r="C6711" t="str">
            <v>中华东波苑</v>
          </cell>
        </row>
        <row r="6711">
          <cell r="K6711" t="str">
            <v>2024年</v>
          </cell>
        </row>
        <row r="6711">
          <cell r="M6711">
            <v>45657</v>
          </cell>
        </row>
        <row r="6711">
          <cell r="S6711">
            <v>1712.04</v>
          </cell>
        </row>
        <row r="6711">
          <cell r="AA6711">
            <v>45597</v>
          </cell>
          <cell r="AB6711">
            <v>2024</v>
          </cell>
        </row>
        <row r="6711">
          <cell r="AF6711" t="str">
            <v>住宅物业费</v>
          </cell>
        </row>
        <row r="6712">
          <cell r="C6712" t="str">
            <v>中华东波苑</v>
          </cell>
        </row>
        <row r="6712">
          <cell r="K6712" t="str">
            <v>2024年</v>
          </cell>
        </row>
        <row r="6712">
          <cell r="M6712">
            <v>45565</v>
          </cell>
        </row>
        <row r="6712">
          <cell r="S6712">
            <v>29680</v>
          </cell>
        </row>
        <row r="6712">
          <cell r="AA6712">
            <v>45597</v>
          </cell>
          <cell r="AB6712">
            <v>2024</v>
          </cell>
        </row>
        <row r="6712">
          <cell r="AF6712" t="str">
            <v>电费及管理费</v>
          </cell>
        </row>
        <row r="6713">
          <cell r="C6713" t="str">
            <v>中华东波苑</v>
          </cell>
        </row>
        <row r="6713">
          <cell r="K6713" t="str">
            <v>2024年</v>
          </cell>
        </row>
        <row r="6713">
          <cell r="M6713">
            <v>45565</v>
          </cell>
        </row>
        <row r="6713">
          <cell r="S6713">
            <v>5220</v>
          </cell>
        </row>
        <row r="6713">
          <cell r="AA6713">
            <v>45597</v>
          </cell>
          <cell r="AB6713">
            <v>2024</v>
          </cell>
        </row>
        <row r="6713">
          <cell r="AF6713" t="str">
            <v>代收水费</v>
          </cell>
        </row>
        <row r="6714">
          <cell r="C6714" t="str">
            <v>中华东波苑</v>
          </cell>
        </row>
        <row r="6714">
          <cell r="K6714" t="str">
            <v>2024年</v>
          </cell>
        </row>
        <row r="6714">
          <cell r="M6714">
            <v>45657</v>
          </cell>
        </row>
        <row r="6714">
          <cell r="S6714">
            <v>2183.52</v>
          </cell>
        </row>
        <row r="6714">
          <cell r="AA6714">
            <v>45597</v>
          </cell>
          <cell r="AB6714">
            <v>2024</v>
          </cell>
        </row>
        <row r="6714">
          <cell r="AF6714" t="str">
            <v>住宅物业费</v>
          </cell>
        </row>
        <row r="6715">
          <cell r="C6715" t="str">
            <v>中华东波苑</v>
          </cell>
        </row>
        <row r="6715">
          <cell r="K6715" t="str">
            <v>2024年</v>
          </cell>
        </row>
        <row r="6715">
          <cell r="M6715">
            <v>45657</v>
          </cell>
        </row>
        <row r="6715">
          <cell r="S6715">
            <v>1500</v>
          </cell>
        </row>
        <row r="6715">
          <cell r="AA6715">
            <v>45597</v>
          </cell>
          <cell r="AB6715">
            <v>2024</v>
          </cell>
        </row>
        <row r="6715">
          <cell r="AF6715" t="str">
            <v>小业主产权车辆管理费</v>
          </cell>
        </row>
        <row r="6716">
          <cell r="C6716" t="str">
            <v>中华东波苑</v>
          </cell>
        </row>
        <row r="6716">
          <cell r="K6716" t="str">
            <v>2024年</v>
          </cell>
        </row>
        <row r="6716">
          <cell r="M6716">
            <v>45596</v>
          </cell>
        </row>
        <row r="6716">
          <cell r="S6716">
            <v>71.5</v>
          </cell>
        </row>
        <row r="6716">
          <cell r="AA6716">
            <v>45597</v>
          </cell>
          <cell r="AB6716">
            <v>2024</v>
          </cell>
        </row>
        <row r="6716">
          <cell r="AF6716" t="str">
            <v>电费及管理费</v>
          </cell>
        </row>
        <row r="6717">
          <cell r="C6717" t="str">
            <v>中华东波苑</v>
          </cell>
        </row>
        <row r="6717">
          <cell r="K6717" t="str">
            <v>2024年</v>
          </cell>
        </row>
        <row r="6717">
          <cell r="M6717">
            <v>45596</v>
          </cell>
        </row>
        <row r="6717">
          <cell r="S6717">
            <v>72.2</v>
          </cell>
        </row>
        <row r="6717">
          <cell r="AA6717">
            <v>45597</v>
          </cell>
          <cell r="AB6717">
            <v>2024</v>
          </cell>
        </row>
        <row r="6717">
          <cell r="AF6717" t="str">
            <v>代收水费</v>
          </cell>
        </row>
        <row r="6718">
          <cell r="C6718" t="str">
            <v>中华东波苑</v>
          </cell>
        </row>
        <row r="6718">
          <cell r="K6718" t="str">
            <v>2024年</v>
          </cell>
        </row>
        <row r="6718">
          <cell r="M6718">
            <v>45596</v>
          </cell>
        </row>
        <row r="6718">
          <cell r="S6718">
            <v>19.8</v>
          </cell>
        </row>
        <row r="6718">
          <cell r="AA6718">
            <v>45597</v>
          </cell>
          <cell r="AB6718">
            <v>2024</v>
          </cell>
        </row>
        <row r="6718">
          <cell r="AF6718" t="str">
            <v>电费及管理费</v>
          </cell>
        </row>
        <row r="6719">
          <cell r="C6719" t="str">
            <v>中华东波苑</v>
          </cell>
        </row>
        <row r="6719">
          <cell r="K6719" t="str">
            <v>2024年</v>
          </cell>
        </row>
        <row r="6719">
          <cell r="M6719">
            <v>45596</v>
          </cell>
        </row>
        <row r="6719">
          <cell r="S6719">
            <v>483.74</v>
          </cell>
        </row>
        <row r="6719">
          <cell r="AA6719">
            <v>45597</v>
          </cell>
          <cell r="AB6719">
            <v>2024</v>
          </cell>
        </row>
        <row r="6719">
          <cell r="AF6719" t="str">
            <v>代收水费</v>
          </cell>
        </row>
        <row r="6720">
          <cell r="C6720" t="str">
            <v>中华东波苑</v>
          </cell>
        </row>
        <row r="6720">
          <cell r="K6720" t="str">
            <v>2024年</v>
          </cell>
        </row>
        <row r="6720">
          <cell r="M6720">
            <v>45596</v>
          </cell>
        </row>
        <row r="6720">
          <cell r="S6720">
            <v>259.92</v>
          </cell>
        </row>
        <row r="6720">
          <cell r="AA6720">
            <v>45597</v>
          </cell>
          <cell r="AB6720">
            <v>2024</v>
          </cell>
        </row>
        <row r="6720">
          <cell r="AF6720" t="str">
            <v>代收水费</v>
          </cell>
        </row>
        <row r="6721">
          <cell r="C6721" t="str">
            <v>中华东波苑</v>
          </cell>
        </row>
        <row r="6721">
          <cell r="K6721" t="str">
            <v>2024年</v>
          </cell>
        </row>
        <row r="6721">
          <cell r="M6721">
            <v>45596</v>
          </cell>
        </row>
        <row r="6721">
          <cell r="S6721">
            <v>382.8</v>
          </cell>
        </row>
        <row r="6721">
          <cell r="AA6721">
            <v>45597</v>
          </cell>
          <cell r="AB6721">
            <v>2024</v>
          </cell>
        </row>
        <row r="6721">
          <cell r="AF6721" t="str">
            <v>电费及管理费</v>
          </cell>
        </row>
        <row r="6722">
          <cell r="C6722" t="str">
            <v>中华东波苑</v>
          </cell>
        </row>
        <row r="6722">
          <cell r="K6722" t="str">
            <v>2024年</v>
          </cell>
        </row>
        <row r="6722">
          <cell r="M6722">
            <v>45596</v>
          </cell>
        </row>
        <row r="6722">
          <cell r="S6722">
            <v>3762</v>
          </cell>
        </row>
        <row r="6722">
          <cell r="AA6722">
            <v>45597</v>
          </cell>
          <cell r="AB6722">
            <v>2024</v>
          </cell>
        </row>
        <row r="6722">
          <cell r="AF6722" t="str">
            <v>电费及管理费</v>
          </cell>
        </row>
        <row r="6723">
          <cell r="C6723" t="str">
            <v>中华东波苑</v>
          </cell>
        </row>
        <row r="6723">
          <cell r="K6723" t="str">
            <v>2024年</v>
          </cell>
        </row>
        <row r="6723">
          <cell r="M6723">
            <v>45596</v>
          </cell>
        </row>
        <row r="6723">
          <cell r="S6723">
            <v>904</v>
          </cell>
        </row>
        <row r="6723">
          <cell r="AA6723">
            <v>45597</v>
          </cell>
          <cell r="AB6723">
            <v>2024</v>
          </cell>
        </row>
        <row r="6723">
          <cell r="AF6723" t="str">
            <v>代收水费</v>
          </cell>
        </row>
        <row r="6724">
          <cell r="C6724" t="str">
            <v>中华东波苑</v>
          </cell>
        </row>
        <row r="6724">
          <cell r="K6724" t="str">
            <v>2024年</v>
          </cell>
        </row>
        <row r="6724">
          <cell r="M6724">
            <v>45596</v>
          </cell>
        </row>
        <row r="6724">
          <cell r="S6724">
            <v>4865.9</v>
          </cell>
        </row>
        <row r="6724">
          <cell r="AA6724">
            <v>45597</v>
          </cell>
          <cell r="AB6724">
            <v>2024</v>
          </cell>
        </row>
        <row r="6724">
          <cell r="AF6724" t="str">
            <v>电费及管理费</v>
          </cell>
        </row>
        <row r="6725">
          <cell r="C6725" t="str">
            <v>中华东波苑</v>
          </cell>
        </row>
        <row r="6725">
          <cell r="K6725" t="str">
            <v>2024年</v>
          </cell>
        </row>
        <row r="6725">
          <cell r="M6725">
            <v>45596</v>
          </cell>
        </row>
        <row r="6725">
          <cell r="S6725">
            <v>101.08</v>
          </cell>
        </row>
        <row r="6725">
          <cell r="AA6725">
            <v>45597</v>
          </cell>
          <cell r="AB6725">
            <v>2024</v>
          </cell>
        </row>
        <row r="6725">
          <cell r="AF6725" t="str">
            <v>代收水费</v>
          </cell>
        </row>
        <row r="6726">
          <cell r="C6726" t="str">
            <v>中华东波苑</v>
          </cell>
        </row>
        <row r="6726">
          <cell r="K6726" t="str">
            <v>2024年</v>
          </cell>
        </row>
        <row r="6726">
          <cell r="M6726">
            <v>45596</v>
          </cell>
        </row>
        <row r="6726">
          <cell r="S6726">
            <v>300</v>
          </cell>
        </row>
        <row r="6726">
          <cell r="AA6726">
            <v>45597</v>
          </cell>
          <cell r="AB6726">
            <v>2024</v>
          </cell>
        </row>
        <row r="6726">
          <cell r="AF6726" t="str">
            <v>代收水费</v>
          </cell>
        </row>
        <row r="6727">
          <cell r="C6727" t="str">
            <v>中华东波苑</v>
          </cell>
        </row>
        <row r="6727">
          <cell r="K6727" t="str">
            <v>2024年</v>
          </cell>
        </row>
        <row r="6727">
          <cell r="M6727">
            <v>45596</v>
          </cell>
        </row>
        <row r="6727">
          <cell r="S6727">
            <v>277.2</v>
          </cell>
        </row>
        <row r="6727">
          <cell r="AA6727">
            <v>45597</v>
          </cell>
          <cell r="AB6727">
            <v>2024</v>
          </cell>
        </row>
        <row r="6727">
          <cell r="AF6727" t="str">
            <v>电费及管理费</v>
          </cell>
        </row>
        <row r="6728">
          <cell r="C6728" t="str">
            <v>中华东波苑</v>
          </cell>
        </row>
        <row r="6728">
          <cell r="K6728" t="str">
            <v>2024年</v>
          </cell>
        </row>
        <row r="6728">
          <cell r="M6728">
            <v>45596</v>
          </cell>
        </row>
        <row r="6728">
          <cell r="S6728">
            <v>112.5</v>
          </cell>
        </row>
        <row r="6728">
          <cell r="AA6728">
            <v>45597</v>
          </cell>
          <cell r="AB6728">
            <v>2024</v>
          </cell>
        </row>
        <row r="6728">
          <cell r="AF6728" t="str">
            <v>代收水费</v>
          </cell>
        </row>
        <row r="6729">
          <cell r="C6729" t="str">
            <v>中华东波苑</v>
          </cell>
        </row>
        <row r="6729">
          <cell r="K6729" t="str">
            <v>2024年</v>
          </cell>
        </row>
        <row r="6729">
          <cell r="M6729">
            <v>45596</v>
          </cell>
        </row>
        <row r="6729">
          <cell r="S6729">
            <v>166.06</v>
          </cell>
        </row>
        <row r="6729">
          <cell r="AA6729">
            <v>45597</v>
          </cell>
          <cell r="AB6729">
            <v>2024</v>
          </cell>
        </row>
        <row r="6729">
          <cell r="AF6729" t="str">
            <v>代收水费</v>
          </cell>
        </row>
        <row r="6730">
          <cell r="C6730" t="str">
            <v>中华东波苑</v>
          </cell>
        </row>
        <row r="6730">
          <cell r="K6730" t="str">
            <v>2024年</v>
          </cell>
        </row>
        <row r="6730">
          <cell r="M6730">
            <v>45596</v>
          </cell>
        </row>
        <row r="6730">
          <cell r="S6730">
            <v>396</v>
          </cell>
        </row>
        <row r="6730">
          <cell r="AA6730">
            <v>45597</v>
          </cell>
          <cell r="AB6730">
            <v>2024</v>
          </cell>
        </row>
        <row r="6730">
          <cell r="AF6730" t="str">
            <v>电费及管理费</v>
          </cell>
        </row>
        <row r="6731">
          <cell r="C6731" t="str">
            <v>中华东波苑</v>
          </cell>
        </row>
        <row r="6731">
          <cell r="K6731" t="str">
            <v>2024年</v>
          </cell>
        </row>
        <row r="6731">
          <cell r="M6731">
            <v>45596</v>
          </cell>
        </row>
        <row r="6731">
          <cell r="S6731">
            <v>75</v>
          </cell>
        </row>
        <row r="6731">
          <cell r="AA6731">
            <v>45597</v>
          </cell>
          <cell r="AB6731">
            <v>2024</v>
          </cell>
        </row>
        <row r="6731">
          <cell r="AF6731" t="str">
            <v>代收水费</v>
          </cell>
        </row>
        <row r="6732">
          <cell r="C6732" t="str">
            <v>中华东波苑</v>
          </cell>
        </row>
        <row r="6732">
          <cell r="K6732" t="str">
            <v>2024年</v>
          </cell>
        </row>
        <row r="6732">
          <cell r="M6732">
            <v>45596</v>
          </cell>
        </row>
        <row r="6732">
          <cell r="S6732">
            <v>5312.16</v>
          </cell>
        </row>
        <row r="6732">
          <cell r="AA6732">
            <v>45597</v>
          </cell>
          <cell r="AB6732">
            <v>2024</v>
          </cell>
        </row>
        <row r="6732">
          <cell r="AF6732" t="str">
            <v>电费及管理费</v>
          </cell>
        </row>
        <row r="6733">
          <cell r="C6733" t="str">
            <v>中华东波苑</v>
          </cell>
        </row>
        <row r="6733">
          <cell r="K6733" t="str">
            <v>2024年</v>
          </cell>
        </row>
        <row r="6733">
          <cell r="M6733">
            <v>45596</v>
          </cell>
        </row>
        <row r="6733">
          <cell r="S6733">
            <v>872.3</v>
          </cell>
        </row>
        <row r="6733">
          <cell r="AA6733">
            <v>45597</v>
          </cell>
          <cell r="AB6733">
            <v>2024</v>
          </cell>
        </row>
        <row r="6733">
          <cell r="AF6733" t="str">
            <v>代收水费</v>
          </cell>
        </row>
        <row r="6734">
          <cell r="C6734" t="str">
            <v>中华东波苑</v>
          </cell>
        </row>
        <row r="6734">
          <cell r="K6734" t="str">
            <v>2024年</v>
          </cell>
        </row>
        <row r="6734">
          <cell r="M6734">
            <v>45596</v>
          </cell>
        </row>
        <row r="6734">
          <cell r="S6734">
            <v>3571.2</v>
          </cell>
        </row>
        <row r="6734">
          <cell r="AA6734">
            <v>45597</v>
          </cell>
          <cell r="AB6734">
            <v>2024</v>
          </cell>
        </row>
        <row r="6734">
          <cell r="AF6734" t="str">
            <v>电费及管理费</v>
          </cell>
        </row>
        <row r="6735">
          <cell r="C6735" t="str">
            <v>中华东波苑</v>
          </cell>
        </row>
        <row r="6735">
          <cell r="K6735" t="str">
            <v>2024年</v>
          </cell>
        </row>
        <row r="6735">
          <cell r="M6735">
            <v>45596</v>
          </cell>
        </row>
        <row r="6735">
          <cell r="S6735">
            <v>1268.8</v>
          </cell>
        </row>
        <row r="6735">
          <cell r="AA6735">
            <v>45597</v>
          </cell>
          <cell r="AB6735">
            <v>2024</v>
          </cell>
        </row>
        <row r="6735">
          <cell r="AF6735" t="str">
            <v>代收水费</v>
          </cell>
        </row>
        <row r="6736">
          <cell r="C6736" t="str">
            <v>中华东波苑</v>
          </cell>
        </row>
        <row r="6736">
          <cell r="K6736" t="str">
            <v>2024年</v>
          </cell>
        </row>
        <row r="6736">
          <cell r="M6736">
            <v>45657</v>
          </cell>
        </row>
        <row r="6736">
          <cell r="S6736">
            <v>1500</v>
          </cell>
        </row>
        <row r="6736">
          <cell r="AA6736">
            <v>45597</v>
          </cell>
          <cell r="AB6736">
            <v>2024</v>
          </cell>
        </row>
        <row r="6736">
          <cell r="AF6736" t="str">
            <v>小业主产权车辆管理费</v>
          </cell>
        </row>
        <row r="6737">
          <cell r="C6737" t="str">
            <v>中华东波苑</v>
          </cell>
        </row>
        <row r="6737">
          <cell r="K6737" t="str">
            <v>2024年</v>
          </cell>
        </row>
        <row r="6737">
          <cell r="M6737">
            <v>45565</v>
          </cell>
        </row>
        <row r="6737">
          <cell r="S6737">
            <v>36784</v>
          </cell>
        </row>
        <row r="6737">
          <cell r="AA6737">
            <v>45566</v>
          </cell>
          <cell r="AB6737">
            <v>2024</v>
          </cell>
        </row>
        <row r="6737">
          <cell r="AF6737" t="str">
            <v>电费及管理费</v>
          </cell>
        </row>
        <row r="6738">
          <cell r="C6738" t="str">
            <v>中华东波苑</v>
          </cell>
        </row>
        <row r="6738">
          <cell r="K6738" t="str">
            <v>2024年</v>
          </cell>
        </row>
        <row r="6738">
          <cell r="M6738">
            <v>45565</v>
          </cell>
        </row>
        <row r="6738">
          <cell r="S6738">
            <v>5494.42</v>
          </cell>
        </row>
        <row r="6738">
          <cell r="AA6738">
            <v>45566</v>
          </cell>
          <cell r="AB6738">
            <v>2024</v>
          </cell>
        </row>
        <row r="6738">
          <cell r="AF6738" t="str">
            <v>代收水费</v>
          </cell>
        </row>
        <row r="6739">
          <cell r="C6739" t="str">
            <v>中华东波苑</v>
          </cell>
        </row>
        <row r="6739">
          <cell r="K6739" t="str">
            <v>2024年</v>
          </cell>
        </row>
        <row r="6739">
          <cell r="M6739">
            <v>45565</v>
          </cell>
        </row>
        <row r="6739">
          <cell r="S6739">
            <v>1100.97</v>
          </cell>
        </row>
        <row r="6739">
          <cell r="AA6739">
            <v>45566</v>
          </cell>
          <cell r="AB6739">
            <v>2024</v>
          </cell>
        </row>
        <row r="6739">
          <cell r="AF6739" t="str">
            <v>商铺物业费</v>
          </cell>
        </row>
        <row r="6740">
          <cell r="C6740" t="str">
            <v>中华东波苑</v>
          </cell>
        </row>
        <row r="6740">
          <cell r="K6740" t="str">
            <v>2024年</v>
          </cell>
        </row>
        <row r="6740">
          <cell r="M6740">
            <v>45565</v>
          </cell>
        </row>
        <row r="6740">
          <cell r="S6740">
            <v>3135</v>
          </cell>
        </row>
        <row r="6740">
          <cell r="AA6740">
            <v>45566</v>
          </cell>
          <cell r="AB6740">
            <v>2024</v>
          </cell>
        </row>
        <row r="6740">
          <cell r="AF6740" t="str">
            <v>商铺物业费</v>
          </cell>
        </row>
        <row r="6741">
          <cell r="C6741" t="str">
            <v>中华东波苑</v>
          </cell>
        </row>
        <row r="6741">
          <cell r="K6741" t="str">
            <v>2024年</v>
          </cell>
        </row>
        <row r="6741">
          <cell r="M6741">
            <v>45565</v>
          </cell>
        </row>
        <row r="6741">
          <cell r="S6741">
            <v>9717.03</v>
          </cell>
        </row>
        <row r="6741">
          <cell r="AA6741">
            <v>45566</v>
          </cell>
          <cell r="AB6741">
            <v>2024</v>
          </cell>
        </row>
        <row r="6741">
          <cell r="AF6741" t="str">
            <v>商铺物业费</v>
          </cell>
        </row>
        <row r="6742">
          <cell r="C6742" t="str">
            <v>中华东波苑</v>
          </cell>
        </row>
        <row r="6742">
          <cell r="K6742" t="str">
            <v>2024年</v>
          </cell>
        </row>
        <row r="6742">
          <cell r="M6742">
            <v>45657</v>
          </cell>
        </row>
        <row r="6742">
          <cell r="S6742">
            <v>4248.3</v>
          </cell>
        </row>
        <row r="6742">
          <cell r="AA6742">
            <v>45566</v>
          </cell>
          <cell r="AB6742">
            <v>2024</v>
          </cell>
        </row>
        <row r="6742">
          <cell r="AF6742" t="str">
            <v>商铺物业费</v>
          </cell>
        </row>
        <row r="6743">
          <cell r="C6743" t="str">
            <v>中华东波苑</v>
          </cell>
        </row>
        <row r="6743">
          <cell r="K6743" t="str">
            <v>2024年</v>
          </cell>
        </row>
        <row r="6743">
          <cell r="M6743">
            <v>45657</v>
          </cell>
        </row>
        <row r="6743">
          <cell r="S6743">
            <v>7482.3</v>
          </cell>
        </row>
        <row r="6743">
          <cell r="AA6743">
            <v>45566</v>
          </cell>
          <cell r="AB6743">
            <v>2024</v>
          </cell>
        </row>
        <row r="6743">
          <cell r="AF6743" t="str">
            <v>商铺物业费</v>
          </cell>
        </row>
        <row r="6744">
          <cell r="C6744" t="str">
            <v>中华东波苑</v>
          </cell>
        </row>
        <row r="6744">
          <cell r="K6744" t="str">
            <v>2024年</v>
          </cell>
        </row>
        <row r="6744">
          <cell r="M6744">
            <v>45565</v>
          </cell>
        </row>
        <row r="6744">
          <cell r="S6744">
            <v>2250</v>
          </cell>
        </row>
        <row r="6744">
          <cell r="AA6744">
            <v>45597</v>
          </cell>
          <cell r="AB6744">
            <v>2024</v>
          </cell>
        </row>
        <row r="6744">
          <cell r="AF6744" t="str">
            <v>快递柜</v>
          </cell>
        </row>
        <row r="6745">
          <cell r="C6745" t="str">
            <v>中华东波苑</v>
          </cell>
        </row>
        <row r="6745">
          <cell r="K6745" t="str">
            <v>2024年</v>
          </cell>
        </row>
        <row r="6745">
          <cell r="M6745">
            <v>45565</v>
          </cell>
        </row>
        <row r="6745">
          <cell r="S6745">
            <v>1070</v>
          </cell>
        </row>
        <row r="6745">
          <cell r="AA6745">
            <v>45597</v>
          </cell>
          <cell r="AB6745">
            <v>2024</v>
          </cell>
        </row>
        <row r="6745">
          <cell r="AF6745" t="str">
            <v>快递柜</v>
          </cell>
        </row>
        <row r="6746">
          <cell r="C6746" t="str">
            <v>中华东波苑</v>
          </cell>
        </row>
        <row r="6746">
          <cell r="K6746" t="str">
            <v>2025年</v>
          </cell>
        </row>
        <row r="6746">
          <cell r="M6746">
            <v>46022</v>
          </cell>
        </row>
        <row r="6746">
          <cell r="S6746">
            <v>3000</v>
          </cell>
        </row>
        <row r="6746">
          <cell r="AA6746">
            <v>45597</v>
          </cell>
          <cell r="AB6746">
            <v>2024</v>
          </cell>
        </row>
        <row r="6746">
          <cell r="AF6746" t="str">
            <v>地面停车费</v>
          </cell>
        </row>
        <row r="6747">
          <cell r="C6747" t="str">
            <v>中华东波苑</v>
          </cell>
        </row>
        <row r="6747">
          <cell r="K6747" t="str">
            <v>2024年</v>
          </cell>
        </row>
        <row r="6747">
          <cell r="M6747">
            <v>45596</v>
          </cell>
        </row>
        <row r="6747">
          <cell r="S6747">
            <v>594</v>
          </cell>
        </row>
        <row r="6747">
          <cell r="AA6747">
            <v>45597</v>
          </cell>
          <cell r="AB6747">
            <v>2024</v>
          </cell>
        </row>
        <row r="6747">
          <cell r="AF6747" t="str">
            <v>电费及管理费</v>
          </cell>
        </row>
        <row r="6748">
          <cell r="C6748" t="str">
            <v>中华东波苑</v>
          </cell>
        </row>
        <row r="6748">
          <cell r="K6748" t="str">
            <v>2024年</v>
          </cell>
        </row>
        <row r="6748">
          <cell r="M6748">
            <v>45596</v>
          </cell>
        </row>
        <row r="6748">
          <cell r="S6748">
            <v>172.5</v>
          </cell>
        </row>
        <row r="6748">
          <cell r="AA6748">
            <v>45597</v>
          </cell>
          <cell r="AB6748">
            <v>2024</v>
          </cell>
        </row>
        <row r="6748">
          <cell r="AF6748" t="str">
            <v>代收水费</v>
          </cell>
        </row>
        <row r="6749">
          <cell r="C6749" t="str">
            <v>中华东波苑</v>
          </cell>
        </row>
        <row r="6749">
          <cell r="K6749" t="str">
            <v>2024年</v>
          </cell>
        </row>
        <row r="6749">
          <cell r="M6749">
            <v>45596</v>
          </cell>
        </row>
        <row r="6749">
          <cell r="S6749">
            <v>3723.5</v>
          </cell>
        </row>
        <row r="6749">
          <cell r="AA6749">
            <v>45597</v>
          </cell>
          <cell r="AB6749">
            <v>2024</v>
          </cell>
        </row>
        <row r="6749">
          <cell r="AF6749" t="str">
            <v>电费及管理费</v>
          </cell>
        </row>
        <row r="6750">
          <cell r="C6750" t="str">
            <v>中华东波苑</v>
          </cell>
        </row>
        <row r="6750">
          <cell r="K6750" t="str">
            <v>2024年</v>
          </cell>
        </row>
        <row r="6750">
          <cell r="M6750">
            <v>45596</v>
          </cell>
        </row>
        <row r="6750">
          <cell r="S6750">
            <v>1087.5</v>
          </cell>
        </row>
        <row r="6750">
          <cell r="AA6750">
            <v>45597</v>
          </cell>
          <cell r="AB6750">
            <v>2024</v>
          </cell>
        </row>
        <row r="6750">
          <cell r="AF6750" t="str">
            <v>代收水费</v>
          </cell>
        </row>
        <row r="6751">
          <cell r="C6751" t="str">
            <v>中华东波苑</v>
          </cell>
        </row>
        <row r="6751">
          <cell r="K6751" t="str">
            <v>2024年</v>
          </cell>
        </row>
        <row r="6751">
          <cell r="M6751">
            <v>45596</v>
          </cell>
        </row>
        <row r="6751">
          <cell r="S6751">
            <v>317.5</v>
          </cell>
        </row>
        <row r="6751">
          <cell r="AA6751">
            <v>45597</v>
          </cell>
          <cell r="AB6751">
            <v>2024</v>
          </cell>
        </row>
        <row r="6751">
          <cell r="AF6751" t="str">
            <v>电费及管理费</v>
          </cell>
        </row>
        <row r="6752">
          <cell r="C6752" t="str">
            <v>中华东波苑</v>
          </cell>
        </row>
        <row r="6752">
          <cell r="K6752" t="str">
            <v>2024年</v>
          </cell>
        </row>
        <row r="6752">
          <cell r="M6752">
            <v>45596</v>
          </cell>
        </row>
        <row r="6752">
          <cell r="S6752">
            <v>15</v>
          </cell>
        </row>
        <row r="6752">
          <cell r="AA6752">
            <v>45597</v>
          </cell>
          <cell r="AB6752">
            <v>2024</v>
          </cell>
        </row>
        <row r="6752">
          <cell r="AF6752" t="str">
            <v>代收水费</v>
          </cell>
        </row>
        <row r="6753">
          <cell r="C6753" t="str">
            <v>中华东波苑</v>
          </cell>
        </row>
        <row r="6753">
          <cell r="K6753" t="str">
            <v>2024年</v>
          </cell>
        </row>
        <row r="6753">
          <cell r="M6753">
            <v>45473</v>
          </cell>
        </row>
        <row r="6753">
          <cell r="S6753">
            <v>5000</v>
          </cell>
        </row>
        <row r="6753">
          <cell r="AA6753">
            <v>45597</v>
          </cell>
          <cell r="AB6753">
            <v>2024</v>
          </cell>
        </row>
        <row r="6753">
          <cell r="AF6753" t="str">
            <v>电费及管理费</v>
          </cell>
        </row>
        <row r="6754">
          <cell r="C6754" t="str">
            <v>中华东波苑</v>
          </cell>
        </row>
        <row r="6754">
          <cell r="K6754" t="str">
            <v>2024年</v>
          </cell>
        </row>
        <row r="6754">
          <cell r="M6754">
            <v>45657</v>
          </cell>
        </row>
        <row r="6754">
          <cell r="S6754">
            <v>1673.88</v>
          </cell>
        </row>
        <row r="6754">
          <cell r="AA6754">
            <v>45597</v>
          </cell>
          <cell r="AB6754">
            <v>2024</v>
          </cell>
        </row>
        <row r="6754">
          <cell r="AF6754" t="str">
            <v>住宅物业费</v>
          </cell>
        </row>
        <row r="6755">
          <cell r="C6755" t="str">
            <v>中华东波苑</v>
          </cell>
        </row>
        <row r="6755">
          <cell r="K6755" t="str">
            <v>2024年</v>
          </cell>
        </row>
        <row r="6755">
          <cell r="M6755">
            <v>45657</v>
          </cell>
        </row>
        <row r="6755">
          <cell r="S6755">
            <v>1953.3</v>
          </cell>
        </row>
        <row r="6755">
          <cell r="AA6755">
            <v>45597</v>
          </cell>
          <cell r="AB6755">
            <v>2024</v>
          </cell>
        </row>
        <row r="6755">
          <cell r="AF6755" t="str">
            <v>住宅物业费</v>
          </cell>
        </row>
        <row r="6756">
          <cell r="C6756" t="str">
            <v>中华东波苑</v>
          </cell>
        </row>
        <row r="6756">
          <cell r="K6756" t="str">
            <v>2024年</v>
          </cell>
        </row>
        <row r="6756">
          <cell r="M6756">
            <v>45657</v>
          </cell>
        </row>
        <row r="6756">
          <cell r="S6756">
            <v>1473.6</v>
          </cell>
        </row>
        <row r="6756">
          <cell r="AA6756">
            <v>45597</v>
          </cell>
          <cell r="AB6756">
            <v>2024</v>
          </cell>
        </row>
        <row r="6756">
          <cell r="AF6756" t="str">
            <v>住宅物业费</v>
          </cell>
        </row>
        <row r="6757">
          <cell r="C6757" t="str">
            <v>中华东波苑</v>
          </cell>
        </row>
        <row r="6757">
          <cell r="K6757" t="str">
            <v>2024年</v>
          </cell>
        </row>
        <row r="6757">
          <cell r="M6757">
            <v>45473</v>
          </cell>
        </row>
        <row r="6757">
          <cell r="S6757">
            <v>10000</v>
          </cell>
        </row>
        <row r="6757">
          <cell r="AA6757">
            <v>45597</v>
          </cell>
          <cell r="AB6757">
            <v>2024</v>
          </cell>
        </row>
        <row r="6757">
          <cell r="AF6757" t="str">
            <v>电费及管理费</v>
          </cell>
        </row>
        <row r="6758">
          <cell r="C6758" t="str">
            <v>中华东波苑</v>
          </cell>
        </row>
        <row r="6758">
          <cell r="K6758" t="str">
            <v>2024年</v>
          </cell>
        </row>
        <row r="6758">
          <cell r="M6758">
            <v>45657</v>
          </cell>
        </row>
        <row r="6758">
          <cell r="S6758">
            <v>1625.7</v>
          </cell>
        </row>
        <row r="6758">
          <cell r="AA6758">
            <v>45597</v>
          </cell>
          <cell r="AB6758">
            <v>2024</v>
          </cell>
        </row>
        <row r="6758">
          <cell r="AF6758" t="str">
            <v>商铺物业费</v>
          </cell>
        </row>
        <row r="6759">
          <cell r="C6759" t="str">
            <v>中华东波苑</v>
          </cell>
        </row>
        <row r="6759">
          <cell r="K6759" t="str">
            <v>2024年</v>
          </cell>
        </row>
        <row r="6759">
          <cell r="M6759">
            <v>45596</v>
          </cell>
        </row>
        <row r="6759">
          <cell r="S6759">
            <v>1684.1</v>
          </cell>
        </row>
        <row r="6759">
          <cell r="AA6759">
            <v>45597</v>
          </cell>
          <cell r="AB6759">
            <v>2024</v>
          </cell>
        </row>
        <row r="6759">
          <cell r="AF6759" t="str">
            <v>电费及管理费</v>
          </cell>
        </row>
        <row r="6760">
          <cell r="C6760" t="str">
            <v>中华东波苑</v>
          </cell>
        </row>
        <row r="6760">
          <cell r="K6760" t="str">
            <v>2024年</v>
          </cell>
        </row>
        <row r="6760">
          <cell r="M6760">
            <v>45596</v>
          </cell>
        </row>
        <row r="6760">
          <cell r="S6760">
            <v>412.5</v>
          </cell>
        </row>
        <row r="6760">
          <cell r="AA6760">
            <v>45597</v>
          </cell>
          <cell r="AB6760">
            <v>2024</v>
          </cell>
        </row>
        <row r="6760">
          <cell r="AF6760" t="str">
            <v>代收水费</v>
          </cell>
        </row>
        <row r="6761">
          <cell r="C6761" t="str">
            <v>中华东波苑</v>
          </cell>
        </row>
        <row r="6761">
          <cell r="K6761" t="str">
            <v>2024年</v>
          </cell>
        </row>
        <row r="6761">
          <cell r="M6761">
            <v>45596</v>
          </cell>
        </row>
        <row r="6761">
          <cell r="S6761">
            <v>2896.3</v>
          </cell>
        </row>
        <row r="6761">
          <cell r="AA6761">
            <v>45597</v>
          </cell>
          <cell r="AB6761">
            <v>2024</v>
          </cell>
        </row>
        <row r="6761">
          <cell r="AF6761" t="str">
            <v>电费及管理费</v>
          </cell>
        </row>
        <row r="6762">
          <cell r="C6762" t="str">
            <v>中华东波苑</v>
          </cell>
        </row>
        <row r="6762">
          <cell r="K6762" t="str">
            <v>2024年</v>
          </cell>
        </row>
        <row r="6762">
          <cell r="M6762">
            <v>45596</v>
          </cell>
        </row>
        <row r="6762">
          <cell r="S6762">
            <v>1057.5</v>
          </cell>
        </row>
        <row r="6762">
          <cell r="AA6762">
            <v>45597</v>
          </cell>
          <cell r="AB6762">
            <v>2024</v>
          </cell>
        </row>
        <row r="6762">
          <cell r="AF6762" t="str">
            <v>代收水费</v>
          </cell>
        </row>
        <row r="6763">
          <cell r="C6763" t="str">
            <v>中华东波苑</v>
          </cell>
        </row>
        <row r="6763">
          <cell r="K6763" t="str">
            <v>2024年</v>
          </cell>
        </row>
        <row r="6763">
          <cell r="M6763">
            <v>45596</v>
          </cell>
        </row>
        <row r="6763">
          <cell r="S6763">
            <v>2992.5</v>
          </cell>
        </row>
        <row r="6763">
          <cell r="AA6763">
            <v>45597</v>
          </cell>
          <cell r="AB6763">
            <v>2024</v>
          </cell>
        </row>
        <row r="6763">
          <cell r="AF6763" t="str">
            <v>电费及管理费</v>
          </cell>
        </row>
        <row r="6764">
          <cell r="C6764" t="str">
            <v>中华东波苑</v>
          </cell>
        </row>
        <row r="6764">
          <cell r="K6764" t="str">
            <v>2024年</v>
          </cell>
        </row>
        <row r="6764">
          <cell r="M6764">
            <v>45596</v>
          </cell>
        </row>
        <row r="6764">
          <cell r="S6764">
            <v>7.22</v>
          </cell>
        </row>
        <row r="6764">
          <cell r="AA6764">
            <v>45597</v>
          </cell>
          <cell r="AB6764">
            <v>2024</v>
          </cell>
        </row>
        <row r="6764">
          <cell r="AF6764" t="str">
            <v>代收水费</v>
          </cell>
        </row>
        <row r="6765">
          <cell r="C6765" t="str">
            <v>中华东波苑</v>
          </cell>
        </row>
        <row r="6765">
          <cell r="K6765" t="str">
            <v>2024年</v>
          </cell>
        </row>
        <row r="6765">
          <cell r="M6765">
            <v>45596</v>
          </cell>
        </row>
        <row r="6765">
          <cell r="S6765">
            <v>4627.7</v>
          </cell>
        </row>
        <row r="6765">
          <cell r="AA6765">
            <v>45597</v>
          </cell>
          <cell r="AB6765">
            <v>2024</v>
          </cell>
        </row>
        <row r="6765">
          <cell r="AF6765" t="str">
            <v>电费及管理费</v>
          </cell>
        </row>
        <row r="6766">
          <cell r="C6766" t="str">
            <v>中华东波苑</v>
          </cell>
        </row>
        <row r="6766">
          <cell r="K6766" t="str">
            <v>2024年</v>
          </cell>
        </row>
        <row r="6766">
          <cell r="M6766">
            <v>45596</v>
          </cell>
        </row>
        <row r="6766">
          <cell r="S6766">
            <v>333.9</v>
          </cell>
        </row>
        <row r="6766">
          <cell r="AA6766">
            <v>45597</v>
          </cell>
          <cell r="AB6766">
            <v>2024</v>
          </cell>
        </row>
        <row r="6766">
          <cell r="AF6766" t="str">
            <v>代收水费</v>
          </cell>
        </row>
        <row r="6767">
          <cell r="C6767" t="str">
            <v>中华东波苑</v>
          </cell>
        </row>
        <row r="6767">
          <cell r="K6767" t="str">
            <v>2024年</v>
          </cell>
        </row>
        <row r="6767">
          <cell r="M6767">
            <v>45657</v>
          </cell>
        </row>
        <row r="6767">
          <cell r="S6767">
            <v>1673.88</v>
          </cell>
        </row>
        <row r="6767">
          <cell r="AA6767">
            <v>45597</v>
          </cell>
          <cell r="AB6767">
            <v>2024</v>
          </cell>
        </row>
        <row r="6767">
          <cell r="AF6767" t="str">
            <v>住宅物业费</v>
          </cell>
        </row>
        <row r="6768">
          <cell r="C6768" t="str">
            <v>中华东波苑</v>
          </cell>
        </row>
        <row r="6768">
          <cell r="K6768" t="str">
            <v>2024年</v>
          </cell>
        </row>
        <row r="6768">
          <cell r="M6768">
            <v>45657</v>
          </cell>
        </row>
        <row r="6768">
          <cell r="S6768">
            <v>1474.44</v>
          </cell>
        </row>
        <row r="6768">
          <cell r="AA6768">
            <v>45597</v>
          </cell>
          <cell r="AB6768">
            <v>2024</v>
          </cell>
        </row>
        <row r="6768">
          <cell r="AF6768" t="str">
            <v>住宅物业费</v>
          </cell>
        </row>
        <row r="6769">
          <cell r="C6769" t="str">
            <v>中华东波苑</v>
          </cell>
        </row>
        <row r="6769">
          <cell r="K6769" t="str">
            <v>2024年</v>
          </cell>
        </row>
        <row r="6769">
          <cell r="M6769">
            <v>45596</v>
          </cell>
        </row>
        <row r="6769">
          <cell r="S6769">
            <v>19988</v>
          </cell>
        </row>
        <row r="6769">
          <cell r="AA6769">
            <v>45597</v>
          </cell>
          <cell r="AB6769">
            <v>2024</v>
          </cell>
        </row>
        <row r="6769">
          <cell r="AF6769" t="str">
            <v>电费及管理费</v>
          </cell>
        </row>
        <row r="6770">
          <cell r="C6770" t="str">
            <v>中华东波苑</v>
          </cell>
        </row>
        <row r="6770">
          <cell r="K6770" t="str">
            <v>2024年</v>
          </cell>
        </row>
        <row r="6770">
          <cell r="M6770">
            <v>45596</v>
          </cell>
        </row>
        <row r="6770">
          <cell r="S6770">
            <v>5350</v>
          </cell>
        </row>
        <row r="6770">
          <cell r="AA6770">
            <v>45597</v>
          </cell>
          <cell r="AB6770">
            <v>2024</v>
          </cell>
        </row>
        <row r="6770">
          <cell r="AF6770" t="str">
            <v>代收水费</v>
          </cell>
        </row>
        <row r="6771">
          <cell r="C6771" t="str">
            <v>中华东波苑</v>
          </cell>
        </row>
        <row r="6771">
          <cell r="K6771" t="str">
            <v>2024年</v>
          </cell>
        </row>
        <row r="6771">
          <cell r="M6771">
            <v>45596</v>
          </cell>
        </row>
        <row r="6771">
          <cell r="S6771">
            <v>1353</v>
          </cell>
        </row>
        <row r="6771">
          <cell r="AA6771">
            <v>45597</v>
          </cell>
          <cell r="AB6771">
            <v>2024</v>
          </cell>
        </row>
        <row r="6771">
          <cell r="AF6771" t="str">
            <v>电费及管理费</v>
          </cell>
        </row>
        <row r="6772">
          <cell r="C6772" t="str">
            <v>中华东波苑</v>
          </cell>
        </row>
        <row r="6772">
          <cell r="K6772" t="str">
            <v>2024年</v>
          </cell>
        </row>
        <row r="6772">
          <cell r="M6772">
            <v>45596</v>
          </cell>
        </row>
        <row r="6772">
          <cell r="S6772">
            <v>187.72</v>
          </cell>
        </row>
        <row r="6772">
          <cell r="AA6772">
            <v>45597</v>
          </cell>
          <cell r="AB6772">
            <v>2024</v>
          </cell>
        </row>
        <row r="6772">
          <cell r="AF6772" t="str">
            <v>代收水费</v>
          </cell>
        </row>
        <row r="6773">
          <cell r="C6773" t="str">
            <v>中华东波苑</v>
          </cell>
        </row>
        <row r="6773">
          <cell r="K6773" t="str">
            <v>2024年</v>
          </cell>
        </row>
        <row r="6773">
          <cell r="M6773">
            <v>45596</v>
          </cell>
        </row>
        <row r="6773">
          <cell r="S6773">
            <v>3368.2</v>
          </cell>
        </row>
        <row r="6773">
          <cell r="AA6773">
            <v>45597</v>
          </cell>
          <cell r="AB6773">
            <v>2024</v>
          </cell>
        </row>
        <row r="6773">
          <cell r="AF6773" t="str">
            <v>电费及管理费</v>
          </cell>
        </row>
        <row r="6774">
          <cell r="C6774" t="str">
            <v>中华东波苑</v>
          </cell>
        </row>
        <row r="6774">
          <cell r="K6774" t="str">
            <v>2024年</v>
          </cell>
        </row>
        <row r="6774">
          <cell r="M6774">
            <v>45596</v>
          </cell>
        </row>
        <row r="6774">
          <cell r="S6774">
            <v>28.88</v>
          </cell>
        </row>
        <row r="6774">
          <cell r="AA6774">
            <v>45597</v>
          </cell>
          <cell r="AB6774">
            <v>2024</v>
          </cell>
        </row>
        <row r="6774">
          <cell r="AF6774" t="str">
            <v>代收水费</v>
          </cell>
        </row>
        <row r="6775">
          <cell r="C6775" t="str">
            <v>中华东波苑</v>
          </cell>
        </row>
        <row r="6775">
          <cell r="K6775" t="str">
            <v>2024年</v>
          </cell>
        </row>
        <row r="6775">
          <cell r="M6775">
            <v>45657</v>
          </cell>
        </row>
        <row r="6775">
          <cell r="S6775">
            <v>1474.44</v>
          </cell>
        </row>
        <row r="6775">
          <cell r="AA6775">
            <v>45597</v>
          </cell>
          <cell r="AB6775">
            <v>2024</v>
          </cell>
        </row>
        <row r="6775">
          <cell r="AF6775" t="str">
            <v>住宅物业费</v>
          </cell>
        </row>
        <row r="6776">
          <cell r="C6776" t="str">
            <v>中华东波苑</v>
          </cell>
        </row>
        <row r="6776">
          <cell r="K6776" t="str">
            <v>2024年</v>
          </cell>
        </row>
        <row r="6776">
          <cell r="M6776">
            <v>45596</v>
          </cell>
        </row>
        <row r="6776">
          <cell r="S6776">
            <v>16560</v>
          </cell>
        </row>
        <row r="6776">
          <cell r="AA6776">
            <v>45597</v>
          </cell>
          <cell r="AB6776">
            <v>2024</v>
          </cell>
        </row>
        <row r="6776">
          <cell r="AF6776" t="str">
            <v>电费及管理费</v>
          </cell>
        </row>
        <row r="6777">
          <cell r="C6777" t="str">
            <v>中华东波苑</v>
          </cell>
        </row>
        <row r="6777">
          <cell r="K6777" t="str">
            <v>2024年</v>
          </cell>
        </row>
        <row r="6777">
          <cell r="M6777">
            <v>45596</v>
          </cell>
        </row>
        <row r="6777">
          <cell r="S6777">
            <v>4628.02</v>
          </cell>
        </row>
        <row r="6777">
          <cell r="AA6777">
            <v>45597</v>
          </cell>
          <cell r="AB6777">
            <v>2024</v>
          </cell>
        </row>
        <row r="6777">
          <cell r="AF6777" t="str">
            <v>代收水费</v>
          </cell>
        </row>
        <row r="6778">
          <cell r="C6778" t="str">
            <v>中华东波苑</v>
          </cell>
        </row>
        <row r="6778">
          <cell r="K6778" t="str">
            <v>2024年</v>
          </cell>
        </row>
        <row r="6778">
          <cell r="M6778">
            <v>45657</v>
          </cell>
        </row>
        <row r="6778">
          <cell r="S6778">
            <v>9327.54</v>
          </cell>
        </row>
        <row r="6778">
          <cell r="AA6778">
            <v>45597</v>
          </cell>
          <cell r="AB6778">
            <v>2024</v>
          </cell>
        </row>
        <row r="6778">
          <cell r="AF6778" t="str">
            <v>商铺物业费</v>
          </cell>
        </row>
        <row r="6779">
          <cell r="C6779" t="str">
            <v>中华东波苑</v>
          </cell>
        </row>
        <row r="6779">
          <cell r="K6779" t="str">
            <v>2024年</v>
          </cell>
        </row>
        <row r="6779">
          <cell r="M6779">
            <v>45626</v>
          </cell>
        </row>
        <row r="6779">
          <cell r="S6779">
            <v>500</v>
          </cell>
        </row>
        <row r="6779">
          <cell r="AA6779">
            <v>45597</v>
          </cell>
          <cell r="AB6779">
            <v>2024</v>
          </cell>
        </row>
        <row r="6779">
          <cell r="AF6779" t="str">
            <v>临时停车费</v>
          </cell>
        </row>
        <row r="6780">
          <cell r="C6780" t="str">
            <v>中华东波苑</v>
          </cell>
        </row>
        <row r="6780">
          <cell r="K6780" t="str">
            <v>2024年</v>
          </cell>
        </row>
        <row r="6780">
          <cell r="M6780">
            <v>45626</v>
          </cell>
        </row>
        <row r="6780">
          <cell r="S6780">
            <v>80</v>
          </cell>
        </row>
        <row r="6780">
          <cell r="AA6780">
            <v>45597</v>
          </cell>
          <cell r="AB6780">
            <v>2024</v>
          </cell>
        </row>
        <row r="6780">
          <cell r="AF6780" t="str">
            <v>临时停车费</v>
          </cell>
        </row>
        <row r="6781">
          <cell r="C6781" t="str">
            <v>中华东波苑</v>
          </cell>
        </row>
        <row r="6781">
          <cell r="K6781" t="str">
            <v>2024年</v>
          </cell>
        </row>
        <row r="6781">
          <cell r="M6781">
            <v>45657</v>
          </cell>
        </row>
        <row r="6781">
          <cell r="S6781">
            <v>1618.67</v>
          </cell>
        </row>
        <row r="6781">
          <cell r="AA6781">
            <v>45627</v>
          </cell>
          <cell r="AB6781">
            <v>2024</v>
          </cell>
        </row>
        <row r="6781">
          <cell r="AF6781" t="str">
            <v>其他收入</v>
          </cell>
        </row>
        <row r="6782">
          <cell r="C6782" t="str">
            <v>中华东波苑</v>
          </cell>
        </row>
        <row r="6782">
          <cell r="K6782" t="str">
            <v>2024年</v>
          </cell>
        </row>
        <row r="6782">
          <cell r="M6782">
            <v>45657</v>
          </cell>
        </row>
        <row r="6782">
          <cell r="S6782">
            <v>370.78</v>
          </cell>
        </row>
        <row r="6782">
          <cell r="AA6782">
            <v>45627</v>
          </cell>
          <cell r="AB6782">
            <v>2024</v>
          </cell>
        </row>
        <row r="6782">
          <cell r="AF6782" t="str">
            <v>其他收入</v>
          </cell>
        </row>
        <row r="6783">
          <cell r="C6783" t="str">
            <v>中华东波苑</v>
          </cell>
        </row>
        <row r="6783">
          <cell r="K6783" t="str">
            <v>2024年</v>
          </cell>
        </row>
        <row r="6783">
          <cell r="M6783">
            <v>45657</v>
          </cell>
        </row>
        <row r="6783">
          <cell r="S6783">
            <v>264.85</v>
          </cell>
        </row>
        <row r="6783">
          <cell r="AA6783">
            <v>45627</v>
          </cell>
          <cell r="AB6783">
            <v>2024</v>
          </cell>
        </row>
        <row r="6783">
          <cell r="AF6783" t="str">
            <v>其他收入</v>
          </cell>
        </row>
        <row r="6784">
          <cell r="C6784" t="str">
            <v>中华东波苑</v>
          </cell>
        </row>
        <row r="6784">
          <cell r="K6784" t="str">
            <v>2024年</v>
          </cell>
        </row>
        <row r="6784">
          <cell r="M6784">
            <v>45657</v>
          </cell>
        </row>
        <row r="6784">
          <cell r="S6784">
            <v>805.57</v>
          </cell>
        </row>
        <row r="6784">
          <cell r="AA6784">
            <v>45627</v>
          </cell>
          <cell r="AB6784">
            <v>2024</v>
          </cell>
        </row>
        <row r="6784">
          <cell r="AF6784" t="str">
            <v>其他收入</v>
          </cell>
        </row>
        <row r="6785">
          <cell r="C6785" t="str">
            <v>中华东波苑</v>
          </cell>
        </row>
        <row r="6785">
          <cell r="K6785" t="str">
            <v>2024年</v>
          </cell>
        </row>
        <row r="6785">
          <cell r="M6785">
            <v>45657</v>
          </cell>
        </row>
        <row r="6785">
          <cell r="S6785">
            <v>3611.64</v>
          </cell>
        </row>
        <row r="6785">
          <cell r="AA6785">
            <v>45627</v>
          </cell>
          <cell r="AB6785">
            <v>2024</v>
          </cell>
        </row>
        <row r="6785">
          <cell r="AF6785" t="str">
            <v>其他收入</v>
          </cell>
        </row>
        <row r="6786">
          <cell r="C6786" t="str">
            <v>中华东波苑</v>
          </cell>
        </row>
        <row r="6786">
          <cell r="K6786" t="str">
            <v>2024年</v>
          </cell>
        </row>
        <row r="6786">
          <cell r="M6786">
            <v>45657</v>
          </cell>
        </row>
        <row r="6786">
          <cell r="S6786">
            <v>259.15</v>
          </cell>
        </row>
        <row r="6786">
          <cell r="AA6786">
            <v>45627</v>
          </cell>
          <cell r="AB6786">
            <v>2024</v>
          </cell>
        </row>
        <row r="6786">
          <cell r="AF6786" t="str">
            <v>其他收入</v>
          </cell>
        </row>
        <row r="6787">
          <cell r="C6787" t="str">
            <v>中华东波苑</v>
          </cell>
        </row>
        <row r="6787">
          <cell r="K6787" t="str">
            <v>2024年</v>
          </cell>
        </row>
        <row r="6787">
          <cell r="M6787">
            <v>45657</v>
          </cell>
        </row>
        <row r="6787">
          <cell r="S6787">
            <v>637.84</v>
          </cell>
        </row>
        <row r="6787">
          <cell r="AA6787">
            <v>45627</v>
          </cell>
          <cell r="AB6787">
            <v>2024</v>
          </cell>
        </row>
        <row r="6787">
          <cell r="AF6787" t="str">
            <v>其他收入</v>
          </cell>
        </row>
        <row r="6788">
          <cell r="C6788" t="str">
            <v>中华东波苑</v>
          </cell>
        </row>
        <row r="6788">
          <cell r="K6788" t="str">
            <v>2024年</v>
          </cell>
        </row>
        <row r="6788">
          <cell r="M6788">
            <v>45657</v>
          </cell>
        </row>
        <row r="6788">
          <cell r="S6788">
            <v>1123.39</v>
          </cell>
        </row>
        <row r="6788">
          <cell r="AA6788">
            <v>45627</v>
          </cell>
          <cell r="AB6788">
            <v>2024</v>
          </cell>
        </row>
        <row r="6788">
          <cell r="AF6788" t="str">
            <v>其他收入</v>
          </cell>
        </row>
        <row r="6789">
          <cell r="C6789" t="str">
            <v>中华东波苑</v>
          </cell>
        </row>
        <row r="6789">
          <cell r="K6789" t="str">
            <v>2024年</v>
          </cell>
        </row>
        <row r="6789">
          <cell r="M6789">
            <v>45657</v>
          </cell>
        </row>
        <row r="6789">
          <cell r="S6789">
            <v>1844.81</v>
          </cell>
        </row>
        <row r="6789">
          <cell r="AA6789">
            <v>45627</v>
          </cell>
          <cell r="AB6789">
            <v>2024</v>
          </cell>
        </row>
        <row r="6789">
          <cell r="AF6789" t="str">
            <v>其他收入</v>
          </cell>
        </row>
        <row r="6790">
          <cell r="C6790" t="str">
            <v>中华东波苑</v>
          </cell>
        </row>
        <row r="6790">
          <cell r="K6790" t="str">
            <v>2024年</v>
          </cell>
        </row>
        <row r="6790">
          <cell r="M6790">
            <v>45657</v>
          </cell>
        </row>
        <row r="6790">
          <cell r="S6790">
            <v>393.3</v>
          </cell>
        </row>
        <row r="6790">
          <cell r="AA6790">
            <v>45627</v>
          </cell>
          <cell r="AB6790">
            <v>2024</v>
          </cell>
        </row>
        <row r="6790">
          <cell r="AF6790" t="str">
            <v>其他收入</v>
          </cell>
        </row>
        <row r="6791">
          <cell r="C6791" t="str">
            <v>中华东波苑</v>
          </cell>
        </row>
        <row r="6791">
          <cell r="K6791" t="str">
            <v>2024年</v>
          </cell>
        </row>
        <row r="6791">
          <cell r="M6791">
            <v>45657</v>
          </cell>
        </row>
        <row r="6791">
          <cell r="S6791">
            <v>235.21</v>
          </cell>
        </row>
        <row r="6791">
          <cell r="AA6791">
            <v>45627</v>
          </cell>
          <cell r="AB6791">
            <v>2024</v>
          </cell>
        </row>
        <row r="6791">
          <cell r="AF6791" t="str">
            <v>其他收入</v>
          </cell>
        </row>
        <row r="6792">
          <cell r="C6792" t="str">
            <v>中华东波苑</v>
          </cell>
        </row>
        <row r="6792">
          <cell r="K6792" t="str">
            <v>2024年</v>
          </cell>
        </row>
        <row r="6792">
          <cell r="M6792">
            <v>45657</v>
          </cell>
        </row>
        <row r="6792">
          <cell r="S6792">
            <v>355</v>
          </cell>
        </row>
        <row r="6792">
          <cell r="AA6792">
            <v>45627</v>
          </cell>
          <cell r="AB6792">
            <v>2024</v>
          </cell>
        </row>
        <row r="6792">
          <cell r="AF6792" t="str">
            <v>其他收入</v>
          </cell>
        </row>
        <row r="6793">
          <cell r="C6793" t="str">
            <v>中华东波苑</v>
          </cell>
        </row>
        <row r="6793">
          <cell r="K6793" t="str">
            <v>2024年</v>
          </cell>
        </row>
        <row r="6793">
          <cell r="M6793">
            <v>45657</v>
          </cell>
        </row>
        <row r="6793">
          <cell r="S6793">
            <v>472.42</v>
          </cell>
        </row>
        <row r="6793">
          <cell r="AA6793">
            <v>45627</v>
          </cell>
          <cell r="AB6793">
            <v>2024</v>
          </cell>
        </row>
        <row r="6793">
          <cell r="AF6793" t="str">
            <v>其他收入</v>
          </cell>
        </row>
        <row r="6794">
          <cell r="C6794" t="str">
            <v>中华东波苑</v>
          </cell>
        </row>
        <row r="6794">
          <cell r="K6794" t="str">
            <v>2024年</v>
          </cell>
        </row>
        <row r="6794">
          <cell r="M6794">
            <v>45657</v>
          </cell>
        </row>
        <row r="6794">
          <cell r="S6794">
            <v>255.16</v>
          </cell>
        </row>
        <row r="6794">
          <cell r="AA6794">
            <v>45627</v>
          </cell>
          <cell r="AB6794">
            <v>2024</v>
          </cell>
        </row>
        <row r="6794">
          <cell r="AF6794" t="str">
            <v>其他收入</v>
          </cell>
        </row>
        <row r="6795">
          <cell r="C6795" t="str">
            <v>中华东波苑</v>
          </cell>
        </row>
        <row r="6795">
          <cell r="K6795" t="str">
            <v>2024年</v>
          </cell>
        </row>
        <row r="6795">
          <cell r="M6795">
            <v>45657</v>
          </cell>
        </row>
        <row r="6795">
          <cell r="S6795">
            <v>915.93</v>
          </cell>
        </row>
        <row r="6795">
          <cell r="AA6795">
            <v>45627</v>
          </cell>
          <cell r="AB6795">
            <v>2024</v>
          </cell>
        </row>
        <row r="6795">
          <cell r="AF6795" t="str">
            <v>其他收入</v>
          </cell>
        </row>
        <row r="6796">
          <cell r="C6796" t="str">
            <v>中华东波苑</v>
          </cell>
        </row>
        <row r="6796">
          <cell r="K6796" t="str">
            <v>2024年</v>
          </cell>
        </row>
        <row r="6796">
          <cell r="M6796">
            <v>45657</v>
          </cell>
        </row>
        <row r="6796">
          <cell r="S6796">
            <v>5402.61</v>
          </cell>
        </row>
        <row r="6796">
          <cell r="AA6796">
            <v>45627</v>
          </cell>
          <cell r="AB6796">
            <v>2024</v>
          </cell>
        </row>
        <row r="6796">
          <cell r="AF6796" t="str">
            <v>其他收入</v>
          </cell>
        </row>
        <row r="6797">
          <cell r="C6797" t="str">
            <v>中华东波苑</v>
          </cell>
        </row>
        <row r="6797">
          <cell r="K6797" t="str">
            <v>2024年</v>
          </cell>
        </row>
        <row r="6797">
          <cell r="M6797">
            <v>45657</v>
          </cell>
        </row>
        <row r="6797">
          <cell r="S6797">
            <v>176.5</v>
          </cell>
        </row>
        <row r="6797">
          <cell r="AA6797">
            <v>45627</v>
          </cell>
          <cell r="AB6797">
            <v>2024</v>
          </cell>
        </row>
        <row r="6797">
          <cell r="AF6797" t="str">
            <v>其他收入</v>
          </cell>
        </row>
        <row r="6798">
          <cell r="C6798" t="str">
            <v>中华东波苑</v>
          </cell>
        </row>
        <row r="6798">
          <cell r="K6798" t="str">
            <v>2024年</v>
          </cell>
        </row>
        <row r="6798">
          <cell r="M6798">
            <v>45657</v>
          </cell>
        </row>
        <row r="6798">
          <cell r="S6798">
            <v>319.34</v>
          </cell>
        </row>
        <row r="6798">
          <cell r="AA6798">
            <v>45627</v>
          </cell>
          <cell r="AB6798">
            <v>2024</v>
          </cell>
        </row>
        <row r="6798">
          <cell r="AF6798" t="str">
            <v>其他收入</v>
          </cell>
        </row>
        <row r="6799">
          <cell r="C6799" t="str">
            <v>中华东波苑</v>
          </cell>
        </row>
        <row r="6799">
          <cell r="K6799" t="str">
            <v>2024年</v>
          </cell>
        </row>
        <row r="6799">
          <cell r="M6799">
            <v>45657</v>
          </cell>
        </row>
        <row r="6799">
          <cell r="S6799">
            <v>957.62</v>
          </cell>
        </row>
        <row r="6799">
          <cell r="AA6799">
            <v>45627</v>
          </cell>
          <cell r="AB6799">
            <v>2024</v>
          </cell>
        </row>
        <row r="6799">
          <cell r="AF6799" t="str">
            <v>其他收入</v>
          </cell>
        </row>
        <row r="6800">
          <cell r="C6800" t="str">
            <v>中华东波苑</v>
          </cell>
        </row>
        <row r="6800">
          <cell r="K6800" t="str">
            <v>2024年</v>
          </cell>
        </row>
        <row r="6800">
          <cell r="M6800">
            <v>45657</v>
          </cell>
        </row>
        <row r="6800">
          <cell r="S6800">
            <v>959.49</v>
          </cell>
        </row>
        <row r="6800">
          <cell r="AA6800">
            <v>45627</v>
          </cell>
          <cell r="AB6800">
            <v>2024</v>
          </cell>
        </row>
        <row r="6800">
          <cell r="AF6800" t="str">
            <v>其他收入</v>
          </cell>
        </row>
        <row r="6801">
          <cell r="C6801" t="str">
            <v>中华东波苑</v>
          </cell>
        </row>
        <row r="6801">
          <cell r="K6801" t="str">
            <v>2024年</v>
          </cell>
        </row>
        <row r="6801">
          <cell r="M6801">
            <v>45657</v>
          </cell>
        </row>
        <row r="6801">
          <cell r="S6801">
            <v>1479.63</v>
          </cell>
        </row>
        <row r="6801">
          <cell r="AA6801">
            <v>45627</v>
          </cell>
          <cell r="AB6801">
            <v>2024</v>
          </cell>
        </row>
        <row r="6801">
          <cell r="AF6801" t="str">
            <v>其他收入</v>
          </cell>
        </row>
        <row r="6802">
          <cell r="C6802" t="str">
            <v>中华东波苑</v>
          </cell>
        </row>
        <row r="6802">
          <cell r="K6802" t="str">
            <v>2024年</v>
          </cell>
        </row>
        <row r="6802">
          <cell r="M6802">
            <v>45657</v>
          </cell>
        </row>
        <row r="6802">
          <cell r="S6802">
            <v>172.94</v>
          </cell>
        </row>
        <row r="6802">
          <cell r="AA6802">
            <v>45627</v>
          </cell>
          <cell r="AB6802">
            <v>2024</v>
          </cell>
        </row>
        <row r="6802">
          <cell r="AF6802" t="str">
            <v>其他收入</v>
          </cell>
        </row>
        <row r="6803">
          <cell r="C6803" t="str">
            <v>中华东波苑</v>
          </cell>
        </row>
        <row r="6803">
          <cell r="K6803" t="str">
            <v>2024年</v>
          </cell>
        </row>
        <row r="6803">
          <cell r="M6803">
            <v>45657</v>
          </cell>
        </row>
        <row r="6803">
          <cell r="S6803">
            <v>312.94</v>
          </cell>
        </row>
        <row r="6803">
          <cell r="AA6803">
            <v>45627</v>
          </cell>
          <cell r="AB6803">
            <v>2024</v>
          </cell>
        </row>
        <row r="6803">
          <cell r="AF6803" t="str">
            <v>其他收入</v>
          </cell>
        </row>
        <row r="6804">
          <cell r="C6804" t="str">
            <v>中华东波苑</v>
          </cell>
        </row>
        <row r="6804">
          <cell r="K6804" t="str">
            <v>2024年</v>
          </cell>
        </row>
        <row r="6804">
          <cell r="M6804">
            <v>45657</v>
          </cell>
        </row>
        <row r="6804">
          <cell r="S6804">
            <v>402.04</v>
          </cell>
        </row>
        <row r="6804">
          <cell r="AA6804">
            <v>45627</v>
          </cell>
          <cell r="AB6804">
            <v>2024</v>
          </cell>
        </row>
        <row r="6804">
          <cell r="AF6804" t="str">
            <v>其他收入</v>
          </cell>
        </row>
        <row r="6805">
          <cell r="C6805" t="str">
            <v>中华东波苑</v>
          </cell>
        </row>
        <row r="6805">
          <cell r="K6805" t="str">
            <v>2024年</v>
          </cell>
        </row>
        <row r="6805">
          <cell r="M6805">
            <v>45657</v>
          </cell>
        </row>
        <row r="6805">
          <cell r="S6805">
            <v>141.6</v>
          </cell>
        </row>
        <row r="6805">
          <cell r="AA6805">
            <v>45627</v>
          </cell>
          <cell r="AB6805">
            <v>2024</v>
          </cell>
        </row>
        <row r="6805">
          <cell r="AF6805" t="str">
            <v>其他收入</v>
          </cell>
        </row>
        <row r="6806">
          <cell r="C6806" t="str">
            <v>中华东波苑</v>
          </cell>
        </row>
        <row r="6806">
          <cell r="K6806" t="str">
            <v>2024年</v>
          </cell>
        </row>
        <row r="6806">
          <cell r="M6806">
            <v>45657</v>
          </cell>
        </row>
        <row r="6806">
          <cell r="S6806">
            <v>351.47</v>
          </cell>
        </row>
        <row r="6806">
          <cell r="AA6806">
            <v>45627</v>
          </cell>
          <cell r="AB6806">
            <v>2024</v>
          </cell>
        </row>
        <row r="6806">
          <cell r="AF6806" t="str">
            <v>其他收入</v>
          </cell>
        </row>
        <row r="6807">
          <cell r="C6807" t="str">
            <v>中华东波苑</v>
          </cell>
        </row>
        <row r="6807">
          <cell r="K6807" t="str">
            <v>2024年</v>
          </cell>
        </row>
        <row r="6807">
          <cell r="M6807">
            <v>45657</v>
          </cell>
        </row>
        <row r="6807">
          <cell r="S6807">
            <v>272.11</v>
          </cell>
        </row>
        <row r="6807">
          <cell r="AA6807">
            <v>45627</v>
          </cell>
          <cell r="AB6807">
            <v>2024</v>
          </cell>
        </row>
        <row r="6807">
          <cell r="AF6807" t="str">
            <v>其他收入</v>
          </cell>
        </row>
        <row r="6808">
          <cell r="C6808" t="str">
            <v>中华东波苑</v>
          </cell>
        </row>
        <row r="6808">
          <cell r="K6808" t="str">
            <v>2024年</v>
          </cell>
        </row>
        <row r="6808">
          <cell r="M6808">
            <v>45657</v>
          </cell>
        </row>
        <row r="6808">
          <cell r="S6808">
            <v>474.74</v>
          </cell>
        </row>
        <row r="6808">
          <cell r="AA6808">
            <v>45627</v>
          </cell>
          <cell r="AB6808">
            <v>2024</v>
          </cell>
        </row>
        <row r="6808">
          <cell r="AF6808" t="str">
            <v>其他收入</v>
          </cell>
        </row>
        <row r="6809">
          <cell r="C6809" t="str">
            <v>中华东波苑</v>
          </cell>
        </row>
        <row r="6809">
          <cell r="K6809" t="str">
            <v>2024年</v>
          </cell>
        </row>
        <row r="6809">
          <cell r="M6809">
            <v>45657</v>
          </cell>
        </row>
        <row r="6809">
          <cell r="S6809">
            <v>392.66</v>
          </cell>
        </row>
        <row r="6809">
          <cell r="AA6809">
            <v>45627</v>
          </cell>
          <cell r="AB6809">
            <v>2024</v>
          </cell>
        </row>
        <row r="6809">
          <cell r="AF6809" t="str">
            <v>其他收入</v>
          </cell>
        </row>
        <row r="6810">
          <cell r="C6810" t="str">
            <v>中华东波苑</v>
          </cell>
        </row>
        <row r="6810">
          <cell r="K6810" t="str">
            <v>2024年</v>
          </cell>
        </row>
        <row r="6810">
          <cell r="M6810">
            <v>45657</v>
          </cell>
        </row>
        <row r="6810">
          <cell r="S6810">
            <v>1087.74</v>
          </cell>
        </row>
        <row r="6810">
          <cell r="AA6810">
            <v>45627</v>
          </cell>
          <cell r="AB6810">
            <v>2024</v>
          </cell>
        </row>
        <row r="6810">
          <cell r="AF6810" t="str">
            <v>其他收入</v>
          </cell>
        </row>
        <row r="6811">
          <cell r="C6811" t="str">
            <v>中华东波苑</v>
          </cell>
        </row>
        <row r="6811">
          <cell r="K6811" t="str">
            <v>2024年</v>
          </cell>
        </row>
        <row r="6811">
          <cell r="M6811">
            <v>45657</v>
          </cell>
        </row>
        <row r="6811">
          <cell r="S6811">
            <v>502.77</v>
          </cell>
        </row>
        <row r="6811">
          <cell r="AA6811">
            <v>45627</v>
          </cell>
          <cell r="AB6811">
            <v>2024</v>
          </cell>
        </row>
        <row r="6811">
          <cell r="AF6811" t="str">
            <v>其他收入</v>
          </cell>
        </row>
        <row r="6812">
          <cell r="C6812" t="str">
            <v>中华东波苑</v>
          </cell>
        </row>
        <row r="6812">
          <cell r="K6812" t="str">
            <v>2024年</v>
          </cell>
        </row>
        <row r="6812">
          <cell r="M6812">
            <v>45657</v>
          </cell>
        </row>
        <row r="6812">
          <cell r="S6812">
            <v>385.24</v>
          </cell>
        </row>
        <row r="6812">
          <cell r="AA6812">
            <v>45627</v>
          </cell>
          <cell r="AB6812">
            <v>2024</v>
          </cell>
        </row>
        <row r="6812">
          <cell r="AF6812" t="str">
            <v>其他收入</v>
          </cell>
        </row>
        <row r="6813">
          <cell r="C6813" t="str">
            <v>中华东波苑</v>
          </cell>
        </row>
        <row r="6813">
          <cell r="K6813" t="str">
            <v>2024年</v>
          </cell>
        </row>
        <row r="6813">
          <cell r="M6813">
            <v>45657</v>
          </cell>
        </row>
        <row r="6813">
          <cell r="S6813">
            <v>1067.13</v>
          </cell>
        </row>
        <row r="6813">
          <cell r="AA6813">
            <v>45627</v>
          </cell>
          <cell r="AB6813">
            <v>2024</v>
          </cell>
        </row>
        <row r="6813">
          <cell r="AF6813" t="str">
            <v>其他收入</v>
          </cell>
        </row>
        <row r="6814">
          <cell r="C6814" t="str">
            <v>中华东波苑</v>
          </cell>
        </row>
        <row r="6814">
          <cell r="K6814" t="str">
            <v>2024年</v>
          </cell>
        </row>
        <row r="6814">
          <cell r="M6814">
            <v>45626</v>
          </cell>
        </row>
        <row r="6814">
          <cell r="S6814">
            <v>1155</v>
          </cell>
        </row>
        <row r="6814">
          <cell r="AA6814">
            <v>45627</v>
          </cell>
          <cell r="AB6814">
            <v>2024</v>
          </cell>
        </row>
        <row r="6814">
          <cell r="AF6814" t="str">
            <v>电费及管理费</v>
          </cell>
        </row>
        <row r="6815">
          <cell r="C6815" t="str">
            <v>中华东波苑</v>
          </cell>
        </row>
        <row r="6815">
          <cell r="K6815" t="str">
            <v>2024年</v>
          </cell>
        </row>
        <row r="6815">
          <cell r="M6815">
            <v>45626</v>
          </cell>
        </row>
        <row r="6815">
          <cell r="S6815">
            <v>231.04</v>
          </cell>
        </row>
        <row r="6815">
          <cell r="AA6815">
            <v>45627</v>
          </cell>
          <cell r="AB6815">
            <v>2024</v>
          </cell>
        </row>
        <row r="6815">
          <cell r="AF6815" t="str">
            <v>代收水费</v>
          </cell>
        </row>
        <row r="6816">
          <cell r="C6816" t="str">
            <v>中华东波苑</v>
          </cell>
        </row>
        <row r="6816">
          <cell r="K6816" t="str">
            <v>2024年</v>
          </cell>
        </row>
        <row r="6816">
          <cell r="M6816">
            <v>45626</v>
          </cell>
        </row>
        <row r="6816">
          <cell r="S6816">
            <v>166.06</v>
          </cell>
        </row>
        <row r="6816">
          <cell r="AA6816">
            <v>45627</v>
          </cell>
          <cell r="AB6816">
            <v>2024</v>
          </cell>
        </row>
        <row r="6816">
          <cell r="AF6816" t="str">
            <v>代收水费</v>
          </cell>
        </row>
        <row r="6817">
          <cell r="C6817" t="str">
            <v>中华东波苑</v>
          </cell>
        </row>
        <row r="6817">
          <cell r="K6817" t="str">
            <v>2024年</v>
          </cell>
        </row>
        <row r="6817">
          <cell r="M6817">
            <v>45626</v>
          </cell>
        </row>
        <row r="6817">
          <cell r="S6817">
            <v>4129.4</v>
          </cell>
        </row>
        <row r="6817">
          <cell r="AA6817">
            <v>45627</v>
          </cell>
          <cell r="AB6817">
            <v>2024</v>
          </cell>
        </row>
        <row r="6817">
          <cell r="AF6817" t="str">
            <v>电费及管理费</v>
          </cell>
        </row>
        <row r="6818">
          <cell r="C6818" t="str">
            <v>中华东波苑</v>
          </cell>
        </row>
        <row r="6818">
          <cell r="K6818" t="str">
            <v>2024年</v>
          </cell>
        </row>
        <row r="6818">
          <cell r="M6818">
            <v>45626</v>
          </cell>
        </row>
        <row r="6818">
          <cell r="S6818">
            <v>1170</v>
          </cell>
        </row>
        <row r="6818">
          <cell r="AA6818">
            <v>45627</v>
          </cell>
          <cell r="AB6818">
            <v>2024</v>
          </cell>
        </row>
        <row r="6818">
          <cell r="AF6818" t="str">
            <v>代收水费</v>
          </cell>
        </row>
        <row r="6819">
          <cell r="C6819" t="str">
            <v>中华东波苑</v>
          </cell>
        </row>
        <row r="6819">
          <cell r="K6819" t="str">
            <v>2024年</v>
          </cell>
        </row>
        <row r="6819">
          <cell r="M6819">
            <v>45657</v>
          </cell>
        </row>
        <row r="6819">
          <cell r="S6819">
            <v>2416.48</v>
          </cell>
        </row>
        <row r="6819">
          <cell r="AA6819">
            <v>45627</v>
          </cell>
          <cell r="AB6819">
            <v>2024</v>
          </cell>
        </row>
        <row r="6819">
          <cell r="AF6819" t="str">
            <v>商铺物业费</v>
          </cell>
        </row>
        <row r="6820">
          <cell r="C6820" t="str">
            <v>中华东波苑</v>
          </cell>
        </row>
        <row r="6820">
          <cell r="K6820" t="str">
            <v>2024年</v>
          </cell>
        </row>
        <row r="6820">
          <cell r="M6820">
            <v>45657</v>
          </cell>
        </row>
        <row r="6820">
          <cell r="S6820">
            <v>897.18</v>
          </cell>
        </row>
        <row r="6820">
          <cell r="AA6820">
            <v>45627</v>
          </cell>
          <cell r="AB6820">
            <v>2024</v>
          </cell>
        </row>
        <row r="6820">
          <cell r="AF6820" t="str">
            <v>住宅物业费</v>
          </cell>
        </row>
        <row r="6821">
          <cell r="C6821" t="str">
            <v>中华东波苑</v>
          </cell>
        </row>
        <row r="6821">
          <cell r="K6821" t="str">
            <v>2024年</v>
          </cell>
        </row>
        <row r="6821">
          <cell r="M6821">
            <v>45626</v>
          </cell>
        </row>
        <row r="6821">
          <cell r="S6821">
            <v>2769.8</v>
          </cell>
        </row>
        <row r="6821">
          <cell r="AA6821">
            <v>45627</v>
          </cell>
          <cell r="AB6821">
            <v>2024</v>
          </cell>
        </row>
        <row r="6821">
          <cell r="AF6821" t="str">
            <v>电费及管理费</v>
          </cell>
        </row>
        <row r="6822">
          <cell r="C6822" t="str">
            <v>中华东波苑</v>
          </cell>
        </row>
        <row r="6822">
          <cell r="K6822" t="str">
            <v>2024年</v>
          </cell>
        </row>
        <row r="6822">
          <cell r="M6822">
            <v>45626</v>
          </cell>
        </row>
        <row r="6822">
          <cell r="S6822">
            <v>21.66</v>
          </cell>
        </row>
        <row r="6822">
          <cell r="AA6822">
            <v>45627</v>
          </cell>
          <cell r="AB6822">
            <v>2024</v>
          </cell>
        </row>
        <row r="6822">
          <cell r="AF6822" t="str">
            <v>代收水费</v>
          </cell>
        </row>
        <row r="6823">
          <cell r="C6823" t="str">
            <v>中华东波苑</v>
          </cell>
        </row>
        <row r="6823">
          <cell r="K6823" t="str">
            <v>2024年</v>
          </cell>
        </row>
        <row r="6823">
          <cell r="M6823">
            <v>45657</v>
          </cell>
        </row>
        <row r="6823">
          <cell r="S6823">
            <v>1799.16</v>
          </cell>
        </row>
        <row r="6823">
          <cell r="AA6823">
            <v>45627</v>
          </cell>
          <cell r="AB6823">
            <v>2024</v>
          </cell>
        </row>
        <row r="6823">
          <cell r="AF6823" t="str">
            <v>住宅物业费</v>
          </cell>
        </row>
        <row r="6824">
          <cell r="C6824" t="str">
            <v>中华东波苑</v>
          </cell>
        </row>
        <row r="6824">
          <cell r="K6824" t="str">
            <v>2024年</v>
          </cell>
        </row>
        <row r="6824">
          <cell r="M6824">
            <v>45657</v>
          </cell>
        </row>
        <row r="6824">
          <cell r="S6824">
            <v>1799.16</v>
          </cell>
        </row>
        <row r="6824">
          <cell r="AA6824">
            <v>45627</v>
          </cell>
          <cell r="AB6824">
            <v>2024</v>
          </cell>
        </row>
        <row r="6824">
          <cell r="AF6824" t="str">
            <v>住宅物业费</v>
          </cell>
        </row>
        <row r="6825">
          <cell r="C6825" t="str">
            <v>中华东波苑</v>
          </cell>
        </row>
        <row r="6825">
          <cell r="K6825" t="str">
            <v>2024年</v>
          </cell>
        </row>
        <row r="6825">
          <cell r="M6825">
            <v>45626</v>
          </cell>
        </row>
        <row r="6825">
          <cell r="S6825">
            <v>837</v>
          </cell>
        </row>
        <row r="6825">
          <cell r="AA6825">
            <v>45627</v>
          </cell>
          <cell r="AB6825">
            <v>2024</v>
          </cell>
        </row>
        <row r="6825">
          <cell r="AF6825" t="str">
            <v>电费及管理费</v>
          </cell>
        </row>
        <row r="6826">
          <cell r="C6826" t="str">
            <v>中华东波苑</v>
          </cell>
        </row>
        <row r="6826">
          <cell r="K6826" t="str">
            <v>2024年</v>
          </cell>
        </row>
        <row r="6826">
          <cell r="M6826">
            <v>45626</v>
          </cell>
        </row>
        <row r="6826">
          <cell r="S6826">
            <v>240</v>
          </cell>
        </row>
        <row r="6826">
          <cell r="AA6826">
            <v>45627</v>
          </cell>
          <cell r="AB6826">
            <v>2024</v>
          </cell>
        </row>
        <row r="6826">
          <cell r="AF6826" t="str">
            <v>代收水费</v>
          </cell>
        </row>
        <row r="6827">
          <cell r="C6827" t="str">
            <v>中华东波苑</v>
          </cell>
        </row>
        <row r="6827">
          <cell r="K6827" t="str">
            <v>2024年</v>
          </cell>
        </row>
        <row r="6827">
          <cell r="M6827">
            <v>45626</v>
          </cell>
        </row>
        <row r="6827">
          <cell r="S6827">
            <v>295.2</v>
          </cell>
        </row>
        <row r="6827">
          <cell r="AA6827">
            <v>45627</v>
          </cell>
          <cell r="AB6827">
            <v>2024</v>
          </cell>
        </row>
        <row r="6827">
          <cell r="AF6827" t="str">
            <v>电费及管理费</v>
          </cell>
        </row>
        <row r="6828">
          <cell r="C6828" t="str">
            <v>中华东波苑</v>
          </cell>
        </row>
        <row r="6828">
          <cell r="K6828" t="str">
            <v>2024年</v>
          </cell>
        </row>
        <row r="6828">
          <cell r="M6828">
            <v>45626</v>
          </cell>
        </row>
        <row r="6828">
          <cell r="S6828">
            <v>105</v>
          </cell>
        </row>
        <row r="6828">
          <cell r="AA6828">
            <v>45627</v>
          </cell>
          <cell r="AB6828">
            <v>2024</v>
          </cell>
        </row>
        <row r="6828">
          <cell r="AF6828" t="str">
            <v>代收水费</v>
          </cell>
        </row>
        <row r="6829">
          <cell r="C6829" t="str">
            <v>中华东波苑</v>
          </cell>
        </row>
        <row r="6829">
          <cell r="K6829" t="str">
            <v>2024年</v>
          </cell>
        </row>
        <row r="6829">
          <cell r="M6829">
            <v>45626</v>
          </cell>
        </row>
        <row r="6829">
          <cell r="S6829">
            <v>285</v>
          </cell>
        </row>
        <row r="6829">
          <cell r="AA6829">
            <v>45627</v>
          </cell>
          <cell r="AB6829">
            <v>2024</v>
          </cell>
        </row>
        <row r="6829">
          <cell r="AF6829" t="str">
            <v>代收水费</v>
          </cell>
        </row>
        <row r="6830">
          <cell r="C6830" t="str">
            <v>中华东波苑</v>
          </cell>
        </row>
        <row r="6830">
          <cell r="K6830" t="str">
            <v>2024年</v>
          </cell>
        </row>
        <row r="6830">
          <cell r="M6830">
            <v>45657</v>
          </cell>
        </row>
        <row r="6830">
          <cell r="S6830">
            <v>1799.16</v>
          </cell>
        </row>
        <row r="6830">
          <cell r="AA6830">
            <v>45627</v>
          </cell>
          <cell r="AB6830">
            <v>2024</v>
          </cell>
        </row>
        <row r="6830">
          <cell r="AF6830" t="str">
            <v>住宅物业费</v>
          </cell>
        </row>
        <row r="6831">
          <cell r="C6831" t="str">
            <v>中华东波苑</v>
          </cell>
        </row>
        <row r="6831">
          <cell r="K6831" t="str">
            <v>2024年</v>
          </cell>
        </row>
        <row r="6831">
          <cell r="M6831">
            <v>45657</v>
          </cell>
        </row>
        <row r="6831">
          <cell r="S6831">
            <v>1500</v>
          </cell>
        </row>
        <row r="6831">
          <cell r="AA6831">
            <v>45627</v>
          </cell>
          <cell r="AB6831">
            <v>2024</v>
          </cell>
        </row>
        <row r="6831">
          <cell r="AF6831" t="str">
            <v>小业主产权车辆管理费</v>
          </cell>
        </row>
        <row r="6832">
          <cell r="C6832" t="str">
            <v>中华东波苑</v>
          </cell>
        </row>
        <row r="6832">
          <cell r="K6832" t="str">
            <v>2024年</v>
          </cell>
        </row>
        <row r="6832">
          <cell r="M6832">
            <v>45351</v>
          </cell>
        </row>
        <row r="6832">
          <cell r="S6832">
            <v>391.85</v>
          </cell>
        </row>
        <row r="6832">
          <cell r="AA6832">
            <v>45627</v>
          </cell>
          <cell r="AB6832">
            <v>2024</v>
          </cell>
        </row>
        <row r="6832">
          <cell r="AF6832" t="str">
            <v>商铺物业费</v>
          </cell>
        </row>
        <row r="6833">
          <cell r="C6833" t="str">
            <v>中华东波苑</v>
          </cell>
        </row>
        <row r="6833">
          <cell r="K6833" t="str">
            <v>2024年</v>
          </cell>
        </row>
        <row r="6833">
          <cell r="M6833">
            <v>45351</v>
          </cell>
        </row>
        <row r="6833">
          <cell r="S6833">
            <v>708.98</v>
          </cell>
        </row>
        <row r="6833">
          <cell r="AA6833">
            <v>45627</v>
          </cell>
          <cell r="AB6833">
            <v>2024</v>
          </cell>
        </row>
        <row r="6833">
          <cell r="AF6833" t="str">
            <v>商铺物业费</v>
          </cell>
        </row>
        <row r="6834">
          <cell r="C6834" t="str">
            <v>中华东波苑</v>
          </cell>
        </row>
        <row r="6834">
          <cell r="K6834" t="str">
            <v>2024年</v>
          </cell>
        </row>
        <row r="6834">
          <cell r="M6834">
            <v>45351</v>
          </cell>
        </row>
        <row r="6834">
          <cell r="S6834">
            <v>2126.06</v>
          </cell>
        </row>
        <row r="6834">
          <cell r="AA6834">
            <v>45627</v>
          </cell>
          <cell r="AB6834">
            <v>2024</v>
          </cell>
        </row>
        <row r="6834">
          <cell r="AF6834" t="str">
            <v>商铺物业费</v>
          </cell>
        </row>
        <row r="6835">
          <cell r="C6835" t="str">
            <v>中华东波苑</v>
          </cell>
        </row>
        <row r="6835">
          <cell r="K6835" t="str">
            <v>2024年</v>
          </cell>
        </row>
        <row r="6835">
          <cell r="M6835">
            <v>45351</v>
          </cell>
        </row>
        <row r="6835">
          <cell r="S6835">
            <v>2130.23</v>
          </cell>
        </row>
        <row r="6835">
          <cell r="AA6835">
            <v>45627</v>
          </cell>
          <cell r="AB6835">
            <v>2024</v>
          </cell>
        </row>
        <row r="6835">
          <cell r="AF6835" t="str">
            <v>商铺物业费</v>
          </cell>
        </row>
        <row r="6836">
          <cell r="C6836" t="str">
            <v>中华东波苑</v>
          </cell>
        </row>
        <row r="6836">
          <cell r="K6836" t="str">
            <v>2024年</v>
          </cell>
        </row>
        <row r="6836">
          <cell r="M6836">
            <v>45351</v>
          </cell>
        </row>
        <row r="6836">
          <cell r="S6836">
            <v>3285.02</v>
          </cell>
        </row>
        <row r="6836">
          <cell r="AA6836">
            <v>45627</v>
          </cell>
          <cell r="AB6836">
            <v>2024</v>
          </cell>
        </row>
        <row r="6836">
          <cell r="AF6836" t="str">
            <v>商铺物业费</v>
          </cell>
        </row>
        <row r="6837">
          <cell r="C6837" t="str">
            <v>中华东波苑</v>
          </cell>
        </row>
        <row r="6837">
          <cell r="K6837" t="str">
            <v>2024年</v>
          </cell>
        </row>
        <row r="6837">
          <cell r="M6837">
            <v>45504</v>
          </cell>
        </row>
        <row r="6837">
          <cell r="S6837">
            <v>1357.86</v>
          </cell>
        </row>
        <row r="6837">
          <cell r="AA6837">
            <v>45627</v>
          </cell>
          <cell r="AB6837">
            <v>2024</v>
          </cell>
        </row>
        <row r="6837">
          <cell r="AF6837" t="str">
            <v>代收水费</v>
          </cell>
        </row>
        <row r="6838">
          <cell r="C6838" t="str">
            <v>中华东波苑</v>
          </cell>
        </row>
        <row r="6838">
          <cell r="K6838" t="str">
            <v>2024年</v>
          </cell>
        </row>
        <row r="6838">
          <cell r="M6838">
            <v>45626</v>
          </cell>
        </row>
        <row r="6838">
          <cell r="S6838">
            <v>19.8</v>
          </cell>
        </row>
        <row r="6838">
          <cell r="AA6838">
            <v>45627</v>
          </cell>
          <cell r="AB6838">
            <v>2024</v>
          </cell>
        </row>
        <row r="6838">
          <cell r="AF6838" t="str">
            <v>电费及管理费</v>
          </cell>
        </row>
        <row r="6839">
          <cell r="C6839" t="str">
            <v>中华东波苑</v>
          </cell>
        </row>
        <row r="6839">
          <cell r="K6839" t="str">
            <v>2024年</v>
          </cell>
        </row>
        <row r="6839">
          <cell r="M6839">
            <v>45626</v>
          </cell>
        </row>
        <row r="6839">
          <cell r="S6839">
            <v>5788.32</v>
          </cell>
        </row>
        <row r="6839">
          <cell r="AA6839">
            <v>45627</v>
          </cell>
          <cell r="AB6839">
            <v>2024</v>
          </cell>
        </row>
        <row r="6839">
          <cell r="AF6839" t="str">
            <v>电费及管理费</v>
          </cell>
        </row>
        <row r="6840">
          <cell r="C6840" t="str">
            <v>中华东波苑</v>
          </cell>
        </row>
        <row r="6840">
          <cell r="K6840" t="str">
            <v>2024年</v>
          </cell>
        </row>
        <row r="6840">
          <cell r="M6840">
            <v>45626</v>
          </cell>
        </row>
        <row r="6840">
          <cell r="S6840">
            <v>872.3</v>
          </cell>
        </row>
        <row r="6840">
          <cell r="AA6840">
            <v>45627</v>
          </cell>
          <cell r="AB6840">
            <v>2024</v>
          </cell>
        </row>
        <row r="6840">
          <cell r="AF6840" t="str">
            <v>代收水费</v>
          </cell>
        </row>
        <row r="6841">
          <cell r="C6841" t="str">
            <v>中华东波苑</v>
          </cell>
        </row>
        <row r="6841">
          <cell r="K6841" t="str">
            <v>2024年</v>
          </cell>
        </row>
        <row r="6841">
          <cell r="M6841">
            <v>45626</v>
          </cell>
        </row>
        <row r="6841">
          <cell r="S6841">
            <v>4017.6</v>
          </cell>
        </row>
        <row r="6841">
          <cell r="AA6841">
            <v>45627</v>
          </cell>
          <cell r="AB6841">
            <v>2024</v>
          </cell>
        </row>
        <row r="6841">
          <cell r="AF6841" t="str">
            <v>电费及管理费</v>
          </cell>
        </row>
        <row r="6842">
          <cell r="C6842" t="str">
            <v>中华东波苑</v>
          </cell>
        </row>
        <row r="6842">
          <cell r="K6842" t="str">
            <v>2024年</v>
          </cell>
        </row>
        <row r="6842">
          <cell r="M6842">
            <v>45626</v>
          </cell>
        </row>
        <row r="6842">
          <cell r="S6842">
            <v>1195.6</v>
          </cell>
        </row>
        <row r="6842">
          <cell r="AA6842">
            <v>45627</v>
          </cell>
          <cell r="AB6842">
            <v>2024</v>
          </cell>
        </row>
        <row r="6842">
          <cell r="AF6842" t="str">
            <v>代收水费</v>
          </cell>
        </row>
        <row r="6843">
          <cell r="C6843" t="str">
            <v>中华东波苑</v>
          </cell>
        </row>
        <row r="6843">
          <cell r="K6843" t="str">
            <v>2024年</v>
          </cell>
        </row>
        <row r="6843">
          <cell r="M6843">
            <v>45657</v>
          </cell>
        </row>
        <row r="6843">
          <cell r="S6843">
            <v>12287.28</v>
          </cell>
        </row>
        <row r="6843">
          <cell r="AA6843">
            <v>45627</v>
          </cell>
          <cell r="AB6843">
            <v>2024</v>
          </cell>
        </row>
        <row r="6843">
          <cell r="AF6843" t="str">
            <v>商铺物业费</v>
          </cell>
        </row>
        <row r="6844">
          <cell r="C6844" t="str">
            <v>中华东波苑</v>
          </cell>
        </row>
        <row r="6844">
          <cell r="K6844" t="str">
            <v>2024年</v>
          </cell>
        </row>
        <row r="6844">
          <cell r="M6844">
            <v>45657</v>
          </cell>
        </row>
        <row r="6844">
          <cell r="S6844">
            <v>10800</v>
          </cell>
        </row>
        <row r="6844">
          <cell r="AA6844">
            <v>45627</v>
          </cell>
          <cell r="AB6844">
            <v>2024</v>
          </cell>
        </row>
        <row r="6844">
          <cell r="AF6844" t="str">
            <v>租金收入</v>
          </cell>
        </row>
        <row r="6845">
          <cell r="C6845" t="str">
            <v>中华东波苑</v>
          </cell>
        </row>
        <row r="6845">
          <cell r="K6845" t="str">
            <v>2024年</v>
          </cell>
        </row>
        <row r="6845">
          <cell r="M6845">
            <v>45626</v>
          </cell>
        </row>
        <row r="6845">
          <cell r="S6845">
            <v>57.2</v>
          </cell>
        </row>
        <row r="6845">
          <cell r="AA6845">
            <v>45627</v>
          </cell>
          <cell r="AB6845">
            <v>2024</v>
          </cell>
        </row>
        <row r="6845">
          <cell r="AF6845" t="str">
            <v>电费及管理费</v>
          </cell>
        </row>
        <row r="6846">
          <cell r="C6846" t="str">
            <v>中华东波苑</v>
          </cell>
        </row>
        <row r="6846">
          <cell r="K6846" t="str">
            <v>2024年</v>
          </cell>
        </row>
        <row r="6846">
          <cell r="M6846">
            <v>45626</v>
          </cell>
        </row>
        <row r="6846">
          <cell r="S6846">
            <v>72.2</v>
          </cell>
        </row>
        <row r="6846">
          <cell r="AA6846">
            <v>45627</v>
          </cell>
          <cell r="AB6846">
            <v>2024</v>
          </cell>
        </row>
        <row r="6846">
          <cell r="AF6846" t="str">
            <v>代收水费</v>
          </cell>
        </row>
        <row r="6847">
          <cell r="C6847" t="str">
            <v>中华东波苑</v>
          </cell>
        </row>
        <row r="6847">
          <cell r="K6847" t="str">
            <v>2024年</v>
          </cell>
        </row>
        <row r="6847">
          <cell r="M6847">
            <v>45657</v>
          </cell>
        </row>
        <row r="6847">
          <cell r="S6847">
            <v>2364.56</v>
          </cell>
        </row>
        <row r="6847">
          <cell r="AA6847">
            <v>45627</v>
          </cell>
          <cell r="AB6847">
            <v>2024</v>
          </cell>
        </row>
        <row r="6847">
          <cell r="AF6847" t="str">
            <v>商铺物业费</v>
          </cell>
        </row>
        <row r="6848">
          <cell r="C6848" t="str">
            <v>中华东波苑</v>
          </cell>
        </row>
        <row r="6848">
          <cell r="K6848" t="str">
            <v>2024年</v>
          </cell>
        </row>
        <row r="6848">
          <cell r="M6848">
            <v>45657</v>
          </cell>
        </row>
        <row r="6848">
          <cell r="S6848">
            <v>3146.56</v>
          </cell>
        </row>
        <row r="6848">
          <cell r="AA6848">
            <v>45627</v>
          </cell>
          <cell r="AB6848">
            <v>2024</v>
          </cell>
        </row>
        <row r="6848">
          <cell r="AF6848" t="str">
            <v>商铺物业费</v>
          </cell>
        </row>
        <row r="6849">
          <cell r="C6849" t="str">
            <v>中华东波苑</v>
          </cell>
        </row>
        <row r="6849">
          <cell r="K6849" t="str">
            <v>2024年</v>
          </cell>
        </row>
        <row r="6849">
          <cell r="M6849">
            <v>45657</v>
          </cell>
        </row>
        <row r="6849">
          <cell r="S6849">
            <v>1673.88</v>
          </cell>
        </row>
        <row r="6849">
          <cell r="AA6849">
            <v>45627</v>
          </cell>
          <cell r="AB6849">
            <v>2024</v>
          </cell>
        </row>
        <row r="6849">
          <cell r="AF6849" t="str">
            <v>住宅物业费</v>
          </cell>
        </row>
        <row r="6850">
          <cell r="C6850" t="str">
            <v>中华东波苑</v>
          </cell>
        </row>
        <row r="6850">
          <cell r="K6850" t="str">
            <v>2024年</v>
          </cell>
        </row>
        <row r="6850">
          <cell r="M6850">
            <v>45657</v>
          </cell>
        </row>
        <row r="6850">
          <cell r="S6850">
            <v>3000</v>
          </cell>
        </row>
        <row r="6850">
          <cell r="AA6850">
            <v>45627</v>
          </cell>
          <cell r="AB6850">
            <v>2024</v>
          </cell>
        </row>
        <row r="6850">
          <cell r="AF6850" t="str">
            <v>地面停车费</v>
          </cell>
        </row>
        <row r="6851">
          <cell r="C6851" t="str">
            <v>中华东波苑</v>
          </cell>
        </row>
        <row r="6851">
          <cell r="K6851" t="str">
            <v>2024年</v>
          </cell>
        </row>
        <row r="6851">
          <cell r="M6851">
            <v>45657</v>
          </cell>
        </row>
        <row r="6851">
          <cell r="S6851">
            <v>1656.12</v>
          </cell>
        </row>
        <row r="6851">
          <cell r="AA6851">
            <v>45627</v>
          </cell>
          <cell r="AB6851">
            <v>2024</v>
          </cell>
        </row>
        <row r="6851">
          <cell r="AF6851" t="str">
            <v>住宅物业费</v>
          </cell>
        </row>
        <row r="6852">
          <cell r="C6852" t="str">
            <v>中华东波苑</v>
          </cell>
        </row>
        <row r="6852">
          <cell r="K6852" t="str">
            <v>2024年</v>
          </cell>
        </row>
        <row r="6852">
          <cell r="M6852">
            <v>45657</v>
          </cell>
        </row>
        <row r="6852">
          <cell r="S6852">
            <v>3000</v>
          </cell>
        </row>
        <row r="6852">
          <cell r="AA6852">
            <v>45627</v>
          </cell>
          <cell r="AB6852">
            <v>2024</v>
          </cell>
        </row>
        <row r="6852">
          <cell r="AF6852" t="str">
            <v>地面停车费</v>
          </cell>
        </row>
        <row r="6853">
          <cell r="C6853" t="str">
            <v>中华东波苑</v>
          </cell>
        </row>
        <row r="6853">
          <cell r="K6853" t="str">
            <v>2024年</v>
          </cell>
        </row>
        <row r="6853">
          <cell r="M6853">
            <v>45657</v>
          </cell>
        </row>
        <row r="6853">
          <cell r="S6853">
            <v>1673.88</v>
          </cell>
        </row>
        <row r="6853">
          <cell r="AA6853">
            <v>45627</v>
          </cell>
          <cell r="AB6853">
            <v>2024</v>
          </cell>
        </row>
        <row r="6853">
          <cell r="AF6853" t="str">
            <v>住宅物业费</v>
          </cell>
        </row>
        <row r="6854">
          <cell r="C6854" t="str">
            <v>中华东波苑</v>
          </cell>
        </row>
        <row r="6854">
          <cell r="K6854" t="str">
            <v>2024年</v>
          </cell>
        </row>
        <row r="6854">
          <cell r="M6854">
            <v>45626</v>
          </cell>
        </row>
        <row r="6854">
          <cell r="S6854">
            <v>476.52</v>
          </cell>
        </row>
        <row r="6854">
          <cell r="AA6854">
            <v>45627</v>
          </cell>
          <cell r="AB6854">
            <v>2024</v>
          </cell>
        </row>
        <row r="6854">
          <cell r="AF6854" t="str">
            <v>代收水费</v>
          </cell>
        </row>
        <row r="6855">
          <cell r="C6855" t="str">
            <v>中华东波苑</v>
          </cell>
        </row>
        <row r="6855">
          <cell r="K6855" t="str">
            <v>2024年</v>
          </cell>
        </row>
        <row r="6855">
          <cell r="M6855">
            <v>45626</v>
          </cell>
        </row>
        <row r="6855">
          <cell r="S6855">
            <v>231.04</v>
          </cell>
        </row>
        <row r="6855">
          <cell r="AA6855">
            <v>45627</v>
          </cell>
          <cell r="AB6855">
            <v>2024</v>
          </cell>
        </row>
        <row r="6855">
          <cell r="AF6855" t="str">
            <v>代收水费</v>
          </cell>
        </row>
        <row r="6856">
          <cell r="C6856" t="str">
            <v>中华东波苑</v>
          </cell>
        </row>
        <row r="6856">
          <cell r="K6856" t="str">
            <v>2024年</v>
          </cell>
        </row>
        <row r="6856">
          <cell r="M6856">
            <v>45626</v>
          </cell>
        </row>
        <row r="6856">
          <cell r="S6856">
            <v>488.4</v>
          </cell>
        </row>
        <row r="6856">
          <cell r="AA6856">
            <v>45627</v>
          </cell>
          <cell r="AB6856">
            <v>2024</v>
          </cell>
        </row>
        <row r="6856">
          <cell r="AF6856" t="str">
            <v>电费及管理费</v>
          </cell>
        </row>
        <row r="6857">
          <cell r="C6857" t="str">
            <v>中华东波苑</v>
          </cell>
        </row>
        <row r="6857">
          <cell r="K6857" t="str">
            <v>2024年</v>
          </cell>
        </row>
        <row r="6857">
          <cell r="M6857">
            <v>45626</v>
          </cell>
        </row>
        <row r="6857">
          <cell r="S6857">
            <v>4356</v>
          </cell>
        </row>
        <row r="6857">
          <cell r="AA6857">
            <v>45627</v>
          </cell>
          <cell r="AB6857">
            <v>2024</v>
          </cell>
        </row>
        <row r="6857">
          <cell r="AF6857" t="str">
            <v>电费及管理费</v>
          </cell>
        </row>
        <row r="6858">
          <cell r="C6858" t="str">
            <v>中华东波苑</v>
          </cell>
        </row>
        <row r="6858">
          <cell r="K6858" t="str">
            <v>2024年</v>
          </cell>
        </row>
        <row r="6858">
          <cell r="M6858">
            <v>45626</v>
          </cell>
        </row>
        <row r="6858">
          <cell r="S6858">
            <v>928</v>
          </cell>
        </row>
        <row r="6858">
          <cell r="AA6858">
            <v>45627</v>
          </cell>
          <cell r="AB6858">
            <v>2024</v>
          </cell>
        </row>
        <row r="6858">
          <cell r="AF6858" t="str">
            <v>代收水费</v>
          </cell>
        </row>
        <row r="6859">
          <cell r="C6859" t="str">
            <v>中华东波苑</v>
          </cell>
        </row>
        <row r="6859">
          <cell r="K6859" t="str">
            <v>2024年</v>
          </cell>
        </row>
        <row r="6859">
          <cell r="M6859">
            <v>45626</v>
          </cell>
        </row>
        <row r="6859">
          <cell r="S6859">
            <v>4274.05</v>
          </cell>
        </row>
        <row r="6859">
          <cell r="AA6859">
            <v>45627</v>
          </cell>
          <cell r="AB6859">
            <v>2024</v>
          </cell>
        </row>
        <row r="6859">
          <cell r="AF6859" t="str">
            <v>电费及管理费</v>
          </cell>
        </row>
        <row r="6860">
          <cell r="C6860" t="str">
            <v>中华东波苑</v>
          </cell>
        </row>
        <row r="6860">
          <cell r="K6860" t="str">
            <v>2024年</v>
          </cell>
        </row>
        <row r="6860">
          <cell r="M6860">
            <v>45626</v>
          </cell>
        </row>
        <row r="6860">
          <cell r="S6860">
            <v>93.86</v>
          </cell>
        </row>
        <row r="6860">
          <cell r="AA6860">
            <v>45627</v>
          </cell>
          <cell r="AB6860">
            <v>2024</v>
          </cell>
        </row>
        <row r="6860">
          <cell r="AF6860" t="str">
            <v>代收水费</v>
          </cell>
        </row>
        <row r="6861">
          <cell r="C6861" t="str">
            <v>中华东波苑</v>
          </cell>
        </row>
        <row r="6861">
          <cell r="K6861" t="str">
            <v>2024年</v>
          </cell>
        </row>
        <row r="6861">
          <cell r="M6861">
            <v>45657</v>
          </cell>
        </row>
        <row r="6861">
          <cell r="S6861">
            <v>1799.16</v>
          </cell>
        </row>
        <row r="6861">
          <cell r="AA6861">
            <v>45627</v>
          </cell>
          <cell r="AB6861">
            <v>2024</v>
          </cell>
        </row>
        <row r="6861">
          <cell r="AF6861" t="str">
            <v>住宅物业费</v>
          </cell>
        </row>
        <row r="6862">
          <cell r="C6862" t="str">
            <v>中华东波苑</v>
          </cell>
        </row>
        <row r="6862">
          <cell r="K6862" t="str">
            <v>2024年</v>
          </cell>
        </row>
        <row r="6862">
          <cell r="M6862">
            <v>45657</v>
          </cell>
        </row>
        <row r="6862">
          <cell r="S6862">
            <v>1500</v>
          </cell>
        </row>
        <row r="6862">
          <cell r="AA6862">
            <v>45627</v>
          </cell>
          <cell r="AB6862">
            <v>2024</v>
          </cell>
        </row>
        <row r="6862">
          <cell r="AF6862" t="str">
            <v>小业主产权车辆管理费</v>
          </cell>
        </row>
        <row r="6863">
          <cell r="C6863" t="str">
            <v>中华东波苑</v>
          </cell>
        </row>
        <row r="6863">
          <cell r="K6863" t="str">
            <v>2024年</v>
          </cell>
        </row>
        <row r="6863">
          <cell r="M6863">
            <v>45657</v>
          </cell>
        </row>
        <row r="6863">
          <cell r="S6863">
            <v>1473.6</v>
          </cell>
        </row>
        <row r="6863">
          <cell r="AA6863">
            <v>45627</v>
          </cell>
          <cell r="AB6863">
            <v>2024</v>
          </cell>
        </row>
        <row r="6863">
          <cell r="AF6863" t="str">
            <v>住宅物业费</v>
          </cell>
        </row>
        <row r="6864">
          <cell r="C6864" t="str">
            <v>中华东波苑</v>
          </cell>
        </row>
        <row r="6864">
          <cell r="K6864" t="str">
            <v>2024年</v>
          </cell>
        </row>
        <row r="6864">
          <cell r="M6864">
            <v>45657</v>
          </cell>
        </row>
        <row r="6864">
          <cell r="S6864">
            <v>2122.44</v>
          </cell>
        </row>
        <row r="6864">
          <cell r="AA6864">
            <v>45627</v>
          </cell>
          <cell r="AB6864">
            <v>2024</v>
          </cell>
        </row>
        <row r="6864">
          <cell r="AF6864" t="str">
            <v>住宅物业费</v>
          </cell>
        </row>
        <row r="6865">
          <cell r="C6865" t="str">
            <v>中华东波苑</v>
          </cell>
        </row>
        <row r="6865">
          <cell r="K6865" t="str">
            <v>2024年</v>
          </cell>
        </row>
        <row r="6865">
          <cell r="M6865">
            <v>45657</v>
          </cell>
        </row>
        <row r="6865">
          <cell r="S6865">
            <v>836.94</v>
          </cell>
        </row>
        <row r="6865">
          <cell r="AA6865">
            <v>45627</v>
          </cell>
          <cell r="AB6865">
            <v>2024</v>
          </cell>
        </row>
        <row r="6865">
          <cell r="AF6865" t="str">
            <v>住宅物业费</v>
          </cell>
        </row>
        <row r="6866">
          <cell r="C6866" t="str">
            <v>中华东波苑</v>
          </cell>
        </row>
        <row r="6866">
          <cell r="K6866" t="str">
            <v>2024年</v>
          </cell>
        </row>
        <row r="6866">
          <cell r="M6866">
            <v>45657</v>
          </cell>
        </row>
        <row r="6866">
          <cell r="S6866">
            <v>2100</v>
          </cell>
        </row>
        <row r="6866">
          <cell r="AA6866">
            <v>45627</v>
          </cell>
          <cell r="AB6866">
            <v>2024</v>
          </cell>
        </row>
        <row r="6866">
          <cell r="AF6866" t="str">
            <v>地下停车费</v>
          </cell>
        </row>
        <row r="6867">
          <cell r="C6867" t="str">
            <v>中华东波苑</v>
          </cell>
        </row>
        <row r="6867">
          <cell r="K6867" t="str">
            <v>2024年</v>
          </cell>
        </row>
        <row r="6867">
          <cell r="M6867">
            <v>45412</v>
          </cell>
        </row>
        <row r="6867">
          <cell r="S6867">
            <v>604.12</v>
          </cell>
        </row>
        <row r="6867">
          <cell r="AA6867">
            <v>45627</v>
          </cell>
          <cell r="AB6867">
            <v>2024</v>
          </cell>
        </row>
        <row r="6867">
          <cell r="AF6867" t="str">
            <v>商铺物业费</v>
          </cell>
        </row>
        <row r="6868">
          <cell r="C6868" t="str">
            <v>中华东波苑</v>
          </cell>
        </row>
        <row r="6868">
          <cell r="K6868" t="str">
            <v>2024年</v>
          </cell>
        </row>
        <row r="6868">
          <cell r="M6868">
            <v>45622</v>
          </cell>
        </row>
        <row r="6868">
          <cell r="S6868">
            <v>1141</v>
          </cell>
        </row>
        <row r="6868">
          <cell r="AA6868">
            <v>45627</v>
          </cell>
          <cell r="AB6868">
            <v>2024</v>
          </cell>
        </row>
        <row r="6868">
          <cell r="AF6868" t="str">
            <v>电费及管理费</v>
          </cell>
        </row>
        <row r="6869">
          <cell r="C6869" t="str">
            <v>中华东波苑</v>
          </cell>
        </row>
        <row r="6869">
          <cell r="K6869" t="str">
            <v>2024年</v>
          </cell>
        </row>
        <row r="6869">
          <cell r="M6869">
            <v>45657</v>
          </cell>
        </row>
        <row r="6869">
          <cell r="S6869">
            <v>1473.6</v>
          </cell>
        </row>
        <row r="6869">
          <cell r="AA6869">
            <v>45627</v>
          </cell>
          <cell r="AB6869">
            <v>2024</v>
          </cell>
        </row>
        <row r="6869">
          <cell r="AF6869" t="str">
            <v>住宅物业费</v>
          </cell>
        </row>
        <row r="6870">
          <cell r="C6870" t="str">
            <v>中华东波苑</v>
          </cell>
        </row>
        <row r="6870">
          <cell r="K6870" t="str">
            <v>2025年</v>
          </cell>
        </row>
        <row r="6870">
          <cell r="M6870">
            <v>46022</v>
          </cell>
        </row>
        <row r="6870">
          <cell r="S6870">
            <v>4200</v>
          </cell>
        </row>
        <row r="6870">
          <cell r="AA6870">
            <v>45627</v>
          </cell>
          <cell r="AB6870">
            <v>2024</v>
          </cell>
        </row>
        <row r="6870">
          <cell r="AF6870" t="str">
            <v>地下停车费</v>
          </cell>
        </row>
        <row r="6871">
          <cell r="C6871" t="str">
            <v>中华东波苑</v>
          </cell>
        </row>
        <row r="6871">
          <cell r="K6871" t="str">
            <v>2024年</v>
          </cell>
        </row>
        <row r="6871">
          <cell r="M6871">
            <v>45657</v>
          </cell>
        </row>
        <row r="6871">
          <cell r="S6871">
            <v>1800.84</v>
          </cell>
        </row>
        <row r="6871">
          <cell r="AA6871">
            <v>45627</v>
          </cell>
          <cell r="AB6871">
            <v>2024</v>
          </cell>
        </row>
        <row r="6871">
          <cell r="AF6871" t="str">
            <v>住宅物业费</v>
          </cell>
        </row>
        <row r="6872">
          <cell r="C6872" t="str">
            <v>中华东波苑</v>
          </cell>
        </row>
        <row r="6872">
          <cell r="K6872" t="str">
            <v>2024年</v>
          </cell>
        </row>
        <row r="6872">
          <cell r="M6872">
            <v>45657</v>
          </cell>
        </row>
        <row r="6872">
          <cell r="S6872">
            <v>3000</v>
          </cell>
        </row>
        <row r="6872">
          <cell r="AA6872">
            <v>45627</v>
          </cell>
          <cell r="AB6872">
            <v>2024</v>
          </cell>
        </row>
        <row r="6872">
          <cell r="AF6872" t="str">
            <v>临时停车费</v>
          </cell>
        </row>
        <row r="6873">
          <cell r="C6873" t="str">
            <v>中华东波苑</v>
          </cell>
        </row>
        <row r="6873">
          <cell r="K6873" t="str">
            <v>2024年</v>
          </cell>
        </row>
        <row r="6873">
          <cell r="M6873">
            <v>45626</v>
          </cell>
        </row>
        <row r="6873">
          <cell r="S6873">
            <v>392.5</v>
          </cell>
        </row>
        <row r="6873">
          <cell r="AA6873">
            <v>45627</v>
          </cell>
          <cell r="AB6873">
            <v>2024</v>
          </cell>
        </row>
        <row r="6873">
          <cell r="AF6873" t="str">
            <v>电费及管理费</v>
          </cell>
        </row>
        <row r="6874">
          <cell r="C6874" t="str">
            <v>中华东波苑</v>
          </cell>
        </row>
        <row r="6874">
          <cell r="K6874" t="str">
            <v>2024年</v>
          </cell>
        </row>
        <row r="6874">
          <cell r="M6874">
            <v>45626</v>
          </cell>
        </row>
        <row r="6874">
          <cell r="S6874">
            <v>15</v>
          </cell>
        </row>
        <row r="6874">
          <cell r="AA6874">
            <v>45627</v>
          </cell>
          <cell r="AB6874">
            <v>2024</v>
          </cell>
        </row>
        <row r="6874">
          <cell r="AF6874" t="str">
            <v>代收水费</v>
          </cell>
        </row>
        <row r="6875">
          <cell r="C6875" t="str">
            <v>中华东波苑</v>
          </cell>
        </row>
        <row r="6875">
          <cell r="K6875" t="str">
            <v>2024年</v>
          </cell>
        </row>
        <row r="6875">
          <cell r="M6875">
            <v>45626</v>
          </cell>
        </row>
        <row r="6875">
          <cell r="S6875">
            <v>363</v>
          </cell>
        </row>
        <row r="6875">
          <cell r="AA6875">
            <v>45627</v>
          </cell>
          <cell r="AB6875">
            <v>2024</v>
          </cell>
        </row>
        <row r="6875">
          <cell r="AF6875" t="str">
            <v>电费及管理费</v>
          </cell>
        </row>
        <row r="6876">
          <cell r="C6876" t="str">
            <v>中华东波苑</v>
          </cell>
        </row>
        <row r="6876">
          <cell r="K6876" t="str">
            <v>2024年</v>
          </cell>
        </row>
        <row r="6876">
          <cell r="M6876">
            <v>45626</v>
          </cell>
        </row>
        <row r="6876">
          <cell r="S6876">
            <v>75</v>
          </cell>
        </row>
        <row r="6876">
          <cell r="AA6876">
            <v>45627</v>
          </cell>
          <cell r="AB6876">
            <v>2024</v>
          </cell>
        </row>
        <row r="6876">
          <cell r="AF6876" t="str">
            <v>代收水费</v>
          </cell>
        </row>
        <row r="6877">
          <cell r="C6877" t="str">
            <v>中华东波苑</v>
          </cell>
        </row>
        <row r="6877">
          <cell r="K6877" t="str">
            <v>2025年</v>
          </cell>
        </row>
        <row r="6877">
          <cell r="M6877">
            <v>46022</v>
          </cell>
        </row>
        <row r="6877">
          <cell r="S6877">
            <v>1799.16</v>
          </cell>
        </row>
        <row r="6877">
          <cell r="AA6877">
            <v>45627</v>
          </cell>
          <cell r="AB6877">
            <v>2024</v>
          </cell>
        </row>
        <row r="6877">
          <cell r="AF6877" t="str">
            <v>住宅物业费</v>
          </cell>
        </row>
        <row r="6878">
          <cell r="C6878" t="str">
            <v>中华东波苑</v>
          </cell>
        </row>
        <row r="6878">
          <cell r="K6878" t="str">
            <v>2025年</v>
          </cell>
        </row>
        <row r="6878">
          <cell r="M6878">
            <v>46022</v>
          </cell>
        </row>
        <row r="6878">
          <cell r="S6878">
            <v>3000</v>
          </cell>
        </row>
        <row r="6878">
          <cell r="AA6878">
            <v>45627</v>
          </cell>
          <cell r="AB6878">
            <v>2024</v>
          </cell>
        </row>
        <row r="6878">
          <cell r="AF6878" t="str">
            <v>地面停车费</v>
          </cell>
        </row>
        <row r="6879">
          <cell r="C6879" t="str">
            <v>中华东波苑</v>
          </cell>
        </row>
        <row r="6879">
          <cell r="K6879" t="str">
            <v>2025年</v>
          </cell>
        </row>
        <row r="6879">
          <cell r="M6879">
            <v>46022</v>
          </cell>
        </row>
        <row r="6879">
          <cell r="S6879">
            <v>1500</v>
          </cell>
        </row>
        <row r="6879">
          <cell r="AA6879">
            <v>45627</v>
          </cell>
          <cell r="AB6879">
            <v>2024</v>
          </cell>
        </row>
        <row r="6879">
          <cell r="AF6879" t="str">
            <v>小业主产权车辆管理费</v>
          </cell>
        </row>
        <row r="6880">
          <cell r="C6880" t="str">
            <v>中华东波苑</v>
          </cell>
        </row>
        <row r="6880">
          <cell r="K6880" t="str">
            <v>2024年</v>
          </cell>
        </row>
        <row r="6880">
          <cell r="M6880">
            <v>45626</v>
          </cell>
        </row>
        <row r="6880">
          <cell r="S6880">
            <v>1541.1</v>
          </cell>
        </row>
        <row r="6880">
          <cell r="AA6880">
            <v>45627</v>
          </cell>
          <cell r="AB6880">
            <v>2024</v>
          </cell>
        </row>
        <row r="6880">
          <cell r="AF6880" t="str">
            <v>电费及管理费</v>
          </cell>
        </row>
        <row r="6881">
          <cell r="C6881" t="str">
            <v>中华东波苑</v>
          </cell>
        </row>
        <row r="6881">
          <cell r="K6881" t="str">
            <v>2024年</v>
          </cell>
        </row>
        <row r="6881">
          <cell r="M6881">
            <v>45626</v>
          </cell>
        </row>
        <row r="6881">
          <cell r="S6881">
            <v>375</v>
          </cell>
        </row>
        <row r="6881">
          <cell r="AA6881">
            <v>45627</v>
          </cell>
          <cell r="AB6881">
            <v>2024</v>
          </cell>
        </row>
        <row r="6881">
          <cell r="AF6881" t="str">
            <v>代收水费</v>
          </cell>
        </row>
        <row r="6882">
          <cell r="C6882" t="str">
            <v>中华东波苑</v>
          </cell>
        </row>
        <row r="6882">
          <cell r="K6882" t="str">
            <v>2024年</v>
          </cell>
        </row>
        <row r="6882">
          <cell r="M6882">
            <v>45626</v>
          </cell>
        </row>
        <row r="6882">
          <cell r="S6882">
            <v>3019.5</v>
          </cell>
        </row>
        <row r="6882">
          <cell r="AA6882">
            <v>45627</v>
          </cell>
          <cell r="AB6882">
            <v>2024</v>
          </cell>
        </row>
        <row r="6882">
          <cell r="AF6882" t="str">
            <v>电费及管理费</v>
          </cell>
        </row>
        <row r="6883">
          <cell r="C6883" t="str">
            <v>中华东波苑</v>
          </cell>
        </row>
        <row r="6883">
          <cell r="K6883" t="str">
            <v>2024年</v>
          </cell>
        </row>
        <row r="6883">
          <cell r="M6883">
            <v>45626</v>
          </cell>
        </row>
        <row r="6883">
          <cell r="S6883">
            <v>1027.5</v>
          </cell>
        </row>
        <row r="6883">
          <cell r="AA6883">
            <v>45627</v>
          </cell>
          <cell r="AB6883">
            <v>2024</v>
          </cell>
        </row>
        <row r="6883">
          <cell r="AF6883" t="str">
            <v>代收水费</v>
          </cell>
        </row>
        <row r="6884">
          <cell r="C6884" t="str">
            <v>中华东波苑</v>
          </cell>
        </row>
        <row r="6884">
          <cell r="K6884" t="str">
            <v>2024年</v>
          </cell>
        </row>
        <row r="6884">
          <cell r="M6884">
            <v>45657</v>
          </cell>
        </row>
        <row r="6884">
          <cell r="S6884">
            <v>1473.6</v>
          </cell>
        </row>
        <row r="6884">
          <cell r="AA6884">
            <v>45627</v>
          </cell>
          <cell r="AB6884">
            <v>2024</v>
          </cell>
        </row>
        <row r="6884">
          <cell r="AF6884" t="str">
            <v>住宅物业费</v>
          </cell>
        </row>
        <row r="6885">
          <cell r="C6885" t="str">
            <v>中华东波苑</v>
          </cell>
        </row>
        <row r="6885">
          <cell r="K6885" t="str">
            <v>2024年</v>
          </cell>
        </row>
        <row r="6885">
          <cell r="M6885">
            <v>45626</v>
          </cell>
        </row>
        <row r="6885">
          <cell r="S6885">
            <v>4702.5</v>
          </cell>
        </row>
        <row r="6885">
          <cell r="AA6885">
            <v>45627</v>
          </cell>
          <cell r="AB6885">
            <v>2024</v>
          </cell>
        </row>
        <row r="6885">
          <cell r="AF6885" t="str">
            <v>电费及管理费</v>
          </cell>
        </row>
        <row r="6886">
          <cell r="C6886" t="str">
            <v>中华东波苑</v>
          </cell>
        </row>
        <row r="6886">
          <cell r="K6886" t="str">
            <v>2024年</v>
          </cell>
        </row>
        <row r="6886">
          <cell r="M6886">
            <v>45626</v>
          </cell>
        </row>
        <row r="6886">
          <cell r="S6886">
            <v>391.14</v>
          </cell>
        </row>
        <row r="6886">
          <cell r="AA6886">
            <v>45627</v>
          </cell>
          <cell r="AB6886">
            <v>2024</v>
          </cell>
        </row>
        <row r="6886">
          <cell r="AF6886" t="str">
            <v>代收水费</v>
          </cell>
        </row>
        <row r="6887">
          <cell r="C6887" t="str">
            <v>中华东波苑</v>
          </cell>
        </row>
        <row r="6887">
          <cell r="K6887" t="str">
            <v>2024年</v>
          </cell>
        </row>
        <row r="6887">
          <cell r="M6887">
            <v>45657</v>
          </cell>
        </row>
        <row r="6887">
          <cell r="S6887">
            <v>2183.52</v>
          </cell>
        </row>
        <row r="6887">
          <cell r="AA6887">
            <v>45627</v>
          </cell>
          <cell r="AB6887">
            <v>2024</v>
          </cell>
        </row>
        <row r="6887">
          <cell r="AF6887" t="str">
            <v>住宅物业费</v>
          </cell>
        </row>
        <row r="6888">
          <cell r="C6888" t="str">
            <v>中华东波苑</v>
          </cell>
        </row>
        <row r="6888">
          <cell r="K6888" t="str">
            <v>2024年</v>
          </cell>
        </row>
        <row r="6888">
          <cell r="M6888">
            <v>45657</v>
          </cell>
        </row>
        <row r="6888">
          <cell r="S6888">
            <v>1500</v>
          </cell>
        </row>
        <row r="6888">
          <cell r="AA6888">
            <v>45627</v>
          </cell>
          <cell r="AB6888">
            <v>2024</v>
          </cell>
        </row>
        <row r="6888">
          <cell r="AF6888" t="str">
            <v>小业主产权车辆管理费</v>
          </cell>
        </row>
        <row r="6889">
          <cell r="C6889" t="str">
            <v>中华东波苑</v>
          </cell>
        </row>
        <row r="6889">
          <cell r="K6889" t="str">
            <v>2024年</v>
          </cell>
        </row>
        <row r="6889">
          <cell r="M6889">
            <v>45626</v>
          </cell>
        </row>
        <row r="6889">
          <cell r="S6889">
            <v>484.5</v>
          </cell>
        </row>
        <row r="6889">
          <cell r="AA6889">
            <v>45627</v>
          </cell>
          <cell r="AB6889">
            <v>2024</v>
          </cell>
        </row>
        <row r="6889">
          <cell r="AF6889" t="str">
            <v>电费及管理费</v>
          </cell>
        </row>
        <row r="6890">
          <cell r="C6890" t="str">
            <v>中华东波苑</v>
          </cell>
        </row>
        <row r="6890">
          <cell r="K6890" t="str">
            <v>2024年</v>
          </cell>
        </row>
        <row r="6890">
          <cell r="M6890">
            <v>45626</v>
          </cell>
        </row>
        <row r="6890">
          <cell r="S6890">
            <v>7.22</v>
          </cell>
        </row>
        <row r="6890">
          <cell r="AA6890">
            <v>45627</v>
          </cell>
          <cell r="AB6890">
            <v>2024</v>
          </cell>
        </row>
        <row r="6890">
          <cell r="AF6890" t="str">
            <v>代收水费</v>
          </cell>
        </row>
        <row r="6891">
          <cell r="C6891" t="str">
            <v>中华东波苑</v>
          </cell>
        </row>
        <row r="6891">
          <cell r="K6891" t="str">
            <v>2025年</v>
          </cell>
        </row>
        <row r="6891">
          <cell r="M6891">
            <v>46022</v>
          </cell>
        </row>
        <row r="6891">
          <cell r="S6891">
            <v>1474.44</v>
          </cell>
        </row>
        <row r="6891">
          <cell r="AA6891">
            <v>45627</v>
          </cell>
          <cell r="AB6891">
            <v>2024</v>
          </cell>
        </row>
        <row r="6891">
          <cell r="AF6891" t="str">
            <v>住宅物业费</v>
          </cell>
        </row>
        <row r="6892">
          <cell r="C6892" t="str">
            <v>中华东波苑</v>
          </cell>
        </row>
        <row r="6892">
          <cell r="K6892" t="str">
            <v>2025年</v>
          </cell>
        </row>
        <row r="6892">
          <cell r="M6892">
            <v>46022</v>
          </cell>
        </row>
        <row r="6892">
          <cell r="S6892">
            <v>1500</v>
          </cell>
        </row>
        <row r="6892">
          <cell r="AA6892">
            <v>45627</v>
          </cell>
          <cell r="AB6892">
            <v>2024</v>
          </cell>
        </row>
        <row r="6892">
          <cell r="AF6892" t="str">
            <v>小业主产权车辆管理费</v>
          </cell>
        </row>
        <row r="6893">
          <cell r="C6893" t="str">
            <v>中华东波苑</v>
          </cell>
        </row>
        <row r="6893">
          <cell r="K6893" t="str">
            <v>2024年</v>
          </cell>
        </row>
        <row r="6893">
          <cell r="M6893">
            <v>45473</v>
          </cell>
        </row>
        <row r="6893">
          <cell r="S6893">
            <v>783.7</v>
          </cell>
        </row>
        <row r="6893">
          <cell r="AA6893">
            <v>45627</v>
          </cell>
          <cell r="AB6893">
            <v>2024</v>
          </cell>
        </row>
        <row r="6893">
          <cell r="AF6893" t="str">
            <v>商铺物业费</v>
          </cell>
        </row>
        <row r="6894">
          <cell r="C6894" t="str">
            <v>中华东波苑</v>
          </cell>
        </row>
        <row r="6894">
          <cell r="K6894" t="str">
            <v>2024年</v>
          </cell>
        </row>
        <row r="6894">
          <cell r="M6894">
            <v>45473</v>
          </cell>
        </row>
        <row r="6894">
          <cell r="S6894">
            <v>1417.96</v>
          </cell>
        </row>
        <row r="6894">
          <cell r="AA6894">
            <v>45627</v>
          </cell>
          <cell r="AB6894">
            <v>2024</v>
          </cell>
        </row>
        <row r="6894">
          <cell r="AF6894" t="str">
            <v>商铺物业费</v>
          </cell>
        </row>
        <row r="6895">
          <cell r="C6895" t="str">
            <v>中华东波苑</v>
          </cell>
        </row>
        <row r="6895">
          <cell r="K6895" t="str">
            <v>2024年</v>
          </cell>
        </row>
        <row r="6895">
          <cell r="M6895">
            <v>45473</v>
          </cell>
        </row>
        <row r="6895">
          <cell r="S6895">
            <v>4252.12</v>
          </cell>
        </row>
        <row r="6895">
          <cell r="AA6895">
            <v>45627</v>
          </cell>
          <cell r="AB6895">
            <v>2024</v>
          </cell>
        </row>
        <row r="6895">
          <cell r="AF6895" t="str">
            <v>商铺物业费</v>
          </cell>
        </row>
        <row r="6896">
          <cell r="C6896" t="str">
            <v>中华东波苑</v>
          </cell>
        </row>
        <row r="6896">
          <cell r="K6896" t="str">
            <v>2024年</v>
          </cell>
        </row>
        <row r="6896">
          <cell r="M6896">
            <v>45473</v>
          </cell>
        </row>
        <row r="6896">
          <cell r="S6896">
            <v>4260.46</v>
          </cell>
        </row>
        <row r="6896">
          <cell r="AA6896">
            <v>45627</v>
          </cell>
          <cell r="AB6896">
            <v>2024</v>
          </cell>
        </row>
        <row r="6896">
          <cell r="AF6896" t="str">
            <v>商铺物业费</v>
          </cell>
        </row>
        <row r="6897">
          <cell r="C6897" t="str">
            <v>中华东波苑</v>
          </cell>
        </row>
        <row r="6897">
          <cell r="K6897" t="str">
            <v>2024年</v>
          </cell>
        </row>
        <row r="6897">
          <cell r="M6897">
            <v>45473</v>
          </cell>
        </row>
        <row r="6897">
          <cell r="S6897">
            <v>6570.04</v>
          </cell>
        </row>
        <row r="6897">
          <cell r="AA6897">
            <v>45627</v>
          </cell>
          <cell r="AB6897">
            <v>2024</v>
          </cell>
        </row>
        <row r="6897">
          <cell r="AF6897" t="str">
            <v>商铺物业费</v>
          </cell>
        </row>
        <row r="6898">
          <cell r="C6898" t="str">
            <v>中华东波苑</v>
          </cell>
        </row>
        <row r="6898">
          <cell r="K6898" t="str">
            <v>2024年</v>
          </cell>
        </row>
        <row r="6898">
          <cell r="M6898">
            <v>45652</v>
          </cell>
        </row>
        <row r="6898">
          <cell r="S6898">
            <v>1545</v>
          </cell>
        </row>
        <row r="6898">
          <cell r="AA6898">
            <v>45627</v>
          </cell>
          <cell r="AB6898">
            <v>2024</v>
          </cell>
        </row>
        <row r="6898">
          <cell r="AF6898" t="str">
            <v>电费及管理费</v>
          </cell>
        </row>
        <row r="6899">
          <cell r="C6899" t="str">
            <v>中华东波苑</v>
          </cell>
        </row>
        <row r="6899">
          <cell r="K6899" t="str">
            <v>2024年</v>
          </cell>
        </row>
        <row r="6899">
          <cell r="M6899">
            <v>45657</v>
          </cell>
        </row>
        <row r="6899">
          <cell r="S6899">
            <v>1500</v>
          </cell>
        </row>
        <row r="6899">
          <cell r="AA6899">
            <v>45627</v>
          </cell>
          <cell r="AB6899">
            <v>2024</v>
          </cell>
        </row>
        <row r="6899">
          <cell r="AF6899" t="str">
            <v>地面停车费</v>
          </cell>
        </row>
        <row r="6900">
          <cell r="C6900" t="str">
            <v>中华东波苑</v>
          </cell>
        </row>
        <row r="6900">
          <cell r="K6900" t="str">
            <v>2024年</v>
          </cell>
        </row>
        <row r="6900">
          <cell r="M6900">
            <v>45657</v>
          </cell>
        </row>
        <row r="6900">
          <cell r="S6900">
            <v>1100.97</v>
          </cell>
        </row>
        <row r="6900">
          <cell r="AA6900">
            <v>45627</v>
          </cell>
          <cell r="AB6900">
            <v>2024</v>
          </cell>
        </row>
        <row r="6900">
          <cell r="AF6900" t="str">
            <v>商铺物业费</v>
          </cell>
        </row>
        <row r="6901">
          <cell r="C6901" t="str">
            <v>中华东波苑</v>
          </cell>
        </row>
        <row r="6901">
          <cell r="K6901" t="str">
            <v>2024年</v>
          </cell>
        </row>
        <row r="6901">
          <cell r="M6901">
            <v>45657</v>
          </cell>
        </row>
        <row r="6901">
          <cell r="S6901">
            <v>3135</v>
          </cell>
        </row>
        <row r="6901">
          <cell r="AA6901">
            <v>45627</v>
          </cell>
          <cell r="AB6901">
            <v>2024</v>
          </cell>
        </row>
        <row r="6901">
          <cell r="AF6901" t="str">
            <v>商铺物业费</v>
          </cell>
        </row>
        <row r="6902">
          <cell r="C6902" t="str">
            <v>中华东波苑</v>
          </cell>
        </row>
        <row r="6902">
          <cell r="K6902" t="str">
            <v>2024年</v>
          </cell>
        </row>
        <row r="6902">
          <cell r="M6902">
            <v>45657</v>
          </cell>
        </row>
        <row r="6902">
          <cell r="S6902">
            <v>9717.03</v>
          </cell>
        </row>
        <row r="6902">
          <cell r="AA6902">
            <v>45627</v>
          </cell>
          <cell r="AB6902">
            <v>2024</v>
          </cell>
        </row>
        <row r="6902">
          <cell r="AF6902" t="str">
            <v>商铺物业费</v>
          </cell>
        </row>
        <row r="6903">
          <cell r="C6903" t="str">
            <v>中华东波苑</v>
          </cell>
        </row>
        <row r="6903">
          <cell r="K6903" t="str">
            <v>2024年</v>
          </cell>
        </row>
        <row r="6903">
          <cell r="M6903">
            <v>45657</v>
          </cell>
        </row>
        <row r="6903">
          <cell r="S6903">
            <v>6323.95</v>
          </cell>
        </row>
        <row r="6903">
          <cell r="AA6903">
            <v>45627</v>
          </cell>
          <cell r="AB6903">
            <v>2024</v>
          </cell>
        </row>
        <row r="6903">
          <cell r="AF6903" t="str">
            <v>商铺物业费</v>
          </cell>
        </row>
        <row r="6904">
          <cell r="C6904" t="str">
            <v>中华东波苑</v>
          </cell>
        </row>
        <row r="6904">
          <cell r="K6904" t="str">
            <v>2024年</v>
          </cell>
        </row>
        <row r="6904">
          <cell r="M6904">
            <v>45657</v>
          </cell>
        </row>
        <row r="6904">
          <cell r="S6904">
            <v>5230.7</v>
          </cell>
        </row>
        <row r="6904">
          <cell r="AA6904">
            <v>45627</v>
          </cell>
          <cell r="AB6904">
            <v>2024</v>
          </cell>
        </row>
        <row r="6904">
          <cell r="AF6904" t="str">
            <v>商铺物业费</v>
          </cell>
        </row>
        <row r="6905">
          <cell r="C6905" t="str">
            <v>中华东波苑</v>
          </cell>
        </row>
        <row r="6905">
          <cell r="K6905" t="str">
            <v>2024年</v>
          </cell>
        </row>
        <row r="6905">
          <cell r="M6905">
            <v>45657</v>
          </cell>
        </row>
        <row r="6905">
          <cell r="S6905">
            <v>14489.79</v>
          </cell>
        </row>
        <row r="6905">
          <cell r="AA6905">
            <v>45627</v>
          </cell>
          <cell r="AB6905">
            <v>2024</v>
          </cell>
        </row>
        <row r="6905">
          <cell r="AF6905" t="str">
            <v>商铺物业费</v>
          </cell>
        </row>
        <row r="6906">
          <cell r="C6906" t="str">
            <v>中华东波苑</v>
          </cell>
        </row>
        <row r="6906">
          <cell r="K6906" t="str">
            <v>2025年</v>
          </cell>
        </row>
        <row r="6906">
          <cell r="M6906">
            <v>46022</v>
          </cell>
        </row>
        <row r="6906">
          <cell r="S6906">
            <v>16721.76</v>
          </cell>
        </row>
        <row r="6906">
          <cell r="AA6906">
            <v>45627</v>
          </cell>
          <cell r="AB6906">
            <v>2024</v>
          </cell>
        </row>
        <row r="6906">
          <cell r="AF6906" t="str">
            <v>商铺物业费</v>
          </cell>
        </row>
        <row r="6907">
          <cell r="C6907" t="str">
            <v>中华东波苑</v>
          </cell>
        </row>
        <row r="6907">
          <cell r="K6907" t="str">
            <v>2024年</v>
          </cell>
        </row>
        <row r="6907">
          <cell r="M6907">
            <v>45626</v>
          </cell>
        </row>
        <row r="6907">
          <cell r="S6907">
            <v>18278</v>
          </cell>
        </row>
        <row r="6907">
          <cell r="AA6907">
            <v>45627</v>
          </cell>
          <cell r="AB6907">
            <v>2024</v>
          </cell>
        </row>
        <row r="6907">
          <cell r="AF6907" t="str">
            <v>电费及管理费</v>
          </cell>
        </row>
        <row r="6908">
          <cell r="C6908" t="str">
            <v>中华东波苑</v>
          </cell>
        </row>
        <row r="6908">
          <cell r="K6908" t="str">
            <v>2024年</v>
          </cell>
        </row>
        <row r="6908">
          <cell r="M6908">
            <v>45626</v>
          </cell>
        </row>
        <row r="6908">
          <cell r="S6908">
            <v>5155</v>
          </cell>
        </row>
        <row r="6908">
          <cell r="AA6908">
            <v>45627</v>
          </cell>
          <cell r="AB6908">
            <v>2024</v>
          </cell>
        </row>
        <row r="6908">
          <cell r="AF6908" t="str">
            <v>代收水费</v>
          </cell>
        </row>
        <row r="6909">
          <cell r="C6909" t="str">
            <v>中华东波苑</v>
          </cell>
        </row>
        <row r="6909">
          <cell r="K6909" t="str">
            <v>2024年</v>
          </cell>
        </row>
        <row r="6909">
          <cell r="M6909">
            <v>45657</v>
          </cell>
        </row>
        <row r="6909">
          <cell r="S6909">
            <v>420</v>
          </cell>
        </row>
        <row r="6909">
          <cell r="AA6909">
            <v>45627</v>
          </cell>
          <cell r="AB6909">
            <v>2024</v>
          </cell>
        </row>
        <row r="6909">
          <cell r="AF6909" t="str">
            <v>临时停车费</v>
          </cell>
        </row>
        <row r="6910">
          <cell r="C6910" t="str">
            <v>中华东波苑</v>
          </cell>
        </row>
        <row r="6910">
          <cell r="K6910" t="str">
            <v>2024年</v>
          </cell>
        </row>
        <row r="6910">
          <cell r="M6910">
            <v>45657</v>
          </cell>
        </row>
        <row r="6910">
          <cell r="S6910">
            <v>166.67</v>
          </cell>
        </row>
        <row r="6910">
          <cell r="AA6910">
            <v>45627</v>
          </cell>
          <cell r="AB6910">
            <v>2024</v>
          </cell>
        </row>
        <row r="6910">
          <cell r="AF6910" t="str">
            <v>电梯广告（联讯）</v>
          </cell>
        </row>
        <row r="6911">
          <cell r="C6911" t="str">
            <v>中华东波苑</v>
          </cell>
        </row>
        <row r="6911">
          <cell r="K6911" t="str">
            <v>2025年</v>
          </cell>
        </row>
        <row r="6911">
          <cell r="M6911">
            <v>45869</v>
          </cell>
        </row>
        <row r="6911">
          <cell r="S6911">
            <v>233.33</v>
          </cell>
        </row>
        <row r="6911">
          <cell r="AA6911">
            <v>45627</v>
          </cell>
          <cell r="AB6911">
            <v>2024</v>
          </cell>
        </row>
        <row r="6911">
          <cell r="AF6911" t="str">
            <v>电梯广告（联讯）</v>
          </cell>
        </row>
        <row r="6912">
          <cell r="C6912" t="str">
            <v>中华东波苑</v>
          </cell>
        </row>
        <row r="6912">
          <cell r="K6912" t="str">
            <v>2024年</v>
          </cell>
        </row>
        <row r="6912">
          <cell r="M6912">
            <v>45657</v>
          </cell>
        </row>
        <row r="6912">
          <cell r="S6912">
            <v>500</v>
          </cell>
        </row>
        <row r="6912">
          <cell r="AA6912">
            <v>45627</v>
          </cell>
          <cell r="AB6912">
            <v>2024</v>
          </cell>
        </row>
        <row r="6912">
          <cell r="AF6912" t="str">
            <v>电梯广告（业委会）</v>
          </cell>
        </row>
        <row r="6913">
          <cell r="C6913" t="str">
            <v>中华东波苑</v>
          </cell>
        </row>
        <row r="6913">
          <cell r="K6913" t="str">
            <v>2025年</v>
          </cell>
        </row>
        <row r="6913">
          <cell r="M6913">
            <v>45869</v>
          </cell>
        </row>
        <row r="6913">
          <cell r="S6913">
            <v>700</v>
          </cell>
        </row>
        <row r="6913">
          <cell r="AA6913">
            <v>45627</v>
          </cell>
          <cell r="AB6913">
            <v>2024</v>
          </cell>
        </row>
        <row r="6913">
          <cell r="AF6913" t="str">
            <v>电梯广告（业委会）</v>
          </cell>
        </row>
        <row r="6914">
          <cell r="C6914" t="str">
            <v>中华东波苑</v>
          </cell>
        </row>
        <row r="6914">
          <cell r="K6914" t="str">
            <v>2025年</v>
          </cell>
        </row>
        <row r="6914">
          <cell r="M6914">
            <v>45822</v>
          </cell>
        </row>
        <row r="6914">
          <cell r="S6914">
            <v>750</v>
          </cell>
        </row>
        <row r="6914">
          <cell r="AA6914">
            <v>45627</v>
          </cell>
          <cell r="AB6914">
            <v>2024</v>
          </cell>
        </row>
        <row r="6914">
          <cell r="AF6914" t="str">
            <v>电梯广告（联讯）</v>
          </cell>
        </row>
        <row r="6915">
          <cell r="C6915" t="str">
            <v>中华东波苑</v>
          </cell>
        </row>
        <row r="6915">
          <cell r="K6915" t="str">
            <v>2025年</v>
          </cell>
        </row>
        <row r="6915">
          <cell r="M6915">
            <v>45822</v>
          </cell>
        </row>
        <row r="6915">
          <cell r="S6915">
            <v>500</v>
          </cell>
        </row>
        <row r="6915">
          <cell r="AA6915">
            <v>45627</v>
          </cell>
          <cell r="AB6915">
            <v>2024</v>
          </cell>
        </row>
        <row r="6915">
          <cell r="AF6915" t="str">
            <v>电梯广告（联讯）</v>
          </cell>
        </row>
        <row r="6916">
          <cell r="C6916" t="str">
            <v>中华东波苑</v>
          </cell>
        </row>
        <row r="6916">
          <cell r="K6916" t="str">
            <v>2025年</v>
          </cell>
        </row>
        <row r="6916">
          <cell r="M6916">
            <v>45822</v>
          </cell>
        </row>
        <row r="6916">
          <cell r="S6916">
            <v>750</v>
          </cell>
        </row>
        <row r="6916">
          <cell r="AA6916">
            <v>45627</v>
          </cell>
          <cell r="AB6916">
            <v>2024</v>
          </cell>
        </row>
        <row r="6916">
          <cell r="AF6916" t="str">
            <v>电梯广告（联讯）</v>
          </cell>
        </row>
        <row r="6917">
          <cell r="C6917" t="str">
            <v>中华东波苑</v>
          </cell>
        </row>
        <row r="6917">
          <cell r="K6917" t="str">
            <v>2025年</v>
          </cell>
        </row>
        <row r="6917">
          <cell r="M6917">
            <v>45822</v>
          </cell>
        </row>
        <row r="6917">
          <cell r="S6917">
            <v>500</v>
          </cell>
        </row>
        <row r="6917">
          <cell r="AA6917">
            <v>45627</v>
          </cell>
          <cell r="AB6917">
            <v>2024</v>
          </cell>
        </row>
        <row r="6917">
          <cell r="AF6917" t="str">
            <v>电梯广告（联讯）</v>
          </cell>
        </row>
        <row r="6918">
          <cell r="C6918" t="str">
            <v>中华东波苑</v>
          </cell>
        </row>
        <row r="6918">
          <cell r="K6918" t="str">
            <v>2025年</v>
          </cell>
        </row>
        <row r="6918">
          <cell r="M6918">
            <v>45822</v>
          </cell>
        </row>
        <row r="6918">
          <cell r="S6918">
            <v>3750</v>
          </cell>
        </row>
        <row r="6918">
          <cell r="AA6918">
            <v>45627</v>
          </cell>
          <cell r="AB6918">
            <v>2024</v>
          </cell>
        </row>
        <row r="6918">
          <cell r="AF6918" t="str">
            <v>电梯广告（业委会）</v>
          </cell>
        </row>
        <row r="6919">
          <cell r="C6919" t="str">
            <v>中华东波苑</v>
          </cell>
        </row>
        <row r="6919">
          <cell r="K6919" t="str">
            <v>2025年</v>
          </cell>
        </row>
        <row r="6919">
          <cell r="M6919">
            <v>45822</v>
          </cell>
        </row>
        <row r="6919">
          <cell r="S6919">
            <v>2850</v>
          </cell>
        </row>
        <row r="6919">
          <cell r="AA6919">
            <v>45627</v>
          </cell>
          <cell r="AB6919">
            <v>2024</v>
          </cell>
        </row>
        <row r="6919">
          <cell r="AF6919" t="str">
            <v>电梯广告（业委会）</v>
          </cell>
        </row>
        <row r="6920">
          <cell r="C6920" t="str">
            <v>中华东波苑</v>
          </cell>
        </row>
        <row r="6920">
          <cell r="K6920" t="str">
            <v>2025年</v>
          </cell>
        </row>
        <row r="6920">
          <cell r="M6920">
            <v>45822</v>
          </cell>
        </row>
        <row r="6920">
          <cell r="S6920">
            <v>3750</v>
          </cell>
        </row>
        <row r="6920">
          <cell r="AA6920">
            <v>45627</v>
          </cell>
          <cell r="AB6920">
            <v>2024</v>
          </cell>
        </row>
        <row r="6920">
          <cell r="AF6920" t="str">
            <v>电梯广告（业委会）</v>
          </cell>
        </row>
        <row r="6921">
          <cell r="C6921" t="str">
            <v>中华东波苑</v>
          </cell>
        </row>
        <row r="6921">
          <cell r="K6921" t="str">
            <v>2025年</v>
          </cell>
        </row>
        <row r="6921">
          <cell r="M6921">
            <v>45822</v>
          </cell>
        </row>
        <row r="6921">
          <cell r="S6921">
            <v>2850</v>
          </cell>
        </row>
        <row r="6921">
          <cell r="AA6921">
            <v>45627</v>
          </cell>
          <cell r="AB6921">
            <v>2024</v>
          </cell>
        </row>
        <row r="6921">
          <cell r="AF6921" t="str">
            <v>电梯广告（业委会）</v>
          </cell>
        </row>
        <row r="6922">
          <cell r="C6922" t="str">
            <v>中华东波苑</v>
          </cell>
        </row>
        <row r="6922">
          <cell r="K6922" t="str">
            <v>2024年</v>
          </cell>
        </row>
        <row r="6922">
          <cell r="M6922">
            <v>45626</v>
          </cell>
        </row>
        <row r="6922">
          <cell r="S6922">
            <v>17320</v>
          </cell>
        </row>
        <row r="6922">
          <cell r="AA6922">
            <v>45658</v>
          </cell>
          <cell r="AB6922">
            <v>2025</v>
          </cell>
        </row>
        <row r="6922">
          <cell r="AF6922" t="str">
            <v>电费及管理费</v>
          </cell>
        </row>
        <row r="6923">
          <cell r="C6923" t="str">
            <v>中华东波苑</v>
          </cell>
        </row>
        <row r="6923">
          <cell r="K6923" t="str">
            <v>2024年</v>
          </cell>
        </row>
        <row r="6923">
          <cell r="M6923">
            <v>45626</v>
          </cell>
        </row>
        <row r="6923">
          <cell r="S6923">
            <v>4967.36</v>
          </cell>
        </row>
        <row r="6923">
          <cell r="AA6923">
            <v>45658</v>
          </cell>
          <cell r="AB6923">
            <v>2025</v>
          </cell>
        </row>
        <row r="6923">
          <cell r="AF6923" t="str">
            <v>代收水费</v>
          </cell>
        </row>
        <row r="6924">
          <cell r="C6924" t="str">
            <v>中华东波苑</v>
          </cell>
        </row>
        <row r="6924">
          <cell r="K6924" t="str">
            <v>2025年</v>
          </cell>
        </row>
        <row r="6924">
          <cell r="M6924">
            <v>46022</v>
          </cell>
        </row>
        <row r="6924">
          <cell r="S6924">
            <v>3000</v>
          </cell>
        </row>
        <row r="6924">
          <cell r="AA6924">
            <v>45658</v>
          </cell>
          <cell r="AB6924">
            <v>2025</v>
          </cell>
        </row>
        <row r="6924">
          <cell r="AF6924" t="str">
            <v>地面停车费</v>
          </cell>
        </row>
        <row r="6925">
          <cell r="C6925" t="str">
            <v>中华东波苑</v>
          </cell>
        </row>
        <row r="6925">
          <cell r="K6925" t="str">
            <v>2025年</v>
          </cell>
        </row>
        <row r="6925">
          <cell r="M6925">
            <v>46022</v>
          </cell>
        </row>
        <row r="6925">
          <cell r="S6925">
            <v>1473.6</v>
          </cell>
        </row>
        <row r="6925">
          <cell r="AA6925">
            <v>45658</v>
          </cell>
          <cell r="AB6925">
            <v>2025</v>
          </cell>
        </row>
        <row r="6925">
          <cell r="AF6925" t="str">
            <v>住宅物业费</v>
          </cell>
        </row>
        <row r="6926">
          <cell r="C6926" t="str">
            <v>中华东波苑</v>
          </cell>
        </row>
        <row r="6926">
          <cell r="K6926" t="str">
            <v>2025年</v>
          </cell>
        </row>
        <row r="6926">
          <cell r="M6926">
            <v>45838</v>
          </cell>
        </row>
        <row r="6926">
          <cell r="S6926">
            <v>2100</v>
          </cell>
        </row>
        <row r="6926">
          <cell r="AA6926">
            <v>45658</v>
          </cell>
          <cell r="AB6926">
            <v>2025</v>
          </cell>
        </row>
        <row r="6926">
          <cell r="AF6926" t="str">
            <v>地下停车费</v>
          </cell>
        </row>
        <row r="6927">
          <cell r="C6927" t="str">
            <v>中华东波苑</v>
          </cell>
        </row>
        <row r="6927">
          <cell r="K6927" t="str">
            <v>2025年</v>
          </cell>
        </row>
        <row r="6927">
          <cell r="M6927">
            <v>46022</v>
          </cell>
        </row>
        <row r="6927">
          <cell r="S6927">
            <v>3000</v>
          </cell>
        </row>
        <row r="6927">
          <cell r="AA6927">
            <v>45658</v>
          </cell>
          <cell r="AB6927">
            <v>2025</v>
          </cell>
        </row>
        <row r="6927">
          <cell r="AF6927" t="str">
            <v>地面停车费</v>
          </cell>
        </row>
        <row r="6928">
          <cell r="C6928" t="str">
            <v>中华东波苑</v>
          </cell>
        </row>
        <row r="6928">
          <cell r="K6928" t="str">
            <v>2025年</v>
          </cell>
        </row>
        <row r="6928">
          <cell r="M6928">
            <v>46022</v>
          </cell>
        </row>
        <row r="6928">
          <cell r="S6928">
            <v>1673.88</v>
          </cell>
        </row>
        <row r="6928">
          <cell r="AA6928">
            <v>45658</v>
          </cell>
          <cell r="AB6928">
            <v>2025</v>
          </cell>
        </row>
        <row r="6928">
          <cell r="AF6928" t="str">
            <v>住宅物业费</v>
          </cell>
        </row>
        <row r="6929">
          <cell r="C6929" t="str">
            <v>中华东波苑</v>
          </cell>
        </row>
        <row r="6929">
          <cell r="K6929" t="str">
            <v>2025年</v>
          </cell>
        </row>
        <row r="6929">
          <cell r="M6929">
            <v>46022</v>
          </cell>
        </row>
        <row r="6929">
          <cell r="S6929">
            <v>1799.16</v>
          </cell>
        </row>
        <row r="6929">
          <cell r="AA6929">
            <v>45658</v>
          </cell>
          <cell r="AB6929">
            <v>2025</v>
          </cell>
        </row>
        <row r="6929">
          <cell r="AF6929" t="str">
            <v>住宅物业费</v>
          </cell>
        </row>
        <row r="6930">
          <cell r="C6930" t="str">
            <v>中华东波苑</v>
          </cell>
        </row>
        <row r="6930">
          <cell r="K6930" t="str">
            <v>2025年</v>
          </cell>
        </row>
        <row r="6930">
          <cell r="M6930">
            <v>46022</v>
          </cell>
        </row>
        <row r="6930">
          <cell r="S6930">
            <v>3000</v>
          </cell>
        </row>
        <row r="6930">
          <cell r="AA6930">
            <v>45658</v>
          </cell>
          <cell r="AB6930">
            <v>2025</v>
          </cell>
        </row>
        <row r="6930">
          <cell r="AF6930" t="str">
            <v>地面停车费</v>
          </cell>
        </row>
        <row r="6931">
          <cell r="C6931" t="str">
            <v>中华东波苑</v>
          </cell>
        </row>
        <row r="6931">
          <cell r="K6931" t="str">
            <v>2025年</v>
          </cell>
        </row>
        <row r="6931">
          <cell r="M6931">
            <v>45838</v>
          </cell>
        </row>
        <row r="6931">
          <cell r="S6931">
            <v>736.8</v>
          </cell>
        </row>
        <row r="6931">
          <cell r="AA6931">
            <v>45658</v>
          </cell>
          <cell r="AB6931">
            <v>2025</v>
          </cell>
        </row>
        <row r="6931">
          <cell r="AF6931" t="str">
            <v>住宅物业费</v>
          </cell>
        </row>
        <row r="6932">
          <cell r="C6932" t="str">
            <v>中华东波苑</v>
          </cell>
        </row>
        <row r="6932">
          <cell r="K6932" t="str">
            <v>2025年</v>
          </cell>
        </row>
        <row r="6932">
          <cell r="M6932">
            <v>45838</v>
          </cell>
        </row>
        <row r="6932">
          <cell r="S6932">
            <v>1500</v>
          </cell>
        </row>
        <row r="6932">
          <cell r="AA6932">
            <v>45658</v>
          </cell>
          <cell r="AB6932">
            <v>2025</v>
          </cell>
        </row>
        <row r="6932">
          <cell r="AF6932" t="str">
            <v>地面停车费</v>
          </cell>
        </row>
        <row r="6933">
          <cell r="C6933" t="str">
            <v>中华东波苑</v>
          </cell>
        </row>
        <row r="6933">
          <cell r="K6933" t="str">
            <v>2024年</v>
          </cell>
        </row>
        <row r="6933">
          <cell r="M6933">
            <v>45657</v>
          </cell>
        </row>
        <row r="6933">
          <cell r="S6933">
            <v>569.8</v>
          </cell>
        </row>
        <row r="6933">
          <cell r="AA6933">
            <v>45658</v>
          </cell>
          <cell r="AB6933">
            <v>2025</v>
          </cell>
        </row>
        <row r="6933">
          <cell r="AF6933" t="str">
            <v>电费及管理费</v>
          </cell>
        </row>
        <row r="6934">
          <cell r="C6934" t="str">
            <v>中华东波苑</v>
          </cell>
        </row>
        <row r="6934">
          <cell r="K6934" t="str">
            <v>2024年</v>
          </cell>
        </row>
        <row r="6934">
          <cell r="M6934">
            <v>45657</v>
          </cell>
        </row>
        <row r="6934">
          <cell r="S6934">
            <v>584.82</v>
          </cell>
        </row>
        <row r="6934">
          <cell r="AA6934">
            <v>45658</v>
          </cell>
          <cell r="AB6934">
            <v>2025</v>
          </cell>
        </row>
        <row r="6934">
          <cell r="AF6934" t="str">
            <v>代收水费</v>
          </cell>
        </row>
        <row r="6935">
          <cell r="C6935" t="str">
            <v>中华东波苑</v>
          </cell>
        </row>
        <row r="6935">
          <cell r="K6935" t="str">
            <v>2024年</v>
          </cell>
        </row>
        <row r="6935">
          <cell r="M6935">
            <v>45657</v>
          </cell>
        </row>
        <row r="6935">
          <cell r="S6935">
            <v>166.06</v>
          </cell>
        </row>
        <row r="6935">
          <cell r="AA6935">
            <v>45658</v>
          </cell>
          <cell r="AB6935">
            <v>2025</v>
          </cell>
        </row>
        <row r="6935">
          <cell r="AF6935" t="str">
            <v>代收水费</v>
          </cell>
        </row>
        <row r="6936">
          <cell r="C6936" t="str">
            <v>中华东波苑</v>
          </cell>
        </row>
        <row r="6936">
          <cell r="K6936" t="str">
            <v>2024年</v>
          </cell>
        </row>
        <row r="6936">
          <cell r="M6936">
            <v>45657</v>
          </cell>
        </row>
        <row r="6936">
          <cell r="S6936">
            <v>4357.1</v>
          </cell>
        </row>
        <row r="6936">
          <cell r="AA6936">
            <v>45658</v>
          </cell>
          <cell r="AB6936">
            <v>2025</v>
          </cell>
        </row>
        <row r="6936">
          <cell r="AF6936" t="str">
            <v>电费及管理费</v>
          </cell>
        </row>
        <row r="6937">
          <cell r="C6937" t="str">
            <v>中华东波苑</v>
          </cell>
        </row>
        <row r="6937">
          <cell r="K6937" t="str">
            <v>2024年</v>
          </cell>
        </row>
        <row r="6937">
          <cell r="M6937">
            <v>45657</v>
          </cell>
        </row>
        <row r="6937">
          <cell r="S6937">
            <v>920</v>
          </cell>
        </row>
        <row r="6937">
          <cell r="AA6937">
            <v>45658</v>
          </cell>
          <cell r="AB6937">
            <v>2025</v>
          </cell>
        </row>
        <row r="6937">
          <cell r="AF6937" t="str">
            <v>代收水费</v>
          </cell>
        </row>
        <row r="6938">
          <cell r="C6938" t="str">
            <v>中华东波苑</v>
          </cell>
        </row>
        <row r="6938">
          <cell r="K6938" t="str">
            <v>2024年</v>
          </cell>
        </row>
        <row r="6938">
          <cell r="M6938">
            <v>45657</v>
          </cell>
        </row>
        <row r="6938">
          <cell r="S6938">
            <v>3893.1</v>
          </cell>
        </row>
        <row r="6938">
          <cell r="AA6938">
            <v>45658</v>
          </cell>
          <cell r="AB6938">
            <v>2025</v>
          </cell>
        </row>
        <row r="6938">
          <cell r="AF6938" t="str">
            <v>电费及管理费</v>
          </cell>
        </row>
        <row r="6939">
          <cell r="C6939" t="str">
            <v>中华东波苑</v>
          </cell>
        </row>
        <row r="6939">
          <cell r="K6939" t="str">
            <v>2024年</v>
          </cell>
        </row>
        <row r="6939">
          <cell r="M6939">
            <v>45657</v>
          </cell>
        </row>
        <row r="6939">
          <cell r="S6939">
            <v>72.2</v>
          </cell>
        </row>
        <row r="6939">
          <cell r="AA6939">
            <v>45658</v>
          </cell>
          <cell r="AB6939">
            <v>2025</v>
          </cell>
        </row>
        <row r="6939">
          <cell r="AF6939" t="str">
            <v>代收水费</v>
          </cell>
        </row>
        <row r="6940">
          <cell r="C6940" t="str">
            <v>中华东波苑</v>
          </cell>
        </row>
        <row r="6940">
          <cell r="K6940" t="str">
            <v>2024年</v>
          </cell>
        </row>
        <row r="6940">
          <cell r="M6940">
            <v>45657</v>
          </cell>
        </row>
        <row r="6940">
          <cell r="S6940">
            <v>266.4</v>
          </cell>
        </row>
        <row r="6940">
          <cell r="AA6940">
            <v>45658</v>
          </cell>
          <cell r="AB6940">
            <v>2025</v>
          </cell>
        </row>
        <row r="6940">
          <cell r="AF6940" t="str">
            <v>电费及管理费</v>
          </cell>
        </row>
        <row r="6941">
          <cell r="C6941" t="str">
            <v>中华东波苑</v>
          </cell>
        </row>
        <row r="6941">
          <cell r="K6941" t="str">
            <v>2024年</v>
          </cell>
        </row>
        <row r="6941">
          <cell r="M6941">
            <v>45657</v>
          </cell>
        </row>
        <row r="6941">
          <cell r="S6941">
            <v>60</v>
          </cell>
        </row>
        <row r="6941">
          <cell r="AA6941">
            <v>45658</v>
          </cell>
          <cell r="AB6941">
            <v>2025</v>
          </cell>
        </row>
        <row r="6941">
          <cell r="AF6941" t="str">
            <v>代收水费</v>
          </cell>
        </row>
        <row r="6942">
          <cell r="C6942" t="str">
            <v>中华东波苑</v>
          </cell>
        </row>
        <row r="6942">
          <cell r="K6942" t="str">
            <v>2024年</v>
          </cell>
        </row>
        <row r="6942">
          <cell r="M6942">
            <v>45657</v>
          </cell>
        </row>
        <row r="6942">
          <cell r="S6942">
            <v>322.5</v>
          </cell>
        </row>
        <row r="6942">
          <cell r="AA6942">
            <v>45658</v>
          </cell>
          <cell r="AB6942">
            <v>2025</v>
          </cell>
        </row>
        <row r="6942">
          <cell r="AF6942" t="str">
            <v>代收水费</v>
          </cell>
        </row>
        <row r="6943">
          <cell r="C6943" t="str">
            <v>中华东波苑</v>
          </cell>
        </row>
        <row r="6943">
          <cell r="K6943" t="str">
            <v>2024年</v>
          </cell>
        </row>
        <row r="6943">
          <cell r="M6943">
            <v>45657</v>
          </cell>
        </row>
        <row r="6943">
          <cell r="S6943">
            <v>152.9</v>
          </cell>
        </row>
        <row r="6943">
          <cell r="AA6943">
            <v>45658</v>
          </cell>
          <cell r="AB6943">
            <v>2025</v>
          </cell>
        </row>
        <row r="6943">
          <cell r="AF6943" t="str">
            <v>电费及管理费</v>
          </cell>
        </row>
        <row r="6944">
          <cell r="C6944" t="str">
            <v>中华东波苑</v>
          </cell>
        </row>
        <row r="6944">
          <cell r="K6944" t="str">
            <v>2024年</v>
          </cell>
        </row>
        <row r="6944">
          <cell r="M6944">
            <v>45657</v>
          </cell>
        </row>
        <row r="6944">
          <cell r="S6944">
            <v>7.22</v>
          </cell>
        </row>
        <row r="6944">
          <cell r="AA6944">
            <v>45658</v>
          </cell>
          <cell r="AB6944">
            <v>2025</v>
          </cell>
        </row>
        <row r="6944">
          <cell r="AF6944" t="str">
            <v>代收水费</v>
          </cell>
        </row>
        <row r="6945">
          <cell r="C6945" t="str">
            <v>中华东波苑</v>
          </cell>
        </row>
        <row r="6945">
          <cell r="K6945" t="str">
            <v>2024年</v>
          </cell>
        </row>
        <row r="6945">
          <cell r="M6945">
            <v>45657</v>
          </cell>
        </row>
        <row r="6945">
          <cell r="S6945">
            <v>64.9</v>
          </cell>
        </row>
        <row r="6945">
          <cell r="AA6945">
            <v>45658</v>
          </cell>
          <cell r="AB6945">
            <v>2025</v>
          </cell>
        </row>
        <row r="6945">
          <cell r="AF6945" t="str">
            <v>电费及管理费</v>
          </cell>
        </row>
        <row r="6946">
          <cell r="C6946" t="str">
            <v>中华东波苑</v>
          </cell>
        </row>
        <row r="6946">
          <cell r="K6946" t="str">
            <v>2024年</v>
          </cell>
        </row>
        <row r="6946">
          <cell r="M6946">
            <v>45657</v>
          </cell>
        </row>
        <row r="6946">
          <cell r="S6946">
            <v>72.2</v>
          </cell>
        </row>
        <row r="6946">
          <cell r="AA6946">
            <v>45658</v>
          </cell>
          <cell r="AB6946">
            <v>2025</v>
          </cell>
        </row>
        <row r="6946">
          <cell r="AF6946" t="str">
            <v>代收水费</v>
          </cell>
        </row>
        <row r="6947">
          <cell r="C6947" t="str">
            <v>中华东波苑</v>
          </cell>
        </row>
        <row r="6947">
          <cell r="K6947" t="str">
            <v>2024年</v>
          </cell>
        </row>
        <row r="6947">
          <cell r="M6947">
            <v>45657</v>
          </cell>
        </row>
        <row r="6947">
          <cell r="S6947">
            <v>209.38</v>
          </cell>
        </row>
        <row r="6947">
          <cell r="AA6947">
            <v>45658</v>
          </cell>
          <cell r="AB6947">
            <v>2025</v>
          </cell>
        </row>
        <row r="6947">
          <cell r="AF6947" t="str">
            <v>代收水费</v>
          </cell>
        </row>
        <row r="6948">
          <cell r="C6948" t="str">
            <v>中华东波苑</v>
          </cell>
        </row>
        <row r="6948">
          <cell r="K6948" t="str">
            <v>2025年</v>
          </cell>
        </row>
        <row r="6948">
          <cell r="M6948">
            <v>45838</v>
          </cell>
        </row>
        <row r="6948">
          <cell r="S6948">
            <v>787.63</v>
          </cell>
        </row>
        <row r="6948">
          <cell r="AA6948">
            <v>45658</v>
          </cell>
          <cell r="AB6948">
            <v>2025</v>
          </cell>
        </row>
        <row r="6948">
          <cell r="AF6948" t="str">
            <v>商铺物业费</v>
          </cell>
        </row>
        <row r="6949">
          <cell r="C6949" t="str">
            <v>中华东波苑</v>
          </cell>
        </row>
        <row r="6949">
          <cell r="K6949" t="str">
            <v>2025年</v>
          </cell>
        </row>
        <row r="6949">
          <cell r="M6949">
            <v>45838</v>
          </cell>
        </row>
        <row r="6949">
          <cell r="S6949">
            <v>531.11</v>
          </cell>
        </row>
        <row r="6949">
          <cell r="AA6949">
            <v>45658</v>
          </cell>
          <cell r="AB6949">
            <v>2025</v>
          </cell>
        </row>
        <row r="6949">
          <cell r="AF6949" t="str">
            <v>商铺物业费</v>
          </cell>
        </row>
        <row r="6950">
          <cell r="C6950" t="str">
            <v>中华东波苑</v>
          </cell>
        </row>
        <row r="6950">
          <cell r="K6950" t="str">
            <v>2025年</v>
          </cell>
        </row>
        <row r="6950">
          <cell r="M6950">
            <v>45838</v>
          </cell>
        </row>
        <row r="6950">
          <cell r="S6950">
            <v>3398.22</v>
          </cell>
        </row>
        <row r="6950">
          <cell r="AA6950">
            <v>45658</v>
          </cell>
          <cell r="AB6950">
            <v>2025</v>
          </cell>
        </row>
        <row r="6950">
          <cell r="AF6950" t="str">
            <v>商铺物业费</v>
          </cell>
        </row>
        <row r="6951">
          <cell r="C6951" t="str">
            <v>中华东波苑</v>
          </cell>
        </row>
        <row r="6951">
          <cell r="K6951" t="str">
            <v>2025年</v>
          </cell>
        </row>
        <row r="6951">
          <cell r="M6951">
            <v>46022</v>
          </cell>
        </row>
        <row r="6951">
          <cell r="S6951">
            <v>1732.2</v>
          </cell>
        </row>
        <row r="6951">
          <cell r="AA6951">
            <v>45658</v>
          </cell>
          <cell r="AB6951">
            <v>2025</v>
          </cell>
        </row>
        <row r="6951">
          <cell r="AF6951" t="str">
            <v>住宅物业费</v>
          </cell>
        </row>
        <row r="6952">
          <cell r="C6952" t="str">
            <v>中华东波苑</v>
          </cell>
        </row>
        <row r="6952">
          <cell r="K6952" t="str">
            <v>2025年</v>
          </cell>
        </row>
        <row r="6952">
          <cell r="M6952">
            <v>46022</v>
          </cell>
        </row>
        <row r="6952">
          <cell r="S6952">
            <v>4200</v>
          </cell>
        </row>
        <row r="6952">
          <cell r="AA6952">
            <v>45658</v>
          </cell>
          <cell r="AB6952">
            <v>2025</v>
          </cell>
        </row>
        <row r="6952">
          <cell r="AF6952" t="str">
            <v>地下停车费</v>
          </cell>
        </row>
        <row r="6953">
          <cell r="C6953" t="str">
            <v>中华东波苑</v>
          </cell>
        </row>
        <row r="6953">
          <cell r="K6953" t="str">
            <v>2024年</v>
          </cell>
        </row>
        <row r="6953">
          <cell r="M6953">
            <v>45657</v>
          </cell>
        </row>
        <row r="6953">
          <cell r="S6953">
            <v>6309.82</v>
          </cell>
        </row>
        <row r="6953">
          <cell r="AA6953">
            <v>45658</v>
          </cell>
          <cell r="AB6953">
            <v>2025</v>
          </cell>
        </row>
        <row r="6953">
          <cell r="AF6953" t="str">
            <v>电费及管理费</v>
          </cell>
        </row>
        <row r="6954">
          <cell r="C6954" t="str">
            <v>中华东波苑</v>
          </cell>
        </row>
        <row r="6954">
          <cell r="K6954" t="str">
            <v>2024年</v>
          </cell>
        </row>
        <row r="6954">
          <cell r="M6954">
            <v>45657</v>
          </cell>
        </row>
        <row r="6954">
          <cell r="S6954">
            <v>732</v>
          </cell>
        </row>
        <row r="6954">
          <cell r="AA6954">
            <v>45658</v>
          </cell>
          <cell r="AB6954">
            <v>2025</v>
          </cell>
        </row>
        <row r="6954">
          <cell r="AF6954" t="str">
            <v>代收水费</v>
          </cell>
        </row>
        <row r="6955">
          <cell r="C6955" t="str">
            <v>中华东波苑</v>
          </cell>
        </row>
        <row r="6955">
          <cell r="K6955" t="str">
            <v>2024年</v>
          </cell>
        </row>
        <row r="6955">
          <cell r="M6955">
            <v>45657</v>
          </cell>
        </row>
        <row r="6955">
          <cell r="S6955">
            <v>5237.4</v>
          </cell>
        </row>
        <row r="6955">
          <cell r="AA6955">
            <v>45658</v>
          </cell>
          <cell r="AB6955">
            <v>2025</v>
          </cell>
        </row>
        <row r="6955">
          <cell r="AF6955" t="str">
            <v>电费及管理费</v>
          </cell>
        </row>
        <row r="6956">
          <cell r="C6956" t="str">
            <v>中华东波苑</v>
          </cell>
        </row>
        <row r="6956">
          <cell r="K6956" t="str">
            <v>2024年</v>
          </cell>
        </row>
        <row r="6956">
          <cell r="M6956">
            <v>45657</v>
          </cell>
        </row>
        <row r="6956">
          <cell r="S6956">
            <v>1159</v>
          </cell>
        </row>
        <row r="6956">
          <cell r="AA6956">
            <v>45658</v>
          </cell>
          <cell r="AB6956">
            <v>2025</v>
          </cell>
        </row>
        <row r="6956">
          <cell r="AF6956" t="str">
            <v>代收水费</v>
          </cell>
        </row>
        <row r="6957">
          <cell r="C6957" t="str">
            <v>中华东波苑</v>
          </cell>
        </row>
        <row r="6957">
          <cell r="K6957" t="str">
            <v>2025年</v>
          </cell>
        </row>
        <row r="6957">
          <cell r="M6957">
            <v>46022</v>
          </cell>
        </row>
        <row r="6957">
          <cell r="S6957">
            <v>1673.88</v>
          </cell>
        </row>
        <row r="6957">
          <cell r="AA6957">
            <v>45658</v>
          </cell>
          <cell r="AB6957">
            <v>2025</v>
          </cell>
        </row>
        <row r="6957">
          <cell r="AF6957" t="str">
            <v>住宅物业费</v>
          </cell>
        </row>
        <row r="6958">
          <cell r="C6958" t="str">
            <v>中华东波苑</v>
          </cell>
        </row>
        <row r="6958">
          <cell r="K6958" t="str">
            <v>2024年</v>
          </cell>
        </row>
        <row r="6958">
          <cell r="M6958">
            <v>45657</v>
          </cell>
        </row>
        <row r="6958">
          <cell r="S6958">
            <v>330</v>
          </cell>
        </row>
        <row r="6958">
          <cell r="AA6958">
            <v>45658</v>
          </cell>
          <cell r="AB6958">
            <v>2025</v>
          </cell>
        </row>
        <row r="6958">
          <cell r="AF6958" t="str">
            <v>电费及管理费</v>
          </cell>
        </row>
        <row r="6959">
          <cell r="C6959" t="str">
            <v>中华东波苑</v>
          </cell>
        </row>
        <row r="6959">
          <cell r="K6959" t="str">
            <v>2024年</v>
          </cell>
        </row>
        <row r="6959">
          <cell r="M6959">
            <v>45657</v>
          </cell>
        </row>
        <row r="6959">
          <cell r="S6959">
            <v>75</v>
          </cell>
        </row>
        <row r="6959">
          <cell r="AA6959">
            <v>45658</v>
          </cell>
          <cell r="AB6959">
            <v>2025</v>
          </cell>
        </row>
        <row r="6959">
          <cell r="AF6959" t="str">
            <v>代收水费</v>
          </cell>
        </row>
        <row r="6960">
          <cell r="C6960" t="str">
            <v>中华东波苑</v>
          </cell>
        </row>
        <row r="6960">
          <cell r="K6960" t="str">
            <v>2024年</v>
          </cell>
        </row>
        <row r="6960">
          <cell r="M6960">
            <v>45657</v>
          </cell>
        </row>
        <row r="6960">
          <cell r="S6960">
            <v>2505.8</v>
          </cell>
        </row>
        <row r="6960">
          <cell r="AA6960">
            <v>45658</v>
          </cell>
          <cell r="AB6960">
            <v>2025</v>
          </cell>
        </row>
        <row r="6960">
          <cell r="AF6960" t="str">
            <v>电费及管理费</v>
          </cell>
        </row>
        <row r="6961">
          <cell r="C6961" t="str">
            <v>中华东波苑</v>
          </cell>
        </row>
        <row r="6961">
          <cell r="K6961" t="str">
            <v>2024年</v>
          </cell>
        </row>
        <row r="6961">
          <cell r="M6961">
            <v>45657</v>
          </cell>
        </row>
        <row r="6961">
          <cell r="S6961">
            <v>21.66</v>
          </cell>
        </row>
        <row r="6961">
          <cell r="AA6961">
            <v>45658</v>
          </cell>
          <cell r="AB6961">
            <v>2025</v>
          </cell>
        </row>
        <row r="6961">
          <cell r="AF6961" t="str">
            <v>代收水费</v>
          </cell>
        </row>
        <row r="6962">
          <cell r="C6962" t="str">
            <v>中华东波苑</v>
          </cell>
        </row>
        <row r="6962">
          <cell r="K6962" t="str">
            <v>2024年</v>
          </cell>
        </row>
        <row r="6962">
          <cell r="M6962">
            <v>45657</v>
          </cell>
        </row>
        <row r="6962">
          <cell r="S6962">
            <v>888.75</v>
          </cell>
        </row>
        <row r="6962">
          <cell r="AA6962">
            <v>45658</v>
          </cell>
          <cell r="AB6962">
            <v>2025</v>
          </cell>
        </row>
        <row r="6962">
          <cell r="AF6962" t="str">
            <v>电费及管理费</v>
          </cell>
        </row>
        <row r="6963">
          <cell r="C6963" t="str">
            <v>中华东波苑</v>
          </cell>
        </row>
        <row r="6963">
          <cell r="K6963" t="str">
            <v>2024年</v>
          </cell>
        </row>
        <row r="6963">
          <cell r="M6963">
            <v>45657</v>
          </cell>
        </row>
        <row r="6963">
          <cell r="S6963">
            <v>15</v>
          </cell>
        </row>
        <row r="6963">
          <cell r="AA6963">
            <v>45658</v>
          </cell>
          <cell r="AB6963">
            <v>2025</v>
          </cell>
        </row>
        <row r="6963">
          <cell r="AF6963" t="str">
            <v>代收水费</v>
          </cell>
        </row>
        <row r="6964">
          <cell r="C6964" t="str">
            <v>中华东波苑</v>
          </cell>
        </row>
        <row r="6964">
          <cell r="K6964" t="str">
            <v>2024年</v>
          </cell>
        </row>
        <row r="6964">
          <cell r="M6964">
            <v>45657</v>
          </cell>
        </row>
        <row r="6964">
          <cell r="S6964">
            <v>5440.6</v>
          </cell>
        </row>
        <row r="6964">
          <cell r="AA6964">
            <v>45658</v>
          </cell>
          <cell r="AB6964">
            <v>2025</v>
          </cell>
        </row>
        <row r="6964">
          <cell r="AF6964" t="str">
            <v>电费及管理费</v>
          </cell>
        </row>
        <row r="6965">
          <cell r="C6965" t="str">
            <v>中华东波苑</v>
          </cell>
        </row>
        <row r="6965">
          <cell r="K6965" t="str">
            <v>2024年</v>
          </cell>
        </row>
        <row r="6965">
          <cell r="M6965">
            <v>45657</v>
          </cell>
        </row>
        <row r="6965">
          <cell r="S6965">
            <v>1110</v>
          </cell>
        </row>
        <row r="6965">
          <cell r="AA6965">
            <v>45658</v>
          </cell>
          <cell r="AB6965">
            <v>2025</v>
          </cell>
        </row>
        <row r="6965">
          <cell r="AF6965" t="str">
            <v>代收水费</v>
          </cell>
        </row>
        <row r="6966">
          <cell r="C6966" t="str">
            <v>中华东波苑</v>
          </cell>
        </row>
        <row r="6966">
          <cell r="K6966" t="str">
            <v>2025年</v>
          </cell>
        </row>
        <row r="6966">
          <cell r="M6966">
            <v>46022</v>
          </cell>
        </row>
        <row r="6966">
          <cell r="S6966">
            <v>1819.56</v>
          </cell>
        </row>
        <row r="6966">
          <cell r="AA6966">
            <v>45658</v>
          </cell>
          <cell r="AB6966">
            <v>2025</v>
          </cell>
        </row>
        <row r="6966">
          <cell r="AF6966" t="str">
            <v>住宅物业费</v>
          </cell>
        </row>
        <row r="6967">
          <cell r="C6967" t="str">
            <v>中华东波苑</v>
          </cell>
        </row>
        <row r="6967">
          <cell r="K6967" t="str">
            <v>2025年</v>
          </cell>
        </row>
        <row r="6967">
          <cell r="M6967">
            <v>46022</v>
          </cell>
        </row>
        <row r="6967">
          <cell r="S6967">
            <v>1500</v>
          </cell>
        </row>
        <row r="6967">
          <cell r="AA6967">
            <v>45658</v>
          </cell>
          <cell r="AB6967">
            <v>2025</v>
          </cell>
        </row>
        <row r="6967">
          <cell r="AF6967" t="str">
            <v>小业主产权车辆管理费</v>
          </cell>
        </row>
        <row r="6968">
          <cell r="C6968" t="str">
            <v>中华东波苑</v>
          </cell>
        </row>
        <row r="6968">
          <cell r="K6968" t="str">
            <v>2025年</v>
          </cell>
        </row>
        <row r="6968">
          <cell r="M6968">
            <v>46022</v>
          </cell>
        </row>
        <row r="6968">
          <cell r="S6968">
            <v>2183.52</v>
          </cell>
        </row>
        <row r="6968">
          <cell r="AA6968">
            <v>45658</v>
          </cell>
          <cell r="AB6968">
            <v>2025</v>
          </cell>
        </row>
        <row r="6968">
          <cell r="AF6968" t="str">
            <v>住宅物业费</v>
          </cell>
        </row>
        <row r="6969">
          <cell r="C6969" t="str">
            <v>中华东波苑</v>
          </cell>
        </row>
        <row r="6969">
          <cell r="K6969" t="str">
            <v>2025年</v>
          </cell>
        </row>
        <row r="6969">
          <cell r="M6969">
            <v>46022</v>
          </cell>
        </row>
        <row r="6969">
          <cell r="S6969">
            <v>1709.88</v>
          </cell>
        </row>
        <row r="6969">
          <cell r="AA6969">
            <v>45658</v>
          </cell>
          <cell r="AB6969">
            <v>2025</v>
          </cell>
        </row>
        <row r="6969">
          <cell r="AF6969" t="str">
            <v>住宅物业费</v>
          </cell>
        </row>
        <row r="6970">
          <cell r="C6970" t="str">
            <v>中华东波苑</v>
          </cell>
        </row>
        <row r="6970">
          <cell r="K6970" t="str">
            <v>2025年</v>
          </cell>
        </row>
        <row r="6970">
          <cell r="M6970">
            <v>46022</v>
          </cell>
        </row>
        <row r="6970">
          <cell r="S6970">
            <v>4200</v>
          </cell>
        </row>
        <row r="6970">
          <cell r="AA6970">
            <v>45658</v>
          </cell>
          <cell r="AB6970">
            <v>2025</v>
          </cell>
        </row>
        <row r="6970">
          <cell r="AF6970" t="str">
            <v>地下停车费</v>
          </cell>
        </row>
        <row r="6971">
          <cell r="C6971" t="str">
            <v>中华东波苑</v>
          </cell>
        </row>
        <row r="6971">
          <cell r="K6971" t="str">
            <v>2025年</v>
          </cell>
        </row>
        <row r="6971">
          <cell r="M6971">
            <v>46022</v>
          </cell>
        </row>
        <row r="6971">
          <cell r="S6971">
            <v>2183.52</v>
          </cell>
        </row>
        <row r="6971">
          <cell r="AA6971">
            <v>45658</v>
          </cell>
          <cell r="AB6971">
            <v>2025</v>
          </cell>
        </row>
        <row r="6971">
          <cell r="AF6971" t="str">
            <v>住宅物业费</v>
          </cell>
        </row>
        <row r="6972">
          <cell r="C6972" t="str">
            <v>中华东波苑</v>
          </cell>
        </row>
        <row r="6972">
          <cell r="K6972" t="str">
            <v>2025年</v>
          </cell>
        </row>
        <row r="6972">
          <cell r="M6972">
            <v>46022</v>
          </cell>
        </row>
        <row r="6972">
          <cell r="S6972">
            <v>3000</v>
          </cell>
        </row>
        <row r="6972">
          <cell r="AA6972">
            <v>45658</v>
          </cell>
          <cell r="AB6972">
            <v>2025</v>
          </cell>
        </row>
        <row r="6972">
          <cell r="AF6972" t="str">
            <v>地面停车费</v>
          </cell>
        </row>
        <row r="6973">
          <cell r="C6973" t="str">
            <v>中华东波苑</v>
          </cell>
        </row>
        <row r="6973">
          <cell r="K6973" t="str">
            <v>2024年</v>
          </cell>
        </row>
        <row r="6973">
          <cell r="M6973">
            <v>45504</v>
          </cell>
        </row>
        <row r="6973">
          <cell r="S6973">
            <v>195.93</v>
          </cell>
        </row>
        <row r="6973">
          <cell r="AA6973">
            <v>45658</v>
          </cell>
          <cell r="AB6973">
            <v>2025</v>
          </cell>
        </row>
        <row r="6973">
          <cell r="AF6973" t="str">
            <v>商铺物业费</v>
          </cell>
        </row>
        <row r="6974">
          <cell r="C6974" t="str">
            <v>中华东波苑</v>
          </cell>
        </row>
        <row r="6974">
          <cell r="K6974" t="str">
            <v>2024年</v>
          </cell>
        </row>
        <row r="6974">
          <cell r="M6974">
            <v>45504</v>
          </cell>
        </row>
        <row r="6974">
          <cell r="S6974">
            <v>354.49</v>
          </cell>
        </row>
        <row r="6974">
          <cell r="AA6974">
            <v>45658</v>
          </cell>
          <cell r="AB6974">
            <v>2025</v>
          </cell>
        </row>
        <row r="6974">
          <cell r="AF6974" t="str">
            <v>商铺物业费</v>
          </cell>
        </row>
        <row r="6975">
          <cell r="C6975" t="str">
            <v>中华东波苑</v>
          </cell>
        </row>
        <row r="6975">
          <cell r="K6975" t="str">
            <v>2024年</v>
          </cell>
        </row>
        <row r="6975">
          <cell r="M6975">
            <v>45504</v>
          </cell>
        </row>
        <row r="6975">
          <cell r="S6975">
            <v>1063.03</v>
          </cell>
        </row>
        <row r="6975">
          <cell r="AA6975">
            <v>45658</v>
          </cell>
          <cell r="AB6975">
            <v>2025</v>
          </cell>
        </row>
        <row r="6975">
          <cell r="AF6975" t="str">
            <v>商铺物业费</v>
          </cell>
        </row>
        <row r="6976">
          <cell r="C6976" t="str">
            <v>中华东波苑</v>
          </cell>
        </row>
        <row r="6976">
          <cell r="K6976" t="str">
            <v>2024年</v>
          </cell>
        </row>
        <row r="6976">
          <cell r="M6976">
            <v>45504</v>
          </cell>
        </row>
        <row r="6976">
          <cell r="S6976">
            <v>1065.12</v>
          </cell>
        </row>
        <row r="6976">
          <cell r="AA6976">
            <v>45658</v>
          </cell>
          <cell r="AB6976">
            <v>2025</v>
          </cell>
        </row>
        <row r="6976">
          <cell r="AF6976" t="str">
            <v>商铺物业费</v>
          </cell>
        </row>
        <row r="6977">
          <cell r="C6977" t="str">
            <v>中华东波苑</v>
          </cell>
        </row>
        <row r="6977">
          <cell r="K6977" t="str">
            <v>2024年</v>
          </cell>
        </row>
        <row r="6977">
          <cell r="M6977">
            <v>45504</v>
          </cell>
        </row>
        <row r="6977">
          <cell r="S6977">
            <v>1642.5</v>
          </cell>
        </row>
        <row r="6977">
          <cell r="AA6977">
            <v>45658</v>
          </cell>
          <cell r="AB6977">
            <v>2025</v>
          </cell>
        </row>
        <row r="6977">
          <cell r="AF6977" t="str">
            <v>商铺物业费</v>
          </cell>
        </row>
        <row r="6978">
          <cell r="C6978" t="str">
            <v>中华东波苑</v>
          </cell>
        </row>
        <row r="6978">
          <cell r="K6978" t="str">
            <v>2024年</v>
          </cell>
        </row>
        <row r="6978">
          <cell r="M6978">
            <v>45504</v>
          </cell>
        </row>
        <row r="6978">
          <cell r="S6978">
            <v>678.93</v>
          </cell>
        </row>
        <row r="6978">
          <cell r="AA6978">
            <v>45658</v>
          </cell>
          <cell r="AB6978">
            <v>2025</v>
          </cell>
        </row>
        <row r="6978">
          <cell r="AF6978" t="str">
            <v>代收水费</v>
          </cell>
        </row>
        <row r="6979">
          <cell r="C6979" t="str">
            <v>中华东波苑</v>
          </cell>
        </row>
        <row r="6979">
          <cell r="K6979" t="str">
            <v>2024年</v>
          </cell>
        </row>
        <row r="6979">
          <cell r="M6979">
            <v>45657</v>
          </cell>
        </row>
        <row r="6979">
          <cell r="S6979">
            <v>399</v>
          </cell>
        </row>
        <row r="6979">
          <cell r="AA6979">
            <v>45658</v>
          </cell>
          <cell r="AB6979">
            <v>2025</v>
          </cell>
        </row>
        <row r="6979">
          <cell r="AF6979" t="str">
            <v>电费及管理费</v>
          </cell>
        </row>
        <row r="6980">
          <cell r="C6980" t="str">
            <v>中华东波苑</v>
          </cell>
        </row>
        <row r="6980">
          <cell r="K6980" t="str">
            <v>2024年</v>
          </cell>
        </row>
        <row r="6980">
          <cell r="M6980">
            <v>45657</v>
          </cell>
        </row>
        <row r="6980">
          <cell r="S6980">
            <v>7.22</v>
          </cell>
        </row>
        <row r="6980">
          <cell r="AA6980">
            <v>45658</v>
          </cell>
          <cell r="AB6980">
            <v>2025</v>
          </cell>
        </row>
        <row r="6980">
          <cell r="AF6980" t="str">
            <v>代收水费</v>
          </cell>
        </row>
        <row r="6981">
          <cell r="C6981" t="str">
            <v>中华东波苑</v>
          </cell>
        </row>
        <row r="6981">
          <cell r="K6981" t="str">
            <v>2025年</v>
          </cell>
        </row>
        <row r="6981">
          <cell r="M6981">
            <v>46022</v>
          </cell>
        </row>
        <row r="6981">
          <cell r="S6981">
            <v>1673.88</v>
          </cell>
        </row>
        <row r="6981">
          <cell r="AA6981">
            <v>45658</v>
          </cell>
          <cell r="AB6981">
            <v>2025</v>
          </cell>
        </row>
        <row r="6981">
          <cell r="AF6981" t="str">
            <v>住宅物业费</v>
          </cell>
        </row>
        <row r="6982">
          <cell r="C6982" t="str">
            <v>中华东波苑</v>
          </cell>
        </row>
        <row r="6982">
          <cell r="K6982" t="str">
            <v>2025年</v>
          </cell>
        </row>
        <row r="6982">
          <cell r="M6982">
            <v>46022</v>
          </cell>
        </row>
        <row r="6982">
          <cell r="S6982">
            <v>1473.6</v>
          </cell>
        </row>
        <row r="6982">
          <cell r="AA6982">
            <v>45658</v>
          </cell>
          <cell r="AB6982">
            <v>2025</v>
          </cell>
        </row>
        <row r="6982">
          <cell r="AF6982" t="str">
            <v>住宅物业费</v>
          </cell>
        </row>
        <row r="6983">
          <cell r="C6983" t="str">
            <v>中华东波苑</v>
          </cell>
        </row>
        <row r="6983">
          <cell r="K6983" t="str">
            <v>2025年</v>
          </cell>
        </row>
        <row r="6983">
          <cell r="M6983">
            <v>46022</v>
          </cell>
        </row>
        <row r="6983">
          <cell r="S6983">
            <v>3906.6</v>
          </cell>
        </row>
        <row r="6983">
          <cell r="AA6983">
            <v>45658</v>
          </cell>
          <cell r="AB6983">
            <v>2025</v>
          </cell>
        </row>
        <row r="6983">
          <cell r="AF6983" t="str">
            <v>住宅物业费</v>
          </cell>
        </row>
        <row r="6984">
          <cell r="C6984" t="str">
            <v>中华东波苑</v>
          </cell>
        </row>
        <row r="6984">
          <cell r="K6984" t="str">
            <v>2025年</v>
          </cell>
        </row>
        <row r="6984">
          <cell r="M6984">
            <v>46022</v>
          </cell>
        </row>
        <row r="6984">
          <cell r="S6984">
            <v>3911.16</v>
          </cell>
        </row>
        <row r="6984">
          <cell r="AA6984">
            <v>45658</v>
          </cell>
          <cell r="AB6984">
            <v>2025</v>
          </cell>
        </row>
        <row r="6984">
          <cell r="AF6984" t="str">
            <v>住宅物业费</v>
          </cell>
        </row>
        <row r="6985">
          <cell r="C6985" t="str">
            <v>中华东波苑</v>
          </cell>
        </row>
        <row r="6985">
          <cell r="K6985" t="str">
            <v>2025年</v>
          </cell>
        </row>
        <row r="6985">
          <cell r="M6985">
            <v>46022</v>
          </cell>
        </row>
        <row r="6985">
          <cell r="S6985">
            <v>2094.36</v>
          </cell>
        </row>
        <row r="6985">
          <cell r="AA6985">
            <v>45658</v>
          </cell>
          <cell r="AB6985">
            <v>2025</v>
          </cell>
        </row>
        <row r="6985">
          <cell r="AF6985" t="str">
            <v>住宅物业费</v>
          </cell>
        </row>
        <row r="6986">
          <cell r="C6986" t="str">
            <v>中华东波苑</v>
          </cell>
        </row>
        <row r="6986">
          <cell r="K6986" t="str">
            <v>2025年</v>
          </cell>
        </row>
        <row r="6986">
          <cell r="M6986">
            <v>46022</v>
          </cell>
        </row>
        <row r="6986">
          <cell r="S6986">
            <v>1500</v>
          </cell>
        </row>
        <row r="6986">
          <cell r="AA6986">
            <v>45658</v>
          </cell>
          <cell r="AB6986">
            <v>2025</v>
          </cell>
        </row>
        <row r="6986">
          <cell r="AF6986" t="str">
            <v>小业主产权车辆管理费</v>
          </cell>
        </row>
        <row r="6987">
          <cell r="C6987" t="str">
            <v>中华东波苑</v>
          </cell>
        </row>
        <row r="6987">
          <cell r="K6987" t="str">
            <v>2024年</v>
          </cell>
        </row>
        <row r="6987">
          <cell r="M6987">
            <v>45657</v>
          </cell>
        </row>
        <row r="6987">
          <cell r="S6987">
            <v>1296</v>
          </cell>
        </row>
        <row r="6987">
          <cell r="AA6987">
            <v>45658</v>
          </cell>
          <cell r="AB6987">
            <v>2025</v>
          </cell>
        </row>
        <row r="6987">
          <cell r="AF6987" t="str">
            <v>电费及管理费</v>
          </cell>
        </row>
        <row r="6988">
          <cell r="C6988" t="str">
            <v>中华东波苑</v>
          </cell>
        </row>
        <row r="6988">
          <cell r="K6988" t="str">
            <v>2024年</v>
          </cell>
        </row>
        <row r="6988">
          <cell r="M6988">
            <v>45657</v>
          </cell>
        </row>
        <row r="6988">
          <cell r="S6988">
            <v>217.5</v>
          </cell>
        </row>
        <row r="6988">
          <cell r="AA6988">
            <v>45658</v>
          </cell>
          <cell r="AB6988">
            <v>2025</v>
          </cell>
        </row>
        <row r="6988">
          <cell r="AF6988" t="str">
            <v>代收水费</v>
          </cell>
        </row>
        <row r="6989">
          <cell r="C6989" t="str">
            <v>中华东波苑</v>
          </cell>
        </row>
        <row r="6989">
          <cell r="K6989" t="str">
            <v>2025年</v>
          </cell>
        </row>
        <row r="6989">
          <cell r="M6989">
            <v>45838</v>
          </cell>
        </row>
        <row r="6989">
          <cell r="S6989">
            <v>836.94</v>
          </cell>
        </row>
        <row r="6989">
          <cell r="AA6989">
            <v>45658</v>
          </cell>
          <cell r="AB6989">
            <v>2025</v>
          </cell>
        </row>
        <row r="6989">
          <cell r="AF6989" t="str">
            <v>住宅物业费</v>
          </cell>
        </row>
        <row r="6990">
          <cell r="C6990" t="str">
            <v>中华东波苑</v>
          </cell>
        </row>
        <row r="6990">
          <cell r="K6990" t="str">
            <v>2025年</v>
          </cell>
        </row>
        <row r="6990">
          <cell r="M6990">
            <v>46022</v>
          </cell>
        </row>
        <row r="6990">
          <cell r="S6990">
            <v>1799.16</v>
          </cell>
        </row>
        <row r="6990">
          <cell r="AA6990">
            <v>45658</v>
          </cell>
          <cell r="AB6990">
            <v>2025</v>
          </cell>
        </row>
        <row r="6990">
          <cell r="AF6990" t="str">
            <v>住宅物业费</v>
          </cell>
        </row>
        <row r="6991">
          <cell r="C6991" t="str">
            <v>中华东波苑</v>
          </cell>
        </row>
        <row r="6991">
          <cell r="K6991" t="str">
            <v>2025年</v>
          </cell>
        </row>
        <row r="6991">
          <cell r="M6991">
            <v>46022</v>
          </cell>
        </row>
        <row r="6991">
          <cell r="S6991">
            <v>1799.16</v>
          </cell>
        </row>
        <row r="6991">
          <cell r="AA6991">
            <v>45658</v>
          </cell>
          <cell r="AB6991">
            <v>2025</v>
          </cell>
        </row>
        <row r="6991">
          <cell r="AF6991" t="str">
            <v>住宅物业费</v>
          </cell>
        </row>
        <row r="6992">
          <cell r="C6992" t="str">
            <v>中华东波苑</v>
          </cell>
        </row>
        <row r="6992">
          <cell r="K6992" t="str">
            <v>2025年</v>
          </cell>
        </row>
        <row r="6992">
          <cell r="M6992">
            <v>46022</v>
          </cell>
        </row>
        <row r="6992">
          <cell r="S6992">
            <v>1473.6</v>
          </cell>
        </row>
        <row r="6992">
          <cell r="AA6992">
            <v>45658</v>
          </cell>
          <cell r="AB6992">
            <v>2025</v>
          </cell>
        </row>
        <row r="6992">
          <cell r="AF6992" t="str">
            <v>住宅物业费</v>
          </cell>
        </row>
        <row r="6993">
          <cell r="C6993" t="str">
            <v>中华东波苑</v>
          </cell>
        </row>
        <row r="6993">
          <cell r="K6993" t="str">
            <v>2024年</v>
          </cell>
        </row>
        <row r="6993">
          <cell r="M6993">
            <v>45657</v>
          </cell>
        </row>
        <row r="6993">
          <cell r="S6993">
            <v>6172.1</v>
          </cell>
        </row>
        <row r="6993">
          <cell r="AA6993">
            <v>45658</v>
          </cell>
          <cell r="AB6993">
            <v>2025</v>
          </cell>
        </row>
        <row r="6993">
          <cell r="AF6993" t="str">
            <v>电费及管理费</v>
          </cell>
        </row>
        <row r="6994">
          <cell r="C6994" t="str">
            <v>中华东波苑</v>
          </cell>
        </row>
        <row r="6994">
          <cell r="K6994" t="str">
            <v>2024年</v>
          </cell>
        </row>
        <row r="6994">
          <cell r="M6994">
            <v>45657</v>
          </cell>
        </row>
        <row r="6994">
          <cell r="S6994">
            <v>429.3</v>
          </cell>
        </row>
        <row r="6994">
          <cell r="AA6994">
            <v>45658</v>
          </cell>
          <cell r="AB6994">
            <v>2025</v>
          </cell>
        </row>
        <row r="6994">
          <cell r="AF6994" t="str">
            <v>代收水费</v>
          </cell>
        </row>
        <row r="6995">
          <cell r="C6995" t="str">
            <v>中华东波苑</v>
          </cell>
        </row>
        <row r="6995">
          <cell r="K6995" t="str">
            <v>2025年</v>
          </cell>
        </row>
        <row r="6995">
          <cell r="M6995">
            <v>46022</v>
          </cell>
        </row>
        <row r="6995">
          <cell r="S6995">
            <v>1709.88</v>
          </cell>
        </row>
        <row r="6995">
          <cell r="AA6995">
            <v>45658</v>
          </cell>
          <cell r="AB6995">
            <v>2025</v>
          </cell>
        </row>
        <row r="6995">
          <cell r="AF6995" t="str">
            <v>住宅物业费</v>
          </cell>
        </row>
        <row r="6996">
          <cell r="C6996" t="str">
            <v>中华东波苑</v>
          </cell>
        </row>
        <row r="6996">
          <cell r="K6996" t="str">
            <v>2025年</v>
          </cell>
        </row>
        <row r="6996">
          <cell r="M6996">
            <v>46022</v>
          </cell>
        </row>
        <row r="6996">
          <cell r="S6996">
            <v>4200</v>
          </cell>
        </row>
        <row r="6996">
          <cell r="AA6996">
            <v>45658</v>
          </cell>
          <cell r="AB6996">
            <v>2025</v>
          </cell>
        </row>
        <row r="6996">
          <cell r="AF6996" t="str">
            <v>地下停车费</v>
          </cell>
        </row>
        <row r="6997">
          <cell r="C6997" t="str">
            <v>中华东波苑</v>
          </cell>
        </row>
        <row r="6997">
          <cell r="K6997" t="str">
            <v>2025年</v>
          </cell>
        </row>
        <row r="6997">
          <cell r="M6997">
            <v>46022</v>
          </cell>
        </row>
        <row r="6997">
          <cell r="S6997">
            <v>1799.16</v>
          </cell>
        </row>
        <row r="6997">
          <cell r="AA6997">
            <v>45658</v>
          </cell>
          <cell r="AB6997">
            <v>2025</v>
          </cell>
        </row>
        <row r="6997">
          <cell r="AF6997" t="str">
            <v>住宅物业费</v>
          </cell>
        </row>
        <row r="6998">
          <cell r="C6998" t="str">
            <v>中华东波苑</v>
          </cell>
        </row>
        <row r="6998">
          <cell r="K6998" t="str">
            <v>2025年</v>
          </cell>
        </row>
        <row r="6998">
          <cell r="M6998">
            <v>46022</v>
          </cell>
        </row>
        <row r="6998">
          <cell r="S6998">
            <v>1500</v>
          </cell>
        </row>
        <row r="6998">
          <cell r="AA6998">
            <v>45658</v>
          </cell>
          <cell r="AB6998">
            <v>2025</v>
          </cell>
        </row>
        <row r="6998">
          <cell r="AF6998" t="str">
            <v>小业主产权车辆管理费</v>
          </cell>
        </row>
        <row r="6999">
          <cell r="C6999" t="str">
            <v>中华东波苑</v>
          </cell>
        </row>
        <row r="6999">
          <cell r="K6999" t="str">
            <v>2024年</v>
          </cell>
        </row>
        <row r="6999">
          <cell r="M6999">
            <v>45657</v>
          </cell>
        </row>
        <row r="6999">
          <cell r="S6999">
            <v>3729</v>
          </cell>
        </row>
        <row r="6999">
          <cell r="AA6999">
            <v>45658</v>
          </cell>
          <cell r="AB6999">
            <v>2025</v>
          </cell>
        </row>
        <row r="6999">
          <cell r="AF6999" t="str">
            <v>电费及管理费</v>
          </cell>
        </row>
        <row r="7000">
          <cell r="C7000" t="str">
            <v>中华东波苑</v>
          </cell>
        </row>
        <row r="7000">
          <cell r="K7000" t="str">
            <v>2024年</v>
          </cell>
        </row>
        <row r="7000">
          <cell r="M7000">
            <v>45657</v>
          </cell>
        </row>
        <row r="7000">
          <cell r="S7000">
            <v>259.92</v>
          </cell>
        </row>
        <row r="7000">
          <cell r="AA7000">
            <v>45658</v>
          </cell>
          <cell r="AB7000">
            <v>2025</v>
          </cell>
        </row>
        <row r="7000">
          <cell r="AF7000" t="str">
            <v>代收水费</v>
          </cell>
        </row>
        <row r="7001">
          <cell r="C7001" t="str">
            <v>中华东波苑</v>
          </cell>
        </row>
        <row r="7001">
          <cell r="K7001" t="str">
            <v>2024年</v>
          </cell>
        </row>
        <row r="7001">
          <cell r="M7001">
            <v>45657</v>
          </cell>
        </row>
        <row r="7001">
          <cell r="S7001">
            <v>1896.4</v>
          </cell>
        </row>
        <row r="7001">
          <cell r="AA7001">
            <v>45658</v>
          </cell>
          <cell r="AB7001">
            <v>2025</v>
          </cell>
        </row>
        <row r="7001">
          <cell r="AF7001" t="str">
            <v>电费及管理费</v>
          </cell>
        </row>
        <row r="7002">
          <cell r="C7002" t="str">
            <v>中华东波苑</v>
          </cell>
        </row>
        <row r="7002">
          <cell r="K7002" t="str">
            <v>2024年</v>
          </cell>
        </row>
        <row r="7002">
          <cell r="M7002">
            <v>45657</v>
          </cell>
        </row>
        <row r="7002">
          <cell r="S7002">
            <v>390</v>
          </cell>
        </row>
        <row r="7002">
          <cell r="AA7002">
            <v>45658</v>
          </cell>
          <cell r="AB7002">
            <v>2025</v>
          </cell>
        </row>
        <row r="7002">
          <cell r="AF7002" t="str">
            <v>代收水费</v>
          </cell>
        </row>
        <row r="7003">
          <cell r="C7003" t="str">
            <v>中华东波苑</v>
          </cell>
        </row>
        <row r="7003">
          <cell r="K7003" t="str">
            <v>2024年</v>
          </cell>
        </row>
        <row r="7003">
          <cell r="M7003">
            <v>45657</v>
          </cell>
        </row>
        <row r="7003">
          <cell r="S7003">
            <v>3535.4</v>
          </cell>
        </row>
        <row r="7003">
          <cell r="AA7003">
            <v>45658</v>
          </cell>
          <cell r="AB7003">
            <v>2025</v>
          </cell>
        </row>
        <row r="7003">
          <cell r="AF7003" t="str">
            <v>电费及管理费</v>
          </cell>
        </row>
        <row r="7004">
          <cell r="C7004" t="str">
            <v>中华东波苑</v>
          </cell>
        </row>
        <row r="7004">
          <cell r="K7004" t="str">
            <v>2024年</v>
          </cell>
        </row>
        <row r="7004">
          <cell r="M7004">
            <v>45657</v>
          </cell>
        </row>
        <row r="7004">
          <cell r="S7004">
            <v>960</v>
          </cell>
        </row>
        <row r="7004">
          <cell r="AA7004">
            <v>45658</v>
          </cell>
          <cell r="AB7004">
            <v>2025</v>
          </cell>
        </row>
        <row r="7004">
          <cell r="AF7004" t="str">
            <v>代收水费</v>
          </cell>
        </row>
        <row r="7005">
          <cell r="C7005" t="str">
            <v>中华东波苑</v>
          </cell>
        </row>
        <row r="7005">
          <cell r="K7005" t="str">
            <v>2025年</v>
          </cell>
        </row>
        <row r="7005">
          <cell r="M7005">
            <v>46022</v>
          </cell>
        </row>
        <row r="7005">
          <cell r="S7005">
            <v>2183.52</v>
          </cell>
        </row>
        <row r="7005">
          <cell r="AA7005">
            <v>45658</v>
          </cell>
          <cell r="AB7005">
            <v>2025</v>
          </cell>
        </row>
        <row r="7005">
          <cell r="AF7005" t="str">
            <v>住宅物业费</v>
          </cell>
        </row>
        <row r="7006">
          <cell r="C7006" t="str">
            <v>中华东波苑</v>
          </cell>
        </row>
        <row r="7006">
          <cell r="K7006" t="str">
            <v>2025年</v>
          </cell>
        </row>
        <row r="7006">
          <cell r="M7006">
            <v>46022</v>
          </cell>
        </row>
        <row r="7006">
          <cell r="S7006">
            <v>2094.36</v>
          </cell>
        </row>
        <row r="7006">
          <cell r="AA7006">
            <v>45658</v>
          </cell>
          <cell r="AB7006">
            <v>2025</v>
          </cell>
        </row>
        <row r="7006">
          <cell r="AF7006" t="str">
            <v>住宅物业费</v>
          </cell>
        </row>
        <row r="7007">
          <cell r="C7007" t="str">
            <v>中华东波苑</v>
          </cell>
        </row>
        <row r="7007">
          <cell r="K7007" t="str">
            <v>2025年</v>
          </cell>
        </row>
        <row r="7007">
          <cell r="M7007">
            <v>46022</v>
          </cell>
        </row>
        <row r="7007">
          <cell r="S7007">
            <v>3000</v>
          </cell>
        </row>
        <row r="7007">
          <cell r="AA7007">
            <v>45658</v>
          </cell>
          <cell r="AB7007">
            <v>2025</v>
          </cell>
        </row>
        <row r="7007">
          <cell r="AF7007" t="str">
            <v>地面停车费</v>
          </cell>
        </row>
        <row r="7008">
          <cell r="C7008" t="str">
            <v>中华东波苑</v>
          </cell>
        </row>
        <row r="7008">
          <cell r="K7008" t="str">
            <v>2024年</v>
          </cell>
        </row>
        <row r="7008">
          <cell r="M7008">
            <v>45504</v>
          </cell>
        </row>
        <row r="7008">
          <cell r="S7008">
            <v>2358.93</v>
          </cell>
        </row>
        <row r="7008">
          <cell r="AA7008">
            <v>45658</v>
          </cell>
          <cell r="AB7008">
            <v>2025</v>
          </cell>
        </row>
        <row r="7008">
          <cell r="AF7008" t="str">
            <v>电费及管理费</v>
          </cell>
        </row>
        <row r="7009">
          <cell r="C7009" t="str">
            <v>中华东波苑</v>
          </cell>
        </row>
        <row r="7009">
          <cell r="K7009" t="str">
            <v>2024年</v>
          </cell>
        </row>
        <row r="7009">
          <cell r="M7009">
            <v>45504</v>
          </cell>
        </row>
        <row r="7009">
          <cell r="S7009">
            <v>4634.49</v>
          </cell>
        </row>
        <row r="7009">
          <cell r="AA7009">
            <v>45658</v>
          </cell>
          <cell r="AB7009">
            <v>2025</v>
          </cell>
        </row>
        <row r="7009">
          <cell r="AF7009" t="str">
            <v>代收水费</v>
          </cell>
        </row>
        <row r="7010">
          <cell r="C7010" t="str">
            <v>中华东波苑</v>
          </cell>
        </row>
        <row r="7010">
          <cell r="K7010" t="str">
            <v>2025年</v>
          </cell>
        </row>
        <row r="7010">
          <cell r="M7010">
            <v>45747</v>
          </cell>
        </row>
        <row r="7010">
          <cell r="S7010">
            <v>449.79</v>
          </cell>
        </row>
        <row r="7010">
          <cell r="AA7010">
            <v>45658</v>
          </cell>
          <cell r="AB7010">
            <v>2025</v>
          </cell>
        </row>
        <row r="7010">
          <cell r="AF7010" t="str">
            <v>住宅物业费</v>
          </cell>
        </row>
        <row r="7011">
          <cell r="C7011" t="str">
            <v>中华东波苑</v>
          </cell>
        </row>
        <row r="7011">
          <cell r="K7011" t="str">
            <v>2025年</v>
          </cell>
        </row>
        <row r="7011">
          <cell r="M7011">
            <v>45747</v>
          </cell>
        </row>
        <row r="7011">
          <cell r="S7011">
            <v>375</v>
          </cell>
        </row>
        <row r="7011">
          <cell r="AA7011">
            <v>45658</v>
          </cell>
          <cell r="AB7011">
            <v>2025</v>
          </cell>
        </row>
        <row r="7011">
          <cell r="AF7011" t="str">
            <v>小业主产权车辆管理费</v>
          </cell>
        </row>
        <row r="7012">
          <cell r="C7012" t="str">
            <v>中华东波苑</v>
          </cell>
        </row>
        <row r="7012">
          <cell r="K7012" t="str">
            <v>2025年</v>
          </cell>
        </row>
        <row r="7012">
          <cell r="M7012">
            <v>46022</v>
          </cell>
        </row>
        <row r="7012">
          <cell r="S7012">
            <v>3000</v>
          </cell>
        </row>
        <row r="7012">
          <cell r="AA7012">
            <v>45658</v>
          </cell>
          <cell r="AB7012">
            <v>2025</v>
          </cell>
        </row>
        <row r="7012">
          <cell r="AF7012" t="str">
            <v>地面停车费</v>
          </cell>
        </row>
        <row r="7013">
          <cell r="C7013" t="str">
            <v>中华东波苑</v>
          </cell>
        </row>
        <row r="7013">
          <cell r="K7013" t="str">
            <v>2025年</v>
          </cell>
        </row>
        <row r="7013">
          <cell r="M7013">
            <v>45838</v>
          </cell>
        </row>
        <row r="7013">
          <cell r="S7013">
            <v>736.8</v>
          </cell>
        </row>
        <row r="7013">
          <cell r="AA7013">
            <v>45658</v>
          </cell>
          <cell r="AB7013">
            <v>2025</v>
          </cell>
        </row>
        <row r="7013">
          <cell r="AF7013" t="str">
            <v>住宅物业费</v>
          </cell>
        </row>
        <row r="7014">
          <cell r="C7014" t="str">
            <v>中华东波苑</v>
          </cell>
        </row>
        <row r="7014">
          <cell r="K7014" t="str">
            <v>2025年</v>
          </cell>
        </row>
        <row r="7014">
          <cell r="M7014">
            <v>46022</v>
          </cell>
        </row>
        <row r="7014">
          <cell r="S7014">
            <v>1799.16</v>
          </cell>
        </row>
        <row r="7014">
          <cell r="AA7014">
            <v>45658</v>
          </cell>
          <cell r="AB7014">
            <v>2025</v>
          </cell>
        </row>
        <row r="7014">
          <cell r="AF7014" t="str">
            <v>住宅物业费</v>
          </cell>
        </row>
        <row r="7015">
          <cell r="C7015" t="str">
            <v>中华东波苑</v>
          </cell>
        </row>
        <row r="7015">
          <cell r="K7015" t="str">
            <v>2025年</v>
          </cell>
        </row>
        <row r="7015">
          <cell r="M7015">
            <v>45688</v>
          </cell>
        </row>
        <row r="7015">
          <cell r="S7015">
            <v>500</v>
          </cell>
        </row>
        <row r="7015">
          <cell r="AA7015">
            <v>45658</v>
          </cell>
          <cell r="AB7015">
            <v>2025</v>
          </cell>
        </row>
        <row r="7015">
          <cell r="AF7015" t="str">
            <v>临时停车费</v>
          </cell>
        </row>
        <row r="7016">
          <cell r="C7016" t="str">
            <v>中华东波苑</v>
          </cell>
        </row>
        <row r="7016">
          <cell r="K7016" t="str">
            <v>2025年</v>
          </cell>
        </row>
        <row r="7016">
          <cell r="M7016">
            <v>45688</v>
          </cell>
        </row>
        <row r="7016">
          <cell r="S7016">
            <v>350</v>
          </cell>
        </row>
        <row r="7016">
          <cell r="AA7016">
            <v>45658</v>
          </cell>
          <cell r="AB7016">
            <v>2025</v>
          </cell>
        </row>
        <row r="7016">
          <cell r="AF7016" t="str">
            <v>临时停车费</v>
          </cell>
        </row>
        <row r="7017">
          <cell r="C7017" t="str">
            <v>中华东波苑</v>
          </cell>
        </row>
        <row r="7017">
          <cell r="K7017" t="str">
            <v>2025年</v>
          </cell>
        </row>
        <row r="7017">
          <cell r="M7017">
            <v>46022</v>
          </cell>
        </row>
        <row r="7017">
          <cell r="S7017">
            <v>363.96</v>
          </cell>
        </row>
        <row r="7017">
          <cell r="AA7017">
            <v>45689</v>
          </cell>
          <cell r="AB7017">
            <v>2025</v>
          </cell>
        </row>
        <row r="7017">
          <cell r="AF7017" t="str">
            <v>住宅物业费</v>
          </cell>
        </row>
        <row r="7018">
          <cell r="C7018" t="str">
            <v>中华东波苑</v>
          </cell>
        </row>
        <row r="7018">
          <cell r="K7018" t="str">
            <v>2025年</v>
          </cell>
        </row>
        <row r="7018">
          <cell r="M7018">
            <v>45747</v>
          </cell>
        </row>
        <row r="7018">
          <cell r="S7018">
            <v>1170.48</v>
          </cell>
        </row>
        <row r="7018">
          <cell r="AA7018">
            <v>45689</v>
          </cell>
          <cell r="AB7018">
            <v>2025</v>
          </cell>
        </row>
        <row r="7018">
          <cell r="AF7018" t="str">
            <v>商铺物业费</v>
          </cell>
        </row>
        <row r="7019">
          <cell r="C7019" t="str">
            <v>中华东波苑</v>
          </cell>
        </row>
        <row r="7019">
          <cell r="K7019" t="str">
            <v>2024年</v>
          </cell>
        </row>
        <row r="7019">
          <cell r="M7019">
            <v>45657</v>
          </cell>
        </row>
        <row r="7019">
          <cell r="S7019">
            <v>31008</v>
          </cell>
        </row>
        <row r="7019">
          <cell r="AA7019">
            <v>45689</v>
          </cell>
          <cell r="AB7019">
            <v>2025</v>
          </cell>
        </row>
        <row r="7019">
          <cell r="AF7019" t="str">
            <v>电费及管理费</v>
          </cell>
        </row>
        <row r="7020">
          <cell r="C7020" t="str">
            <v>中华东波苑</v>
          </cell>
        </row>
        <row r="7020">
          <cell r="K7020" t="str">
            <v>2024年</v>
          </cell>
        </row>
        <row r="7020">
          <cell r="M7020">
            <v>45657</v>
          </cell>
        </row>
        <row r="7020">
          <cell r="S7020">
            <v>4887.94</v>
          </cell>
        </row>
        <row r="7020">
          <cell r="AA7020">
            <v>45689</v>
          </cell>
          <cell r="AB7020">
            <v>2025</v>
          </cell>
        </row>
        <row r="7020">
          <cell r="AF7020" t="str">
            <v>代收水费</v>
          </cell>
        </row>
        <row r="7021">
          <cell r="C7021" t="str">
            <v>中华东波苑</v>
          </cell>
        </row>
        <row r="7021">
          <cell r="K7021" t="str">
            <v>2025年</v>
          </cell>
        </row>
        <row r="7021">
          <cell r="M7021">
            <v>46022</v>
          </cell>
        </row>
        <row r="7021">
          <cell r="S7021">
            <v>1656.12</v>
          </cell>
        </row>
        <row r="7021">
          <cell r="AA7021">
            <v>45689</v>
          </cell>
          <cell r="AB7021">
            <v>2025</v>
          </cell>
        </row>
        <row r="7021">
          <cell r="AF7021" t="str">
            <v>住宅物业费</v>
          </cell>
        </row>
        <row r="7022">
          <cell r="C7022" t="str">
            <v>中华东波苑</v>
          </cell>
        </row>
        <row r="7022">
          <cell r="K7022" t="str">
            <v>2025年</v>
          </cell>
        </row>
        <row r="7022">
          <cell r="M7022">
            <v>46022</v>
          </cell>
        </row>
        <row r="7022">
          <cell r="S7022">
            <v>1799.16</v>
          </cell>
        </row>
        <row r="7022">
          <cell r="AA7022">
            <v>45689</v>
          </cell>
          <cell r="AB7022">
            <v>2025</v>
          </cell>
        </row>
        <row r="7022">
          <cell r="AF7022" t="str">
            <v>住宅物业费</v>
          </cell>
        </row>
        <row r="7023">
          <cell r="C7023" t="str">
            <v>中华东波苑</v>
          </cell>
        </row>
        <row r="7023">
          <cell r="K7023" t="str">
            <v>2025年</v>
          </cell>
        </row>
        <row r="7023">
          <cell r="M7023">
            <v>45688</v>
          </cell>
        </row>
        <row r="7023">
          <cell r="S7023">
            <v>73.7</v>
          </cell>
        </row>
        <row r="7023">
          <cell r="AA7023">
            <v>45689</v>
          </cell>
          <cell r="AB7023">
            <v>2025</v>
          </cell>
        </row>
        <row r="7023">
          <cell r="AF7023" t="str">
            <v>电费及管理费</v>
          </cell>
        </row>
        <row r="7024">
          <cell r="C7024" t="str">
            <v>中华东波苑</v>
          </cell>
        </row>
        <row r="7024">
          <cell r="K7024" t="str">
            <v>2025年</v>
          </cell>
        </row>
        <row r="7024">
          <cell r="M7024">
            <v>45688</v>
          </cell>
        </row>
        <row r="7024">
          <cell r="S7024">
            <v>72.2</v>
          </cell>
        </row>
        <row r="7024">
          <cell r="AA7024">
            <v>45689</v>
          </cell>
          <cell r="AB7024">
            <v>2025</v>
          </cell>
        </row>
        <row r="7024">
          <cell r="AF7024" t="str">
            <v>代收水费</v>
          </cell>
        </row>
        <row r="7025">
          <cell r="C7025" t="str">
            <v>中华东波苑</v>
          </cell>
        </row>
        <row r="7025">
          <cell r="K7025" t="str">
            <v>2025年</v>
          </cell>
        </row>
        <row r="7025">
          <cell r="M7025">
            <v>46022</v>
          </cell>
        </row>
        <row r="7025">
          <cell r="S7025">
            <v>1673.88</v>
          </cell>
        </row>
        <row r="7025">
          <cell r="AA7025">
            <v>45689</v>
          </cell>
          <cell r="AB7025">
            <v>2025</v>
          </cell>
        </row>
        <row r="7025">
          <cell r="AF7025" t="str">
            <v>住宅物业费</v>
          </cell>
        </row>
        <row r="7026">
          <cell r="C7026" t="str">
            <v>中华东波苑</v>
          </cell>
        </row>
        <row r="7026">
          <cell r="K7026" t="str">
            <v>2025年</v>
          </cell>
        </row>
        <row r="7026">
          <cell r="M7026">
            <v>46022</v>
          </cell>
        </row>
        <row r="7026">
          <cell r="S7026">
            <v>3000</v>
          </cell>
        </row>
        <row r="7026">
          <cell r="AA7026">
            <v>45689</v>
          </cell>
          <cell r="AB7026">
            <v>2025</v>
          </cell>
        </row>
        <row r="7026">
          <cell r="AF7026" t="str">
            <v>地面停车费</v>
          </cell>
        </row>
        <row r="7027">
          <cell r="C7027" t="str">
            <v>中华东波苑</v>
          </cell>
        </row>
        <row r="7027">
          <cell r="K7027" t="str">
            <v>2025年</v>
          </cell>
        </row>
        <row r="7027">
          <cell r="M7027">
            <v>45688</v>
          </cell>
        </row>
        <row r="7027">
          <cell r="S7027">
            <v>93.86</v>
          </cell>
        </row>
        <row r="7027">
          <cell r="AA7027">
            <v>45689</v>
          </cell>
          <cell r="AB7027">
            <v>2025</v>
          </cell>
        </row>
        <row r="7027">
          <cell r="AF7027" t="str">
            <v>代收水费</v>
          </cell>
        </row>
        <row r="7028">
          <cell r="C7028" t="str">
            <v>中华东波苑</v>
          </cell>
        </row>
        <row r="7028">
          <cell r="K7028" t="str">
            <v>2025年</v>
          </cell>
        </row>
        <row r="7028">
          <cell r="M7028">
            <v>46022</v>
          </cell>
        </row>
        <row r="7028">
          <cell r="S7028">
            <v>1656.12</v>
          </cell>
        </row>
        <row r="7028">
          <cell r="AA7028">
            <v>45689</v>
          </cell>
          <cell r="AB7028">
            <v>2025</v>
          </cell>
        </row>
        <row r="7028">
          <cell r="AF7028" t="str">
            <v>住宅物业费</v>
          </cell>
        </row>
        <row r="7029">
          <cell r="C7029" t="str">
            <v>中华东波苑</v>
          </cell>
        </row>
        <row r="7029">
          <cell r="K7029" t="str">
            <v>2025年</v>
          </cell>
        </row>
        <row r="7029">
          <cell r="M7029">
            <v>46022</v>
          </cell>
        </row>
        <row r="7029">
          <cell r="S7029">
            <v>1473.6</v>
          </cell>
        </row>
        <row r="7029">
          <cell r="AA7029">
            <v>45689</v>
          </cell>
          <cell r="AB7029">
            <v>2025</v>
          </cell>
        </row>
        <row r="7029">
          <cell r="AF7029" t="str">
            <v>住宅物业费</v>
          </cell>
        </row>
        <row r="7030">
          <cell r="C7030" t="str">
            <v>中华东波苑</v>
          </cell>
        </row>
        <row r="7030">
          <cell r="K7030" t="str">
            <v>2025年</v>
          </cell>
        </row>
        <row r="7030">
          <cell r="M7030">
            <v>46022</v>
          </cell>
        </row>
        <row r="7030">
          <cell r="S7030">
            <v>1709.88</v>
          </cell>
        </row>
        <row r="7030">
          <cell r="AA7030">
            <v>45689</v>
          </cell>
          <cell r="AB7030">
            <v>2025</v>
          </cell>
        </row>
        <row r="7030">
          <cell r="AF7030" t="str">
            <v>住宅物业费</v>
          </cell>
        </row>
        <row r="7031">
          <cell r="C7031" t="str">
            <v>中华东波苑</v>
          </cell>
        </row>
        <row r="7031">
          <cell r="K7031" t="str">
            <v>2025年</v>
          </cell>
        </row>
        <row r="7031">
          <cell r="M7031">
            <v>45688</v>
          </cell>
        </row>
        <row r="7031">
          <cell r="S7031">
            <v>166.1</v>
          </cell>
        </row>
        <row r="7031">
          <cell r="AA7031">
            <v>45689</v>
          </cell>
          <cell r="AB7031">
            <v>2025</v>
          </cell>
        </row>
        <row r="7031">
          <cell r="AF7031" t="str">
            <v>电费及管理费</v>
          </cell>
        </row>
        <row r="7032">
          <cell r="C7032" t="str">
            <v>中华东波苑</v>
          </cell>
        </row>
        <row r="7032">
          <cell r="K7032" t="str">
            <v>2025年</v>
          </cell>
        </row>
        <row r="7032">
          <cell r="M7032">
            <v>45688</v>
          </cell>
        </row>
        <row r="7032">
          <cell r="S7032">
            <v>21.66</v>
          </cell>
        </row>
        <row r="7032">
          <cell r="AA7032">
            <v>45689</v>
          </cell>
          <cell r="AB7032">
            <v>2025</v>
          </cell>
        </row>
        <row r="7032">
          <cell r="AF7032" t="str">
            <v>代收水费</v>
          </cell>
        </row>
        <row r="7033">
          <cell r="C7033" t="str">
            <v>中华东波苑</v>
          </cell>
        </row>
        <row r="7033">
          <cell r="K7033" t="str">
            <v>2025年</v>
          </cell>
        </row>
        <row r="7033">
          <cell r="M7033">
            <v>45688</v>
          </cell>
        </row>
        <row r="7033">
          <cell r="S7033">
            <v>679.8</v>
          </cell>
        </row>
        <row r="7033">
          <cell r="AA7033">
            <v>45689</v>
          </cell>
          <cell r="AB7033">
            <v>2025</v>
          </cell>
        </row>
        <row r="7033">
          <cell r="AF7033" t="str">
            <v>电费及管理费</v>
          </cell>
        </row>
        <row r="7034">
          <cell r="C7034" t="str">
            <v>中华东波苑</v>
          </cell>
        </row>
        <row r="7034">
          <cell r="K7034" t="str">
            <v>2025年</v>
          </cell>
        </row>
        <row r="7034">
          <cell r="M7034">
            <v>45688</v>
          </cell>
        </row>
        <row r="7034">
          <cell r="S7034">
            <v>577.6</v>
          </cell>
        </row>
        <row r="7034">
          <cell r="AA7034">
            <v>45689</v>
          </cell>
          <cell r="AB7034">
            <v>2025</v>
          </cell>
        </row>
        <row r="7034">
          <cell r="AF7034" t="str">
            <v>代收水费</v>
          </cell>
        </row>
        <row r="7035">
          <cell r="C7035" t="str">
            <v>中华东波苑</v>
          </cell>
        </row>
        <row r="7035">
          <cell r="K7035" t="str">
            <v>2025年</v>
          </cell>
        </row>
        <row r="7035">
          <cell r="M7035">
            <v>45688</v>
          </cell>
        </row>
        <row r="7035">
          <cell r="S7035">
            <v>151.62</v>
          </cell>
        </row>
        <row r="7035">
          <cell r="AA7035">
            <v>45689</v>
          </cell>
          <cell r="AB7035">
            <v>2025</v>
          </cell>
        </row>
        <row r="7035">
          <cell r="AF7035" t="str">
            <v>代收水费</v>
          </cell>
        </row>
        <row r="7036">
          <cell r="C7036" t="str">
            <v>中华东波苑</v>
          </cell>
        </row>
        <row r="7036">
          <cell r="K7036" t="str">
            <v>2025年</v>
          </cell>
        </row>
        <row r="7036">
          <cell r="M7036">
            <v>45688</v>
          </cell>
        </row>
        <row r="7036">
          <cell r="S7036">
            <v>3429.8</v>
          </cell>
        </row>
        <row r="7036">
          <cell r="AA7036">
            <v>45689</v>
          </cell>
          <cell r="AB7036">
            <v>2025</v>
          </cell>
        </row>
        <row r="7036">
          <cell r="AF7036" t="str">
            <v>电费及管理费</v>
          </cell>
        </row>
        <row r="7037">
          <cell r="C7037" t="str">
            <v>中华东波苑</v>
          </cell>
        </row>
        <row r="7037">
          <cell r="K7037" t="str">
            <v>2025年</v>
          </cell>
        </row>
        <row r="7037">
          <cell r="M7037">
            <v>45688</v>
          </cell>
        </row>
        <row r="7037">
          <cell r="S7037">
            <v>728</v>
          </cell>
        </row>
        <row r="7037">
          <cell r="AA7037">
            <v>45689</v>
          </cell>
          <cell r="AB7037">
            <v>2025</v>
          </cell>
        </row>
        <row r="7037">
          <cell r="AF7037" t="str">
            <v>代收水费</v>
          </cell>
        </row>
        <row r="7038">
          <cell r="C7038" t="str">
            <v>中华东波苑</v>
          </cell>
        </row>
        <row r="7038">
          <cell r="K7038" t="str">
            <v>2025年</v>
          </cell>
        </row>
        <row r="7038">
          <cell r="M7038">
            <v>45688</v>
          </cell>
        </row>
        <row r="7038">
          <cell r="S7038">
            <v>3175.85</v>
          </cell>
        </row>
        <row r="7038">
          <cell r="AA7038">
            <v>45689</v>
          </cell>
          <cell r="AB7038">
            <v>2025</v>
          </cell>
        </row>
        <row r="7038">
          <cell r="AF7038" t="str">
            <v>电费及管理费</v>
          </cell>
        </row>
        <row r="7039">
          <cell r="C7039" t="str">
            <v>中华东波苑</v>
          </cell>
        </row>
        <row r="7039">
          <cell r="K7039" t="str">
            <v>2025年</v>
          </cell>
        </row>
        <row r="7039">
          <cell r="M7039">
            <v>45688</v>
          </cell>
        </row>
        <row r="7039">
          <cell r="S7039">
            <v>72.2</v>
          </cell>
        </row>
        <row r="7039">
          <cell r="AA7039">
            <v>45689</v>
          </cell>
          <cell r="AB7039">
            <v>2025</v>
          </cell>
        </row>
        <row r="7039">
          <cell r="AF7039" t="str">
            <v>代收水费</v>
          </cell>
        </row>
        <row r="7040">
          <cell r="C7040" t="str">
            <v>中华东波苑</v>
          </cell>
        </row>
        <row r="7040">
          <cell r="K7040" t="str">
            <v>2025年</v>
          </cell>
        </row>
        <row r="7040">
          <cell r="M7040">
            <v>45688</v>
          </cell>
        </row>
        <row r="7040">
          <cell r="S7040">
            <v>265.2</v>
          </cell>
        </row>
        <row r="7040">
          <cell r="AA7040">
            <v>45689</v>
          </cell>
          <cell r="AB7040">
            <v>2025</v>
          </cell>
        </row>
        <row r="7040">
          <cell r="AF7040" t="str">
            <v>电费及管理费</v>
          </cell>
        </row>
        <row r="7041">
          <cell r="C7041" t="str">
            <v>中华东波苑</v>
          </cell>
        </row>
        <row r="7041">
          <cell r="K7041" t="str">
            <v>2025年</v>
          </cell>
        </row>
        <row r="7041">
          <cell r="M7041">
            <v>45688</v>
          </cell>
        </row>
        <row r="7041">
          <cell r="S7041">
            <v>45</v>
          </cell>
        </row>
        <row r="7041">
          <cell r="AA7041">
            <v>45689</v>
          </cell>
          <cell r="AB7041">
            <v>2025</v>
          </cell>
        </row>
        <row r="7041">
          <cell r="AF7041" t="str">
            <v>代收水费</v>
          </cell>
        </row>
        <row r="7042">
          <cell r="C7042" t="str">
            <v>中华东波苑</v>
          </cell>
        </row>
        <row r="7042">
          <cell r="K7042" t="str">
            <v>2025年</v>
          </cell>
        </row>
        <row r="7042">
          <cell r="M7042">
            <v>45688</v>
          </cell>
        </row>
        <row r="7042">
          <cell r="S7042">
            <v>225</v>
          </cell>
        </row>
        <row r="7042">
          <cell r="AA7042">
            <v>45689</v>
          </cell>
          <cell r="AB7042">
            <v>2025</v>
          </cell>
        </row>
        <row r="7042">
          <cell r="AF7042" t="str">
            <v>代收水费</v>
          </cell>
        </row>
        <row r="7043">
          <cell r="C7043" t="str">
            <v>中华东波苑</v>
          </cell>
        </row>
        <row r="7043">
          <cell r="K7043" t="str">
            <v>2025年</v>
          </cell>
        </row>
        <row r="7043">
          <cell r="M7043">
            <v>45688</v>
          </cell>
        </row>
        <row r="7043">
          <cell r="S7043">
            <v>2127.4</v>
          </cell>
        </row>
        <row r="7043">
          <cell r="AA7043">
            <v>45689</v>
          </cell>
          <cell r="AB7043">
            <v>2025</v>
          </cell>
        </row>
        <row r="7043">
          <cell r="AF7043" t="str">
            <v>电费及管理费</v>
          </cell>
        </row>
        <row r="7044">
          <cell r="C7044" t="str">
            <v>中华东波苑</v>
          </cell>
        </row>
        <row r="7044">
          <cell r="K7044" t="str">
            <v>2025年</v>
          </cell>
        </row>
        <row r="7044">
          <cell r="M7044">
            <v>45688</v>
          </cell>
        </row>
        <row r="7044">
          <cell r="S7044">
            <v>21.66</v>
          </cell>
        </row>
        <row r="7044">
          <cell r="AA7044">
            <v>45689</v>
          </cell>
          <cell r="AB7044">
            <v>2025</v>
          </cell>
        </row>
        <row r="7044">
          <cell r="AF7044" t="str">
            <v>代收水费</v>
          </cell>
        </row>
        <row r="7045">
          <cell r="C7045" t="str">
            <v>中华东波苑</v>
          </cell>
        </row>
        <row r="7045">
          <cell r="K7045" t="str">
            <v>2025年</v>
          </cell>
        </row>
        <row r="7045">
          <cell r="M7045">
            <v>45838</v>
          </cell>
        </row>
        <row r="7045">
          <cell r="S7045">
            <v>1915.2</v>
          </cell>
        </row>
        <row r="7045">
          <cell r="AA7045">
            <v>45689</v>
          </cell>
          <cell r="AB7045">
            <v>2025</v>
          </cell>
        </row>
        <row r="7045">
          <cell r="AF7045" t="str">
            <v>商铺物业费</v>
          </cell>
        </row>
        <row r="7046">
          <cell r="C7046" t="str">
            <v>中华东波苑</v>
          </cell>
        </row>
        <row r="7046">
          <cell r="K7046" t="str">
            <v>2025年</v>
          </cell>
        </row>
        <row r="7046">
          <cell r="M7046">
            <v>45838</v>
          </cell>
        </row>
        <row r="7046">
          <cell r="S7046">
            <v>1368</v>
          </cell>
        </row>
        <row r="7046">
          <cell r="AA7046">
            <v>45689</v>
          </cell>
          <cell r="AB7046">
            <v>2025</v>
          </cell>
        </row>
        <row r="7046">
          <cell r="AF7046" t="str">
            <v>商铺物业费</v>
          </cell>
        </row>
        <row r="7047">
          <cell r="C7047" t="str">
            <v>中华东波苑</v>
          </cell>
        </row>
        <row r="7047">
          <cell r="K7047" t="str">
            <v>2025年</v>
          </cell>
        </row>
        <row r="7047">
          <cell r="M7047">
            <v>45688</v>
          </cell>
        </row>
        <row r="7047">
          <cell r="S7047">
            <v>4863.1</v>
          </cell>
        </row>
        <row r="7047">
          <cell r="AA7047">
            <v>45689</v>
          </cell>
          <cell r="AB7047">
            <v>2025</v>
          </cell>
        </row>
        <row r="7047">
          <cell r="AF7047" t="str">
            <v>电费及管理费</v>
          </cell>
        </row>
        <row r="7048">
          <cell r="C7048" t="str">
            <v>中华东波苑</v>
          </cell>
        </row>
        <row r="7048">
          <cell r="K7048" t="str">
            <v>2025年</v>
          </cell>
        </row>
        <row r="7048">
          <cell r="M7048">
            <v>45688</v>
          </cell>
        </row>
        <row r="7048">
          <cell r="S7048">
            <v>907.5</v>
          </cell>
        </row>
        <row r="7048">
          <cell r="AA7048">
            <v>45689</v>
          </cell>
          <cell r="AB7048">
            <v>2025</v>
          </cell>
        </row>
        <row r="7048">
          <cell r="AF7048" t="str">
            <v>代收水费</v>
          </cell>
        </row>
        <row r="7049">
          <cell r="C7049" t="str">
            <v>中华东波苑</v>
          </cell>
        </row>
        <row r="7049">
          <cell r="K7049" t="str">
            <v>2025年</v>
          </cell>
        </row>
        <row r="7049">
          <cell r="M7049">
            <v>46022</v>
          </cell>
        </row>
        <row r="7049">
          <cell r="S7049">
            <v>1799.16</v>
          </cell>
        </row>
        <row r="7049">
          <cell r="AA7049">
            <v>45689</v>
          </cell>
          <cell r="AB7049">
            <v>2025</v>
          </cell>
        </row>
        <row r="7049">
          <cell r="AF7049" t="str">
            <v>住宅物业费</v>
          </cell>
        </row>
        <row r="7050">
          <cell r="C7050" t="str">
            <v>中华东波苑</v>
          </cell>
        </row>
        <row r="7050">
          <cell r="K7050" t="str">
            <v>2025年</v>
          </cell>
        </row>
        <row r="7050">
          <cell r="M7050">
            <v>46022</v>
          </cell>
        </row>
        <row r="7050">
          <cell r="S7050">
            <v>3000</v>
          </cell>
        </row>
        <row r="7050">
          <cell r="AA7050">
            <v>45689</v>
          </cell>
          <cell r="AB7050">
            <v>2025</v>
          </cell>
        </row>
        <row r="7050">
          <cell r="AF7050" t="str">
            <v>地面停车费</v>
          </cell>
        </row>
        <row r="7051">
          <cell r="C7051" t="str">
            <v>中华东波苑</v>
          </cell>
        </row>
        <row r="7051">
          <cell r="K7051" t="str">
            <v>2025年</v>
          </cell>
        </row>
        <row r="7051">
          <cell r="M7051">
            <v>45688</v>
          </cell>
        </row>
        <row r="7051">
          <cell r="S7051">
            <v>5934.6</v>
          </cell>
        </row>
        <row r="7051">
          <cell r="AA7051">
            <v>45689</v>
          </cell>
          <cell r="AB7051">
            <v>2025</v>
          </cell>
        </row>
        <row r="7051">
          <cell r="AF7051" t="str">
            <v>电费及管理费</v>
          </cell>
        </row>
        <row r="7052">
          <cell r="C7052" t="str">
            <v>中华东波苑</v>
          </cell>
        </row>
        <row r="7052">
          <cell r="K7052" t="str">
            <v>2025年</v>
          </cell>
        </row>
        <row r="7052">
          <cell r="M7052">
            <v>45688</v>
          </cell>
        </row>
        <row r="7052">
          <cell r="S7052">
            <v>573.4</v>
          </cell>
        </row>
        <row r="7052">
          <cell r="AA7052">
            <v>45689</v>
          </cell>
          <cell r="AB7052">
            <v>2025</v>
          </cell>
        </row>
        <row r="7052">
          <cell r="AF7052" t="str">
            <v>代收水费</v>
          </cell>
        </row>
        <row r="7053">
          <cell r="C7053" t="str">
            <v>中华东波苑</v>
          </cell>
        </row>
        <row r="7053">
          <cell r="K7053" t="str">
            <v>2025年</v>
          </cell>
        </row>
        <row r="7053">
          <cell r="M7053">
            <v>45688</v>
          </cell>
        </row>
        <row r="7053">
          <cell r="S7053">
            <v>4779</v>
          </cell>
        </row>
        <row r="7053">
          <cell r="AA7053">
            <v>45689</v>
          </cell>
          <cell r="AB7053">
            <v>2025</v>
          </cell>
        </row>
        <row r="7053">
          <cell r="AF7053" t="str">
            <v>电费及管理费</v>
          </cell>
        </row>
        <row r="7054">
          <cell r="C7054" t="str">
            <v>中华东波苑</v>
          </cell>
        </row>
        <row r="7054">
          <cell r="K7054" t="str">
            <v>2025年</v>
          </cell>
        </row>
        <row r="7054">
          <cell r="M7054">
            <v>45688</v>
          </cell>
        </row>
        <row r="7054">
          <cell r="S7054">
            <v>976</v>
          </cell>
        </row>
        <row r="7054">
          <cell r="AA7054">
            <v>45689</v>
          </cell>
          <cell r="AB7054">
            <v>2025</v>
          </cell>
        </row>
        <row r="7054">
          <cell r="AF7054" t="str">
            <v>代收水费</v>
          </cell>
        </row>
        <row r="7055">
          <cell r="C7055" t="str">
            <v>中华东波苑</v>
          </cell>
        </row>
        <row r="7055">
          <cell r="K7055" t="str">
            <v>2025年</v>
          </cell>
        </row>
        <row r="7055">
          <cell r="M7055">
            <v>45688</v>
          </cell>
        </row>
        <row r="7055">
          <cell r="S7055">
            <v>948.75</v>
          </cell>
        </row>
        <row r="7055">
          <cell r="AA7055">
            <v>45689</v>
          </cell>
          <cell r="AB7055">
            <v>2025</v>
          </cell>
        </row>
        <row r="7055">
          <cell r="AF7055" t="str">
            <v>电费及管理费</v>
          </cell>
        </row>
        <row r="7056">
          <cell r="C7056" t="str">
            <v>中华东波苑</v>
          </cell>
        </row>
        <row r="7056">
          <cell r="K7056" t="str">
            <v>2025年</v>
          </cell>
        </row>
        <row r="7056">
          <cell r="M7056">
            <v>45688</v>
          </cell>
        </row>
        <row r="7056">
          <cell r="S7056">
            <v>15</v>
          </cell>
        </row>
        <row r="7056">
          <cell r="AA7056">
            <v>45689</v>
          </cell>
          <cell r="AB7056">
            <v>2025</v>
          </cell>
        </row>
        <row r="7056">
          <cell r="AF7056" t="str">
            <v>代收水费</v>
          </cell>
        </row>
        <row r="7057">
          <cell r="C7057" t="str">
            <v>中华东波苑</v>
          </cell>
        </row>
        <row r="7057">
          <cell r="K7057" t="str">
            <v>2025年</v>
          </cell>
        </row>
        <row r="7057">
          <cell r="M7057">
            <v>45838</v>
          </cell>
        </row>
        <row r="7057">
          <cell r="S7057">
            <v>1763.64</v>
          </cell>
        </row>
        <row r="7057">
          <cell r="AA7057">
            <v>45689</v>
          </cell>
          <cell r="AB7057">
            <v>2025</v>
          </cell>
        </row>
        <row r="7057">
          <cell r="AF7057" t="str">
            <v>商铺物业费</v>
          </cell>
        </row>
        <row r="7058">
          <cell r="C7058" t="str">
            <v>中华东波苑</v>
          </cell>
        </row>
        <row r="7058">
          <cell r="K7058" t="str">
            <v>2025年</v>
          </cell>
        </row>
        <row r="7058">
          <cell r="M7058">
            <v>46022</v>
          </cell>
        </row>
        <row r="7058">
          <cell r="S7058">
            <v>1673.88</v>
          </cell>
        </row>
        <row r="7058">
          <cell r="AA7058">
            <v>45689</v>
          </cell>
          <cell r="AB7058">
            <v>2025</v>
          </cell>
        </row>
        <row r="7058">
          <cell r="AF7058" t="str">
            <v>住宅物业费</v>
          </cell>
        </row>
        <row r="7059">
          <cell r="C7059" t="str">
            <v>中华东波苑</v>
          </cell>
        </row>
        <row r="7059">
          <cell r="K7059" t="str">
            <v>2025年</v>
          </cell>
        </row>
        <row r="7059">
          <cell r="M7059">
            <v>46022</v>
          </cell>
        </row>
        <row r="7059">
          <cell r="S7059">
            <v>3000</v>
          </cell>
        </row>
        <row r="7059">
          <cell r="AA7059">
            <v>45689</v>
          </cell>
          <cell r="AB7059">
            <v>2025</v>
          </cell>
        </row>
        <row r="7059">
          <cell r="AF7059" t="str">
            <v>地面停车费</v>
          </cell>
        </row>
        <row r="7060">
          <cell r="C7060" t="str">
            <v>中华东波苑</v>
          </cell>
        </row>
        <row r="7060">
          <cell r="K7060" t="str">
            <v>2025年</v>
          </cell>
        </row>
        <row r="7060">
          <cell r="M7060">
            <v>46022</v>
          </cell>
        </row>
        <row r="7060">
          <cell r="S7060">
            <v>1656.12</v>
          </cell>
        </row>
        <row r="7060">
          <cell r="AA7060">
            <v>45689</v>
          </cell>
          <cell r="AB7060">
            <v>2025</v>
          </cell>
        </row>
        <row r="7060">
          <cell r="AF7060" t="str">
            <v>住宅物业费</v>
          </cell>
        </row>
        <row r="7061">
          <cell r="C7061" t="str">
            <v>中华东波苑</v>
          </cell>
        </row>
        <row r="7061">
          <cell r="K7061" t="str">
            <v>2025年</v>
          </cell>
        </row>
        <row r="7061">
          <cell r="M7061">
            <v>46022</v>
          </cell>
        </row>
        <row r="7061">
          <cell r="S7061">
            <v>3000</v>
          </cell>
        </row>
        <row r="7061">
          <cell r="AA7061">
            <v>45689</v>
          </cell>
          <cell r="AB7061">
            <v>2025</v>
          </cell>
        </row>
        <row r="7061">
          <cell r="AF7061" t="str">
            <v>地面停车费</v>
          </cell>
        </row>
        <row r="7062">
          <cell r="C7062" t="str">
            <v>中华东波苑</v>
          </cell>
        </row>
        <row r="7062">
          <cell r="K7062" t="str">
            <v>2024年</v>
          </cell>
        </row>
        <row r="7062">
          <cell r="M7062">
            <v>45657</v>
          </cell>
        </row>
        <row r="7062">
          <cell r="S7062">
            <v>1025</v>
          </cell>
        </row>
        <row r="7062">
          <cell r="AA7062">
            <v>45689</v>
          </cell>
          <cell r="AB7062">
            <v>2025</v>
          </cell>
        </row>
        <row r="7062">
          <cell r="AF7062" t="str">
            <v>电费及管理费</v>
          </cell>
        </row>
        <row r="7063">
          <cell r="C7063" t="str">
            <v>中华东波苑</v>
          </cell>
        </row>
        <row r="7063">
          <cell r="K7063" t="str">
            <v>2024年</v>
          </cell>
        </row>
        <row r="7063">
          <cell r="M7063">
            <v>45504</v>
          </cell>
        </row>
        <row r="7063">
          <cell r="S7063">
            <v>15000</v>
          </cell>
        </row>
        <row r="7063">
          <cell r="AA7063">
            <v>45689</v>
          </cell>
          <cell r="AB7063">
            <v>2025</v>
          </cell>
        </row>
        <row r="7063">
          <cell r="AF7063" t="str">
            <v>电费及管理费</v>
          </cell>
        </row>
        <row r="7064">
          <cell r="C7064" t="str">
            <v>中华东波苑</v>
          </cell>
        </row>
        <row r="7064">
          <cell r="K7064" t="str">
            <v>2025年</v>
          </cell>
        </row>
        <row r="7064">
          <cell r="M7064">
            <v>46022</v>
          </cell>
        </row>
        <row r="7064">
          <cell r="S7064">
            <v>1473.6</v>
          </cell>
        </row>
        <row r="7064">
          <cell r="AA7064">
            <v>45689</v>
          </cell>
          <cell r="AB7064">
            <v>2025</v>
          </cell>
        </row>
        <row r="7064">
          <cell r="AF7064" t="str">
            <v>住宅物业费</v>
          </cell>
        </row>
        <row r="7065">
          <cell r="C7065" t="str">
            <v>中华东波苑</v>
          </cell>
        </row>
        <row r="7065">
          <cell r="K7065" t="str">
            <v>2025年</v>
          </cell>
        </row>
        <row r="7065">
          <cell r="M7065">
            <v>46022</v>
          </cell>
        </row>
        <row r="7065">
          <cell r="S7065">
            <v>3000</v>
          </cell>
        </row>
        <row r="7065">
          <cell r="AA7065">
            <v>45689</v>
          </cell>
          <cell r="AB7065">
            <v>2025</v>
          </cell>
        </row>
        <row r="7065">
          <cell r="AF7065" t="str">
            <v>地面停车费</v>
          </cell>
        </row>
        <row r="7066">
          <cell r="C7066" t="str">
            <v>中华东波苑</v>
          </cell>
        </row>
        <row r="7066">
          <cell r="K7066" t="str">
            <v>2025年</v>
          </cell>
        </row>
        <row r="7066">
          <cell r="M7066">
            <v>46022</v>
          </cell>
        </row>
        <row r="7066">
          <cell r="S7066">
            <v>1473.6</v>
          </cell>
        </row>
        <row r="7066">
          <cell r="AA7066">
            <v>45689</v>
          </cell>
          <cell r="AB7066">
            <v>2025</v>
          </cell>
        </row>
        <row r="7066">
          <cell r="AF7066" t="str">
            <v>住宅物业费</v>
          </cell>
        </row>
        <row r="7067">
          <cell r="C7067" t="str">
            <v>中华东波苑</v>
          </cell>
        </row>
        <row r="7067">
          <cell r="K7067" t="str">
            <v>2025年</v>
          </cell>
        </row>
        <row r="7067">
          <cell r="M7067">
            <v>45838</v>
          </cell>
        </row>
        <row r="7067">
          <cell r="S7067">
            <v>736.84</v>
          </cell>
        </row>
        <row r="7067">
          <cell r="AA7067">
            <v>45689</v>
          </cell>
          <cell r="AB7067">
            <v>2025</v>
          </cell>
        </row>
        <row r="7067">
          <cell r="AF7067" t="str">
            <v>住宅物业费</v>
          </cell>
        </row>
        <row r="7068">
          <cell r="C7068" t="str">
            <v>中华东波苑</v>
          </cell>
        </row>
        <row r="7068">
          <cell r="K7068" t="str">
            <v>2025年</v>
          </cell>
        </row>
        <row r="7068">
          <cell r="M7068">
            <v>45688</v>
          </cell>
        </row>
        <row r="7068">
          <cell r="S7068">
            <v>3366</v>
          </cell>
        </row>
        <row r="7068">
          <cell r="AA7068">
            <v>45689</v>
          </cell>
          <cell r="AB7068">
            <v>2025</v>
          </cell>
        </row>
        <row r="7068">
          <cell r="AF7068" t="str">
            <v>电费及管理费</v>
          </cell>
        </row>
        <row r="7069">
          <cell r="C7069" t="str">
            <v>中华东波苑</v>
          </cell>
        </row>
        <row r="7069">
          <cell r="K7069" t="str">
            <v>2025年</v>
          </cell>
        </row>
        <row r="7069">
          <cell r="M7069">
            <v>45688</v>
          </cell>
        </row>
        <row r="7069">
          <cell r="S7069">
            <v>187.72</v>
          </cell>
        </row>
        <row r="7069">
          <cell r="AA7069">
            <v>45689</v>
          </cell>
          <cell r="AB7069">
            <v>2025</v>
          </cell>
        </row>
        <row r="7069">
          <cell r="AF7069" t="str">
            <v>代收水费</v>
          </cell>
        </row>
        <row r="7070">
          <cell r="C7070" t="str">
            <v>中华东波苑</v>
          </cell>
        </row>
        <row r="7070">
          <cell r="K7070" t="str">
            <v>2025年</v>
          </cell>
        </row>
        <row r="7070">
          <cell r="M7070">
            <v>45688</v>
          </cell>
        </row>
        <row r="7070">
          <cell r="S7070">
            <v>1323</v>
          </cell>
        </row>
        <row r="7070">
          <cell r="AA7070">
            <v>45689</v>
          </cell>
          <cell r="AB7070">
            <v>2025</v>
          </cell>
        </row>
        <row r="7070">
          <cell r="AF7070" t="str">
            <v>电费及管理费</v>
          </cell>
        </row>
        <row r="7071">
          <cell r="C7071" t="str">
            <v>中华东波苑</v>
          </cell>
        </row>
        <row r="7071">
          <cell r="K7071" t="str">
            <v>2025年</v>
          </cell>
        </row>
        <row r="7071">
          <cell r="M7071">
            <v>45688</v>
          </cell>
        </row>
        <row r="7071">
          <cell r="S7071">
            <v>195</v>
          </cell>
        </row>
        <row r="7071">
          <cell r="AA7071">
            <v>45689</v>
          </cell>
          <cell r="AB7071">
            <v>2025</v>
          </cell>
        </row>
        <row r="7071">
          <cell r="AF7071" t="str">
            <v>代收水费</v>
          </cell>
        </row>
        <row r="7072">
          <cell r="C7072" t="str">
            <v>中华东波苑</v>
          </cell>
        </row>
        <row r="7072">
          <cell r="K7072" t="str">
            <v>2025年</v>
          </cell>
        </row>
        <row r="7072">
          <cell r="M7072">
            <v>45688</v>
          </cell>
        </row>
        <row r="7072">
          <cell r="S7072">
            <v>302.06</v>
          </cell>
        </row>
        <row r="7072">
          <cell r="AA7072">
            <v>45689</v>
          </cell>
          <cell r="AB7072">
            <v>2025</v>
          </cell>
        </row>
        <row r="7072">
          <cell r="AF7072" t="str">
            <v>商铺物业费</v>
          </cell>
        </row>
        <row r="7073">
          <cell r="C7073" t="str">
            <v>中华东波苑</v>
          </cell>
        </row>
        <row r="7073">
          <cell r="K7073" t="str">
            <v>2025年</v>
          </cell>
        </row>
        <row r="7073">
          <cell r="M7073">
            <v>45688</v>
          </cell>
        </row>
        <row r="7073">
          <cell r="S7073">
            <v>1910.7</v>
          </cell>
        </row>
        <row r="7073">
          <cell r="AA7073">
            <v>45689</v>
          </cell>
          <cell r="AB7073">
            <v>2025</v>
          </cell>
        </row>
        <row r="7073">
          <cell r="AF7073" t="str">
            <v>电费及管理费</v>
          </cell>
        </row>
        <row r="7074">
          <cell r="C7074" t="str">
            <v>中华东波苑</v>
          </cell>
        </row>
        <row r="7074">
          <cell r="K7074" t="str">
            <v>2025年</v>
          </cell>
        </row>
        <row r="7074">
          <cell r="M7074">
            <v>45688</v>
          </cell>
        </row>
        <row r="7074">
          <cell r="S7074">
            <v>375</v>
          </cell>
        </row>
        <row r="7074">
          <cell r="AA7074">
            <v>45689</v>
          </cell>
          <cell r="AB7074">
            <v>2025</v>
          </cell>
        </row>
        <row r="7074">
          <cell r="AF7074" t="str">
            <v>代收水费</v>
          </cell>
        </row>
        <row r="7075">
          <cell r="C7075" t="str">
            <v>中华东波苑</v>
          </cell>
        </row>
        <row r="7075">
          <cell r="K7075" t="str">
            <v>2025年</v>
          </cell>
        </row>
        <row r="7075">
          <cell r="M7075">
            <v>45688</v>
          </cell>
        </row>
        <row r="7075">
          <cell r="S7075">
            <v>2965.6</v>
          </cell>
        </row>
        <row r="7075">
          <cell r="AA7075">
            <v>45689</v>
          </cell>
          <cell r="AB7075">
            <v>2025</v>
          </cell>
        </row>
        <row r="7075">
          <cell r="AF7075" t="str">
            <v>电费及管理费</v>
          </cell>
        </row>
        <row r="7076">
          <cell r="C7076" t="str">
            <v>中华东波苑</v>
          </cell>
        </row>
        <row r="7076">
          <cell r="K7076" t="str">
            <v>2025年</v>
          </cell>
        </row>
        <row r="7076">
          <cell r="M7076">
            <v>45688</v>
          </cell>
        </row>
        <row r="7076">
          <cell r="S7076">
            <v>727.5</v>
          </cell>
        </row>
        <row r="7076">
          <cell r="AA7076">
            <v>45689</v>
          </cell>
          <cell r="AB7076">
            <v>2025</v>
          </cell>
        </row>
        <row r="7076">
          <cell r="AF7076" t="str">
            <v>代收水费</v>
          </cell>
        </row>
        <row r="7077">
          <cell r="C7077" t="str">
            <v>中华东波苑</v>
          </cell>
        </row>
        <row r="7077">
          <cell r="K7077" t="str">
            <v>2025年</v>
          </cell>
        </row>
        <row r="7077">
          <cell r="M7077">
            <v>45688</v>
          </cell>
        </row>
        <row r="7077">
          <cell r="S7077">
            <v>297</v>
          </cell>
        </row>
        <row r="7077">
          <cell r="AA7077">
            <v>45689</v>
          </cell>
          <cell r="AB7077">
            <v>2025</v>
          </cell>
        </row>
        <row r="7077">
          <cell r="AF7077" t="str">
            <v>电费及管理费</v>
          </cell>
        </row>
        <row r="7078">
          <cell r="C7078" t="str">
            <v>中华东波苑</v>
          </cell>
        </row>
        <row r="7078">
          <cell r="K7078" t="str">
            <v>2025年</v>
          </cell>
        </row>
        <row r="7078">
          <cell r="M7078">
            <v>45688</v>
          </cell>
        </row>
        <row r="7078">
          <cell r="S7078">
            <v>75</v>
          </cell>
        </row>
        <row r="7078">
          <cell r="AA7078">
            <v>45689</v>
          </cell>
          <cell r="AB7078">
            <v>2025</v>
          </cell>
        </row>
        <row r="7078">
          <cell r="AF7078" t="str">
            <v>代收水费</v>
          </cell>
        </row>
        <row r="7079">
          <cell r="C7079" t="str">
            <v>中华东波苑</v>
          </cell>
        </row>
        <row r="7079">
          <cell r="K7079" t="str">
            <v>2025年</v>
          </cell>
        </row>
        <row r="7079">
          <cell r="M7079">
            <v>45716</v>
          </cell>
        </row>
        <row r="7079">
          <cell r="S7079">
            <v>66</v>
          </cell>
        </row>
        <row r="7079">
          <cell r="AA7079">
            <v>45689</v>
          </cell>
          <cell r="AB7079">
            <v>2025</v>
          </cell>
        </row>
        <row r="7079">
          <cell r="AF7079" t="str">
            <v>电费及管理费</v>
          </cell>
        </row>
        <row r="7080">
          <cell r="C7080" t="str">
            <v>中华东波苑</v>
          </cell>
        </row>
        <row r="7080">
          <cell r="K7080" t="str">
            <v>2025年</v>
          </cell>
        </row>
        <row r="7080">
          <cell r="M7080">
            <v>45716</v>
          </cell>
        </row>
        <row r="7080">
          <cell r="S7080">
            <v>2494.1</v>
          </cell>
        </row>
        <row r="7080">
          <cell r="AA7080">
            <v>45689</v>
          </cell>
          <cell r="AB7080">
            <v>2025</v>
          </cell>
        </row>
        <row r="7080">
          <cell r="AF7080" t="str">
            <v>商铺物业费</v>
          </cell>
        </row>
        <row r="7081">
          <cell r="C7081" t="str">
            <v>中华东波苑</v>
          </cell>
        </row>
        <row r="7081">
          <cell r="K7081" t="str">
            <v>2025年</v>
          </cell>
        </row>
        <row r="7081">
          <cell r="M7081">
            <v>45688</v>
          </cell>
        </row>
        <row r="7081">
          <cell r="S7081">
            <v>256.5</v>
          </cell>
        </row>
        <row r="7081">
          <cell r="AA7081">
            <v>45689</v>
          </cell>
          <cell r="AB7081">
            <v>2025</v>
          </cell>
        </row>
        <row r="7081">
          <cell r="AF7081" t="str">
            <v>电费及管理费</v>
          </cell>
        </row>
        <row r="7082">
          <cell r="C7082" t="str">
            <v>中华东波苑</v>
          </cell>
        </row>
        <row r="7082">
          <cell r="K7082" t="str">
            <v>2025年</v>
          </cell>
        </row>
        <row r="7082">
          <cell r="M7082">
            <v>45688</v>
          </cell>
        </row>
        <row r="7082">
          <cell r="S7082">
            <v>7.22</v>
          </cell>
        </row>
        <row r="7082">
          <cell r="AA7082">
            <v>45689</v>
          </cell>
          <cell r="AB7082">
            <v>2025</v>
          </cell>
        </row>
        <row r="7082">
          <cell r="AF7082" t="str">
            <v>代收水费</v>
          </cell>
        </row>
        <row r="7083">
          <cell r="C7083" t="str">
            <v>中华东波苑</v>
          </cell>
        </row>
        <row r="7083">
          <cell r="K7083" t="str">
            <v>2025年</v>
          </cell>
        </row>
        <row r="7083">
          <cell r="M7083">
            <v>45747</v>
          </cell>
        </row>
        <row r="7083">
          <cell r="S7083">
            <v>1674.33</v>
          </cell>
        </row>
        <row r="7083">
          <cell r="AA7083">
            <v>45689</v>
          </cell>
          <cell r="AB7083">
            <v>2025</v>
          </cell>
        </row>
        <row r="7083">
          <cell r="AF7083" t="str">
            <v>商铺物业费</v>
          </cell>
        </row>
        <row r="7084">
          <cell r="C7084" t="str">
            <v>中华东波苑</v>
          </cell>
        </row>
        <row r="7084">
          <cell r="K7084" t="str">
            <v>2025年</v>
          </cell>
        </row>
        <row r="7084">
          <cell r="M7084">
            <v>45747</v>
          </cell>
        </row>
        <row r="7084">
          <cell r="S7084">
            <v>1282.94</v>
          </cell>
        </row>
        <row r="7084">
          <cell r="AA7084">
            <v>45689</v>
          </cell>
          <cell r="AB7084">
            <v>2025</v>
          </cell>
        </row>
        <row r="7084">
          <cell r="AF7084" t="str">
            <v>商铺物业费</v>
          </cell>
        </row>
        <row r="7085">
          <cell r="C7085" t="str">
            <v>中华东波苑</v>
          </cell>
        </row>
        <row r="7085">
          <cell r="K7085" t="str">
            <v>2025年</v>
          </cell>
        </row>
        <row r="7085">
          <cell r="M7085">
            <v>45747</v>
          </cell>
        </row>
        <row r="7085">
          <cell r="S7085">
            <v>3553.81</v>
          </cell>
        </row>
        <row r="7085">
          <cell r="AA7085">
            <v>45689</v>
          </cell>
          <cell r="AB7085">
            <v>2025</v>
          </cell>
        </row>
        <row r="7085">
          <cell r="AF7085" t="str">
            <v>商铺物业费</v>
          </cell>
        </row>
        <row r="7086">
          <cell r="C7086" t="str">
            <v>中华东波苑</v>
          </cell>
        </row>
        <row r="7086">
          <cell r="K7086" t="str">
            <v>2024年</v>
          </cell>
        </row>
        <row r="7086">
          <cell r="M7086">
            <v>45504</v>
          </cell>
        </row>
        <row r="7086">
          <cell r="S7086">
            <v>5000</v>
          </cell>
        </row>
        <row r="7086">
          <cell r="AA7086">
            <v>45689</v>
          </cell>
          <cell r="AB7086">
            <v>2025</v>
          </cell>
        </row>
        <row r="7086">
          <cell r="AF7086" t="str">
            <v>电费及管理费</v>
          </cell>
        </row>
        <row r="7087">
          <cell r="C7087" t="str">
            <v>中华东波苑</v>
          </cell>
        </row>
        <row r="7087">
          <cell r="K7087" t="str">
            <v>2025年</v>
          </cell>
        </row>
        <row r="7087">
          <cell r="M7087">
            <v>46022</v>
          </cell>
        </row>
        <row r="7087">
          <cell r="S7087">
            <v>1673.88</v>
          </cell>
        </row>
        <row r="7087">
          <cell r="AA7087">
            <v>45689</v>
          </cell>
          <cell r="AB7087">
            <v>2025</v>
          </cell>
        </row>
        <row r="7087">
          <cell r="AF7087" t="str">
            <v>住宅物业费</v>
          </cell>
        </row>
        <row r="7088">
          <cell r="C7088" t="str">
            <v>中华东波苑</v>
          </cell>
        </row>
        <row r="7088">
          <cell r="K7088" t="str">
            <v>2025年</v>
          </cell>
        </row>
        <row r="7088">
          <cell r="M7088">
            <v>46022</v>
          </cell>
        </row>
        <row r="7088">
          <cell r="S7088">
            <v>1794.36</v>
          </cell>
        </row>
        <row r="7088">
          <cell r="AA7088">
            <v>45689</v>
          </cell>
          <cell r="AB7088">
            <v>2025</v>
          </cell>
        </row>
        <row r="7088">
          <cell r="AF7088" t="str">
            <v>住宅物业费</v>
          </cell>
        </row>
        <row r="7089">
          <cell r="C7089" t="str">
            <v>中华东波苑</v>
          </cell>
        </row>
        <row r="7089">
          <cell r="K7089" t="str">
            <v>2025年</v>
          </cell>
        </row>
        <row r="7089">
          <cell r="M7089">
            <v>45716</v>
          </cell>
        </row>
        <row r="7089">
          <cell r="S7089">
            <v>500</v>
          </cell>
        </row>
        <row r="7089">
          <cell r="AA7089">
            <v>45689</v>
          </cell>
          <cell r="AB7089">
            <v>2025</v>
          </cell>
        </row>
        <row r="7089">
          <cell r="AF7089" t="str">
            <v>临时停车费</v>
          </cell>
        </row>
        <row r="7090">
          <cell r="C7090" t="str">
            <v>中华东波苑</v>
          </cell>
        </row>
        <row r="7090">
          <cell r="K7090" t="str">
            <v>2025年</v>
          </cell>
        </row>
        <row r="7090">
          <cell r="M7090">
            <v>45716</v>
          </cell>
        </row>
        <row r="7090">
          <cell r="S7090">
            <v>360</v>
          </cell>
        </row>
        <row r="7090">
          <cell r="AA7090">
            <v>45689</v>
          </cell>
          <cell r="AB7090">
            <v>2025</v>
          </cell>
        </row>
        <row r="7090">
          <cell r="AF7090" t="str">
            <v>临时停车费</v>
          </cell>
        </row>
        <row r="7091">
          <cell r="C7091" t="str">
            <v>中华东波苑</v>
          </cell>
        </row>
        <row r="7091">
          <cell r="K7091" t="str">
            <v>2025年</v>
          </cell>
        </row>
        <row r="7091">
          <cell r="M7091">
            <v>45716</v>
          </cell>
        </row>
        <row r="7091">
          <cell r="S7091">
            <v>0.02</v>
          </cell>
        </row>
        <row r="7091">
          <cell r="AA7091">
            <v>45689</v>
          </cell>
          <cell r="AB7091">
            <v>2025</v>
          </cell>
        </row>
        <row r="7091">
          <cell r="AF7091" t="str">
            <v>其他收入</v>
          </cell>
        </row>
        <row r="7092">
          <cell r="C7092" t="str">
            <v>中华东波苑</v>
          </cell>
        </row>
        <row r="7092">
          <cell r="K7092" t="str">
            <v>2025年</v>
          </cell>
        </row>
        <row r="7092">
          <cell r="M7092">
            <v>46022</v>
          </cell>
        </row>
        <row r="7092">
          <cell r="S7092">
            <v>1473.6</v>
          </cell>
        </row>
        <row r="7092">
          <cell r="AA7092">
            <v>45717</v>
          </cell>
          <cell r="AB7092">
            <v>2025</v>
          </cell>
        </row>
        <row r="7092">
          <cell r="AF7092" t="str">
            <v>住宅物业费</v>
          </cell>
        </row>
        <row r="7093">
          <cell r="C7093" t="str">
            <v>中华东波苑</v>
          </cell>
        </row>
        <row r="7093">
          <cell r="K7093" t="str">
            <v>2025年</v>
          </cell>
        </row>
        <row r="7093">
          <cell r="M7093">
            <v>46022</v>
          </cell>
        </row>
        <row r="7093">
          <cell r="S7093">
            <v>1673.88</v>
          </cell>
        </row>
        <row r="7093">
          <cell r="AA7093">
            <v>45717</v>
          </cell>
          <cell r="AB7093">
            <v>2025</v>
          </cell>
        </row>
        <row r="7093">
          <cell r="AF7093" t="str">
            <v>住宅物业费</v>
          </cell>
        </row>
        <row r="7094">
          <cell r="C7094" t="str">
            <v>中华东波苑</v>
          </cell>
        </row>
        <row r="7094">
          <cell r="K7094" t="str">
            <v>2025年</v>
          </cell>
        </row>
        <row r="7094">
          <cell r="M7094">
            <v>46022</v>
          </cell>
        </row>
        <row r="7094">
          <cell r="S7094">
            <v>4200</v>
          </cell>
        </row>
        <row r="7094">
          <cell r="AA7094">
            <v>45717</v>
          </cell>
          <cell r="AB7094">
            <v>2025</v>
          </cell>
        </row>
        <row r="7094">
          <cell r="AF7094" t="str">
            <v>地下停车费</v>
          </cell>
        </row>
        <row r="7095">
          <cell r="C7095" t="str">
            <v>中华东波苑</v>
          </cell>
        </row>
        <row r="7095">
          <cell r="K7095" t="str">
            <v>2025年</v>
          </cell>
        </row>
        <row r="7095">
          <cell r="M7095">
            <v>45838</v>
          </cell>
        </row>
        <row r="7095">
          <cell r="S7095">
            <v>868.98</v>
          </cell>
        </row>
        <row r="7095">
          <cell r="AA7095">
            <v>45717</v>
          </cell>
          <cell r="AB7095">
            <v>2025</v>
          </cell>
        </row>
        <row r="7095">
          <cell r="AF7095" t="str">
            <v>住宅物业费</v>
          </cell>
        </row>
        <row r="7096">
          <cell r="C7096" t="str">
            <v>中华东波苑</v>
          </cell>
        </row>
        <row r="7096">
          <cell r="K7096" t="str">
            <v>2025年</v>
          </cell>
        </row>
        <row r="7096">
          <cell r="M7096">
            <v>45838</v>
          </cell>
        </row>
        <row r="7096">
          <cell r="S7096">
            <v>828.06</v>
          </cell>
        </row>
        <row r="7096">
          <cell r="AA7096">
            <v>45717</v>
          </cell>
          <cell r="AB7096">
            <v>2025</v>
          </cell>
        </row>
        <row r="7096">
          <cell r="AF7096" t="str">
            <v>住宅物业费</v>
          </cell>
        </row>
        <row r="7097">
          <cell r="C7097" t="str">
            <v>中华东波苑</v>
          </cell>
        </row>
        <row r="7097">
          <cell r="K7097" t="str">
            <v>2025年</v>
          </cell>
        </row>
        <row r="7097">
          <cell r="M7097">
            <v>45838</v>
          </cell>
        </row>
        <row r="7097">
          <cell r="S7097">
            <v>750</v>
          </cell>
        </row>
        <row r="7097">
          <cell r="AA7097">
            <v>45717</v>
          </cell>
          <cell r="AB7097">
            <v>2025</v>
          </cell>
        </row>
        <row r="7097">
          <cell r="AF7097" t="str">
            <v>小业主产权车辆管理费</v>
          </cell>
        </row>
        <row r="7098">
          <cell r="C7098" t="str">
            <v>中华东波苑</v>
          </cell>
        </row>
        <row r="7098">
          <cell r="K7098" t="str">
            <v>2025年</v>
          </cell>
        </row>
        <row r="7098">
          <cell r="M7098">
            <v>46022</v>
          </cell>
        </row>
        <row r="7098">
          <cell r="S7098">
            <v>1473.6</v>
          </cell>
        </row>
        <row r="7098">
          <cell r="AA7098">
            <v>45717</v>
          </cell>
          <cell r="AB7098">
            <v>2025</v>
          </cell>
        </row>
        <row r="7098">
          <cell r="AF7098" t="str">
            <v>住宅物业费</v>
          </cell>
        </row>
        <row r="7099">
          <cell r="C7099" t="str">
            <v>中华东波苑</v>
          </cell>
        </row>
        <row r="7099">
          <cell r="K7099" t="str">
            <v>2025年</v>
          </cell>
        </row>
        <row r="7099">
          <cell r="M7099">
            <v>46022</v>
          </cell>
        </row>
        <row r="7099">
          <cell r="S7099">
            <v>3000</v>
          </cell>
        </row>
        <row r="7099">
          <cell r="AA7099">
            <v>45717</v>
          </cell>
          <cell r="AB7099">
            <v>2025</v>
          </cell>
        </row>
        <row r="7099">
          <cell r="AF7099" t="str">
            <v>地面停车费</v>
          </cell>
        </row>
        <row r="7100">
          <cell r="C7100" t="str">
            <v>中华东波苑</v>
          </cell>
        </row>
        <row r="7100">
          <cell r="K7100" t="str">
            <v>2025年</v>
          </cell>
        </row>
        <row r="7100">
          <cell r="M7100">
            <v>45838</v>
          </cell>
        </row>
        <row r="7100">
          <cell r="S7100">
            <v>900.42</v>
          </cell>
        </row>
        <row r="7100">
          <cell r="AA7100">
            <v>45717</v>
          </cell>
          <cell r="AB7100">
            <v>2025</v>
          </cell>
        </row>
        <row r="7100">
          <cell r="AF7100" t="str">
            <v>住宅物业费</v>
          </cell>
        </row>
        <row r="7101">
          <cell r="C7101" t="str">
            <v>中华东波苑</v>
          </cell>
        </row>
        <row r="7101">
          <cell r="K7101" t="str">
            <v>2025年</v>
          </cell>
        </row>
        <row r="7101">
          <cell r="M7101">
            <v>46022</v>
          </cell>
        </row>
        <row r="7101">
          <cell r="S7101">
            <v>1799.16</v>
          </cell>
        </row>
        <row r="7101">
          <cell r="AA7101">
            <v>45717</v>
          </cell>
          <cell r="AB7101">
            <v>2025</v>
          </cell>
        </row>
        <row r="7101">
          <cell r="AF7101" t="str">
            <v>住宅物业费</v>
          </cell>
        </row>
        <row r="7102">
          <cell r="C7102" t="str">
            <v>中华东波苑</v>
          </cell>
        </row>
        <row r="7102">
          <cell r="K7102" t="str">
            <v>2025年</v>
          </cell>
        </row>
        <row r="7102">
          <cell r="M7102">
            <v>46022</v>
          </cell>
        </row>
        <row r="7102">
          <cell r="S7102">
            <v>3000</v>
          </cell>
        </row>
        <row r="7102">
          <cell r="AA7102">
            <v>45717</v>
          </cell>
          <cell r="AB7102">
            <v>2025</v>
          </cell>
        </row>
        <row r="7102">
          <cell r="AF7102" t="str">
            <v>地面停车费</v>
          </cell>
        </row>
        <row r="7103">
          <cell r="C7103" t="str">
            <v>中华东波苑</v>
          </cell>
        </row>
        <row r="7103">
          <cell r="K7103" t="str">
            <v>2025年</v>
          </cell>
        </row>
        <row r="7103">
          <cell r="M7103">
            <v>45688</v>
          </cell>
        </row>
        <row r="7103">
          <cell r="S7103">
            <v>6073.1</v>
          </cell>
        </row>
        <row r="7103">
          <cell r="AA7103">
            <v>45717</v>
          </cell>
          <cell r="AB7103">
            <v>2025</v>
          </cell>
        </row>
        <row r="7103">
          <cell r="AF7103" t="str">
            <v>电费及管理费</v>
          </cell>
        </row>
        <row r="7104">
          <cell r="C7104" t="str">
            <v>中华东波苑</v>
          </cell>
        </row>
        <row r="7104">
          <cell r="K7104" t="str">
            <v>2025年</v>
          </cell>
        </row>
        <row r="7104">
          <cell r="M7104">
            <v>45688</v>
          </cell>
        </row>
        <row r="7104">
          <cell r="S7104">
            <v>581.94</v>
          </cell>
        </row>
        <row r="7104">
          <cell r="AA7104">
            <v>45717</v>
          </cell>
          <cell r="AB7104">
            <v>2025</v>
          </cell>
        </row>
        <row r="7104">
          <cell r="AF7104" t="str">
            <v>代收水费</v>
          </cell>
        </row>
        <row r="7105">
          <cell r="C7105" t="str">
            <v>中华东波苑</v>
          </cell>
        </row>
        <row r="7105">
          <cell r="K7105" t="str">
            <v>2025年</v>
          </cell>
        </row>
        <row r="7105">
          <cell r="M7105">
            <v>45747</v>
          </cell>
        </row>
        <row r="7105">
          <cell r="S7105">
            <v>2365.5</v>
          </cell>
        </row>
        <row r="7105">
          <cell r="AA7105">
            <v>45717</v>
          </cell>
          <cell r="AB7105">
            <v>2025</v>
          </cell>
        </row>
        <row r="7105">
          <cell r="AF7105" t="str">
            <v>商铺物业费</v>
          </cell>
        </row>
        <row r="7106">
          <cell r="C7106" t="str">
            <v>中华东波苑</v>
          </cell>
        </row>
        <row r="7106">
          <cell r="K7106" t="str">
            <v>2025年</v>
          </cell>
        </row>
        <row r="7106">
          <cell r="M7106">
            <v>46022</v>
          </cell>
        </row>
        <row r="7106">
          <cell r="S7106">
            <v>3000</v>
          </cell>
        </row>
        <row r="7106">
          <cell r="AA7106">
            <v>45717</v>
          </cell>
          <cell r="AB7106">
            <v>2025</v>
          </cell>
        </row>
        <row r="7106">
          <cell r="AF7106" t="str">
            <v>地面停车费</v>
          </cell>
        </row>
        <row r="7107">
          <cell r="C7107" t="str">
            <v>中华东波苑</v>
          </cell>
        </row>
        <row r="7107">
          <cell r="K7107" t="str">
            <v>2025年</v>
          </cell>
        </row>
        <row r="7107">
          <cell r="M7107">
            <v>46022</v>
          </cell>
        </row>
        <row r="7107">
          <cell r="S7107">
            <v>1709.88</v>
          </cell>
        </row>
        <row r="7107">
          <cell r="AA7107">
            <v>45717</v>
          </cell>
          <cell r="AB7107">
            <v>2025</v>
          </cell>
        </row>
        <row r="7107">
          <cell r="AF7107" t="str">
            <v>住宅物业费</v>
          </cell>
        </row>
        <row r="7108">
          <cell r="C7108" t="str">
            <v>中华东波苑</v>
          </cell>
        </row>
        <row r="7108">
          <cell r="K7108" t="str">
            <v>2025年</v>
          </cell>
        </row>
        <row r="7108">
          <cell r="M7108">
            <v>45688</v>
          </cell>
        </row>
        <row r="7108">
          <cell r="S7108">
            <v>0.3</v>
          </cell>
        </row>
        <row r="7108">
          <cell r="AA7108">
            <v>45717</v>
          </cell>
          <cell r="AB7108">
            <v>2025</v>
          </cell>
        </row>
        <row r="7108">
          <cell r="AF7108" t="str">
            <v>电费及管理费</v>
          </cell>
        </row>
        <row r="7109">
          <cell r="C7109" t="str">
            <v>中华东波苑</v>
          </cell>
        </row>
        <row r="7109">
          <cell r="K7109" t="str">
            <v>2025年</v>
          </cell>
        </row>
        <row r="7109">
          <cell r="M7109">
            <v>45688</v>
          </cell>
        </row>
        <row r="7109">
          <cell r="S7109">
            <v>8447.4</v>
          </cell>
        </row>
        <row r="7109">
          <cell r="AA7109">
            <v>45717</v>
          </cell>
          <cell r="AB7109">
            <v>2025</v>
          </cell>
        </row>
        <row r="7109">
          <cell r="AF7109" t="str">
            <v>代收水费</v>
          </cell>
        </row>
        <row r="7110">
          <cell r="C7110" t="str">
            <v>中华东波苑</v>
          </cell>
        </row>
        <row r="7110">
          <cell r="K7110" t="str">
            <v>2025年</v>
          </cell>
        </row>
        <row r="7110">
          <cell r="M7110">
            <v>45838</v>
          </cell>
        </row>
        <row r="7110">
          <cell r="S7110">
            <v>836</v>
          </cell>
        </row>
        <row r="7110">
          <cell r="AA7110">
            <v>45717</v>
          </cell>
          <cell r="AB7110">
            <v>2025</v>
          </cell>
        </row>
        <row r="7110">
          <cell r="AF7110" t="str">
            <v>住宅物业费</v>
          </cell>
        </row>
        <row r="7111">
          <cell r="C7111" t="str">
            <v>中华东波苑</v>
          </cell>
        </row>
        <row r="7111">
          <cell r="K7111" t="str">
            <v>2025年</v>
          </cell>
        </row>
        <row r="7111">
          <cell r="M7111">
            <v>45838</v>
          </cell>
        </row>
        <row r="7111">
          <cell r="S7111">
            <v>836.94</v>
          </cell>
        </row>
        <row r="7111">
          <cell r="AA7111">
            <v>45717</v>
          </cell>
          <cell r="AB7111">
            <v>2025</v>
          </cell>
        </row>
        <row r="7111">
          <cell r="AF7111" t="str">
            <v>住宅物业费</v>
          </cell>
        </row>
        <row r="7112">
          <cell r="C7112" t="str">
            <v>中华东波苑</v>
          </cell>
        </row>
        <row r="7112">
          <cell r="K7112" t="str">
            <v>2025年</v>
          </cell>
        </row>
        <row r="7112">
          <cell r="M7112">
            <v>46022</v>
          </cell>
        </row>
        <row r="7112">
          <cell r="S7112">
            <v>1673.88</v>
          </cell>
        </row>
        <row r="7112">
          <cell r="AA7112">
            <v>45717</v>
          </cell>
          <cell r="AB7112">
            <v>2025</v>
          </cell>
        </row>
        <row r="7112">
          <cell r="AF7112" t="str">
            <v>住宅物业费</v>
          </cell>
        </row>
        <row r="7113">
          <cell r="C7113" t="str">
            <v>中华东波苑</v>
          </cell>
        </row>
        <row r="7113">
          <cell r="K7113" t="str">
            <v>2025年</v>
          </cell>
        </row>
        <row r="7113">
          <cell r="M7113">
            <v>46022</v>
          </cell>
        </row>
        <row r="7113">
          <cell r="S7113">
            <v>1473.61</v>
          </cell>
        </row>
        <row r="7113">
          <cell r="AA7113">
            <v>45717</v>
          </cell>
          <cell r="AB7113">
            <v>2025</v>
          </cell>
        </row>
        <row r="7113">
          <cell r="AF7113" t="str">
            <v>住宅物业费</v>
          </cell>
        </row>
        <row r="7114">
          <cell r="C7114" t="str">
            <v>中华东波苑</v>
          </cell>
        </row>
        <row r="7114">
          <cell r="K7114" t="str">
            <v>2025年</v>
          </cell>
        </row>
        <row r="7114">
          <cell r="M7114">
            <v>46022</v>
          </cell>
        </row>
        <row r="7114">
          <cell r="S7114">
            <v>1473.6</v>
          </cell>
        </row>
        <row r="7114">
          <cell r="AA7114">
            <v>45717</v>
          </cell>
          <cell r="AB7114">
            <v>2025</v>
          </cell>
        </row>
        <row r="7114">
          <cell r="AF7114" t="str">
            <v>住宅物业费</v>
          </cell>
        </row>
        <row r="7115">
          <cell r="C7115" t="str">
            <v>中华东波苑</v>
          </cell>
        </row>
        <row r="7115">
          <cell r="K7115" t="str">
            <v>2025年</v>
          </cell>
        </row>
        <row r="7115">
          <cell r="M7115">
            <v>46022</v>
          </cell>
        </row>
        <row r="7115">
          <cell r="S7115">
            <v>2094.36</v>
          </cell>
        </row>
        <row r="7115">
          <cell r="AA7115">
            <v>45717</v>
          </cell>
          <cell r="AB7115">
            <v>2025</v>
          </cell>
        </row>
        <row r="7115">
          <cell r="AF7115" t="str">
            <v>住宅物业费</v>
          </cell>
        </row>
        <row r="7116">
          <cell r="C7116" t="str">
            <v>中华东波苑</v>
          </cell>
        </row>
        <row r="7116">
          <cell r="K7116" t="str">
            <v>2025年</v>
          </cell>
        </row>
        <row r="7116">
          <cell r="M7116">
            <v>46022</v>
          </cell>
        </row>
        <row r="7116">
          <cell r="S7116">
            <v>3000</v>
          </cell>
        </row>
        <row r="7116">
          <cell r="AA7116">
            <v>45717</v>
          </cell>
          <cell r="AB7116">
            <v>2025</v>
          </cell>
        </row>
        <row r="7116">
          <cell r="AF7116" t="str">
            <v>地面停车费</v>
          </cell>
        </row>
        <row r="7117">
          <cell r="C7117" t="str">
            <v>中华东波苑</v>
          </cell>
        </row>
        <row r="7117">
          <cell r="K7117" t="str">
            <v>2025年</v>
          </cell>
        </row>
        <row r="7117">
          <cell r="M7117">
            <v>45747</v>
          </cell>
        </row>
        <row r="7117">
          <cell r="S7117">
            <v>1309.77</v>
          </cell>
        </row>
        <row r="7117">
          <cell r="AA7117">
            <v>45717</v>
          </cell>
          <cell r="AB7117">
            <v>2025</v>
          </cell>
        </row>
        <row r="7117">
          <cell r="AF7117" t="str">
            <v>商铺物业费</v>
          </cell>
        </row>
        <row r="7118">
          <cell r="C7118" t="str">
            <v>中华东波苑</v>
          </cell>
        </row>
        <row r="7118">
          <cell r="K7118" t="str">
            <v>2025年</v>
          </cell>
        </row>
        <row r="7118">
          <cell r="M7118">
            <v>46022</v>
          </cell>
        </row>
        <row r="7118">
          <cell r="S7118">
            <v>1473.6</v>
          </cell>
        </row>
        <row r="7118">
          <cell r="AA7118">
            <v>45717</v>
          </cell>
          <cell r="AB7118">
            <v>2025</v>
          </cell>
        </row>
        <row r="7118">
          <cell r="AF7118" t="str">
            <v>住宅物业费</v>
          </cell>
        </row>
        <row r="7119">
          <cell r="C7119" t="str">
            <v>中华东波苑</v>
          </cell>
        </row>
        <row r="7119">
          <cell r="K7119" t="str">
            <v>2025年</v>
          </cell>
        </row>
        <row r="7119">
          <cell r="M7119">
            <v>45747</v>
          </cell>
        </row>
        <row r="7119">
          <cell r="S7119">
            <v>3600</v>
          </cell>
        </row>
        <row r="7119">
          <cell r="AA7119">
            <v>45717</v>
          </cell>
          <cell r="AB7119">
            <v>2025</v>
          </cell>
        </row>
        <row r="7119">
          <cell r="AF7119" t="str">
            <v>租金收入</v>
          </cell>
        </row>
        <row r="7120">
          <cell r="C7120" t="str">
            <v>中华东波苑</v>
          </cell>
        </row>
        <row r="7120">
          <cell r="K7120" t="str">
            <v>2025年</v>
          </cell>
        </row>
        <row r="7120">
          <cell r="M7120">
            <v>45716</v>
          </cell>
        </row>
        <row r="7120">
          <cell r="S7120">
            <v>245.48</v>
          </cell>
        </row>
        <row r="7120">
          <cell r="AA7120">
            <v>45717</v>
          </cell>
          <cell r="AB7120">
            <v>2025</v>
          </cell>
        </row>
        <row r="7120">
          <cell r="AF7120" t="str">
            <v>代收水费</v>
          </cell>
        </row>
        <row r="7121">
          <cell r="C7121" t="str">
            <v>中华东波苑</v>
          </cell>
        </row>
        <row r="7121">
          <cell r="K7121" t="str">
            <v>2025年</v>
          </cell>
        </row>
        <row r="7121">
          <cell r="M7121">
            <v>45716</v>
          </cell>
        </row>
        <row r="7121">
          <cell r="S7121">
            <v>166.06</v>
          </cell>
        </row>
        <row r="7121">
          <cell r="AA7121">
            <v>45717</v>
          </cell>
          <cell r="AB7121">
            <v>2025</v>
          </cell>
        </row>
        <row r="7121">
          <cell r="AF7121" t="str">
            <v>代收水费</v>
          </cell>
        </row>
        <row r="7122">
          <cell r="C7122" t="str">
            <v>中华东波苑</v>
          </cell>
        </row>
        <row r="7122">
          <cell r="K7122" t="str">
            <v>2025年</v>
          </cell>
        </row>
        <row r="7122">
          <cell r="M7122">
            <v>45716</v>
          </cell>
        </row>
        <row r="7122">
          <cell r="S7122">
            <v>634.7</v>
          </cell>
        </row>
        <row r="7122">
          <cell r="AA7122">
            <v>45717</v>
          </cell>
          <cell r="AB7122">
            <v>2025</v>
          </cell>
        </row>
        <row r="7122">
          <cell r="AF7122" t="str">
            <v>电费及管理费</v>
          </cell>
        </row>
        <row r="7123">
          <cell r="C7123" t="str">
            <v>中华东波苑</v>
          </cell>
        </row>
        <row r="7123">
          <cell r="K7123" t="str">
            <v>2025年</v>
          </cell>
        </row>
        <row r="7123">
          <cell r="M7123">
            <v>45716</v>
          </cell>
        </row>
        <row r="7123">
          <cell r="S7123">
            <v>3214.2</v>
          </cell>
        </row>
        <row r="7123">
          <cell r="AA7123">
            <v>45717</v>
          </cell>
          <cell r="AB7123">
            <v>2025</v>
          </cell>
        </row>
        <row r="7123">
          <cell r="AF7123" t="str">
            <v>电费及管理费</v>
          </cell>
        </row>
        <row r="7124">
          <cell r="C7124" t="str">
            <v>中华东波苑</v>
          </cell>
        </row>
        <row r="7124">
          <cell r="K7124" t="str">
            <v>2025年</v>
          </cell>
        </row>
        <row r="7124">
          <cell r="M7124">
            <v>45716</v>
          </cell>
        </row>
        <row r="7124">
          <cell r="S7124">
            <v>632</v>
          </cell>
        </row>
        <row r="7124">
          <cell r="AA7124">
            <v>45717</v>
          </cell>
          <cell r="AB7124">
            <v>2025</v>
          </cell>
        </row>
        <row r="7124">
          <cell r="AF7124" t="str">
            <v>代收水费</v>
          </cell>
        </row>
        <row r="7125">
          <cell r="C7125" t="str">
            <v>中华东波苑</v>
          </cell>
        </row>
        <row r="7125">
          <cell r="K7125" t="str">
            <v>2025年</v>
          </cell>
        </row>
        <row r="7125">
          <cell r="M7125">
            <v>45716</v>
          </cell>
        </row>
        <row r="7125">
          <cell r="S7125">
            <v>3982.4</v>
          </cell>
        </row>
        <row r="7125">
          <cell r="AA7125">
            <v>45717</v>
          </cell>
          <cell r="AB7125">
            <v>2025</v>
          </cell>
        </row>
        <row r="7125">
          <cell r="AF7125" t="str">
            <v>电费及管理费</v>
          </cell>
        </row>
        <row r="7126">
          <cell r="C7126" t="str">
            <v>中华东波苑</v>
          </cell>
        </row>
        <row r="7126">
          <cell r="K7126" t="str">
            <v>2025年</v>
          </cell>
        </row>
        <row r="7126">
          <cell r="M7126">
            <v>45716</v>
          </cell>
        </row>
        <row r="7126">
          <cell r="S7126">
            <v>79.42</v>
          </cell>
        </row>
        <row r="7126">
          <cell r="AA7126">
            <v>45717</v>
          </cell>
          <cell r="AB7126">
            <v>2025</v>
          </cell>
        </row>
        <row r="7126">
          <cell r="AF7126" t="str">
            <v>代收水费</v>
          </cell>
        </row>
        <row r="7127">
          <cell r="C7127" t="str">
            <v>中华东波苑</v>
          </cell>
        </row>
        <row r="7127">
          <cell r="K7127" t="str">
            <v>2025年</v>
          </cell>
        </row>
        <row r="7127">
          <cell r="M7127">
            <v>45838</v>
          </cell>
        </row>
        <row r="7127">
          <cell r="S7127">
            <v>4161</v>
          </cell>
        </row>
        <row r="7127">
          <cell r="AA7127">
            <v>45717</v>
          </cell>
          <cell r="AB7127">
            <v>2025</v>
          </cell>
        </row>
        <row r="7127">
          <cell r="AF7127" t="str">
            <v>商铺物业费</v>
          </cell>
        </row>
        <row r="7128">
          <cell r="C7128" t="str">
            <v>中华东波苑</v>
          </cell>
        </row>
        <row r="7128">
          <cell r="K7128" t="str">
            <v>2025年</v>
          </cell>
        </row>
        <row r="7128">
          <cell r="M7128">
            <v>45716</v>
          </cell>
        </row>
        <row r="7128">
          <cell r="S7128">
            <v>297.6</v>
          </cell>
        </row>
        <row r="7128">
          <cell r="AA7128">
            <v>45717</v>
          </cell>
          <cell r="AB7128">
            <v>2025</v>
          </cell>
        </row>
        <row r="7128">
          <cell r="AF7128" t="str">
            <v>电费及管理费</v>
          </cell>
        </row>
        <row r="7129">
          <cell r="C7129" t="str">
            <v>中华东波苑</v>
          </cell>
        </row>
        <row r="7129">
          <cell r="K7129" t="str">
            <v>2025年</v>
          </cell>
        </row>
        <row r="7129">
          <cell r="M7129">
            <v>45716</v>
          </cell>
        </row>
        <row r="7129">
          <cell r="S7129">
            <v>97.5</v>
          </cell>
        </row>
        <row r="7129">
          <cell r="AA7129">
            <v>45717</v>
          </cell>
          <cell r="AB7129">
            <v>2025</v>
          </cell>
        </row>
        <row r="7129">
          <cell r="AF7129" t="str">
            <v>代收水费</v>
          </cell>
        </row>
        <row r="7130">
          <cell r="C7130" t="str">
            <v>中华东波苑</v>
          </cell>
        </row>
        <row r="7130">
          <cell r="K7130" t="str">
            <v>2025年</v>
          </cell>
        </row>
        <row r="7130">
          <cell r="M7130">
            <v>45716</v>
          </cell>
        </row>
        <row r="7130">
          <cell r="S7130">
            <v>210</v>
          </cell>
        </row>
        <row r="7130">
          <cell r="AA7130">
            <v>45717</v>
          </cell>
          <cell r="AB7130">
            <v>2025</v>
          </cell>
        </row>
        <row r="7130">
          <cell r="AF7130" t="str">
            <v>代收水费</v>
          </cell>
        </row>
        <row r="7131">
          <cell r="C7131" t="str">
            <v>中华东波苑</v>
          </cell>
        </row>
        <row r="7131">
          <cell r="K7131" t="str">
            <v>2025年</v>
          </cell>
        </row>
        <row r="7131">
          <cell r="M7131">
            <v>45716</v>
          </cell>
        </row>
        <row r="7131">
          <cell r="S7131">
            <v>169.4</v>
          </cell>
        </row>
        <row r="7131">
          <cell r="AA7131">
            <v>45717</v>
          </cell>
          <cell r="AB7131">
            <v>2025</v>
          </cell>
        </row>
        <row r="7131">
          <cell r="AF7131" t="str">
            <v>电费及管理费</v>
          </cell>
        </row>
        <row r="7132">
          <cell r="C7132" t="str">
            <v>中华东波苑</v>
          </cell>
        </row>
        <row r="7132">
          <cell r="K7132" t="str">
            <v>2025年</v>
          </cell>
        </row>
        <row r="7132">
          <cell r="M7132">
            <v>45716</v>
          </cell>
        </row>
        <row r="7132">
          <cell r="S7132">
            <v>14.44</v>
          </cell>
        </row>
        <row r="7132">
          <cell r="AA7132">
            <v>45717</v>
          </cell>
          <cell r="AB7132">
            <v>2025</v>
          </cell>
        </row>
        <row r="7132">
          <cell r="AF7132" t="str">
            <v>代收水费</v>
          </cell>
        </row>
        <row r="7133">
          <cell r="C7133" t="str">
            <v>中华东波苑</v>
          </cell>
        </row>
        <row r="7133">
          <cell r="K7133" t="str">
            <v>2025年</v>
          </cell>
        </row>
        <row r="7133">
          <cell r="M7133">
            <v>45688</v>
          </cell>
        </row>
        <row r="7133">
          <cell r="S7133">
            <v>30476</v>
          </cell>
        </row>
        <row r="7133">
          <cell r="AA7133">
            <v>45717</v>
          </cell>
          <cell r="AB7133">
            <v>2025</v>
          </cell>
        </row>
        <row r="7133">
          <cell r="AF7133" t="str">
            <v>电费及管理费</v>
          </cell>
        </row>
        <row r="7134">
          <cell r="C7134" t="str">
            <v>中华东波苑</v>
          </cell>
        </row>
        <row r="7134">
          <cell r="K7134" t="str">
            <v>2025年</v>
          </cell>
        </row>
        <row r="7134">
          <cell r="M7134">
            <v>45688</v>
          </cell>
        </row>
        <row r="7134">
          <cell r="S7134">
            <v>4339</v>
          </cell>
        </row>
        <row r="7134">
          <cell r="AA7134">
            <v>45717</v>
          </cell>
          <cell r="AB7134">
            <v>2025</v>
          </cell>
        </row>
        <row r="7134">
          <cell r="AF7134" t="str">
            <v>代收水费</v>
          </cell>
        </row>
        <row r="7135">
          <cell r="C7135" t="str">
            <v>中华东波苑</v>
          </cell>
        </row>
        <row r="7135">
          <cell r="K7135" t="str">
            <v>2025年</v>
          </cell>
        </row>
        <row r="7135">
          <cell r="M7135">
            <v>45716</v>
          </cell>
        </row>
        <row r="7135">
          <cell r="S7135">
            <v>16.5</v>
          </cell>
        </row>
        <row r="7135">
          <cell r="AA7135">
            <v>45717</v>
          </cell>
          <cell r="AB7135">
            <v>2025</v>
          </cell>
        </row>
        <row r="7135">
          <cell r="AF7135" t="str">
            <v>电费及管理费</v>
          </cell>
        </row>
        <row r="7136">
          <cell r="C7136" t="str">
            <v>中华东波苑</v>
          </cell>
        </row>
        <row r="7136">
          <cell r="K7136" t="str">
            <v>2025年</v>
          </cell>
        </row>
        <row r="7136">
          <cell r="M7136">
            <v>45716</v>
          </cell>
        </row>
        <row r="7136">
          <cell r="S7136">
            <v>72.2</v>
          </cell>
        </row>
        <row r="7136">
          <cell r="AA7136">
            <v>45717</v>
          </cell>
          <cell r="AB7136">
            <v>2025</v>
          </cell>
        </row>
        <row r="7136">
          <cell r="AF7136" t="str">
            <v>代收水费</v>
          </cell>
        </row>
        <row r="7137">
          <cell r="C7137" t="str">
            <v>中华东波苑</v>
          </cell>
        </row>
        <row r="7137">
          <cell r="K7137" t="str">
            <v>2024年</v>
          </cell>
        </row>
        <row r="7137">
          <cell r="M7137">
            <v>45504</v>
          </cell>
        </row>
        <row r="7137">
          <cell r="S7137">
            <v>9321.07</v>
          </cell>
        </row>
        <row r="7137">
          <cell r="AA7137">
            <v>45717</v>
          </cell>
          <cell r="AB7137">
            <v>2025</v>
          </cell>
        </row>
        <row r="7137">
          <cell r="AF7137" t="str">
            <v>电费及管理费</v>
          </cell>
        </row>
        <row r="7138">
          <cell r="C7138" t="str">
            <v>中华东波苑</v>
          </cell>
        </row>
        <row r="7138">
          <cell r="K7138" t="str">
            <v>2025年</v>
          </cell>
        </row>
        <row r="7138">
          <cell r="M7138">
            <v>46022</v>
          </cell>
        </row>
        <row r="7138">
          <cell r="S7138">
            <v>2122.44</v>
          </cell>
        </row>
        <row r="7138">
          <cell r="AA7138">
            <v>45717</v>
          </cell>
          <cell r="AB7138">
            <v>2025</v>
          </cell>
        </row>
        <row r="7138">
          <cell r="AF7138" t="str">
            <v>住宅物业费</v>
          </cell>
        </row>
        <row r="7139">
          <cell r="C7139" t="str">
            <v>中华东波苑</v>
          </cell>
        </row>
        <row r="7139">
          <cell r="K7139" t="str">
            <v>2025年</v>
          </cell>
        </row>
        <row r="7139">
          <cell r="M7139">
            <v>46022</v>
          </cell>
        </row>
        <row r="7139">
          <cell r="S7139">
            <v>1473.6</v>
          </cell>
        </row>
        <row r="7139">
          <cell r="AA7139">
            <v>45717</v>
          </cell>
          <cell r="AB7139">
            <v>2025</v>
          </cell>
        </row>
        <row r="7139">
          <cell r="AF7139" t="str">
            <v>住宅物业费</v>
          </cell>
        </row>
        <row r="7140">
          <cell r="C7140" t="str">
            <v>中华东波苑</v>
          </cell>
        </row>
        <row r="7140">
          <cell r="K7140" t="str">
            <v>2025年</v>
          </cell>
        </row>
        <row r="7140">
          <cell r="M7140">
            <v>46022</v>
          </cell>
        </row>
        <row r="7140">
          <cell r="S7140">
            <v>1709.88</v>
          </cell>
        </row>
        <row r="7140">
          <cell r="AA7140">
            <v>45717</v>
          </cell>
          <cell r="AB7140">
            <v>2025</v>
          </cell>
        </row>
        <row r="7140">
          <cell r="AF7140" t="str">
            <v>住宅物业费</v>
          </cell>
        </row>
        <row r="7141">
          <cell r="C7141" t="str">
            <v>中华东波苑</v>
          </cell>
        </row>
        <row r="7141">
          <cell r="K7141" t="str">
            <v>2025年</v>
          </cell>
        </row>
        <row r="7141">
          <cell r="M7141">
            <v>46022</v>
          </cell>
        </row>
        <row r="7141">
          <cell r="S7141">
            <v>3000</v>
          </cell>
        </row>
        <row r="7141">
          <cell r="AA7141">
            <v>45717</v>
          </cell>
          <cell r="AB7141">
            <v>2025</v>
          </cell>
        </row>
        <row r="7141">
          <cell r="AF7141" t="str">
            <v>地面停车费</v>
          </cell>
        </row>
        <row r="7142">
          <cell r="C7142" t="str">
            <v>中华东波苑</v>
          </cell>
        </row>
        <row r="7142">
          <cell r="K7142" t="str">
            <v>2025年</v>
          </cell>
        </row>
        <row r="7142">
          <cell r="M7142">
            <v>45716</v>
          </cell>
        </row>
        <row r="7142">
          <cell r="S7142">
            <v>137.18</v>
          </cell>
        </row>
        <row r="7142">
          <cell r="AA7142">
            <v>45717</v>
          </cell>
          <cell r="AB7142">
            <v>2025</v>
          </cell>
        </row>
        <row r="7142">
          <cell r="AF7142" t="str">
            <v>代收水费</v>
          </cell>
        </row>
        <row r="7143">
          <cell r="C7143" t="str">
            <v>中华东波苑</v>
          </cell>
        </row>
        <row r="7143">
          <cell r="K7143" t="str">
            <v>2025年</v>
          </cell>
        </row>
        <row r="7143">
          <cell r="M7143">
            <v>45716</v>
          </cell>
        </row>
        <row r="7143">
          <cell r="S7143">
            <v>2697.2</v>
          </cell>
        </row>
        <row r="7143">
          <cell r="AA7143">
            <v>45717</v>
          </cell>
          <cell r="AB7143">
            <v>2025</v>
          </cell>
        </row>
        <row r="7143">
          <cell r="AF7143" t="str">
            <v>电费及管理费</v>
          </cell>
        </row>
        <row r="7144">
          <cell r="C7144" t="str">
            <v>中华东波苑</v>
          </cell>
        </row>
        <row r="7144">
          <cell r="K7144" t="str">
            <v>2025年</v>
          </cell>
        </row>
        <row r="7144">
          <cell r="M7144">
            <v>45716</v>
          </cell>
        </row>
        <row r="7144">
          <cell r="S7144">
            <v>14.44</v>
          </cell>
        </row>
        <row r="7144">
          <cell r="AA7144">
            <v>45717</v>
          </cell>
          <cell r="AB7144">
            <v>2025</v>
          </cell>
        </row>
        <row r="7144">
          <cell r="AF7144" t="str">
            <v>代收水费</v>
          </cell>
        </row>
        <row r="7145">
          <cell r="C7145" t="str">
            <v>中华东波苑</v>
          </cell>
        </row>
        <row r="7145">
          <cell r="K7145" t="str">
            <v>2025年</v>
          </cell>
        </row>
        <row r="7145">
          <cell r="M7145">
            <v>45716</v>
          </cell>
        </row>
        <row r="7145">
          <cell r="S7145">
            <v>1242</v>
          </cell>
        </row>
        <row r="7145">
          <cell r="AA7145">
            <v>45717</v>
          </cell>
          <cell r="AB7145">
            <v>2025</v>
          </cell>
        </row>
        <row r="7145">
          <cell r="AF7145" t="str">
            <v>电费及管理费</v>
          </cell>
        </row>
        <row r="7146">
          <cell r="C7146" t="str">
            <v>中华东波苑</v>
          </cell>
        </row>
        <row r="7146">
          <cell r="K7146" t="str">
            <v>2025年</v>
          </cell>
        </row>
        <row r="7146">
          <cell r="M7146">
            <v>45716</v>
          </cell>
        </row>
        <row r="7146">
          <cell r="S7146">
            <v>150</v>
          </cell>
        </row>
        <row r="7146">
          <cell r="AA7146">
            <v>45717</v>
          </cell>
          <cell r="AB7146">
            <v>2025</v>
          </cell>
        </row>
        <row r="7146">
          <cell r="AF7146" t="str">
            <v>代收水费</v>
          </cell>
        </row>
        <row r="7147">
          <cell r="C7147" t="str">
            <v>中华东波苑</v>
          </cell>
        </row>
        <row r="7147">
          <cell r="K7147" t="str">
            <v>2025年</v>
          </cell>
        </row>
        <row r="7147">
          <cell r="M7147">
            <v>46022</v>
          </cell>
        </row>
        <row r="7147">
          <cell r="S7147">
            <v>1473.6</v>
          </cell>
        </row>
        <row r="7147">
          <cell r="AA7147">
            <v>45717</v>
          </cell>
          <cell r="AB7147">
            <v>2025</v>
          </cell>
        </row>
        <row r="7147">
          <cell r="AF7147" t="str">
            <v>住宅物业费</v>
          </cell>
        </row>
        <row r="7148">
          <cell r="C7148" t="str">
            <v>中华东波苑</v>
          </cell>
        </row>
        <row r="7148">
          <cell r="K7148" t="str">
            <v>2025年</v>
          </cell>
        </row>
        <row r="7148">
          <cell r="M7148">
            <v>46022</v>
          </cell>
        </row>
        <row r="7148">
          <cell r="S7148">
            <v>1712.04</v>
          </cell>
        </row>
        <row r="7148">
          <cell r="AA7148">
            <v>45717</v>
          </cell>
          <cell r="AB7148">
            <v>2025</v>
          </cell>
        </row>
        <row r="7148">
          <cell r="AF7148" t="str">
            <v>住宅物业费</v>
          </cell>
        </row>
        <row r="7149">
          <cell r="C7149" t="str">
            <v>中华东波苑</v>
          </cell>
        </row>
        <row r="7149">
          <cell r="K7149" t="str">
            <v>2025年</v>
          </cell>
        </row>
        <row r="7149">
          <cell r="M7149">
            <v>46022</v>
          </cell>
        </row>
        <row r="7149">
          <cell r="S7149">
            <v>1799.16</v>
          </cell>
        </row>
        <row r="7149">
          <cell r="AA7149">
            <v>45717</v>
          </cell>
          <cell r="AB7149">
            <v>2025</v>
          </cell>
        </row>
        <row r="7149">
          <cell r="AF7149" t="str">
            <v>住宅物业费</v>
          </cell>
        </row>
        <row r="7150">
          <cell r="C7150" t="str">
            <v>中华东波苑</v>
          </cell>
        </row>
        <row r="7150">
          <cell r="K7150" t="str">
            <v>2025年</v>
          </cell>
        </row>
        <row r="7150">
          <cell r="M7150">
            <v>46022</v>
          </cell>
        </row>
        <row r="7150">
          <cell r="S7150">
            <v>3000</v>
          </cell>
        </row>
        <row r="7150">
          <cell r="AA7150">
            <v>45717</v>
          </cell>
          <cell r="AB7150">
            <v>2025</v>
          </cell>
        </row>
        <row r="7150">
          <cell r="AF7150" t="str">
            <v>地面停车费</v>
          </cell>
        </row>
        <row r="7151">
          <cell r="C7151" t="str">
            <v>中华东波苑</v>
          </cell>
        </row>
        <row r="7151">
          <cell r="K7151" t="str">
            <v>2025年</v>
          </cell>
        </row>
        <row r="7151">
          <cell r="M7151">
            <v>46022</v>
          </cell>
        </row>
        <row r="7151">
          <cell r="S7151">
            <v>1673.88</v>
          </cell>
        </row>
        <row r="7151">
          <cell r="AA7151">
            <v>45717</v>
          </cell>
          <cell r="AB7151">
            <v>2025</v>
          </cell>
        </row>
        <row r="7151">
          <cell r="AF7151" t="str">
            <v>住宅物业费</v>
          </cell>
        </row>
        <row r="7152">
          <cell r="C7152" t="str">
            <v>中华东波苑</v>
          </cell>
        </row>
        <row r="7152">
          <cell r="K7152" t="str">
            <v>2025年</v>
          </cell>
        </row>
        <row r="7152">
          <cell r="M7152">
            <v>46022</v>
          </cell>
        </row>
        <row r="7152">
          <cell r="S7152">
            <v>4200</v>
          </cell>
        </row>
        <row r="7152">
          <cell r="AA7152">
            <v>45717</v>
          </cell>
          <cell r="AB7152">
            <v>2025</v>
          </cell>
        </row>
        <row r="7152">
          <cell r="AF7152" t="str">
            <v>地下停车费</v>
          </cell>
        </row>
        <row r="7153">
          <cell r="C7153" t="str">
            <v>中华东波苑</v>
          </cell>
        </row>
        <row r="7153">
          <cell r="K7153" t="str">
            <v>2025年</v>
          </cell>
        </row>
        <row r="7153">
          <cell r="M7153">
            <v>46022</v>
          </cell>
        </row>
        <row r="7153">
          <cell r="S7153">
            <v>1656.12</v>
          </cell>
        </row>
        <row r="7153">
          <cell r="AA7153">
            <v>45717</v>
          </cell>
          <cell r="AB7153">
            <v>2025</v>
          </cell>
        </row>
        <row r="7153">
          <cell r="AF7153" t="str">
            <v>住宅物业费</v>
          </cell>
        </row>
        <row r="7154">
          <cell r="C7154" t="str">
            <v>中华东波苑</v>
          </cell>
        </row>
        <row r="7154">
          <cell r="K7154" t="str">
            <v>2025年</v>
          </cell>
        </row>
        <row r="7154">
          <cell r="M7154">
            <v>46022</v>
          </cell>
        </row>
        <row r="7154">
          <cell r="S7154">
            <v>1656.12</v>
          </cell>
        </row>
        <row r="7154">
          <cell r="AA7154">
            <v>45717</v>
          </cell>
          <cell r="AB7154">
            <v>2025</v>
          </cell>
        </row>
        <row r="7154">
          <cell r="AF7154" t="str">
            <v>住宅物业费</v>
          </cell>
        </row>
        <row r="7155">
          <cell r="C7155" t="str">
            <v>中华东波苑</v>
          </cell>
        </row>
        <row r="7155">
          <cell r="K7155" t="str">
            <v>2025年</v>
          </cell>
        </row>
        <row r="7155">
          <cell r="M7155">
            <v>46022</v>
          </cell>
        </row>
        <row r="7155">
          <cell r="S7155">
            <v>2095</v>
          </cell>
        </row>
        <row r="7155">
          <cell r="AA7155">
            <v>45717</v>
          </cell>
          <cell r="AB7155">
            <v>2025</v>
          </cell>
        </row>
        <row r="7155">
          <cell r="AF7155" t="str">
            <v>住宅物业费</v>
          </cell>
        </row>
        <row r="7156">
          <cell r="C7156" t="str">
            <v>中华东波苑</v>
          </cell>
        </row>
        <row r="7156">
          <cell r="K7156" t="str">
            <v>2025年</v>
          </cell>
        </row>
        <row r="7156">
          <cell r="M7156">
            <v>46022</v>
          </cell>
        </row>
        <row r="7156">
          <cell r="S7156">
            <v>1656.12</v>
          </cell>
        </row>
        <row r="7156">
          <cell r="AA7156">
            <v>45717</v>
          </cell>
          <cell r="AB7156">
            <v>2025</v>
          </cell>
        </row>
        <row r="7156">
          <cell r="AF7156" t="str">
            <v>住宅物业费</v>
          </cell>
        </row>
        <row r="7157">
          <cell r="C7157" t="str">
            <v>中华东波苑</v>
          </cell>
        </row>
        <row r="7157">
          <cell r="K7157" t="str">
            <v>2025年</v>
          </cell>
        </row>
        <row r="7157">
          <cell r="M7157">
            <v>46022</v>
          </cell>
        </row>
        <row r="7157">
          <cell r="S7157">
            <v>2094.36</v>
          </cell>
        </row>
        <row r="7157">
          <cell r="AA7157">
            <v>45717</v>
          </cell>
          <cell r="AB7157">
            <v>2025</v>
          </cell>
        </row>
        <row r="7157">
          <cell r="AF7157" t="str">
            <v>住宅物业费</v>
          </cell>
        </row>
        <row r="7158">
          <cell r="C7158" t="str">
            <v>中华东波苑</v>
          </cell>
        </row>
        <row r="7158">
          <cell r="K7158" t="str">
            <v>2025年</v>
          </cell>
        </row>
        <row r="7158">
          <cell r="M7158">
            <v>46022</v>
          </cell>
        </row>
        <row r="7158">
          <cell r="S7158">
            <v>1709.88</v>
          </cell>
        </row>
        <row r="7158">
          <cell r="AA7158">
            <v>45717</v>
          </cell>
          <cell r="AB7158">
            <v>2025</v>
          </cell>
        </row>
        <row r="7158">
          <cell r="AF7158" t="str">
            <v>住宅物业费</v>
          </cell>
        </row>
        <row r="7159">
          <cell r="C7159" t="str">
            <v>中华东波苑</v>
          </cell>
        </row>
        <row r="7159">
          <cell r="K7159" t="str">
            <v>2025年</v>
          </cell>
        </row>
        <row r="7159">
          <cell r="M7159">
            <v>45838</v>
          </cell>
        </row>
        <row r="7159">
          <cell r="S7159">
            <v>4248.3</v>
          </cell>
        </row>
        <row r="7159">
          <cell r="AA7159">
            <v>45717</v>
          </cell>
          <cell r="AB7159">
            <v>2025</v>
          </cell>
        </row>
        <row r="7159">
          <cell r="AF7159" t="str">
            <v>商铺物业费</v>
          </cell>
        </row>
        <row r="7160">
          <cell r="C7160" t="str">
            <v>中华东波苑</v>
          </cell>
        </row>
        <row r="7160">
          <cell r="K7160" t="str">
            <v>2025年</v>
          </cell>
        </row>
        <row r="7160">
          <cell r="M7160">
            <v>45838</v>
          </cell>
        </row>
        <row r="7160">
          <cell r="S7160">
            <v>7482.3</v>
          </cell>
        </row>
        <row r="7160">
          <cell r="AA7160">
            <v>45717</v>
          </cell>
          <cell r="AB7160">
            <v>2025</v>
          </cell>
        </row>
        <row r="7160">
          <cell r="AF7160" t="str">
            <v>商铺物业费</v>
          </cell>
        </row>
        <row r="7161">
          <cell r="C7161" t="str">
            <v>中华东波苑</v>
          </cell>
        </row>
        <row r="7161">
          <cell r="K7161" t="str">
            <v>2025年</v>
          </cell>
        </row>
        <row r="7161">
          <cell r="M7161">
            <v>45716</v>
          </cell>
        </row>
        <row r="7161">
          <cell r="S7161">
            <v>4056.8</v>
          </cell>
        </row>
        <row r="7161">
          <cell r="AA7161">
            <v>45717</v>
          </cell>
          <cell r="AB7161">
            <v>2025</v>
          </cell>
        </row>
        <row r="7161">
          <cell r="AF7161" t="str">
            <v>电费及管理费</v>
          </cell>
        </row>
        <row r="7162">
          <cell r="C7162" t="str">
            <v>中华东波苑</v>
          </cell>
        </row>
        <row r="7162">
          <cell r="K7162" t="str">
            <v>2025年</v>
          </cell>
        </row>
        <row r="7162">
          <cell r="M7162">
            <v>45716</v>
          </cell>
        </row>
        <row r="7162">
          <cell r="S7162">
            <v>720</v>
          </cell>
        </row>
        <row r="7162">
          <cell r="AA7162">
            <v>45717</v>
          </cell>
          <cell r="AB7162">
            <v>2025</v>
          </cell>
        </row>
        <row r="7162">
          <cell r="AF7162" t="str">
            <v>代收水费</v>
          </cell>
        </row>
        <row r="7163">
          <cell r="C7163" t="str">
            <v>中华东波苑</v>
          </cell>
        </row>
        <row r="7163">
          <cell r="K7163" t="str">
            <v>2025年</v>
          </cell>
        </row>
        <row r="7163">
          <cell r="M7163">
            <v>45838</v>
          </cell>
        </row>
        <row r="7163">
          <cell r="S7163">
            <v>828.06</v>
          </cell>
        </row>
        <row r="7163">
          <cell r="AA7163">
            <v>45717</v>
          </cell>
          <cell r="AB7163">
            <v>2025</v>
          </cell>
        </row>
        <row r="7163">
          <cell r="AF7163" t="str">
            <v>住宅物业费</v>
          </cell>
        </row>
        <row r="7164">
          <cell r="C7164" t="str">
            <v>中华东波苑</v>
          </cell>
        </row>
        <row r="7164">
          <cell r="K7164" t="str">
            <v>2025年</v>
          </cell>
        </row>
        <row r="7164">
          <cell r="M7164">
            <v>46022</v>
          </cell>
        </row>
        <row r="7164">
          <cell r="S7164">
            <v>1473.6</v>
          </cell>
        </row>
        <row r="7164">
          <cell r="AA7164">
            <v>45717</v>
          </cell>
          <cell r="AB7164">
            <v>2025</v>
          </cell>
        </row>
        <row r="7164">
          <cell r="AF7164" t="str">
            <v>住宅物业费</v>
          </cell>
        </row>
        <row r="7165">
          <cell r="C7165" t="str">
            <v>中华东波苑</v>
          </cell>
        </row>
        <row r="7165">
          <cell r="K7165" t="str">
            <v>2025年</v>
          </cell>
        </row>
        <row r="7165">
          <cell r="M7165">
            <v>46022</v>
          </cell>
        </row>
        <row r="7165">
          <cell r="S7165">
            <v>1656.12</v>
          </cell>
        </row>
        <row r="7165">
          <cell r="AA7165">
            <v>45717</v>
          </cell>
          <cell r="AB7165">
            <v>2025</v>
          </cell>
        </row>
        <row r="7165">
          <cell r="AF7165" t="str">
            <v>住宅物业费</v>
          </cell>
        </row>
        <row r="7166">
          <cell r="C7166" t="str">
            <v>中华东波苑</v>
          </cell>
        </row>
        <row r="7166">
          <cell r="K7166" t="str">
            <v>2025年</v>
          </cell>
        </row>
        <row r="7166">
          <cell r="M7166">
            <v>45716</v>
          </cell>
        </row>
        <row r="7166">
          <cell r="S7166">
            <v>5638.5</v>
          </cell>
        </row>
        <row r="7166">
          <cell r="AA7166">
            <v>45717</v>
          </cell>
          <cell r="AB7166">
            <v>2025</v>
          </cell>
        </row>
        <row r="7166">
          <cell r="AF7166" t="str">
            <v>电费及管理费</v>
          </cell>
        </row>
        <row r="7167">
          <cell r="C7167" t="str">
            <v>中华东波苑</v>
          </cell>
        </row>
        <row r="7167">
          <cell r="K7167" t="str">
            <v>2025年</v>
          </cell>
        </row>
        <row r="7167">
          <cell r="M7167">
            <v>45716</v>
          </cell>
        </row>
        <row r="7167">
          <cell r="S7167">
            <v>500.2</v>
          </cell>
        </row>
        <row r="7167">
          <cell r="AA7167">
            <v>45717</v>
          </cell>
          <cell r="AB7167">
            <v>2025</v>
          </cell>
        </row>
        <row r="7167">
          <cell r="AF7167" t="str">
            <v>代收水费</v>
          </cell>
        </row>
        <row r="7168">
          <cell r="C7168" t="str">
            <v>中华东波苑</v>
          </cell>
        </row>
        <row r="7168">
          <cell r="K7168" t="str">
            <v>2025年</v>
          </cell>
        </row>
        <row r="7168">
          <cell r="M7168">
            <v>45716</v>
          </cell>
        </row>
        <row r="7168">
          <cell r="S7168">
            <v>3996</v>
          </cell>
        </row>
        <row r="7168">
          <cell r="AA7168">
            <v>45717</v>
          </cell>
          <cell r="AB7168">
            <v>2025</v>
          </cell>
        </row>
        <row r="7168">
          <cell r="AF7168" t="str">
            <v>电费及管理费</v>
          </cell>
        </row>
        <row r="7169">
          <cell r="C7169" t="str">
            <v>中华东波苑</v>
          </cell>
        </row>
        <row r="7169">
          <cell r="K7169" t="str">
            <v>2025年</v>
          </cell>
        </row>
        <row r="7169">
          <cell r="M7169">
            <v>45716</v>
          </cell>
        </row>
        <row r="7169">
          <cell r="S7169">
            <v>762.5</v>
          </cell>
        </row>
        <row r="7169">
          <cell r="AA7169">
            <v>45717</v>
          </cell>
          <cell r="AB7169">
            <v>2025</v>
          </cell>
        </row>
        <row r="7169">
          <cell r="AF7169" t="str">
            <v>代收水费</v>
          </cell>
        </row>
        <row r="7170">
          <cell r="C7170" t="str">
            <v>中华东波苑</v>
          </cell>
        </row>
        <row r="7170">
          <cell r="K7170" t="str">
            <v>2025年</v>
          </cell>
        </row>
        <row r="7170">
          <cell r="M7170">
            <v>46022</v>
          </cell>
        </row>
        <row r="7170">
          <cell r="S7170">
            <v>1799.16</v>
          </cell>
        </row>
        <row r="7170">
          <cell r="AA7170">
            <v>45717</v>
          </cell>
          <cell r="AB7170">
            <v>2025</v>
          </cell>
        </row>
        <row r="7170">
          <cell r="AF7170" t="str">
            <v>住宅物业费</v>
          </cell>
        </row>
        <row r="7171">
          <cell r="C7171" t="str">
            <v>中华东波苑</v>
          </cell>
        </row>
        <row r="7171">
          <cell r="K7171" t="str">
            <v>2025年</v>
          </cell>
        </row>
        <row r="7171">
          <cell r="M7171">
            <v>46022</v>
          </cell>
        </row>
        <row r="7171">
          <cell r="S7171">
            <v>1500</v>
          </cell>
        </row>
        <row r="7171">
          <cell r="AA7171">
            <v>45717</v>
          </cell>
          <cell r="AB7171">
            <v>2025</v>
          </cell>
        </row>
        <row r="7171">
          <cell r="AF7171" t="str">
            <v>小业主产权车辆管理费</v>
          </cell>
        </row>
        <row r="7172">
          <cell r="C7172" t="str">
            <v>中华东波苑</v>
          </cell>
        </row>
        <row r="7172">
          <cell r="K7172" t="str">
            <v>2025年</v>
          </cell>
        </row>
        <row r="7172">
          <cell r="M7172">
            <v>46022</v>
          </cell>
        </row>
        <row r="7172">
          <cell r="S7172">
            <v>1794.36</v>
          </cell>
        </row>
        <row r="7172">
          <cell r="AA7172">
            <v>45717</v>
          </cell>
          <cell r="AB7172">
            <v>2025</v>
          </cell>
        </row>
        <row r="7172">
          <cell r="AF7172" t="str">
            <v>住宅物业费</v>
          </cell>
        </row>
        <row r="7173">
          <cell r="C7173" t="str">
            <v>中华东波苑</v>
          </cell>
        </row>
        <row r="7173">
          <cell r="K7173" t="str">
            <v>2025年</v>
          </cell>
        </row>
        <row r="7173">
          <cell r="M7173">
            <v>46022</v>
          </cell>
        </row>
        <row r="7173">
          <cell r="S7173">
            <v>1500</v>
          </cell>
        </row>
        <row r="7173">
          <cell r="AA7173">
            <v>45717</v>
          </cell>
          <cell r="AB7173">
            <v>2025</v>
          </cell>
        </row>
        <row r="7173">
          <cell r="AF7173" t="str">
            <v>小业主产权车辆管理费</v>
          </cell>
        </row>
        <row r="7174">
          <cell r="C7174" t="str">
            <v>中华东波苑</v>
          </cell>
        </row>
        <row r="7174">
          <cell r="K7174" t="str">
            <v>2025年</v>
          </cell>
        </row>
        <row r="7174">
          <cell r="M7174">
            <v>45716</v>
          </cell>
        </row>
        <row r="7174">
          <cell r="S7174">
            <v>1166.25</v>
          </cell>
        </row>
        <row r="7174">
          <cell r="AA7174">
            <v>45717</v>
          </cell>
          <cell r="AB7174">
            <v>2025</v>
          </cell>
        </row>
        <row r="7174">
          <cell r="AF7174" t="str">
            <v>电费及管理费</v>
          </cell>
        </row>
        <row r="7175">
          <cell r="C7175" t="str">
            <v>中华东波苑</v>
          </cell>
        </row>
        <row r="7175">
          <cell r="K7175" t="str">
            <v>2025年</v>
          </cell>
        </row>
        <row r="7175">
          <cell r="M7175">
            <v>45716</v>
          </cell>
        </row>
        <row r="7175">
          <cell r="S7175">
            <v>22.5</v>
          </cell>
        </row>
        <row r="7175">
          <cell r="AA7175">
            <v>45717</v>
          </cell>
          <cell r="AB7175">
            <v>2025</v>
          </cell>
        </row>
        <row r="7175">
          <cell r="AF7175" t="str">
            <v>代收水费</v>
          </cell>
        </row>
        <row r="7176">
          <cell r="C7176" t="str">
            <v>中华东波苑</v>
          </cell>
        </row>
        <row r="7176">
          <cell r="K7176" t="str">
            <v>2025年</v>
          </cell>
        </row>
        <row r="7176">
          <cell r="M7176">
            <v>45716</v>
          </cell>
        </row>
        <row r="7176">
          <cell r="S7176">
            <v>3267</v>
          </cell>
        </row>
        <row r="7176">
          <cell r="AA7176">
            <v>45717</v>
          </cell>
          <cell r="AB7176">
            <v>2025</v>
          </cell>
        </row>
        <row r="7176">
          <cell r="AF7176" t="str">
            <v>电费及管理费</v>
          </cell>
        </row>
        <row r="7177">
          <cell r="C7177" t="str">
            <v>中华东波苑</v>
          </cell>
        </row>
        <row r="7177">
          <cell r="K7177" t="str">
            <v>2025年</v>
          </cell>
        </row>
        <row r="7177">
          <cell r="M7177">
            <v>45716</v>
          </cell>
        </row>
        <row r="7177">
          <cell r="S7177">
            <v>129.96</v>
          </cell>
        </row>
        <row r="7177">
          <cell r="AA7177">
            <v>45717</v>
          </cell>
          <cell r="AB7177">
            <v>2025</v>
          </cell>
        </row>
        <row r="7177">
          <cell r="AF7177" t="str">
            <v>代收水费</v>
          </cell>
        </row>
        <row r="7178">
          <cell r="C7178" t="str">
            <v>中华东波苑</v>
          </cell>
        </row>
        <row r="7178">
          <cell r="K7178" t="str">
            <v>2024年</v>
          </cell>
        </row>
        <row r="7178">
          <cell r="M7178">
            <v>45657</v>
          </cell>
        </row>
        <row r="7178">
          <cell r="S7178">
            <v>27920</v>
          </cell>
        </row>
        <row r="7178">
          <cell r="AA7178">
            <v>45717</v>
          </cell>
          <cell r="AB7178">
            <v>2025</v>
          </cell>
        </row>
        <row r="7178">
          <cell r="AF7178" t="str">
            <v>电费及管理费</v>
          </cell>
        </row>
        <row r="7179">
          <cell r="C7179" t="str">
            <v>中华东波苑</v>
          </cell>
        </row>
        <row r="7179">
          <cell r="K7179" t="str">
            <v>2024年</v>
          </cell>
        </row>
        <row r="7179">
          <cell r="M7179">
            <v>45657</v>
          </cell>
        </row>
        <row r="7179">
          <cell r="S7179">
            <v>4505.28</v>
          </cell>
        </row>
        <row r="7179">
          <cell r="AA7179">
            <v>45717</v>
          </cell>
          <cell r="AB7179">
            <v>2025</v>
          </cell>
        </row>
        <row r="7179">
          <cell r="AF7179" t="str">
            <v>代收水费</v>
          </cell>
        </row>
        <row r="7180">
          <cell r="C7180" t="str">
            <v>中华东波苑</v>
          </cell>
        </row>
        <row r="7180">
          <cell r="K7180" t="str">
            <v>2025年</v>
          </cell>
        </row>
        <row r="7180">
          <cell r="M7180">
            <v>46022</v>
          </cell>
        </row>
        <row r="7180">
          <cell r="S7180">
            <v>1800.84</v>
          </cell>
        </row>
        <row r="7180">
          <cell r="AA7180">
            <v>45717</v>
          </cell>
          <cell r="AB7180">
            <v>2025</v>
          </cell>
        </row>
        <row r="7180">
          <cell r="AF7180" t="str">
            <v>住宅物业费</v>
          </cell>
        </row>
        <row r="7181">
          <cell r="C7181" t="str">
            <v>中华东波苑</v>
          </cell>
        </row>
        <row r="7181">
          <cell r="K7181" t="str">
            <v>2025年</v>
          </cell>
        </row>
        <row r="7181">
          <cell r="M7181">
            <v>46022</v>
          </cell>
        </row>
        <row r="7181">
          <cell r="S7181">
            <v>1500</v>
          </cell>
        </row>
        <row r="7181">
          <cell r="AA7181">
            <v>45717</v>
          </cell>
          <cell r="AB7181">
            <v>2025</v>
          </cell>
        </row>
        <row r="7181">
          <cell r="AF7181" t="str">
            <v>小业主产权车辆管理费</v>
          </cell>
        </row>
        <row r="7182">
          <cell r="C7182" t="str">
            <v>中华东波苑</v>
          </cell>
        </row>
        <row r="7182">
          <cell r="K7182" t="str">
            <v>2025年</v>
          </cell>
        </row>
        <row r="7182">
          <cell r="M7182">
            <v>46022</v>
          </cell>
        </row>
        <row r="7182">
          <cell r="S7182">
            <v>1799.16</v>
          </cell>
        </row>
        <row r="7182">
          <cell r="AA7182">
            <v>45717</v>
          </cell>
          <cell r="AB7182">
            <v>2025</v>
          </cell>
        </row>
        <row r="7182">
          <cell r="AF7182" t="str">
            <v>住宅物业费</v>
          </cell>
        </row>
        <row r="7183">
          <cell r="C7183" t="str">
            <v>中华东波苑</v>
          </cell>
        </row>
        <row r="7183">
          <cell r="K7183" t="str">
            <v>2025年</v>
          </cell>
        </row>
        <row r="7183">
          <cell r="M7183">
            <v>45688</v>
          </cell>
        </row>
        <row r="7183">
          <cell r="S7183">
            <v>3241.78</v>
          </cell>
        </row>
        <row r="7183">
          <cell r="AA7183">
            <v>45717</v>
          </cell>
          <cell r="AB7183">
            <v>2025</v>
          </cell>
        </row>
        <row r="7183">
          <cell r="AF7183" t="str">
            <v>代收水费</v>
          </cell>
        </row>
        <row r="7184">
          <cell r="C7184" t="str">
            <v>中华东波苑</v>
          </cell>
        </row>
        <row r="7184">
          <cell r="K7184" t="str">
            <v>2025年</v>
          </cell>
        </row>
        <row r="7184">
          <cell r="M7184">
            <v>46022</v>
          </cell>
        </row>
        <row r="7184">
          <cell r="S7184">
            <v>1673.88</v>
          </cell>
        </row>
        <row r="7184">
          <cell r="AA7184">
            <v>45717</v>
          </cell>
          <cell r="AB7184">
            <v>2025</v>
          </cell>
        </row>
        <row r="7184">
          <cell r="AF7184" t="str">
            <v>住宅物业费</v>
          </cell>
        </row>
        <row r="7185">
          <cell r="C7185" t="str">
            <v>中华东波苑</v>
          </cell>
        </row>
        <row r="7185">
          <cell r="K7185" t="str">
            <v>2025年</v>
          </cell>
        </row>
        <row r="7185">
          <cell r="M7185">
            <v>46022</v>
          </cell>
        </row>
        <row r="7185">
          <cell r="S7185">
            <v>3000</v>
          </cell>
        </row>
        <row r="7185">
          <cell r="AA7185">
            <v>45717</v>
          </cell>
          <cell r="AB7185">
            <v>2025</v>
          </cell>
        </row>
        <row r="7185">
          <cell r="AF7185" t="str">
            <v>地面停车费</v>
          </cell>
        </row>
        <row r="7186">
          <cell r="C7186" t="str">
            <v>中华东波苑</v>
          </cell>
        </row>
        <row r="7186">
          <cell r="K7186" t="str">
            <v>2025年</v>
          </cell>
        </row>
        <row r="7186">
          <cell r="M7186">
            <v>46022</v>
          </cell>
        </row>
        <row r="7186">
          <cell r="S7186">
            <v>1473.6</v>
          </cell>
        </row>
        <row r="7186">
          <cell r="AA7186">
            <v>45717</v>
          </cell>
          <cell r="AB7186">
            <v>2025</v>
          </cell>
        </row>
        <row r="7186">
          <cell r="AF7186" t="str">
            <v>住宅物业费</v>
          </cell>
        </row>
        <row r="7187">
          <cell r="C7187" t="str">
            <v>中华东波苑</v>
          </cell>
        </row>
        <row r="7187">
          <cell r="K7187" t="str">
            <v>2025年</v>
          </cell>
        </row>
        <row r="7187">
          <cell r="M7187">
            <v>45716</v>
          </cell>
        </row>
        <row r="7187">
          <cell r="S7187">
            <v>4303.5</v>
          </cell>
        </row>
        <row r="7187">
          <cell r="AA7187">
            <v>45717</v>
          </cell>
          <cell r="AB7187">
            <v>2025</v>
          </cell>
        </row>
        <row r="7187">
          <cell r="AF7187" t="str">
            <v>电费及管理费</v>
          </cell>
        </row>
        <row r="7188">
          <cell r="C7188" t="str">
            <v>中华东波苑</v>
          </cell>
        </row>
        <row r="7188">
          <cell r="K7188" t="str">
            <v>2025年</v>
          </cell>
        </row>
        <row r="7188">
          <cell r="M7188">
            <v>45716</v>
          </cell>
        </row>
        <row r="7188">
          <cell r="S7188">
            <v>57.76</v>
          </cell>
        </row>
        <row r="7188">
          <cell r="AA7188">
            <v>45717</v>
          </cell>
          <cell r="AB7188">
            <v>2025</v>
          </cell>
        </row>
        <row r="7188">
          <cell r="AF7188" t="str">
            <v>代收水费</v>
          </cell>
        </row>
        <row r="7189">
          <cell r="C7189" t="str">
            <v>中华东波苑</v>
          </cell>
        </row>
        <row r="7189">
          <cell r="K7189" t="str">
            <v>2024年</v>
          </cell>
        </row>
        <row r="7189">
          <cell r="M7189">
            <v>45535</v>
          </cell>
        </row>
        <row r="7189">
          <cell r="S7189">
            <v>195.93</v>
          </cell>
        </row>
        <row r="7189">
          <cell r="AA7189">
            <v>45717</v>
          </cell>
          <cell r="AB7189">
            <v>2025</v>
          </cell>
        </row>
        <row r="7189">
          <cell r="AF7189" t="str">
            <v>商铺物业费</v>
          </cell>
        </row>
        <row r="7190">
          <cell r="C7190" t="str">
            <v>中华东波苑</v>
          </cell>
        </row>
        <row r="7190">
          <cell r="K7190" t="str">
            <v>2024年</v>
          </cell>
        </row>
        <row r="7190">
          <cell r="M7190">
            <v>45535</v>
          </cell>
        </row>
        <row r="7190">
          <cell r="S7190">
            <v>354.49</v>
          </cell>
        </row>
        <row r="7190">
          <cell r="AA7190">
            <v>45717</v>
          </cell>
          <cell r="AB7190">
            <v>2025</v>
          </cell>
        </row>
        <row r="7190">
          <cell r="AF7190" t="str">
            <v>商铺物业费</v>
          </cell>
        </row>
        <row r="7191">
          <cell r="C7191" t="str">
            <v>中华东波苑</v>
          </cell>
        </row>
        <row r="7191">
          <cell r="K7191" t="str">
            <v>2024年</v>
          </cell>
        </row>
        <row r="7191">
          <cell r="M7191">
            <v>45535</v>
          </cell>
        </row>
        <row r="7191">
          <cell r="S7191">
            <v>1063.03</v>
          </cell>
        </row>
        <row r="7191">
          <cell r="AA7191">
            <v>45717</v>
          </cell>
          <cell r="AB7191">
            <v>2025</v>
          </cell>
        </row>
        <row r="7191">
          <cell r="AF7191" t="str">
            <v>商铺物业费</v>
          </cell>
        </row>
        <row r="7192">
          <cell r="C7192" t="str">
            <v>中华东波苑</v>
          </cell>
        </row>
        <row r="7192">
          <cell r="K7192" t="str">
            <v>2024年</v>
          </cell>
        </row>
        <row r="7192">
          <cell r="M7192">
            <v>45535</v>
          </cell>
        </row>
        <row r="7192">
          <cell r="S7192">
            <v>1065.12</v>
          </cell>
        </row>
        <row r="7192">
          <cell r="AA7192">
            <v>45717</v>
          </cell>
          <cell r="AB7192">
            <v>2025</v>
          </cell>
        </row>
        <row r="7192">
          <cell r="AF7192" t="str">
            <v>商铺物业费</v>
          </cell>
        </row>
        <row r="7193">
          <cell r="C7193" t="str">
            <v>中华东波苑</v>
          </cell>
        </row>
        <row r="7193">
          <cell r="K7193" t="str">
            <v>2024年</v>
          </cell>
        </row>
        <row r="7193">
          <cell r="M7193">
            <v>45535</v>
          </cell>
        </row>
        <row r="7193">
          <cell r="S7193">
            <v>1642.5</v>
          </cell>
        </row>
        <row r="7193">
          <cell r="AA7193">
            <v>45717</v>
          </cell>
          <cell r="AB7193">
            <v>2025</v>
          </cell>
        </row>
        <row r="7193">
          <cell r="AF7193" t="str">
            <v>商铺物业费</v>
          </cell>
        </row>
        <row r="7194">
          <cell r="C7194" t="str">
            <v>中华东波苑</v>
          </cell>
        </row>
        <row r="7194">
          <cell r="K7194" t="str">
            <v>2025年</v>
          </cell>
        </row>
        <row r="7194">
          <cell r="M7194">
            <v>45688</v>
          </cell>
        </row>
        <row r="7194">
          <cell r="S7194">
            <v>5678.93</v>
          </cell>
        </row>
        <row r="7194">
          <cell r="AA7194">
            <v>45717</v>
          </cell>
          <cell r="AB7194">
            <v>2025</v>
          </cell>
        </row>
        <row r="7194">
          <cell r="AF7194" t="str">
            <v>电费及管理费</v>
          </cell>
        </row>
        <row r="7195">
          <cell r="C7195" t="str">
            <v>中华东波苑</v>
          </cell>
        </row>
        <row r="7195">
          <cell r="K7195" t="str">
            <v>2025年</v>
          </cell>
        </row>
        <row r="7195">
          <cell r="M7195">
            <v>46022</v>
          </cell>
        </row>
        <row r="7195">
          <cell r="S7195">
            <v>1673.88</v>
          </cell>
        </row>
        <row r="7195">
          <cell r="AA7195">
            <v>45717</v>
          </cell>
          <cell r="AB7195">
            <v>2025</v>
          </cell>
        </row>
        <row r="7195">
          <cell r="AF7195" t="str">
            <v>住宅物业费</v>
          </cell>
        </row>
        <row r="7196">
          <cell r="C7196" t="str">
            <v>中华东波苑</v>
          </cell>
        </row>
        <row r="7196">
          <cell r="K7196" t="str">
            <v>2025年</v>
          </cell>
        </row>
        <row r="7196">
          <cell r="M7196">
            <v>45838</v>
          </cell>
        </row>
        <row r="7196">
          <cell r="S7196">
            <v>899.5</v>
          </cell>
        </row>
        <row r="7196">
          <cell r="AA7196">
            <v>45717</v>
          </cell>
          <cell r="AB7196">
            <v>2025</v>
          </cell>
        </row>
        <row r="7196">
          <cell r="AF7196" t="str">
            <v>住宅物业费</v>
          </cell>
        </row>
        <row r="7197">
          <cell r="C7197" t="str">
            <v>中华东波苑</v>
          </cell>
        </row>
        <row r="7197">
          <cell r="K7197" t="str">
            <v>2025年</v>
          </cell>
        </row>
        <row r="7197">
          <cell r="M7197">
            <v>46022</v>
          </cell>
        </row>
        <row r="7197">
          <cell r="S7197">
            <v>1712.04</v>
          </cell>
        </row>
        <row r="7197">
          <cell r="AA7197">
            <v>45717</v>
          </cell>
          <cell r="AB7197">
            <v>2025</v>
          </cell>
        </row>
        <row r="7197">
          <cell r="AF7197" t="str">
            <v>住宅物业费</v>
          </cell>
        </row>
        <row r="7198">
          <cell r="C7198" t="str">
            <v>中华东波苑</v>
          </cell>
        </row>
        <row r="7198">
          <cell r="K7198" t="str">
            <v>2025年</v>
          </cell>
        </row>
        <row r="7198">
          <cell r="M7198">
            <v>45716</v>
          </cell>
        </row>
        <row r="7198">
          <cell r="S7198">
            <v>5932.3</v>
          </cell>
        </row>
        <row r="7198">
          <cell r="AA7198">
            <v>45717</v>
          </cell>
          <cell r="AB7198">
            <v>2025</v>
          </cell>
        </row>
        <row r="7198">
          <cell r="AF7198" t="str">
            <v>电费及管理费</v>
          </cell>
        </row>
        <row r="7199">
          <cell r="C7199" t="str">
            <v>中华东波苑</v>
          </cell>
        </row>
        <row r="7199">
          <cell r="K7199" t="str">
            <v>2025年</v>
          </cell>
        </row>
        <row r="7199">
          <cell r="M7199">
            <v>45716</v>
          </cell>
        </row>
        <row r="7199">
          <cell r="S7199">
            <v>286.2</v>
          </cell>
        </row>
        <row r="7199">
          <cell r="AA7199">
            <v>45717</v>
          </cell>
          <cell r="AB7199">
            <v>2025</v>
          </cell>
        </row>
        <row r="7199">
          <cell r="AF7199" t="str">
            <v>代收水费</v>
          </cell>
        </row>
        <row r="7200">
          <cell r="C7200" t="str">
            <v>中华东波苑</v>
          </cell>
        </row>
        <row r="7200">
          <cell r="K7200" t="str">
            <v>2025年</v>
          </cell>
        </row>
        <row r="7200">
          <cell r="M7200">
            <v>46022</v>
          </cell>
        </row>
        <row r="7200">
          <cell r="S7200">
            <v>1473.6</v>
          </cell>
        </row>
        <row r="7200">
          <cell r="AA7200">
            <v>45717</v>
          </cell>
          <cell r="AB7200">
            <v>2025</v>
          </cell>
        </row>
        <row r="7200">
          <cell r="AF7200" t="str">
            <v>住宅物业费</v>
          </cell>
        </row>
        <row r="7201">
          <cell r="C7201" t="str">
            <v>中华东波苑</v>
          </cell>
        </row>
        <row r="7201">
          <cell r="K7201" t="str">
            <v>2025年</v>
          </cell>
        </row>
        <row r="7201">
          <cell r="M7201">
            <v>46022</v>
          </cell>
        </row>
        <row r="7201">
          <cell r="S7201">
            <v>1673.88</v>
          </cell>
        </row>
        <row r="7201">
          <cell r="AA7201">
            <v>45717</v>
          </cell>
          <cell r="AB7201">
            <v>2025</v>
          </cell>
        </row>
        <row r="7201">
          <cell r="AF7201" t="str">
            <v>住宅物业费</v>
          </cell>
        </row>
        <row r="7202">
          <cell r="C7202" t="str">
            <v>中华东波苑</v>
          </cell>
        </row>
        <row r="7202">
          <cell r="K7202" t="str">
            <v>2025年</v>
          </cell>
        </row>
        <row r="7202">
          <cell r="M7202">
            <v>46022</v>
          </cell>
        </row>
        <row r="7202">
          <cell r="S7202">
            <v>1500</v>
          </cell>
        </row>
        <row r="7202">
          <cell r="AA7202">
            <v>45717</v>
          </cell>
          <cell r="AB7202">
            <v>2025</v>
          </cell>
        </row>
        <row r="7202">
          <cell r="AF7202" t="str">
            <v>小业主产权车辆管理费</v>
          </cell>
        </row>
        <row r="7203">
          <cell r="C7203" t="str">
            <v>中华东波苑</v>
          </cell>
        </row>
        <row r="7203">
          <cell r="K7203" t="str">
            <v>2025年</v>
          </cell>
        </row>
        <row r="7203">
          <cell r="M7203">
            <v>46022</v>
          </cell>
        </row>
        <row r="7203">
          <cell r="S7203">
            <v>1799.16</v>
          </cell>
        </row>
        <row r="7203">
          <cell r="AA7203">
            <v>45717</v>
          </cell>
          <cell r="AB7203">
            <v>2025</v>
          </cell>
        </row>
        <row r="7203">
          <cell r="AF7203" t="str">
            <v>住宅物业费</v>
          </cell>
        </row>
        <row r="7204">
          <cell r="C7204" t="str">
            <v>中华东波苑</v>
          </cell>
        </row>
        <row r="7204">
          <cell r="K7204" t="str">
            <v>2025年</v>
          </cell>
        </row>
        <row r="7204">
          <cell r="M7204">
            <v>45747</v>
          </cell>
        </row>
        <row r="7204">
          <cell r="S7204">
            <v>783.3</v>
          </cell>
        </row>
        <row r="7204">
          <cell r="AA7204">
            <v>45717</v>
          </cell>
          <cell r="AB7204">
            <v>2025</v>
          </cell>
        </row>
        <row r="7204">
          <cell r="AF7204" t="str">
            <v>商铺物业费</v>
          </cell>
        </row>
        <row r="7205">
          <cell r="C7205" t="str">
            <v>中华东波苑</v>
          </cell>
        </row>
        <row r="7205">
          <cell r="K7205" t="str">
            <v>2025年</v>
          </cell>
        </row>
        <row r="7205">
          <cell r="M7205">
            <v>45747</v>
          </cell>
        </row>
        <row r="7205">
          <cell r="S7205">
            <v>849.75</v>
          </cell>
        </row>
        <row r="7205">
          <cell r="AA7205">
            <v>45717</v>
          </cell>
          <cell r="AB7205">
            <v>2025</v>
          </cell>
        </row>
        <row r="7205">
          <cell r="AF7205" t="str">
            <v>商铺物业费</v>
          </cell>
        </row>
        <row r="7206">
          <cell r="C7206" t="str">
            <v>中华东波苑</v>
          </cell>
        </row>
        <row r="7206">
          <cell r="K7206" t="str">
            <v>2025年</v>
          </cell>
        </row>
        <row r="7206">
          <cell r="M7206">
            <v>46022</v>
          </cell>
        </row>
        <row r="7206">
          <cell r="S7206">
            <v>2178.52</v>
          </cell>
        </row>
        <row r="7206">
          <cell r="AA7206">
            <v>45717</v>
          </cell>
          <cell r="AB7206">
            <v>2025</v>
          </cell>
        </row>
        <row r="7206">
          <cell r="AF7206" t="str">
            <v>住宅物业费</v>
          </cell>
        </row>
        <row r="7207">
          <cell r="C7207" t="str">
            <v>中华东波苑</v>
          </cell>
        </row>
        <row r="7207">
          <cell r="K7207" t="str">
            <v>2025年</v>
          </cell>
        </row>
        <row r="7207">
          <cell r="M7207">
            <v>45838</v>
          </cell>
        </row>
        <row r="7207">
          <cell r="S7207">
            <v>1955.58</v>
          </cell>
        </row>
        <row r="7207">
          <cell r="AA7207">
            <v>45717</v>
          </cell>
          <cell r="AB7207">
            <v>2025</v>
          </cell>
        </row>
        <row r="7207">
          <cell r="AF7207" t="str">
            <v>住宅物业费</v>
          </cell>
        </row>
        <row r="7208">
          <cell r="C7208" t="str">
            <v>中华东波苑</v>
          </cell>
        </row>
        <row r="7208">
          <cell r="K7208" t="str">
            <v>2025年</v>
          </cell>
        </row>
        <row r="7208">
          <cell r="M7208">
            <v>45838</v>
          </cell>
        </row>
        <row r="7208">
          <cell r="S7208">
            <v>750</v>
          </cell>
        </row>
        <row r="7208">
          <cell r="AA7208">
            <v>45717</v>
          </cell>
          <cell r="AB7208">
            <v>2025</v>
          </cell>
        </row>
        <row r="7208">
          <cell r="AF7208" t="str">
            <v>小业主产权车辆管理费</v>
          </cell>
        </row>
        <row r="7209">
          <cell r="C7209" t="str">
            <v>中华东波苑</v>
          </cell>
        </row>
        <row r="7209">
          <cell r="K7209" t="str">
            <v>2025年</v>
          </cell>
        </row>
        <row r="7209">
          <cell r="M7209">
            <v>46022</v>
          </cell>
        </row>
        <row r="7209">
          <cell r="S7209">
            <v>1702.68</v>
          </cell>
        </row>
        <row r="7209">
          <cell r="AA7209">
            <v>45717</v>
          </cell>
          <cell r="AB7209">
            <v>2025</v>
          </cell>
        </row>
        <row r="7209">
          <cell r="AF7209" t="str">
            <v>住宅物业费</v>
          </cell>
        </row>
        <row r="7210">
          <cell r="C7210" t="str">
            <v>中华东波苑</v>
          </cell>
        </row>
        <row r="7210">
          <cell r="K7210" t="str">
            <v>2025年</v>
          </cell>
        </row>
        <row r="7210">
          <cell r="M7210">
            <v>46022</v>
          </cell>
        </row>
        <row r="7210">
          <cell r="S7210">
            <v>3000</v>
          </cell>
        </row>
        <row r="7210">
          <cell r="AA7210">
            <v>45717</v>
          </cell>
          <cell r="AB7210">
            <v>2025</v>
          </cell>
        </row>
        <row r="7210">
          <cell r="AF7210" t="str">
            <v>地面停车费</v>
          </cell>
        </row>
        <row r="7211">
          <cell r="C7211" t="str">
            <v>中华东波苑</v>
          </cell>
        </row>
        <row r="7211">
          <cell r="K7211" t="str">
            <v>2025年</v>
          </cell>
        </row>
        <row r="7211">
          <cell r="M7211">
            <v>45747</v>
          </cell>
        </row>
        <row r="7211">
          <cell r="S7211">
            <v>500</v>
          </cell>
        </row>
        <row r="7211">
          <cell r="AA7211">
            <v>45717</v>
          </cell>
          <cell r="AB7211">
            <v>2025</v>
          </cell>
        </row>
        <row r="7211">
          <cell r="AF7211" t="str">
            <v>临时停车费</v>
          </cell>
        </row>
        <row r="7212">
          <cell r="C7212" t="str">
            <v>中华东波苑</v>
          </cell>
        </row>
        <row r="7212">
          <cell r="K7212" t="str">
            <v>2025年</v>
          </cell>
        </row>
        <row r="7212">
          <cell r="M7212">
            <v>45747</v>
          </cell>
        </row>
        <row r="7212">
          <cell r="S7212">
            <v>500</v>
          </cell>
        </row>
        <row r="7212">
          <cell r="AA7212">
            <v>45717</v>
          </cell>
          <cell r="AB7212">
            <v>2025</v>
          </cell>
        </row>
        <row r="7212">
          <cell r="AF7212" t="str">
            <v>临时停车费</v>
          </cell>
        </row>
        <row r="7213">
          <cell r="C7213" t="str">
            <v>中华东波苑</v>
          </cell>
        </row>
        <row r="7213">
          <cell r="K7213" t="str">
            <v>2025年</v>
          </cell>
        </row>
        <row r="7213">
          <cell r="M7213">
            <v>45747</v>
          </cell>
        </row>
        <row r="7213">
          <cell r="S7213">
            <v>250</v>
          </cell>
        </row>
        <row r="7213">
          <cell r="AA7213">
            <v>45717</v>
          </cell>
          <cell r="AB7213">
            <v>2025</v>
          </cell>
        </row>
        <row r="7213">
          <cell r="AF7213" t="str">
            <v>临时停车费</v>
          </cell>
        </row>
        <row r="7214">
          <cell r="C7214" t="str">
            <v>中华东波苑</v>
          </cell>
        </row>
        <row r="7214">
          <cell r="K7214" t="str">
            <v>2025年</v>
          </cell>
        </row>
        <row r="7214">
          <cell r="M7214">
            <v>45716</v>
          </cell>
        </row>
        <row r="7214">
          <cell r="S7214">
            <v>2698.3</v>
          </cell>
        </row>
        <row r="7214">
          <cell r="AA7214">
            <v>45748</v>
          </cell>
          <cell r="AB7214">
            <v>2025</v>
          </cell>
        </row>
        <row r="7214">
          <cell r="AF7214" t="str">
            <v>电费及管理费</v>
          </cell>
        </row>
        <row r="7215">
          <cell r="C7215" t="str">
            <v>中华东波苑</v>
          </cell>
        </row>
        <row r="7215">
          <cell r="K7215" t="str">
            <v>2025年</v>
          </cell>
        </row>
        <row r="7215">
          <cell r="M7215">
            <v>45716</v>
          </cell>
        </row>
        <row r="7215">
          <cell r="S7215">
            <v>592.5</v>
          </cell>
        </row>
        <row r="7215">
          <cell r="AA7215">
            <v>45748</v>
          </cell>
          <cell r="AB7215">
            <v>2025</v>
          </cell>
        </row>
        <row r="7215">
          <cell r="AF7215" t="str">
            <v>代收水费</v>
          </cell>
        </row>
        <row r="7216">
          <cell r="C7216" t="str">
            <v>中华东波苑</v>
          </cell>
        </row>
        <row r="7216">
          <cell r="K7216" t="str">
            <v>2025年</v>
          </cell>
        </row>
        <row r="7216">
          <cell r="M7216">
            <v>45716</v>
          </cell>
        </row>
        <row r="7216">
          <cell r="S7216">
            <v>1698.4</v>
          </cell>
        </row>
        <row r="7216">
          <cell r="AA7216">
            <v>45748</v>
          </cell>
          <cell r="AB7216">
            <v>2025</v>
          </cell>
        </row>
        <row r="7216">
          <cell r="AF7216" t="str">
            <v>电费及管理费</v>
          </cell>
        </row>
        <row r="7217">
          <cell r="C7217" t="str">
            <v>中华东波苑</v>
          </cell>
        </row>
        <row r="7217">
          <cell r="K7217" t="str">
            <v>2025年</v>
          </cell>
        </row>
        <row r="7217">
          <cell r="M7217">
            <v>46022</v>
          </cell>
        </row>
        <row r="7217">
          <cell r="S7217">
            <v>1799.16</v>
          </cell>
        </row>
        <row r="7217">
          <cell r="AA7217">
            <v>45748</v>
          </cell>
          <cell r="AB7217">
            <v>2025</v>
          </cell>
        </row>
        <row r="7217">
          <cell r="AF7217" t="str">
            <v>住宅物业费</v>
          </cell>
        </row>
        <row r="7218">
          <cell r="C7218" t="str">
            <v>中华东波苑</v>
          </cell>
        </row>
        <row r="7218">
          <cell r="K7218" t="str">
            <v>2025年</v>
          </cell>
        </row>
        <row r="7218">
          <cell r="M7218">
            <v>45747</v>
          </cell>
        </row>
        <row r="7218">
          <cell r="S7218">
            <v>1465</v>
          </cell>
        </row>
        <row r="7218">
          <cell r="AA7218">
            <v>45748</v>
          </cell>
          <cell r="AB7218">
            <v>2025</v>
          </cell>
        </row>
        <row r="7218">
          <cell r="AF7218" t="str">
            <v>电费及管理费</v>
          </cell>
        </row>
        <row r="7219">
          <cell r="C7219" t="str">
            <v>中华东波苑</v>
          </cell>
        </row>
        <row r="7219">
          <cell r="K7219" t="str">
            <v>2025年</v>
          </cell>
        </row>
        <row r="7219">
          <cell r="M7219">
            <v>46022</v>
          </cell>
        </row>
        <row r="7219">
          <cell r="S7219">
            <v>1473.6</v>
          </cell>
        </row>
        <row r="7219">
          <cell r="AA7219">
            <v>45748</v>
          </cell>
          <cell r="AB7219">
            <v>2025</v>
          </cell>
        </row>
        <row r="7219">
          <cell r="AF7219" t="str">
            <v>住宅物业费</v>
          </cell>
        </row>
        <row r="7220">
          <cell r="C7220" t="str">
            <v>中华东波苑</v>
          </cell>
        </row>
        <row r="7220">
          <cell r="K7220" t="str">
            <v>2025年</v>
          </cell>
        </row>
        <row r="7220">
          <cell r="M7220">
            <v>45716</v>
          </cell>
        </row>
        <row r="7220">
          <cell r="S7220">
            <v>29640</v>
          </cell>
        </row>
        <row r="7220">
          <cell r="AA7220">
            <v>45748</v>
          </cell>
          <cell r="AB7220">
            <v>2025</v>
          </cell>
        </row>
        <row r="7220">
          <cell r="AF7220" t="str">
            <v>电费及管理费</v>
          </cell>
        </row>
        <row r="7221">
          <cell r="C7221" t="str">
            <v>中华东波苑</v>
          </cell>
        </row>
        <row r="7221">
          <cell r="K7221" t="str">
            <v>2025年</v>
          </cell>
        </row>
        <row r="7221">
          <cell r="M7221">
            <v>45716</v>
          </cell>
        </row>
        <row r="7221">
          <cell r="S7221">
            <v>3653.32</v>
          </cell>
        </row>
        <row r="7221">
          <cell r="AA7221">
            <v>45748</v>
          </cell>
          <cell r="AB7221">
            <v>2025</v>
          </cell>
        </row>
        <row r="7221">
          <cell r="AF7221" t="str">
            <v>代收水费</v>
          </cell>
        </row>
        <row r="7222">
          <cell r="C7222" t="str">
            <v>中华东波苑</v>
          </cell>
        </row>
        <row r="7222">
          <cell r="K7222" t="str">
            <v>2025年</v>
          </cell>
        </row>
        <row r="7222">
          <cell r="M7222">
            <v>45747</v>
          </cell>
        </row>
        <row r="7222">
          <cell r="S7222">
            <v>1100.97</v>
          </cell>
        </row>
        <row r="7222">
          <cell r="AA7222">
            <v>45748</v>
          </cell>
          <cell r="AB7222">
            <v>2025</v>
          </cell>
        </row>
        <row r="7222">
          <cell r="AF7222" t="str">
            <v>商铺物业费</v>
          </cell>
        </row>
        <row r="7223">
          <cell r="C7223" t="str">
            <v>中华东波苑</v>
          </cell>
        </row>
        <row r="7223">
          <cell r="K7223" t="str">
            <v>2025年</v>
          </cell>
        </row>
        <row r="7223">
          <cell r="M7223">
            <v>45747</v>
          </cell>
        </row>
        <row r="7223">
          <cell r="S7223">
            <v>3135</v>
          </cell>
        </row>
        <row r="7223">
          <cell r="AA7223">
            <v>45748</v>
          </cell>
          <cell r="AB7223">
            <v>2025</v>
          </cell>
        </row>
        <row r="7223">
          <cell r="AF7223" t="str">
            <v>商铺物业费</v>
          </cell>
        </row>
        <row r="7224">
          <cell r="C7224" t="str">
            <v>中华东波苑</v>
          </cell>
        </row>
        <row r="7224">
          <cell r="K7224" t="str">
            <v>2025年</v>
          </cell>
        </row>
        <row r="7224">
          <cell r="M7224">
            <v>45747</v>
          </cell>
        </row>
        <row r="7224">
          <cell r="S7224">
            <v>9717.03</v>
          </cell>
        </row>
        <row r="7224">
          <cell r="AA7224">
            <v>45748</v>
          </cell>
          <cell r="AB7224">
            <v>2025</v>
          </cell>
        </row>
        <row r="7224">
          <cell r="AF7224" t="str">
            <v>商铺物业费</v>
          </cell>
        </row>
        <row r="7225">
          <cell r="C7225" t="str">
            <v>中华东波苑</v>
          </cell>
        </row>
        <row r="7225">
          <cell r="K7225" t="str">
            <v>2025年</v>
          </cell>
        </row>
        <row r="7225">
          <cell r="M7225">
            <v>46022</v>
          </cell>
        </row>
        <row r="7225">
          <cell r="S7225">
            <v>2094.36</v>
          </cell>
        </row>
        <row r="7225">
          <cell r="AA7225">
            <v>45748</v>
          </cell>
          <cell r="AB7225">
            <v>2025</v>
          </cell>
        </row>
        <row r="7225">
          <cell r="AF7225" t="str">
            <v>住宅物业费</v>
          </cell>
        </row>
        <row r="7226">
          <cell r="C7226" t="str">
            <v>中华东波苑</v>
          </cell>
        </row>
        <row r="7226">
          <cell r="K7226" t="str">
            <v>2025年</v>
          </cell>
        </row>
        <row r="7226">
          <cell r="M7226">
            <v>45747</v>
          </cell>
        </row>
        <row r="7226">
          <cell r="S7226">
            <v>741.4</v>
          </cell>
        </row>
        <row r="7226">
          <cell r="AA7226">
            <v>45748</v>
          </cell>
          <cell r="AB7226">
            <v>2025</v>
          </cell>
        </row>
        <row r="7226">
          <cell r="AF7226" t="str">
            <v>电费及管理费</v>
          </cell>
        </row>
        <row r="7227">
          <cell r="C7227" t="str">
            <v>中华东波苑</v>
          </cell>
        </row>
        <row r="7227">
          <cell r="K7227" t="str">
            <v>2025年</v>
          </cell>
        </row>
        <row r="7227">
          <cell r="M7227">
            <v>45747</v>
          </cell>
        </row>
        <row r="7227">
          <cell r="S7227">
            <v>454.86</v>
          </cell>
        </row>
        <row r="7227">
          <cell r="AA7227">
            <v>45748</v>
          </cell>
          <cell r="AB7227">
            <v>2025</v>
          </cell>
        </row>
        <row r="7227">
          <cell r="AF7227" t="str">
            <v>代收水费</v>
          </cell>
        </row>
        <row r="7228">
          <cell r="C7228" t="str">
            <v>中华东波苑</v>
          </cell>
        </row>
        <row r="7228">
          <cell r="K7228" t="str">
            <v>2025年</v>
          </cell>
        </row>
        <row r="7228">
          <cell r="M7228">
            <v>45747</v>
          </cell>
        </row>
        <row r="7228">
          <cell r="S7228">
            <v>288.8</v>
          </cell>
        </row>
        <row r="7228">
          <cell r="AA7228">
            <v>45748</v>
          </cell>
          <cell r="AB7228">
            <v>2025</v>
          </cell>
        </row>
        <row r="7228">
          <cell r="AF7228" t="str">
            <v>代收水费</v>
          </cell>
        </row>
        <row r="7229">
          <cell r="C7229" t="str">
            <v>中华东波苑</v>
          </cell>
        </row>
        <row r="7229">
          <cell r="K7229" t="str">
            <v>2025年</v>
          </cell>
        </row>
        <row r="7229">
          <cell r="M7229">
            <v>45747</v>
          </cell>
        </row>
        <row r="7229">
          <cell r="S7229">
            <v>4264.55</v>
          </cell>
        </row>
        <row r="7229">
          <cell r="AA7229">
            <v>45748</v>
          </cell>
          <cell r="AB7229">
            <v>2025</v>
          </cell>
        </row>
        <row r="7229">
          <cell r="AF7229" t="str">
            <v>电费及管理费</v>
          </cell>
        </row>
        <row r="7230">
          <cell r="C7230" t="str">
            <v>中华东波苑</v>
          </cell>
        </row>
        <row r="7230">
          <cell r="K7230" t="str">
            <v>2025年</v>
          </cell>
        </row>
        <row r="7230">
          <cell r="M7230">
            <v>45747</v>
          </cell>
        </row>
        <row r="7230">
          <cell r="S7230">
            <v>86.64</v>
          </cell>
        </row>
        <row r="7230">
          <cell r="AA7230">
            <v>45748</v>
          </cell>
          <cell r="AB7230">
            <v>2025</v>
          </cell>
        </row>
        <row r="7230">
          <cell r="AF7230" t="str">
            <v>代收水费</v>
          </cell>
        </row>
        <row r="7231">
          <cell r="C7231" t="str">
            <v>中华东波苑</v>
          </cell>
        </row>
        <row r="7231">
          <cell r="K7231" t="str">
            <v>2025年</v>
          </cell>
        </row>
        <row r="7231">
          <cell r="M7231">
            <v>45747</v>
          </cell>
        </row>
        <row r="7231">
          <cell r="S7231">
            <v>364.8</v>
          </cell>
        </row>
        <row r="7231">
          <cell r="AA7231">
            <v>45748</v>
          </cell>
          <cell r="AB7231">
            <v>2025</v>
          </cell>
        </row>
        <row r="7231">
          <cell r="AF7231" t="str">
            <v>电费及管理费</v>
          </cell>
        </row>
        <row r="7232">
          <cell r="C7232" t="str">
            <v>中华东波苑</v>
          </cell>
        </row>
        <row r="7232">
          <cell r="K7232" t="str">
            <v>2025年</v>
          </cell>
        </row>
        <row r="7232">
          <cell r="M7232">
            <v>45747</v>
          </cell>
        </row>
        <row r="7232">
          <cell r="S7232">
            <v>97.5</v>
          </cell>
        </row>
        <row r="7232">
          <cell r="AA7232">
            <v>45748</v>
          </cell>
          <cell r="AB7232">
            <v>2025</v>
          </cell>
        </row>
        <row r="7232">
          <cell r="AF7232" t="str">
            <v>代收水费</v>
          </cell>
        </row>
        <row r="7233">
          <cell r="C7233" t="str">
            <v>中华东波苑</v>
          </cell>
        </row>
        <row r="7233">
          <cell r="K7233" t="str">
            <v>2025年</v>
          </cell>
        </row>
        <row r="7233">
          <cell r="M7233">
            <v>45747</v>
          </cell>
        </row>
        <row r="7233">
          <cell r="S7233">
            <v>100.1</v>
          </cell>
        </row>
        <row r="7233">
          <cell r="AA7233">
            <v>45748</v>
          </cell>
          <cell r="AB7233">
            <v>2025</v>
          </cell>
        </row>
        <row r="7233">
          <cell r="AF7233" t="str">
            <v>电费及管理费</v>
          </cell>
        </row>
        <row r="7234">
          <cell r="C7234" t="str">
            <v>中华东波苑</v>
          </cell>
        </row>
        <row r="7234">
          <cell r="K7234" t="str">
            <v>2025年</v>
          </cell>
        </row>
        <row r="7234">
          <cell r="M7234">
            <v>45747</v>
          </cell>
        </row>
        <row r="7234">
          <cell r="S7234">
            <v>36.1</v>
          </cell>
        </row>
        <row r="7234">
          <cell r="AA7234">
            <v>45748</v>
          </cell>
          <cell r="AB7234">
            <v>2025</v>
          </cell>
        </row>
        <row r="7234">
          <cell r="AF7234" t="str">
            <v>代收水费</v>
          </cell>
        </row>
        <row r="7235">
          <cell r="C7235" t="str">
            <v>中华东波苑</v>
          </cell>
        </row>
        <row r="7235">
          <cell r="K7235" t="str">
            <v>2025年</v>
          </cell>
        </row>
        <row r="7235">
          <cell r="M7235">
            <v>45747</v>
          </cell>
        </row>
        <row r="7235">
          <cell r="S7235">
            <v>292.5</v>
          </cell>
        </row>
        <row r="7235">
          <cell r="AA7235">
            <v>45748</v>
          </cell>
          <cell r="AB7235">
            <v>2025</v>
          </cell>
        </row>
        <row r="7235">
          <cell r="AF7235" t="str">
            <v>代收水费</v>
          </cell>
        </row>
        <row r="7236">
          <cell r="C7236" t="str">
            <v>中华东波苑</v>
          </cell>
        </row>
        <row r="7236">
          <cell r="K7236" t="str">
            <v>2025年</v>
          </cell>
        </row>
        <row r="7236">
          <cell r="M7236">
            <v>45747</v>
          </cell>
        </row>
        <row r="7236">
          <cell r="S7236">
            <v>3961.1</v>
          </cell>
        </row>
        <row r="7236">
          <cell r="AA7236">
            <v>45748</v>
          </cell>
          <cell r="AB7236">
            <v>2025</v>
          </cell>
        </row>
        <row r="7236">
          <cell r="AF7236" t="str">
            <v>电费及管理费</v>
          </cell>
        </row>
        <row r="7237">
          <cell r="C7237" t="str">
            <v>中华东波苑</v>
          </cell>
        </row>
        <row r="7237">
          <cell r="K7237" t="str">
            <v>2025年</v>
          </cell>
        </row>
        <row r="7237">
          <cell r="M7237">
            <v>45747</v>
          </cell>
        </row>
        <row r="7237">
          <cell r="S7237">
            <v>840</v>
          </cell>
        </row>
        <row r="7237">
          <cell r="AA7237">
            <v>45748</v>
          </cell>
          <cell r="AB7237">
            <v>2025</v>
          </cell>
        </row>
        <row r="7237">
          <cell r="AF7237" t="str">
            <v>代收水费</v>
          </cell>
        </row>
        <row r="7238">
          <cell r="C7238" t="str">
            <v>中华东波苑</v>
          </cell>
        </row>
        <row r="7238">
          <cell r="K7238" t="str">
            <v>2025年</v>
          </cell>
        </row>
        <row r="7238">
          <cell r="M7238">
            <v>45838</v>
          </cell>
        </row>
        <row r="7238">
          <cell r="S7238">
            <v>828.06</v>
          </cell>
        </row>
        <row r="7238">
          <cell r="AA7238">
            <v>45748</v>
          </cell>
          <cell r="AB7238">
            <v>2025</v>
          </cell>
        </row>
        <row r="7238">
          <cell r="AF7238" t="str">
            <v>住宅物业费</v>
          </cell>
        </row>
        <row r="7239">
          <cell r="C7239" t="str">
            <v>中华东波苑</v>
          </cell>
        </row>
        <row r="7239">
          <cell r="K7239" t="str">
            <v>2025年</v>
          </cell>
        </row>
        <row r="7239">
          <cell r="M7239">
            <v>45838</v>
          </cell>
        </row>
        <row r="7239">
          <cell r="S7239">
            <v>1500</v>
          </cell>
        </row>
        <row r="7239">
          <cell r="AA7239">
            <v>45748</v>
          </cell>
          <cell r="AB7239">
            <v>2025</v>
          </cell>
        </row>
        <row r="7239">
          <cell r="AF7239" t="str">
            <v>地面停车费</v>
          </cell>
        </row>
        <row r="7240">
          <cell r="C7240" t="str">
            <v>中华东波苑</v>
          </cell>
        </row>
        <row r="7240">
          <cell r="K7240" t="str">
            <v>2025年</v>
          </cell>
        </row>
        <row r="7240">
          <cell r="M7240">
            <v>45688</v>
          </cell>
        </row>
        <row r="7240">
          <cell r="S7240">
            <v>10000</v>
          </cell>
        </row>
        <row r="7240">
          <cell r="AA7240">
            <v>45748</v>
          </cell>
          <cell r="AB7240">
            <v>2025</v>
          </cell>
        </row>
        <row r="7240">
          <cell r="AF7240" t="str">
            <v>电费及管理费</v>
          </cell>
        </row>
        <row r="7241">
          <cell r="C7241" t="str">
            <v>中华东波苑</v>
          </cell>
        </row>
        <row r="7241">
          <cell r="K7241" t="str">
            <v>2025年</v>
          </cell>
        </row>
        <row r="7241">
          <cell r="M7241">
            <v>46022</v>
          </cell>
        </row>
        <row r="7241">
          <cell r="S7241">
            <v>1473.6</v>
          </cell>
        </row>
        <row r="7241">
          <cell r="AA7241">
            <v>45748</v>
          </cell>
          <cell r="AB7241">
            <v>2025</v>
          </cell>
        </row>
        <row r="7241">
          <cell r="AF7241" t="str">
            <v>住宅物业费</v>
          </cell>
        </row>
        <row r="7242">
          <cell r="C7242" t="str">
            <v>中华东波苑</v>
          </cell>
        </row>
        <row r="7242">
          <cell r="K7242" t="str">
            <v>2025年</v>
          </cell>
        </row>
        <row r="7242">
          <cell r="M7242">
            <v>45688</v>
          </cell>
        </row>
        <row r="7242">
          <cell r="S7242">
            <v>25560</v>
          </cell>
        </row>
        <row r="7242">
          <cell r="AA7242">
            <v>45748</v>
          </cell>
          <cell r="AB7242">
            <v>2025</v>
          </cell>
        </row>
        <row r="7242">
          <cell r="AF7242" t="str">
            <v>电费及管理费</v>
          </cell>
        </row>
        <row r="7243">
          <cell r="C7243" t="str">
            <v>中华东波苑</v>
          </cell>
        </row>
        <row r="7243">
          <cell r="K7243" t="str">
            <v>2025年</v>
          </cell>
        </row>
        <row r="7243">
          <cell r="M7243">
            <v>45747</v>
          </cell>
        </row>
        <row r="7243">
          <cell r="S7243">
            <v>9.9</v>
          </cell>
        </row>
        <row r="7243">
          <cell r="AA7243">
            <v>45748</v>
          </cell>
          <cell r="AB7243">
            <v>2025</v>
          </cell>
        </row>
        <row r="7243">
          <cell r="AF7243" t="str">
            <v>电费及管理费</v>
          </cell>
        </row>
        <row r="7244">
          <cell r="C7244" t="str">
            <v>中华东波苑</v>
          </cell>
        </row>
        <row r="7244">
          <cell r="K7244" t="str">
            <v>2025年</v>
          </cell>
        </row>
        <row r="7244">
          <cell r="M7244">
            <v>45747</v>
          </cell>
        </row>
        <row r="7244">
          <cell r="S7244">
            <v>72.2</v>
          </cell>
        </row>
        <row r="7244">
          <cell r="AA7244">
            <v>45748</v>
          </cell>
          <cell r="AB7244">
            <v>2025</v>
          </cell>
        </row>
        <row r="7244">
          <cell r="AF7244" t="str">
            <v>代收水费</v>
          </cell>
        </row>
        <row r="7245">
          <cell r="C7245" t="str">
            <v>中华东波苑</v>
          </cell>
        </row>
        <row r="7245">
          <cell r="K7245" t="str">
            <v>2025年</v>
          </cell>
        </row>
        <row r="7245">
          <cell r="M7245">
            <v>45747</v>
          </cell>
        </row>
        <row r="7245">
          <cell r="S7245">
            <v>3942</v>
          </cell>
        </row>
        <row r="7245">
          <cell r="AA7245">
            <v>45748</v>
          </cell>
          <cell r="AB7245">
            <v>2025</v>
          </cell>
        </row>
        <row r="7245">
          <cell r="AF7245" t="str">
            <v>电费及管理费</v>
          </cell>
        </row>
        <row r="7246">
          <cell r="C7246" t="str">
            <v>中华东波苑</v>
          </cell>
        </row>
        <row r="7246">
          <cell r="K7246" t="str">
            <v>2025年</v>
          </cell>
        </row>
        <row r="7246">
          <cell r="M7246">
            <v>45747</v>
          </cell>
        </row>
        <row r="7246">
          <cell r="S7246">
            <v>921.1</v>
          </cell>
        </row>
        <row r="7246">
          <cell r="AA7246">
            <v>45748</v>
          </cell>
          <cell r="AB7246">
            <v>2025</v>
          </cell>
        </row>
        <row r="7246">
          <cell r="AF7246" t="str">
            <v>代收水费</v>
          </cell>
        </row>
        <row r="7247">
          <cell r="C7247" t="str">
            <v>中华东波苑</v>
          </cell>
        </row>
        <row r="7247">
          <cell r="K7247" t="str">
            <v>2025年</v>
          </cell>
        </row>
        <row r="7247">
          <cell r="M7247">
            <v>45747</v>
          </cell>
        </row>
        <row r="7247">
          <cell r="S7247">
            <v>5450.4</v>
          </cell>
        </row>
        <row r="7247">
          <cell r="AA7247">
            <v>45748</v>
          </cell>
          <cell r="AB7247">
            <v>2025</v>
          </cell>
        </row>
        <row r="7247">
          <cell r="AF7247" t="str">
            <v>电费及管理费</v>
          </cell>
        </row>
        <row r="7248">
          <cell r="C7248" t="str">
            <v>中华东波苑</v>
          </cell>
        </row>
        <row r="7248">
          <cell r="K7248" t="str">
            <v>2025年</v>
          </cell>
        </row>
        <row r="7248">
          <cell r="M7248">
            <v>45747</v>
          </cell>
        </row>
        <row r="7248">
          <cell r="S7248">
            <v>683.2</v>
          </cell>
        </row>
        <row r="7248">
          <cell r="AA7248">
            <v>45748</v>
          </cell>
          <cell r="AB7248">
            <v>2025</v>
          </cell>
        </row>
        <row r="7248">
          <cell r="AF7248" t="str">
            <v>代收水费</v>
          </cell>
        </row>
        <row r="7249">
          <cell r="C7249" t="str">
            <v>中华东波苑</v>
          </cell>
        </row>
        <row r="7249">
          <cell r="K7249" t="str">
            <v>2025年</v>
          </cell>
        </row>
        <row r="7249">
          <cell r="M7249">
            <v>46022</v>
          </cell>
        </row>
        <row r="7249">
          <cell r="S7249">
            <v>1562.38</v>
          </cell>
        </row>
        <row r="7249">
          <cell r="AA7249">
            <v>45748</v>
          </cell>
          <cell r="AB7249">
            <v>2025</v>
          </cell>
        </row>
        <row r="7249">
          <cell r="AF7249" t="str">
            <v>住宅物业费</v>
          </cell>
        </row>
        <row r="7250">
          <cell r="C7250" t="str">
            <v>中华东波苑</v>
          </cell>
        </row>
        <row r="7250">
          <cell r="K7250" t="str">
            <v>2025年</v>
          </cell>
        </row>
        <row r="7250">
          <cell r="M7250">
            <v>46022</v>
          </cell>
        </row>
        <row r="7250">
          <cell r="S7250">
            <v>93.74</v>
          </cell>
        </row>
        <row r="7250">
          <cell r="AA7250">
            <v>45748</v>
          </cell>
          <cell r="AB7250">
            <v>2025</v>
          </cell>
        </row>
        <row r="7250">
          <cell r="AF7250" t="str">
            <v>住宅物业费</v>
          </cell>
        </row>
        <row r="7251">
          <cell r="C7251" t="str">
            <v>中华东波苑</v>
          </cell>
        </row>
        <row r="7251">
          <cell r="K7251" t="str">
            <v>2025年</v>
          </cell>
        </row>
        <row r="7251">
          <cell r="M7251">
            <v>45747</v>
          </cell>
        </row>
        <row r="7251">
          <cell r="S7251">
            <v>853.75</v>
          </cell>
        </row>
        <row r="7251">
          <cell r="AA7251">
            <v>45748</v>
          </cell>
          <cell r="AB7251">
            <v>2025</v>
          </cell>
        </row>
        <row r="7251">
          <cell r="AF7251" t="str">
            <v>电费及管理费</v>
          </cell>
        </row>
        <row r="7252">
          <cell r="C7252" t="str">
            <v>中华东波苑</v>
          </cell>
        </row>
        <row r="7252">
          <cell r="K7252" t="str">
            <v>2025年</v>
          </cell>
        </row>
        <row r="7252">
          <cell r="M7252">
            <v>45747</v>
          </cell>
        </row>
        <row r="7252">
          <cell r="S7252">
            <v>22.5</v>
          </cell>
        </row>
        <row r="7252">
          <cell r="AA7252">
            <v>45748</v>
          </cell>
          <cell r="AB7252">
            <v>2025</v>
          </cell>
        </row>
        <row r="7252">
          <cell r="AF7252" t="str">
            <v>代收水费</v>
          </cell>
        </row>
        <row r="7253">
          <cell r="C7253" t="str">
            <v>中华东波苑</v>
          </cell>
        </row>
        <row r="7253">
          <cell r="K7253" t="str">
            <v>2025年</v>
          </cell>
        </row>
        <row r="7253">
          <cell r="M7253">
            <v>45747</v>
          </cell>
        </row>
        <row r="7253">
          <cell r="S7253">
            <v>173.28</v>
          </cell>
        </row>
        <row r="7253">
          <cell r="AA7253">
            <v>45748</v>
          </cell>
          <cell r="AB7253">
            <v>2025</v>
          </cell>
        </row>
        <row r="7253">
          <cell r="AF7253" t="str">
            <v>代收水费</v>
          </cell>
        </row>
        <row r="7254">
          <cell r="C7254" t="str">
            <v>中华东波苑</v>
          </cell>
        </row>
        <row r="7254">
          <cell r="K7254" t="str">
            <v>2025年</v>
          </cell>
        </row>
        <row r="7254">
          <cell r="M7254">
            <v>45838</v>
          </cell>
        </row>
        <row r="7254">
          <cell r="S7254">
            <v>3600</v>
          </cell>
        </row>
        <row r="7254">
          <cell r="AA7254">
            <v>45748</v>
          </cell>
          <cell r="AB7254">
            <v>2025</v>
          </cell>
        </row>
        <row r="7254">
          <cell r="AF7254" t="str">
            <v>租金收入</v>
          </cell>
        </row>
        <row r="7255">
          <cell r="C7255" t="str">
            <v>中华东波苑</v>
          </cell>
        </row>
        <row r="7255">
          <cell r="K7255" t="str">
            <v>2025年</v>
          </cell>
        </row>
        <row r="7255">
          <cell r="M7255">
            <v>46022</v>
          </cell>
        </row>
        <row r="7255">
          <cell r="S7255">
            <v>1709.88</v>
          </cell>
        </row>
        <row r="7255">
          <cell r="AA7255">
            <v>45748</v>
          </cell>
          <cell r="AB7255">
            <v>2025</v>
          </cell>
        </row>
        <row r="7255">
          <cell r="AF7255" t="str">
            <v>住宅物业费</v>
          </cell>
        </row>
        <row r="7256">
          <cell r="C7256" t="str">
            <v>中华东波苑</v>
          </cell>
        </row>
        <row r="7256">
          <cell r="K7256" t="str">
            <v>2025年</v>
          </cell>
        </row>
        <row r="7256">
          <cell r="M7256">
            <v>46022</v>
          </cell>
        </row>
        <row r="7256">
          <cell r="S7256">
            <v>4200</v>
          </cell>
        </row>
        <row r="7256">
          <cell r="AA7256">
            <v>45748</v>
          </cell>
          <cell r="AB7256">
            <v>2025</v>
          </cell>
        </row>
        <row r="7256">
          <cell r="AF7256" t="str">
            <v>地下停车费</v>
          </cell>
        </row>
        <row r="7257">
          <cell r="C7257" t="str">
            <v>中华东波苑</v>
          </cell>
        </row>
        <row r="7257">
          <cell r="K7257" t="str">
            <v>2025年</v>
          </cell>
        </row>
        <row r="7257">
          <cell r="M7257">
            <v>46022</v>
          </cell>
        </row>
        <row r="7257">
          <cell r="S7257">
            <v>1799.16</v>
          </cell>
        </row>
        <row r="7257">
          <cell r="AA7257">
            <v>45748</v>
          </cell>
          <cell r="AB7257">
            <v>2025</v>
          </cell>
        </row>
        <row r="7257">
          <cell r="AF7257" t="str">
            <v>住宅物业费</v>
          </cell>
        </row>
        <row r="7258">
          <cell r="C7258" t="str">
            <v>中华东波苑</v>
          </cell>
        </row>
        <row r="7258">
          <cell r="K7258" t="str">
            <v>2025年</v>
          </cell>
        </row>
        <row r="7258">
          <cell r="M7258">
            <v>45747</v>
          </cell>
        </row>
        <row r="7258">
          <cell r="S7258">
            <v>4320.8</v>
          </cell>
        </row>
        <row r="7258">
          <cell r="AA7258">
            <v>45748</v>
          </cell>
          <cell r="AB7258">
            <v>2025</v>
          </cell>
        </row>
        <row r="7258">
          <cell r="AF7258" t="str">
            <v>电费及管理费</v>
          </cell>
        </row>
        <row r="7259">
          <cell r="C7259" t="str">
            <v>中华东波苑</v>
          </cell>
        </row>
        <row r="7259">
          <cell r="K7259" t="str">
            <v>2025年</v>
          </cell>
        </row>
        <row r="7259">
          <cell r="M7259">
            <v>45747</v>
          </cell>
        </row>
        <row r="7259">
          <cell r="S7259">
            <v>937.5</v>
          </cell>
        </row>
        <row r="7259">
          <cell r="AA7259">
            <v>45748</v>
          </cell>
          <cell r="AB7259">
            <v>2025</v>
          </cell>
        </row>
        <row r="7259">
          <cell r="AF7259" t="str">
            <v>代收水费</v>
          </cell>
        </row>
        <row r="7260">
          <cell r="C7260" t="str">
            <v>中华东波苑</v>
          </cell>
        </row>
        <row r="7260">
          <cell r="K7260" t="str">
            <v>2025年</v>
          </cell>
        </row>
        <row r="7260">
          <cell r="M7260">
            <v>46022</v>
          </cell>
        </row>
        <row r="7260">
          <cell r="S7260">
            <v>1473.6</v>
          </cell>
        </row>
        <row r="7260">
          <cell r="AA7260">
            <v>45748</v>
          </cell>
          <cell r="AB7260">
            <v>2025</v>
          </cell>
        </row>
        <row r="7260">
          <cell r="AF7260" t="str">
            <v>住宅物业费</v>
          </cell>
        </row>
        <row r="7261">
          <cell r="C7261" t="str">
            <v>中华东波苑</v>
          </cell>
        </row>
        <row r="7261">
          <cell r="K7261" t="str">
            <v>2025年</v>
          </cell>
        </row>
        <row r="7261">
          <cell r="M7261">
            <v>45838</v>
          </cell>
        </row>
        <row r="7261">
          <cell r="S7261">
            <v>736.8</v>
          </cell>
        </row>
        <row r="7261">
          <cell r="AA7261">
            <v>45748</v>
          </cell>
          <cell r="AB7261">
            <v>2025</v>
          </cell>
        </row>
        <row r="7261">
          <cell r="AF7261" t="str">
            <v>住宅物业费</v>
          </cell>
        </row>
        <row r="7262">
          <cell r="C7262" t="str">
            <v>中华东波苑</v>
          </cell>
        </row>
        <row r="7262">
          <cell r="K7262" t="str">
            <v>2025年</v>
          </cell>
        </row>
        <row r="7262">
          <cell r="M7262">
            <v>45838</v>
          </cell>
        </row>
        <row r="7262">
          <cell r="S7262">
            <v>1500</v>
          </cell>
        </row>
        <row r="7262">
          <cell r="AA7262">
            <v>45748</v>
          </cell>
          <cell r="AB7262">
            <v>2025</v>
          </cell>
        </row>
        <row r="7262">
          <cell r="AF7262" t="str">
            <v>地面停车费</v>
          </cell>
        </row>
        <row r="7263">
          <cell r="C7263" t="str">
            <v>中华东波苑</v>
          </cell>
        </row>
        <row r="7263">
          <cell r="K7263" t="str">
            <v>2025年</v>
          </cell>
        </row>
        <row r="7263">
          <cell r="M7263">
            <v>45838</v>
          </cell>
        </row>
        <row r="7263">
          <cell r="S7263">
            <v>2100</v>
          </cell>
        </row>
        <row r="7263">
          <cell r="AA7263">
            <v>45748</v>
          </cell>
          <cell r="AB7263">
            <v>2025</v>
          </cell>
        </row>
        <row r="7263">
          <cell r="AF7263" t="str">
            <v>地下停车费</v>
          </cell>
        </row>
        <row r="7264">
          <cell r="C7264" t="str">
            <v>中华东波苑</v>
          </cell>
        </row>
        <row r="7264">
          <cell r="K7264" t="str">
            <v>2025年</v>
          </cell>
        </row>
        <row r="7264">
          <cell r="M7264">
            <v>45838</v>
          </cell>
        </row>
        <row r="7264">
          <cell r="S7264">
            <v>828.06</v>
          </cell>
        </row>
        <row r="7264">
          <cell r="AA7264">
            <v>45748</v>
          </cell>
          <cell r="AB7264">
            <v>2025</v>
          </cell>
        </row>
        <row r="7264">
          <cell r="AF7264" t="str">
            <v>住宅物业费</v>
          </cell>
        </row>
        <row r="7265">
          <cell r="C7265" t="str">
            <v>中华东波苑</v>
          </cell>
        </row>
        <row r="7265">
          <cell r="K7265" t="str">
            <v>2025年</v>
          </cell>
        </row>
        <row r="7265">
          <cell r="M7265">
            <v>45747</v>
          </cell>
        </row>
        <row r="7265">
          <cell r="S7265">
            <v>375</v>
          </cell>
        </row>
        <row r="7265">
          <cell r="AA7265">
            <v>45748</v>
          </cell>
          <cell r="AB7265">
            <v>2025</v>
          </cell>
        </row>
        <row r="7265">
          <cell r="AF7265" t="str">
            <v>小业主产权车辆管理费</v>
          </cell>
        </row>
        <row r="7266">
          <cell r="C7266" t="str">
            <v>中华东波苑</v>
          </cell>
        </row>
        <row r="7266">
          <cell r="K7266" t="str">
            <v>2025年</v>
          </cell>
        </row>
        <row r="7266">
          <cell r="M7266">
            <v>45688</v>
          </cell>
        </row>
        <row r="7266">
          <cell r="S7266">
            <v>13331.17</v>
          </cell>
        </row>
        <row r="7266">
          <cell r="AA7266">
            <v>45748</v>
          </cell>
          <cell r="AB7266">
            <v>2025</v>
          </cell>
        </row>
        <row r="7266">
          <cell r="AF7266" t="str">
            <v>电费及管理费</v>
          </cell>
        </row>
        <row r="7267">
          <cell r="C7267" t="str">
            <v>中华东波苑</v>
          </cell>
        </row>
        <row r="7267">
          <cell r="K7267" t="str">
            <v>2025年</v>
          </cell>
        </row>
        <row r="7267">
          <cell r="M7267">
            <v>45747</v>
          </cell>
        </row>
        <row r="7267">
          <cell r="S7267">
            <v>1247.05</v>
          </cell>
        </row>
        <row r="7267">
          <cell r="AA7267">
            <v>45748</v>
          </cell>
          <cell r="AB7267">
            <v>2025</v>
          </cell>
        </row>
        <row r="7267">
          <cell r="AF7267" t="str">
            <v>商铺物业费</v>
          </cell>
        </row>
        <row r="7268">
          <cell r="C7268" t="str">
            <v>中华东波苑</v>
          </cell>
        </row>
        <row r="7268">
          <cell r="K7268" t="str">
            <v>2025年</v>
          </cell>
        </row>
        <row r="7268">
          <cell r="M7268">
            <v>45747</v>
          </cell>
        </row>
        <row r="7268">
          <cell r="S7268">
            <v>812.85</v>
          </cell>
        </row>
        <row r="7268">
          <cell r="AA7268">
            <v>45748</v>
          </cell>
          <cell r="AB7268">
            <v>2025</v>
          </cell>
        </row>
        <row r="7268">
          <cell r="AF7268" t="str">
            <v>商铺物业费</v>
          </cell>
        </row>
        <row r="7269">
          <cell r="C7269" t="str">
            <v>中华东波苑</v>
          </cell>
        </row>
        <row r="7269">
          <cell r="K7269" t="str">
            <v>2025年</v>
          </cell>
        </row>
        <row r="7269">
          <cell r="M7269">
            <v>45747</v>
          </cell>
        </row>
        <row r="7269">
          <cell r="S7269">
            <v>2846.8</v>
          </cell>
        </row>
        <row r="7269">
          <cell r="AA7269">
            <v>45748</v>
          </cell>
          <cell r="AB7269">
            <v>2025</v>
          </cell>
        </row>
        <row r="7269">
          <cell r="AF7269" t="str">
            <v>电费及管理费</v>
          </cell>
        </row>
        <row r="7270">
          <cell r="C7270" t="str">
            <v>中华东波苑</v>
          </cell>
        </row>
        <row r="7270">
          <cell r="K7270" t="str">
            <v>2025年</v>
          </cell>
        </row>
        <row r="7270">
          <cell r="M7270">
            <v>45747</v>
          </cell>
        </row>
        <row r="7270">
          <cell r="S7270">
            <v>28.88</v>
          </cell>
        </row>
        <row r="7270">
          <cell r="AA7270">
            <v>45748</v>
          </cell>
          <cell r="AB7270">
            <v>2025</v>
          </cell>
        </row>
        <row r="7270">
          <cell r="AF7270" t="str">
            <v>代收水费</v>
          </cell>
        </row>
        <row r="7271">
          <cell r="C7271" t="str">
            <v>中华东波苑</v>
          </cell>
        </row>
        <row r="7271">
          <cell r="K7271" t="str">
            <v>2025年</v>
          </cell>
        </row>
        <row r="7271">
          <cell r="M7271">
            <v>46022</v>
          </cell>
        </row>
        <row r="7271">
          <cell r="S7271">
            <v>1656.12</v>
          </cell>
        </row>
        <row r="7271">
          <cell r="AA7271">
            <v>45748</v>
          </cell>
          <cell r="AB7271">
            <v>2025</v>
          </cell>
        </row>
        <row r="7271">
          <cell r="AF7271" t="str">
            <v>住宅物业费</v>
          </cell>
        </row>
        <row r="7272">
          <cell r="C7272" t="str">
            <v>中华东波苑</v>
          </cell>
        </row>
        <row r="7272">
          <cell r="K7272" t="str">
            <v>2025年</v>
          </cell>
        </row>
        <row r="7272">
          <cell r="M7272">
            <v>45838</v>
          </cell>
        </row>
        <row r="7272">
          <cell r="S7272">
            <v>1170.48</v>
          </cell>
        </row>
        <row r="7272">
          <cell r="AA7272">
            <v>45748</v>
          </cell>
          <cell r="AB7272">
            <v>2025</v>
          </cell>
        </row>
        <row r="7272">
          <cell r="AF7272" t="str">
            <v>商铺物业费</v>
          </cell>
        </row>
        <row r="7273">
          <cell r="C7273" t="str">
            <v>中华东波苑</v>
          </cell>
        </row>
        <row r="7273">
          <cell r="K7273" t="str">
            <v>2025年</v>
          </cell>
        </row>
        <row r="7273">
          <cell r="M7273">
            <v>46022</v>
          </cell>
        </row>
        <row r="7273">
          <cell r="S7273">
            <v>1656.12</v>
          </cell>
        </row>
        <row r="7273">
          <cell r="AA7273">
            <v>45748</v>
          </cell>
          <cell r="AB7273">
            <v>2025</v>
          </cell>
        </row>
        <row r="7273">
          <cell r="AF7273" t="str">
            <v>住宅物业费</v>
          </cell>
        </row>
        <row r="7274">
          <cell r="C7274" t="str">
            <v>中华东波苑</v>
          </cell>
        </row>
        <row r="7274">
          <cell r="K7274" t="str">
            <v>2025年</v>
          </cell>
        </row>
        <row r="7274">
          <cell r="M7274">
            <v>46022</v>
          </cell>
        </row>
        <row r="7274">
          <cell r="S7274">
            <v>2094.36</v>
          </cell>
        </row>
        <row r="7274">
          <cell r="AA7274">
            <v>45748</v>
          </cell>
          <cell r="AB7274">
            <v>2025</v>
          </cell>
        </row>
        <row r="7274">
          <cell r="AF7274" t="str">
            <v>住宅物业费</v>
          </cell>
        </row>
        <row r="7275">
          <cell r="C7275" t="str">
            <v>中华东波苑</v>
          </cell>
        </row>
        <row r="7275">
          <cell r="K7275" t="str">
            <v>2025年</v>
          </cell>
        </row>
        <row r="7275">
          <cell r="M7275">
            <v>46022</v>
          </cell>
        </row>
        <row r="7275">
          <cell r="S7275">
            <v>1500</v>
          </cell>
        </row>
        <row r="7275">
          <cell r="AA7275">
            <v>45748</v>
          </cell>
          <cell r="AB7275">
            <v>2025</v>
          </cell>
        </row>
        <row r="7275">
          <cell r="AF7275" t="str">
            <v>小业主产权车辆管理费</v>
          </cell>
        </row>
        <row r="7276">
          <cell r="C7276" t="str">
            <v>中华东波苑</v>
          </cell>
        </row>
        <row r="7276">
          <cell r="K7276" t="str">
            <v>2025年</v>
          </cell>
        </row>
        <row r="7276">
          <cell r="M7276">
            <v>46022</v>
          </cell>
        </row>
        <row r="7276">
          <cell r="S7276">
            <v>1473.6</v>
          </cell>
        </row>
        <row r="7276">
          <cell r="AA7276">
            <v>45748</v>
          </cell>
          <cell r="AB7276">
            <v>2025</v>
          </cell>
        </row>
        <row r="7276">
          <cell r="AF7276" t="str">
            <v>住宅物业费</v>
          </cell>
        </row>
        <row r="7277">
          <cell r="C7277" t="str">
            <v>中华东波苑</v>
          </cell>
        </row>
        <row r="7277">
          <cell r="K7277" t="str">
            <v>2025年</v>
          </cell>
        </row>
        <row r="7277">
          <cell r="M7277">
            <v>46022</v>
          </cell>
        </row>
        <row r="7277">
          <cell r="S7277">
            <v>1712.04</v>
          </cell>
        </row>
        <row r="7277">
          <cell r="AA7277">
            <v>45748</v>
          </cell>
          <cell r="AB7277">
            <v>2025</v>
          </cell>
        </row>
        <row r="7277">
          <cell r="AF7277" t="str">
            <v>住宅物业费</v>
          </cell>
        </row>
        <row r="7278">
          <cell r="C7278" t="str">
            <v>中华东波苑</v>
          </cell>
        </row>
        <row r="7278">
          <cell r="K7278" t="str">
            <v>2025年</v>
          </cell>
        </row>
        <row r="7278">
          <cell r="M7278">
            <v>46022</v>
          </cell>
        </row>
        <row r="7278">
          <cell r="S7278">
            <v>3000</v>
          </cell>
        </row>
        <row r="7278">
          <cell r="AA7278">
            <v>45748</v>
          </cell>
          <cell r="AB7278">
            <v>2025</v>
          </cell>
        </row>
        <row r="7278">
          <cell r="AF7278" t="str">
            <v>地面停车费</v>
          </cell>
        </row>
        <row r="7279">
          <cell r="C7279" t="str">
            <v>中华东波苑</v>
          </cell>
        </row>
        <row r="7279">
          <cell r="K7279" t="str">
            <v>2025年</v>
          </cell>
        </row>
        <row r="7279">
          <cell r="M7279">
            <v>45838</v>
          </cell>
        </row>
        <row r="7279">
          <cell r="S7279">
            <v>449.79</v>
          </cell>
        </row>
        <row r="7279">
          <cell r="AA7279">
            <v>45748</v>
          </cell>
          <cell r="AB7279">
            <v>2025</v>
          </cell>
        </row>
        <row r="7279">
          <cell r="AF7279" t="str">
            <v>住宅物业费</v>
          </cell>
        </row>
        <row r="7280">
          <cell r="C7280" t="str">
            <v>中华东波苑</v>
          </cell>
        </row>
        <row r="7280">
          <cell r="K7280" t="str">
            <v>2025年</v>
          </cell>
        </row>
        <row r="7280">
          <cell r="M7280">
            <v>45838</v>
          </cell>
        </row>
        <row r="7280">
          <cell r="S7280">
            <v>375</v>
          </cell>
        </row>
        <row r="7280">
          <cell r="AA7280">
            <v>45748</v>
          </cell>
          <cell r="AB7280">
            <v>2025</v>
          </cell>
        </row>
        <row r="7280">
          <cell r="AF7280" t="str">
            <v>小业主产权车辆管理费</v>
          </cell>
        </row>
        <row r="7281">
          <cell r="C7281" t="str">
            <v>中华东波苑</v>
          </cell>
        </row>
        <row r="7281">
          <cell r="K7281" t="str">
            <v>2020年</v>
          </cell>
        </row>
        <row r="7281">
          <cell r="M7281">
            <v>44196</v>
          </cell>
        </row>
        <row r="7281">
          <cell r="S7281">
            <v>90.84</v>
          </cell>
        </row>
        <row r="7281">
          <cell r="AA7281">
            <v>45748</v>
          </cell>
          <cell r="AB7281">
            <v>2025</v>
          </cell>
        </row>
        <row r="7281">
          <cell r="AF7281" t="str">
            <v>住宅物业费</v>
          </cell>
        </row>
        <row r="7282">
          <cell r="C7282" t="str">
            <v>中华东波苑</v>
          </cell>
        </row>
        <row r="7282">
          <cell r="K7282" t="str">
            <v>2025年</v>
          </cell>
        </row>
        <row r="7282">
          <cell r="M7282">
            <v>46022</v>
          </cell>
        </row>
        <row r="7282">
          <cell r="S7282">
            <v>1799.16</v>
          </cell>
        </row>
        <row r="7282">
          <cell r="AA7282">
            <v>45748</v>
          </cell>
          <cell r="AB7282">
            <v>2025</v>
          </cell>
        </row>
        <row r="7282">
          <cell r="AF7282" t="str">
            <v>住宅物业费</v>
          </cell>
        </row>
        <row r="7283">
          <cell r="C7283" t="str">
            <v>中华东波苑</v>
          </cell>
        </row>
        <row r="7283">
          <cell r="K7283" t="str">
            <v>2025年</v>
          </cell>
        </row>
        <row r="7283">
          <cell r="M7283">
            <v>45838</v>
          </cell>
        </row>
        <row r="7283">
          <cell r="S7283">
            <v>1309.77</v>
          </cell>
        </row>
        <row r="7283">
          <cell r="AA7283">
            <v>45748</v>
          </cell>
          <cell r="AB7283">
            <v>2025</v>
          </cell>
        </row>
        <row r="7283">
          <cell r="AF7283" t="str">
            <v>商铺物业费</v>
          </cell>
        </row>
        <row r="7284">
          <cell r="C7284" t="str">
            <v>中华东波苑</v>
          </cell>
        </row>
        <row r="7284">
          <cell r="K7284" t="str">
            <v>2025年</v>
          </cell>
        </row>
        <row r="7284">
          <cell r="M7284">
            <v>45747</v>
          </cell>
        </row>
        <row r="7284">
          <cell r="S7284">
            <v>1371.7</v>
          </cell>
        </row>
        <row r="7284">
          <cell r="AA7284">
            <v>45748</v>
          </cell>
          <cell r="AB7284">
            <v>2025</v>
          </cell>
        </row>
        <row r="7284">
          <cell r="AF7284" t="str">
            <v>电费及管理费</v>
          </cell>
        </row>
        <row r="7285">
          <cell r="C7285" t="str">
            <v>中华东波苑</v>
          </cell>
        </row>
        <row r="7285">
          <cell r="K7285" t="str">
            <v>2025年</v>
          </cell>
        </row>
        <row r="7285">
          <cell r="M7285">
            <v>45747</v>
          </cell>
        </row>
        <row r="7285">
          <cell r="S7285">
            <v>3291.2</v>
          </cell>
        </row>
        <row r="7285">
          <cell r="AA7285">
            <v>45748</v>
          </cell>
          <cell r="AB7285">
            <v>2025</v>
          </cell>
        </row>
        <row r="7285">
          <cell r="AF7285" t="str">
            <v>电费及管理费</v>
          </cell>
        </row>
        <row r="7286">
          <cell r="C7286" t="str">
            <v>中华东波苑</v>
          </cell>
        </row>
        <row r="7286">
          <cell r="K7286" t="str">
            <v>2025年</v>
          </cell>
        </row>
        <row r="7286">
          <cell r="M7286">
            <v>45747</v>
          </cell>
        </row>
        <row r="7286">
          <cell r="S7286">
            <v>915</v>
          </cell>
        </row>
        <row r="7286">
          <cell r="AA7286">
            <v>45748</v>
          </cell>
          <cell r="AB7286">
            <v>2025</v>
          </cell>
        </row>
        <row r="7286">
          <cell r="AF7286" t="str">
            <v>代收水费</v>
          </cell>
        </row>
        <row r="7287">
          <cell r="C7287" t="str">
            <v>中华东波苑</v>
          </cell>
        </row>
        <row r="7287">
          <cell r="K7287" t="str">
            <v>2025年</v>
          </cell>
        </row>
        <row r="7287">
          <cell r="M7287">
            <v>46022</v>
          </cell>
        </row>
        <row r="7287">
          <cell r="S7287">
            <v>1800.84</v>
          </cell>
        </row>
        <row r="7287">
          <cell r="AA7287">
            <v>45748</v>
          </cell>
          <cell r="AB7287">
            <v>2025</v>
          </cell>
        </row>
        <row r="7287">
          <cell r="AF7287" t="str">
            <v>住宅物业费</v>
          </cell>
        </row>
        <row r="7288">
          <cell r="C7288" t="str">
            <v>中华东波苑</v>
          </cell>
        </row>
        <row r="7288">
          <cell r="K7288" t="str">
            <v>2025年</v>
          </cell>
        </row>
        <row r="7288">
          <cell r="M7288">
            <v>45747</v>
          </cell>
        </row>
        <row r="7288">
          <cell r="S7288">
            <v>2442</v>
          </cell>
        </row>
        <row r="7288">
          <cell r="AA7288">
            <v>45748</v>
          </cell>
          <cell r="AB7288">
            <v>2025</v>
          </cell>
        </row>
        <row r="7288">
          <cell r="AF7288" t="str">
            <v>电费及管理费</v>
          </cell>
        </row>
        <row r="7289">
          <cell r="C7289" t="str">
            <v>中华东波苑</v>
          </cell>
        </row>
        <row r="7289">
          <cell r="K7289" t="str">
            <v>2025年</v>
          </cell>
        </row>
        <row r="7289">
          <cell r="M7289">
            <v>45747</v>
          </cell>
        </row>
        <row r="7289">
          <cell r="S7289">
            <v>166.06</v>
          </cell>
        </row>
        <row r="7289">
          <cell r="AA7289">
            <v>45748</v>
          </cell>
          <cell r="AB7289">
            <v>2025</v>
          </cell>
        </row>
        <row r="7289">
          <cell r="AF7289" t="str">
            <v>代收水费</v>
          </cell>
        </row>
        <row r="7290">
          <cell r="C7290" t="str">
            <v>中华东波苑</v>
          </cell>
        </row>
        <row r="7290">
          <cell r="K7290" t="str">
            <v>2025年</v>
          </cell>
        </row>
        <row r="7290">
          <cell r="M7290">
            <v>45747</v>
          </cell>
        </row>
        <row r="7290">
          <cell r="S7290">
            <v>1404</v>
          </cell>
        </row>
        <row r="7290">
          <cell r="AA7290">
            <v>45748</v>
          </cell>
          <cell r="AB7290">
            <v>2025</v>
          </cell>
        </row>
        <row r="7290">
          <cell r="AF7290" t="str">
            <v>电费及管理费</v>
          </cell>
        </row>
        <row r="7291">
          <cell r="C7291" t="str">
            <v>中华东波苑</v>
          </cell>
        </row>
        <row r="7291">
          <cell r="K7291" t="str">
            <v>2025年</v>
          </cell>
        </row>
        <row r="7291">
          <cell r="M7291">
            <v>45747</v>
          </cell>
        </row>
        <row r="7291">
          <cell r="S7291">
            <v>225</v>
          </cell>
        </row>
        <row r="7291">
          <cell r="AA7291">
            <v>45748</v>
          </cell>
          <cell r="AB7291">
            <v>2025</v>
          </cell>
        </row>
        <row r="7291">
          <cell r="AF7291" t="str">
            <v>代收水费</v>
          </cell>
        </row>
        <row r="7292">
          <cell r="C7292" t="str">
            <v>中华东波苑</v>
          </cell>
        </row>
        <row r="7292">
          <cell r="K7292" t="str">
            <v>2025年</v>
          </cell>
        </row>
        <row r="7292">
          <cell r="M7292">
            <v>45838</v>
          </cell>
        </row>
        <row r="7292">
          <cell r="S7292">
            <v>736.8</v>
          </cell>
        </row>
        <row r="7292">
          <cell r="AA7292">
            <v>45748</v>
          </cell>
          <cell r="AB7292">
            <v>2025</v>
          </cell>
        </row>
        <row r="7292">
          <cell r="AF7292" t="str">
            <v>住宅物业费</v>
          </cell>
        </row>
        <row r="7293">
          <cell r="C7293" t="str">
            <v>中华东波苑</v>
          </cell>
        </row>
        <row r="7293">
          <cell r="K7293" t="str">
            <v>2025年</v>
          </cell>
        </row>
        <row r="7293">
          <cell r="M7293">
            <v>45838</v>
          </cell>
        </row>
        <row r="7293">
          <cell r="S7293">
            <v>899.58</v>
          </cell>
        </row>
        <row r="7293">
          <cell r="AA7293">
            <v>45748</v>
          </cell>
          <cell r="AB7293">
            <v>2025</v>
          </cell>
        </row>
        <row r="7293">
          <cell r="AF7293" t="str">
            <v>住宅物业费</v>
          </cell>
        </row>
        <row r="7294">
          <cell r="C7294" t="str">
            <v>中华东波苑</v>
          </cell>
        </row>
        <row r="7294">
          <cell r="K7294" t="str">
            <v>2025年</v>
          </cell>
        </row>
        <row r="7294">
          <cell r="M7294">
            <v>45838</v>
          </cell>
        </row>
        <row r="7294">
          <cell r="S7294">
            <v>1500</v>
          </cell>
        </row>
        <row r="7294">
          <cell r="AA7294">
            <v>45748</v>
          </cell>
          <cell r="AB7294">
            <v>2025</v>
          </cell>
        </row>
        <row r="7294">
          <cell r="AF7294" t="str">
            <v>地面停车费</v>
          </cell>
        </row>
        <row r="7295">
          <cell r="C7295" t="str">
            <v>中华东波苑</v>
          </cell>
        </row>
        <row r="7295">
          <cell r="K7295" t="str">
            <v>2025年</v>
          </cell>
        </row>
        <row r="7295">
          <cell r="M7295">
            <v>45838</v>
          </cell>
        </row>
        <row r="7295">
          <cell r="S7295">
            <v>1674.34</v>
          </cell>
        </row>
        <row r="7295">
          <cell r="AA7295">
            <v>45748</v>
          </cell>
          <cell r="AB7295">
            <v>2025</v>
          </cell>
        </row>
        <row r="7295">
          <cell r="AF7295" t="str">
            <v>商铺物业费</v>
          </cell>
        </row>
        <row r="7296">
          <cell r="C7296" t="str">
            <v>中华东波苑</v>
          </cell>
        </row>
        <row r="7296">
          <cell r="K7296" t="str">
            <v>2025年</v>
          </cell>
        </row>
        <row r="7296">
          <cell r="M7296">
            <v>45838</v>
          </cell>
        </row>
        <row r="7296">
          <cell r="S7296">
            <v>1282.94</v>
          </cell>
        </row>
        <row r="7296">
          <cell r="AA7296">
            <v>45748</v>
          </cell>
          <cell r="AB7296">
            <v>2025</v>
          </cell>
        </row>
        <row r="7296">
          <cell r="AF7296" t="str">
            <v>商铺物业费</v>
          </cell>
        </row>
        <row r="7297">
          <cell r="C7297" t="str">
            <v>中华东波苑</v>
          </cell>
        </row>
        <row r="7297">
          <cell r="K7297" t="str">
            <v>2025年</v>
          </cell>
        </row>
        <row r="7297">
          <cell r="M7297">
            <v>45838</v>
          </cell>
        </row>
        <row r="7297">
          <cell r="S7297">
            <v>3553.8</v>
          </cell>
        </row>
        <row r="7297">
          <cell r="AA7297">
            <v>45748</v>
          </cell>
          <cell r="AB7297">
            <v>2025</v>
          </cell>
        </row>
        <row r="7297">
          <cell r="AF7297" t="str">
            <v>商铺物业费</v>
          </cell>
        </row>
        <row r="7298">
          <cell r="C7298" t="str">
            <v>中华东波苑</v>
          </cell>
        </row>
        <row r="7298">
          <cell r="K7298" t="str">
            <v>2025年</v>
          </cell>
        </row>
        <row r="7298">
          <cell r="M7298">
            <v>45747</v>
          </cell>
        </row>
        <row r="7298">
          <cell r="S7298">
            <v>997.5</v>
          </cell>
        </row>
        <row r="7298">
          <cell r="AA7298">
            <v>45748</v>
          </cell>
          <cell r="AB7298">
            <v>2025</v>
          </cell>
        </row>
        <row r="7298">
          <cell r="AF7298" t="str">
            <v>电费及管理费</v>
          </cell>
        </row>
        <row r="7299">
          <cell r="C7299" t="str">
            <v>中华东波苑</v>
          </cell>
        </row>
        <row r="7299">
          <cell r="K7299" t="str">
            <v>2025年</v>
          </cell>
        </row>
        <row r="7299">
          <cell r="M7299">
            <v>45747</v>
          </cell>
        </row>
        <row r="7299">
          <cell r="S7299">
            <v>28.88</v>
          </cell>
        </row>
        <row r="7299">
          <cell r="AA7299">
            <v>45748</v>
          </cell>
          <cell r="AB7299">
            <v>2025</v>
          </cell>
        </row>
        <row r="7299">
          <cell r="AF7299" t="str">
            <v>代收水费</v>
          </cell>
        </row>
        <row r="7300">
          <cell r="C7300" t="str">
            <v>中华东波苑</v>
          </cell>
        </row>
        <row r="7300">
          <cell r="K7300" t="str">
            <v>2025年</v>
          </cell>
        </row>
        <row r="7300">
          <cell r="M7300">
            <v>46022</v>
          </cell>
        </row>
        <row r="7300">
          <cell r="S7300">
            <v>1799.16</v>
          </cell>
        </row>
        <row r="7300">
          <cell r="AA7300">
            <v>45748</v>
          </cell>
          <cell r="AB7300">
            <v>2025</v>
          </cell>
        </row>
        <row r="7300">
          <cell r="AF7300" t="str">
            <v>住宅物业费</v>
          </cell>
        </row>
        <row r="7301">
          <cell r="C7301" t="str">
            <v>中华东波苑</v>
          </cell>
        </row>
        <row r="7301">
          <cell r="K7301" t="str">
            <v>2025年</v>
          </cell>
        </row>
        <row r="7301">
          <cell r="M7301">
            <v>45747</v>
          </cell>
        </row>
        <row r="7301">
          <cell r="S7301">
            <v>5089.7</v>
          </cell>
        </row>
        <row r="7301">
          <cell r="AA7301">
            <v>45748</v>
          </cell>
          <cell r="AB7301">
            <v>2025</v>
          </cell>
        </row>
        <row r="7301">
          <cell r="AF7301" t="str">
            <v>电费及管理费</v>
          </cell>
        </row>
        <row r="7302">
          <cell r="C7302" t="str">
            <v>中华东波苑</v>
          </cell>
        </row>
        <row r="7302">
          <cell r="K7302" t="str">
            <v>2025年</v>
          </cell>
        </row>
        <row r="7302">
          <cell r="M7302">
            <v>45747</v>
          </cell>
        </row>
        <row r="7302">
          <cell r="S7302">
            <v>477</v>
          </cell>
        </row>
        <row r="7302">
          <cell r="AA7302">
            <v>45748</v>
          </cell>
          <cell r="AB7302">
            <v>2025</v>
          </cell>
        </row>
        <row r="7302">
          <cell r="AF7302" t="str">
            <v>代收水费</v>
          </cell>
        </row>
        <row r="7303">
          <cell r="C7303" t="str">
            <v>中华东波苑</v>
          </cell>
        </row>
        <row r="7303">
          <cell r="K7303" t="str">
            <v>2025年</v>
          </cell>
        </row>
        <row r="7303">
          <cell r="M7303">
            <v>46022</v>
          </cell>
        </row>
        <row r="7303">
          <cell r="S7303">
            <v>1673.88</v>
          </cell>
        </row>
        <row r="7303">
          <cell r="AA7303">
            <v>45748</v>
          </cell>
          <cell r="AB7303">
            <v>2025</v>
          </cell>
        </row>
        <row r="7303">
          <cell r="AF7303" t="str">
            <v>住宅物业费</v>
          </cell>
        </row>
        <row r="7304">
          <cell r="C7304" t="str">
            <v>中华东波苑</v>
          </cell>
        </row>
        <row r="7304">
          <cell r="K7304" t="str">
            <v>2025年</v>
          </cell>
        </row>
        <row r="7304">
          <cell r="M7304">
            <v>46022</v>
          </cell>
        </row>
        <row r="7304">
          <cell r="S7304">
            <v>2183.52</v>
          </cell>
        </row>
        <row r="7304">
          <cell r="AA7304">
            <v>45748</v>
          </cell>
          <cell r="AB7304">
            <v>2025</v>
          </cell>
        </row>
        <row r="7304">
          <cell r="AF7304" t="str">
            <v>住宅物业费</v>
          </cell>
        </row>
        <row r="7305">
          <cell r="C7305" t="str">
            <v>中华东波苑</v>
          </cell>
        </row>
        <row r="7305">
          <cell r="K7305" t="str">
            <v>2025年</v>
          </cell>
        </row>
        <row r="7305">
          <cell r="M7305">
            <v>46022</v>
          </cell>
        </row>
        <row r="7305">
          <cell r="S7305">
            <v>1500</v>
          </cell>
        </row>
        <row r="7305">
          <cell r="AA7305">
            <v>45748</v>
          </cell>
          <cell r="AB7305">
            <v>2025</v>
          </cell>
        </row>
        <row r="7305">
          <cell r="AF7305" t="str">
            <v>小业主产权车辆管理费</v>
          </cell>
        </row>
        <row r="7306">
          <cell r="C7306" t="str">
            <v>中华东波苑</v>
          </cell>
        </row>
        <row r="7306">
          <cell r="K7306" t="str">
            <v>2025年</v>
          </cell>
        </row>
        <row r="7306">
          <cell r="M7306">
            <v>45716</v>
          </cell>
        </row>
        <row r="7306">
          <cell r="S7306">
            <v>24640</v>
          </cell>
        </row>
        <row r="7306">
          <cell r="AA7306">
            <v>45748</v>
          </cell>
          <cell r="AB7306">
            <v>2025</v>
          </cell>
        </row>
        <row r="7306">
          <cell r="AF7306" t="str">
            <v>电费及管理费</v>
          </cell>
        </row>
        <row r="7307">
          <cell r="C7307" t="str">
            <v>中华东波苑</v>
          </cell>
        </row>
        <row r="7307">
          <cell r="K7307" t="str">
            <v>2025年</v>
          </cell>
        </row>
        <row r="7307">
          <cell r="M7307">
            <v>45716</v>
          </cell>
        </row>
        <row r="7307">
          <cell r="S7307">
            <v>3212.9</v>
          </cell>
        </row>
        <row r="7307">
          <cell r="AA7307">
            <v>45748</v>
          </cell>
          <cell r="AB7307">
            <v>2025</v>
          </cell>
        </row>
        <row r="7307">
          <cell r="AF7307" t="str">
            <v>代收水费</v>
          </cell>
        </row>
        <row r="7308">
          <cell r="C7308" t="str">
            <v>中华东波苑</v>
          </cell>
        </row>
        <row r="7308">
          <cell r="K7308" t="str">
            <v>2025年</v>
          </cell>
        </row>
        <row r="7308">
          <cell r="M7308">
            <v>46022</v>
          </cell>
        </row>
        <row r="7308">
          <cell r="S7308">
            <v>17301.93</v>
          </cell>
        </row>
        <row r="7308">
          <cell r="AA7308">
            <v>45748</v>
          </cell>
          <cell r="AB7308">
            <v>2025</v>
          </cell>
        </row>
        <row r="7308">
          <cell r="AF7308" t="str">
            <v>商铺物业费</v>
          </cell>
        </row>
        <row r="7309">
          <cell r="C7309" t="str">
            <v>中华东波苑</v>
          </cell>
        </row>
        <row r="7309">
          <cell r="K7309" t="str">
            <v>2025年</v>
          </cell>
        </row>
        <row r="7309">
          <cell r="M7309">
            <v>46022</v>
          </cell>
        </row>
        <row r="7309">
          <cell r="S7309">
            <v>14170.83</v>
          </cell>
        </row>
        <row r="7309">
          <cell r="AA7309">
            <v>45748</v>
          </cell>
          <cell r="AB7309">
            <v>2025</v>
          </cell>
        </row>
        <row r="7309">
          <cell r="AF7309" t="str">
            <v>商铺物业费</v>
          </cell>
        </row>
        <row r="7310">
          <cell r="C7310" t="str">
            <v>中华东波苑</v>
          </cell>
        </row>
        <row r="7310">
          <cell r="K7310" t="str">
            <v>2025年</v>
          </cell>
        </row>
        <row r="7310">
          <cell r="M7310">
            <v>46022</v>
          </cell>
        </row>
        <row r="7310">
          <cell r="S7310">
            <v>168471.24</v>
          </cell>
        </row>
        <row r="7310">
          <cell r="AA7310">
            <v>45748</v>
          </cell>
          <cell r="AB7310">
            <v>2025</v>
          </cell>
        </row>
        <row r="7310">
          <cell r="AF7310" t="str">
            <v>其他收入</v>
          </cell>
        </row>
        <row r="7311">
          <cell r="C7311" t="str">
            <v>中华东波苑</v>
          </cell>
        </row>
        <row r="7311">
          <cell r="K7311" t="str">
            <v>2025年</v>
          </cell>
        </row>
        <row r="7311">
          <cell r="M7311">
            <v>45777</v>
          </cell>
        </row>
        <row r="7311">
          <cell r="S7311">
            <v>500</v>
          </cell>
        </row>
        <row r="7311">
          <cell r="AA7311">
            <v>45748</v>
          </cell>
          <cell r="AB7311">
            <v>2025</v>
          </cell>
        </row>
        <row r="7311">
          <cell r="AF7311" t="str">
            <v>临时停车费</v>
          </cell>
        </row>
        <row r="7312">
          <cell r="C7312" t="str">
            <v>中华东波苑</v>
          </cell>
        </row>
        <row r="7312">
          <cell r="K7312" t="str">
            <v>2025年</v>
          </cell>
        </row>
        <row r="7312">
          <cell r="M7312">
            <v>45777</v>
          </cell>
        </row>
        <row r="7312">
          <cell r="S7312">
            <v>500</v>
          </cell>
        </row>
        <row r="7312">
          <cell r="AA7312">
            <v>45748</v>
          </cell>
          <cell r="AB7312">
            <v>2025</v>
          </cell>
        </row>
        <row r="7312">
          <cell r="AF7312" t="str">
            <v>临时停车费</v>
          </cell>
        </row>
        <row r="7313">
          <cell r="C7313" t="str">
            <v>中华东波苑</v>
          </cell>
        </row>
        <row r="7313">
          <cell r="K7313" t="str">
            <v>2025年</v>
          </cell>
        </row>
        <row r="7313">
          <cell r="M7313">
            <v>45777</v>
          </cell>
        </row>
        <row r="7313">
          <cell r="S7313">
            <v>460</v>
          </cell>
        </row>
        <row r="7313">
          <cell r="AA7313">
            <v>45748</v>
          </cell>
          <cell r="AB7313">
            <v>2025</v>
          </cell>
        </row>
        <row r="7313">
          <cell r="AF7313" t="str">
            <v>临时停车费</v>
          </cell>
        </row>
        <row r="7314">
          <cell r="C7314" t="str">
            <v>中华东波苑</v>
          </cell>
        </row>
        <row r="7314">
          <cell r="K7314" t="str">
            <v>2025年</v>
          </cell>
        </row>
        <row r="7314">
          <cell r="M7314">
            <v>46022</v>
          </cell>
        </row>
        <row r="7314">
          <cell r="S7314">
            <v>2183.52</v>
          </cell>
        </row>
        <row r="7314">
          <cell r="AA7314">
            <v>45778</v>
          </cell>
          <cell r="AB7314">
            <v>2025</v>
          </cell>
        </row>
        <row r="7314">
          <cell r="AF7314" t="str">
            <v>住宅物业费</v>
          </cell>
        </row>
        <row r="7315">
          <cell r="C7315" t="str">
            <v>中华东波苑</v>
          </cell>
        </row>
        <row r="7315">
          <cell r="K7315" t="str">
            <v>2025年</v>
          </cell>
        </row>
        <row r="7315">
          <cell r="M7315">
            <v>46022</v>
          </cell>
        </row>
        <row r="7315">
          <cell r="S7315">
            <v>3000</v>
          </cell>
        </row>
        <row r="7315">
          <cell r="AA7315">
            <v>45778</v>
          </cell>
          <cell r="AB7315">
            <v>2025</v>
          </cell>
        </row>
        <row r="7315">
          <cell r="AF7315" t="str">
            <v>地面停车费</v>
          </cell>
        </row>
        <row r="7316">
          <cell r="C7316" t="str">
            <v>中华东波苑</v>
          </cell>
        </row>
        <row r="7316">
          <cell r="K7316" t="str">
            <v>2025年</v>
          </cell>
        </row>
        <row r="7316">
          <cell r="M7316">
            <v>46022</v>
          </cell>
        </row>
        <row r="7316">
          <cell r="S7316">
            <v>2094.36</v>
          </cell>
        </row>
        <row r="7316">
          <cell r="AA7316">
            <v>45778</v>
          </cell>
          <cell r="AB7316">
            <v>2025</v>
          </cell>
        </row>
        <row r="7316">
          <cell r="AF7316" t="str">
            <v>住宅物业费</v>
          </cell>
        </row>
        <row r="7317">
          <cell r="C7317" t="str">
            <v>中华东波苑</v>
          </cell>
        </row>
        <row r="7317">
          <cell r="K7317" t="str">
            <v>2025年</v>
          </cell>
        </row>
        <row r="7317">
          <cell r="M7317">
            <v>46022</v>
          </cell>
        </row>
        <row r="7317">
          <cell r="S7317">
            <v>2094.36</v>
          </cell>
        </row>
        <row r="7317">
          <cell r="AA7317">
            <v>45778</v>
          </cell>
          <cell r="AB7317">
            <v>2025</v>
          </cell>
        </row>
        <row r="7317">
          <cell r="AF7317" t="str">
            <v>住宅物业费</v>
          </cell>
        </row>
        <row r="7318">
          <cell r="C7318" t="str">
            <v>中华东波苑</v>
          </cell>
        </row>
        <row r="7318">
          <cell r="K7318" t="str">
            <v>2025年</v>
          </cell>
        </row>
        <row r="7318">
          <cell r="M7318">
            <v>46022</v>
          </cell>
        </row>
        <row r="7318">
          <cell r="S7318">
            <v>3000</v>
          </cell>
        </row>
        <row r="7318">
          <cell r="AA7318">
            <v>45778</v>
          </cell>
          <cell r="AB7318">
            <v>2025</v>
          </cell>
        </row>
        <row r="7318">
          <cell r="AF7318" t="str">
            <v>地面停车费</v>
          </cell>
        </row>
        <row r="7319">
          <cell r="C7319" t="str">
            <v>中华东波苑</v>
          </cell>
        </row>
        <row r="7319">
          <cell r="K7319" t="str">
            <v>2025年</v>
          </cell>
        </row>
        <row r="7319">
          <cell r="M7319">
            <v>46022</v>
          </cell>
        </row>
        <row r="7319">
          <cell r="S7319">
            <v>1473.6</v>
          </cell>
        </row>
        <row r="7319">
          <cell r="AA7319">
            <v>45778</v>
          </cell>
          <cell r="AB7319">
            <v>2025</v>
          </cell>
        </row>
        <row r="7319">
          <cell r="AF7319" t="str">
            <v>住宅物业费</v>
          </cell>
        </row>
        <row r="7320">
          <cell r="C7320" t="str">
            <v>中华东波苑</v>
          </cell>
        </row>
        <row r="7320">
          <cell r="K7320" t="str">
            <v>2025年</v>
          </cell>
        </row>
        <row r="7320">
          <cell r="M7320">
            <v>46022</v>
          </cell>
        </row>
        <row r="7320">
          <cell r="S7320">
            <v>1473.6</v>
          </cell>
        </row>
        <row r="7320">
          <cell r="AA7320">
            <v>45778</v>
          </cell>
          <cell r="AB7320">
            <v>2025</v>
          </cell>
        </row>
        <row r="7320">
          <cell r="AF7320" t="str">
            <v>住宅物业费</v>
          </cell>
        </row>
        <row r="7321">
          <cell r="C7321" t="str">
            <v>中华东波苑</v>
          </cell>
        </row>
        <row r="7321">
          <cell r="K7321" t="str">
            <v>2025年</v>
          </cell>
        </row>
        <row r="7321">
          <cell r="M7321">
            <v>45747</v>
          </cell>
        </row>
        <row r="7321">
          <cell r="S7321">
            <v>9327.54</v>
          </cell>
        </row>
        <row r="7321">
          <cell r="AA7321">
            <v>45778</v>
          </cell>
          <cell r="AB7321">
            <v>2025</v>
          </cell>
        </row>
        <row r="7321">
          <cell r="AF7321" t="str">
            <v>商铺物业费</v>
          </cell>
        </row>
        <row r="7322">
          <cell r="C7322" t="str">
            <v>中华东波苑</v>
          </cell>
        </row>
        <row r="7322">
          <cell r="K7322" t="str">
            <v>2025年</v>
          </cell>
        </row>
        <row r="7322">
          <cell r="M7322">
            <v>46022</v>
          </cell>
        </row>
        <row r="7322">
          <cell r="S7322">
            <v>2183.52</v>
          </cell>
        </row>
        <row r="7322">
          <cell r="AA7322">
            <v>45778</v>
          </cell>
          <cell r="AB7322">
            <v>2025</v>
          </cell>
        </row>
        <row r="7322">
          <cell r="AF7322" t="str">
            <v>住宅物业费</v>
          </cell>
        </row>
        <row r="7323">
          <cell r="C7323" t="str">
            <v>中华东波苑</v>
          </cell>
        </row>
        <row r="7323">
          <cell r="K7323" t="str">
            <v>2025年</v>
          </cell>
        </row>
        <row r="7323">
          <cell r="M7323">
            <v>46022</v>
          </cell>
        </row>
        <row r="7323">
          <cell r="S7323">
            <v>1500</v>
          </cell>
        </row>
        <row r="7323">
          <cell r="AA7323">
            <v>45778</v>
          </cell>
          <cell r="AB7323">
            <v>2025</v>
          </cell>
        </row>
        <row r="7323">
          <cell r="AF7323" t="str">
            <v>小业主产权车辆管理费</v>
          </cell>
        </row>
        <row r="7324">
          <cell r="C7324" t="str">
            <v>中华东波苑</v>
          </cell>
        </row>
        <row r="7324">
          <cell r="K7324" t="str">
            <v>2024年</v>
          </cell>
        </row>
        <row r="7324">
          <cell r="M7324">
            <v>45657</v>
          </cell>
        </row>
        <row r="7324">
          <cell r="S7324">
            <v>12150</v>
          </cell>
        </row>
        <row r="7324">
          <cell r="AA7324">
            <v>45778</v>
          </cell>
          <cell r="AB7324">
            <v>2025</v>
          </cell>
        </row>
        <row r="7324">
          <cell r="AF7324" t="str">
            <v>租金收入</v>
          </cell>
        </row>
        <row r="7325">
          <cell r="C7325" t="str">
            <v>中华东波苑</v>
          </cell>
        </row>
        <row r="7325">
          <cell r="K7325" t="str">
            <v>2025年</v>
          </cell>
        </row>
        <row r="7325">
          <cell r="M7325">
            <v>45838</v>
          </cell>
        </row>
        <row r="7325">
          <cell r="S7325">
            <v>12150</v>
          </cell>
        </row>
        <row r="7325">
          <cell r="AA7325">
            <v>45778</v>
          </cell>
          <cell r="AB7325">
            <v>2025</v>
          </cell>
        </row>
        <row r="7325">
          <cell r="AF7325" t="str">
            <v>租金收入</v>
          </cell>
        </row>
        <row r="7326">
          <cell r="C7326" t="str">
            <v>中华东波苑</v>
          </cell>
        </row>
        <row r="7326">
          <cell r="K7326" t="str">
            <v>2025年</v>
          </cell>
        </row>
        <row r="7326">
          <cell r="M7326">
            <v>45777</v>
          </cell>
        </row>
        <row r="7326">
          <cell r="S7326">
            <v>519.84</v>
          </cell>
        </row>
        <row r="7326">
          <cell r="AA7326">
            <v>45778</v>
          </cell>
          <cell r="AB7326">
            <v>2025</v>
          </cell>
        </row>
        <row r="7326">
          <cell r="AF7326" t="str">
            <v>代收水费</v>
          </cell>
        </row>
        <row r="7327">
          <cell r="C7327" t="str">
            <v>中华东波苑</v>
          </cell>
        </row>
        <row r="7327">
          <cell r="K7327" t="str">
            <v>2025年</v>
          </cell>
        </row>
        <row r="7327">
          <cell r="M7327">
            <v>45777</v>
          </cell>
        </row>
        <row r="7327">
          <cell r="S7327">
            <v>122.74</v>
          </cell>
        </row>
        <row r="7327">
          <cell r="AA7327">
            <v>45778</v>
          </cell>
          <cell r="AB7327">
            <v>2025</v>
          </cell>
        </row>
        <row r="7327">
          <cell r="AF7327" t="str">
            <v>代收水费</v>
          </cell>
        </row>
        <row r="7328">
          <cell r="C7328" t="str">
            <v>中华东波苑</v>
          </cell>
        </row>
        <row r="7328">
          <cell r="K7328" t="str">
            <v>2025年</v>
          </cell>
        </row>
        <row r="7328">
          <cell r="M7328">
            <v>45777</v>
          </cell>
        </row>
        <row r="7328">
          <cell r="S7328">
            <v>517</v>
          </cell>
        </row>
        <row r="7328">
          <cell r="AA7328">
            <v>45778</v>
          </cell>
          <cell r="AB7328">
            <v>2025</v>
          </cell>
        </row>
        <row r="7328">
          <cell r="AF7328" t="str">
            <v>电费及管理费</v>
          </cell>
        </row>
        <row r="7329">
          <cell r="C7329" t="str">
            <v>中华东波苑</v>
          </cell>
        </row>
        <row r="7329">
          <cell r="K7329" t="str">
            <v>2025年</v>
          </cell>
        </row>
        <row r="7329">
          <cell r="M7329">
            <v>45777</v>
          </cell>
        </row>
        <row r="7329">
          <cell r="S7329">
            <v>4236.05</v>
          </cell>
        </row>
        <row r="7329">
          <cell r="AA7329">
            <v>45778</v>
          </cell>
          <cell r="AB7329">
            <v>2025</v>
          </cell>
        </row>
        <row r="7329">
          <cell r="AF7329" t="str">
            <v>电费及管理费</v>
          </cell>
        </row>
        <row r="7330">
          <cell r="C7330" t="str">
            <v>中华东波苑</v>
          </cell>
        </row>
        <row r="7330">
          <cell r="K7330" t="str">
            <v>2025年</v>
          </cell>
        </row>
        <row r="7330">
          <cell r="M7330">
            <v>45777</v>
          </cell>
        </row>
        <row r="7330">
          <cell r="S7330">
            <v>86.64</v>
          </cell>
        </row>
        <row r="7330">
          <cell r="AA7330">
            <v>45778</v>
          </cell>
          <cell r="AB7330">
            <v>2025</v>
          </cell>
        </row>
        <row r="7330">
          <cell r="AF7330" t="str">
            <v>代收水费</v>
          </cell>
        </row>
        <row r="7331">
          <cell r="C7331" t="str">
            <v>中华东波苑</v>
          </cell>
        </row>
        <row r="7331">
          <cell r="K7331" t="str">
            <v>2025年</v>
          </cell>
        </row>
        <row r="7331">
          <cell r="M7331">
            <v>45777</v>
          </cell>
        </row>
        <row r="7331">
          <cell r="S7331">
            <v>3789.5</v>
          </cell>
        </row>
        <row r="7331">
          <cell r="AA7331">
            <v>45778</v>
          </cell>
          <cell r="AB7331">
            <v>2025</v>
          </cell>
        </row>
        <row r="7331">
          <cell r="AF7331" t="str">
            <v>电费及管理费</v>
          </cell>
        </row>
        <row r="7332">
          <cell r="C7332" t="str">
            <v>中华东波苑</v>
          </cell>
        </row>
        <row r="7332">
          <cell r="K7332" t="str">
            <v>2025年</v>
          </cell>
        </row>
        <row r="7332">
          <cell r="M7332">
            <v>45777</v>
          </cell>
        </row>
        <row r="7332">
          <cell r="S7332">
            <v>885</v>
          </cell>
        </row>
        <row r="7332">
          <cell r="AA7332">
            <v>45778</v>
          </cell>
          <cell r="AB7332">
            <v>2025</v>
          </cell>
        </row>
        <row r="7332">
          <cell r="AF7332" t="str">
            <v>代收水费</v>
          </cell>
        </row>
        <row r="7333">
          <cell r="C7333" t="str">
            <v>中华东波苑</v>
          </cell>
        </row>
        <row r="7333">
          <cell r="K7333" t="str">
            <v>2025年</v>
          </cell>
        </row>
        <row r="7333">
          <cell r="M7333">
            <v>45777</v>
          </cell>
        </row>
        <row r="7333">
          <cell r="S7333">
            <v>294</v>
          </cell>
        </row>
        <row r="7333">
          <cell r="AA7333">
            <v>45778</v>
          </cell>
          <cell r="AB7333">
            <v>2025</v>
          </cell>
        </row>
        <row r="7333">
          <cell r="AF7333" t="str">
            <v>电费及管理费</v>
          </cell>
        </row>
        <row r="7334">
          <cell r="C7334" t="str">
            <v>中华东波苑</v>
          </cell>
        </row>
        <row r="7334">
          <cell r="K7334" t="str">
            <v>2025年</v>
          </cell>
        </row>
        <row r="7334">
          <cell r="M7334">
            <v>45777</v>
          </cell>
        </row>
        <row r="7334">
          <cell r="S7334">
            <v>97.5</v>
          </cell>
        </row>
        <row r="7334">
          <cell r="AA7334">
            <v>45778</v>
          </cell>
          <cell r="AB7334">
            <v>2025</v>
          </cell>
        </row>
        <row r="7334">
          <cell r="AF7334" t="str">
            <v>代收水费</v>
          </cell>
        </row>
        <row r="7335">
          <cell r="C7335" t="str">
            <v>中华东波苑</v>
          </cell>
        </row>
        <row r="7335">
          <cell r="K7335" t="str">
            <v>2025年</v>
          </cell>
        </row>
        <row r="7335">
          <cell r="M7335">
            <v>45777</v>
          </cell>
        </row>
        <row r="7335">
          <cell r="S7335">
            <v>46.2</v>
          </cell>
        </row>
        <row r="7335">
          <cell r="AA7335">
            <v>45778</v>
          </cell>
          <cell r="AB7335">
            <v>2025</v>
          </cell>
        </row>
        <row r="7335">
          <cell r="AF7335" t="str">
            <v>电费及管理费</v>
          </cell>
        </row>
        <row r="7336">
          <cell r="C7336" t="str">
            <v>中华东波苑</v>
          </cell>
        </row>
        <row r="7336">
          <cell r="K7336" t="str">
            <v>2025年</v>
          </cell>
        </row>
        <row r="7336">
          <cell r="M7336">
            <v>45777</v>
          </cell>
        </row>
        <row r="7336">
          <cell r="S7336">
            <v>21.66</v>
          </cell>
        </row>
        <row r="7336">
          <cell r="AA7336">
            <v>45778</v>
          </cell>
          <cell r="AB7336">
            <v>2025</v>
          </cell>
        </row>
        <row r="7336">
          <cell r="AF7336" t="str">
            <v>代收水费</v>
          </cell>
        </row>
        <row r="7337">
          <cell r="C7337" t="str">
            <v>中华东波苑</v>
          </cell>
        </row>
        <row r="7337">
          <cell r="K7337" t="str">
            <v>2025年</v>
          </cell>
        </row>
        <row r="7337">
          <cell r="M7337">
            <v>45777</v>
          </cell>
        </row>
        <row r="7337">
          <cell r="S7337">
            <v>292.5</v>
          </cell>
        </row>
        <row r="7337">
          <cell r="AA7337">
            <v>45778</v>
          </cell>
          <cell r="AB7337">
            <v>2025</v>
          </cell>
        </row>
        <row r="7337">
          <cell r="AF7337" t="str">
            <v>代收水费</v>
          </cell>
        </row>
        <row r="7338">
          <cell r="C7338" t="str">
            <v>中华东波苑</v>
          </cell>
        </row>
        <row r="7338">
          <cell r="K7338" t="str">
            <v>2025年</v>
          </cell>
        </row>
        <row r="7338">
          <cell r="M7338">
            <v>45747</v>
          </cell>
        </row>
        <row r="7338">
          <cell r="S7338">
            <v>25346</v>
          </cell>
        </row>
        <row r="7338">
          <cell r="AA7338">
            <v>45778</v>
          </cell>
          <cell r="AB7338">
            <v>2025</v>
          </cell>
        </row>
        <row r="7338">
          <cell r="AF7338" t="str">
            <v>电费及管理费</v>
          </cell>
        </row>
        <row r="7339">
          <cell r="C7339" t="str">
            <v>中华东波苑</v>
          </cell>
        </row>
        <row r="7339">
          <cell r="K7339" t="str">
            <v>2025年</v>
          </cell>
        </row>
        <row r="7339">
          <cell r="M7339">
            <v>45747</v>
          </cell>
        </row>
        <row r="7339">
          <cell r="S7339">
            <v>4786.86</v>
          </cell>
        </row>
        <row r="7339">
          <cell r="AA7339">
            <v>45778</v>
          </cell>
          <cell r="AB7339">
            <v>2025</v>
          </cell>
        </row>
        <row r="7339">
          <cell r="AF7339" t="str">
            <v>代收水费</v>
          </cell>
        </row>
        <row r="7340">
          <cell r="C7340" t="str">
            <v>中华东波苑</v>
          </cell>
        </row>
        <row r="7340">
          <cell r="K7340" t="str">
            <v>2025年</v>
          </cell>
        </row>
        <row r="7340">
          <cell r="M7340">
            <v>46022</v>
          </cell>
        </row>
        <row r="7340">
          <cell r="S7340">
            <v>2094.36</v>
          </cell>
        </row>
        <row r="7340">
          <cell r="AA7340">
            <v>45778</v>
          </cell>
          <cell r="AB7340">
            <v>2025</v>
          </cell>
        </row>
        <row r="7340">
          <cell r="AF7340" t="str">
            <v>住宅物业费</v>
          </cell>
        </row>
        <row r="7341">
          <cell r="C7341" t="str">
            <v>中华东波苑</v>
          </cell>
        </row>
        <row r="7341">
          <cell r="K7341" t="str">
            <v>2025年</v>
          </cell>
        </row>
        <row r="7341">
          <cell r="M7341">
            <v>45930</v>
          </cell>
        </row>
        <row r="7341">
          <cell r="S7341">
            <v>1727.83</v>
          </cell>
        </row>
        <row r="7341">
          <cell r="AA7341">
            <v>45778</v>
          </cell>
          <cell r="AB7341">
            <v>2025</v>
          </cell>
        </row>
        <row r="7341">
          <cell r="AF7341" t="str">
            <v>商铺物业费</v>
          </cell>
        </row>
        <row r="7342">
          <cell r="C7342" t="str">
            <v>中华东波苑</v>
          </cell>
        </row>
        <row r="7342">
          <cell r="K7342" t="str">
            <v>2025年</v>
          </cell>
        </row>
        <row r="7342">
          <cell r="M7342">
            <v>45930</v>
          </cell>
        </row>
        <row r="7342">
          <cell r="S7342">
            <v>3126.47</v>
          </cell>
        </row>
        <row r="7342">
          <cell r="AA7342">
            <v>45778</v>
          </cell>
          <cell r="AB7342">
            <v>2025</v>
          </cell>
        </row>
        <row r="7342">
          <cell r="AF7342" t="str">
            <v>商铺物业费</v>
          </cell>
        </row>
        <row r="7343">
          <cell r="C7343" t="str">
            <v>中华东波苑</v>
          </cell>
        </row>
        <row r="7343">
          <cell r="K7343" t="str">
            <v>2025年</v>
          </cell>
        </row>
        <row r="7343">
          <cell r="M7343">
            <v>45930</v>
          </cell>
        </row>
        <row r="7343">
          <cell r="S7343">
            <v>4016.62</v>
          </cell>
        </row>
        <row r="7343">
          <cell r="AA7343">
            <v>45778</v>
          </cell>
          <cell r="AB7343">
            <v>2025</v>
          </cell>
        </row>
        <row r="7343">
          <cell r="AF7343" t="str">
            <v>商铺物业费</v>
          </cell>
        </row>
        <row r="7344">
          <cell r="C7344" t="str">
            <v>中华东波苑</v>
          </cell>
        </row>
        <row r="7344">
          <cell r="K7344" t="str">
            <v>2025年</v>
          </cell>
        </row>
        <row r="7344">
          <cell r="M7344">
            <v>45930</v>
          </cell>
        </row>
        <row r="7344">
          <cell r="S7344">
            <v>1414.73</v>
          </cell>
        </row>
        <row r="7344">
          <cell r="AA7344">
            <v>45778</v>
          </cell>
          <cell r="AB7344">
            <v>2025</v>
          </cell>
        </row>
        <row r="7344">
          <cell r="AF7344" t="str">
            <v>商铺物业费</v>
          </cell>
        </row>
        <row r="7345">
          <cell r="C7345" t="str">
            <v>中华东波苑</v>
          </cell>
        </row>
        <row r="7345">
          <cell r="K7345" t="str">
            <v>2024年</v>
          </cell>
        </row>
        <row r="7345">
          <cell r="M7345">
            <v>45535</v>
          </cell>
        </row>
        <row r="7345">
          <cell r="S7345">
            <v>1480.1</v>
          </cell>
        </row>
        <row r="7345">
          <cell r="AA7345">
            <v>45778</v>
          </cell>
          <cell r="AB7345">
            <v>2025</v>
          </cell>
        </row>
        <row r="7345">
          <cell r="AF7345" t="str">
            <v>代收水费</v>
          </cell>
        </row>
        <row r="7346">
          <cell r="C7346" t="str">
            <v>中华东波苑</v>
          </cell>
        </row>
        <row r="7346">
          <cell r="K7346" t="str">
            <v>2024年</v>
          </cell>
        </row>
        <row r="7346">
          <cell r="M7346">
            <v>45565</v>
          </cell>
        </row>
        <row r="7346">
          <cell r="S7346">
            <v>1595.62</v>
          </cell>
        </row>
        <row r="7346">
          <cell r="AA7346">
            <v>45778</v>
          </cell>
          <cell r="AB7346">
            <v>2025</v>
          </cell>
        </row>
        <row r="7346">
          <cell r="AF7346" t="str">
            <v>代收水费</v>
          </cell>
        </row>
        <row r="7347">
          <cell r="C7347" t="str">
            <v>中华东波苑</v>
          </cell>
        </row>
        <row r="7347">
          <cell r="K7347" t="str">
            <v>2024年</v>
          </cell>
        </row>
        <row r="7347">
          <cell r="M7347">
            <v>45596</v>
          </cell>
        </row>
        <row r="7347">
          <cell r="S7347">
            <v>1126.32</v>
          </cell>
        </row>
        <row r="7347">
          <cell r="AA7347">
            <v>45778</v>
          </cell>
          <cell r="AB7347">
            <v>2025</v>
          </cell>
        </row>
        <row r="7347">
          <cell r="AF7347" t="str">
            <v>代收水费</v>
          </cell>
        </row>
        <row r="7348">
          <cell r="C7348" t="str">
            <v>中华东波苑</v>
          </cell>
        </row>
        <row r="7348">
          <cell r="K7348" t="str">
            <v>2024年</v>
          </cell>
        </row>
        <row r="7348">
          <cell r="M7348">
            <v>45626</v>
          </cell>
        </row>
        <row r="7348">
          <cell r="S7348">
            <v>707.56</v>
          </cell>
        </row>
        <row r="7348">
          <cell r="AA7348">
            <v>45778</v>
          </cell>
          <cell r="AB7348">
            <v>2025</v>
          </cell>
        </row>
        <row r="7348">
          <cell r="AF7348" t="str">
            <v>代收水费</v>
          </cell>
        </row>
        <row r="7349">
          <cell r="C7349" t="str">
            <v>中华东波苑</v>
          </cell>
        </row>
        <row r="7349">
          <cell r="K7349" t="str">
            <v>2024年</v>
          </cell>
        </row>
        <row r="7349">
          <cell r="M7349">
            <v>45657</v>
          </cell>
        </row>
        <row r="7349">
          <cell r="S7349">
            <v>657.02</v>
          </cell>
        </row>
        <row r="7349">
          <cell r="AA7349">
            <v>45778</v>
          </cell>
          <cell r="AB7349">
            <v>2025</v>
          </cell>
        </row>
        <row r="7349">
          <cell r="AF7349" t="str">
            <v>代收水费</v>
          </cell>
        </row>
        <row r="7350">
          <cell r="C7350" t="str">
            <v>中华东波苑</v>
          </cell>
        </row>
        <row r="7350">
          <cell r="K7350" t="str">
            <v>2025年</v>
          </cell>
        </row>
        <row r="7350">
          <cell r="M7350">
            <v>45777</v>
          </cell>
        </row>
        <row r="7350">
          <cell r="S7350">
            <v>173.28</v>
          </cell>
        </row>
        <row r="7350">
          <cell r="AA7350">
            <v>45778</v>
          </cell>
          <cell r="AB7350">
            <v>2025</v>
          </cell>
        </row>
        <row r="7350">
          <cell r="AF7350" t="str">
            <v>代收水费</v>
          </cell>
        </row>
        <row r="7351">
          <cell r="C7351" t="str">
            <v>中华东波苑</v>
          </cell>
        </row>
        <row r="7351">
          <cell r="K7351" t="str">
            <v>2025年</v>
          </cell>
        </row>
        <row r="7351">
          <cell r="M7351">
            <v>45777</v>
          </cell>
        </row>
        <row r="7351">
          <cell r="S7351">
            <v>415</v>
          </cell>
        </row>
        <row r="7351">
          <cell r="AA7351">
            <v>45778</v>
          </cell>
          <cell r="AB7351">
            <v>2025</v>
          </cell>
        </row>
        <row r="7351">
          <cell r="AF7351" t="str">
            <v>电费及管理费</v>
          </cell>
        </row>
        <row r="7352">
          <cell r="C7352" t="str">
            <v>中华东波苑</v>
          </cell>
        </row>
        <row r="7352">
          <cell r="K7352" t="str">
            <v>2025年</v>
          </cell>
        </row>
        <row r="7352">
          <cell r="M7352">
            <v>45777</v>
          </cell>
        </row>
        <row r="7352">
          <cell r="S7352">
            <v>22.5</v>
          </cell>
        </row>
        <row r="7352">
          <cell r="AA7352">
            <v>45778</v>
          </cell>
          <cell r="AB7352">
            <v>2025</v>
          </cell>
        </row>
        <row r="7352">
          <cell r="AF7352" t="str">
            <v>代收水费</v>
          </cell>
        </row>
        <row r="7353">
          <cell r="C7353" t="str">
            <v>中华东波苑</v>
          </cell>
        </row>
        <row r="7353">
          <cell r="K7353" t="str">
            <v>2025年</v>
          </cell>
        </row>
        <row r="7353">
          <cell r="M7353">
            <v>45777</v>
          </cell>
        </row>
        <row r="7353">
          <cell r="S7353">
            <v>3529.9</v>
          </cell>
        </row>
        <row r="7353">
          <cell r="AA7353">
            <v>45778</v>
          </cell>
          <cell r="AB7353">
            <v>2025</v>
          </cell>
        </row>
        <row r="7353">
          <cell r="AF7353" t="str">
            <v>电费及管理费</v>
          </cell>
        </row>
        <row r="7354">
          <cell r="C7354" t="str">
            <v>中华东波苑</v>
          </cell>
        </row>
        <row r="7354">
          <cell r="K7354" t="str">
            <v>2025年</v>
          </cell>
        </row>
        <row r="7354">
          <cell r="M7354">
            <v>45777</v>
          </cell>
        </row>
        <row r="7354">
          <cell r="S7354">
            <v>907.5</v>
          </cell>
        </row>
        <row r="7354">
          <cell r="AA7354">
            <v>45778</v>
          </cell>
          <cell r="AB7354">
            <v>2025</v>
          </cell>
        </row>
        <row r="7354">
          <cell r="AF7354" t="str">
            <v>代收水费</v>
          </cell>
        </row>
        <row r="7355">
          <cell r="C7355" t="str">
            <v>中华东波苑</v>
          </cell>
        </row>
        <row r="7355">
          <cell r="K7355" t="str">
            <v>2025年</v>
          </cell>
        </row>
        <row r="7355">
          <cell r="M7355">
            <v>46022</v>
          </cell>
        </row>
        <row r="7355">
          <cell r="S7355">
            <v>1673.88</v>
          </cell>
        </row>
        <row r="7355">
          <cell r="AA7355">
            <v>45778</v>
          </cell>
          <cell r="AB7355">
            <v>2025</v>
          </cell>
        </row>
        <row r="7355">
          <cell r="AF7355" t="str">
            <v>住宅物业费</v>
          </cell>
        </row>
        <row r="7356">
          <cell r="C7356" t="str">
            <v>中华东波苑</v>
          </cell>
        </row>
        <row r="7356">
          <cell r="K7356" t="str">
            <v>2025年</v>
          </cell>
        </row>
        <row r="7356">
          <cell r="M7356">
            <v>46022</v>
          </cell>
        </row>
        <row r="7356">
          <cell r="S7356">
            <v>1799.16</v>
          </cell>
        </row>
        <row r="7356">
          <cell r="AA7356">
            <v>45778</v>
          </cell>
          <cell r="AB7356">
            <v>2025</v>
          </cell>
        </row>
        <row r="7356">
          <cell r="AF7356" t="str">
            <v>住宅物业费</v>
          </cell>
        </row>
        <row r="7357">
          <cell r="C7357" t="str">
            <v>中华东波苑</v>
          </cell>
        </row>
        <row r="7357">
          <cell r="K7357" t="str">
            <v>2025年</v>
          </cell>
        </row>
        <row r="7357">
          <cell r="M7357">
            <v>46022</v>
          </cell>
        </row>
        <row r="7357">
          <cell r="S7357">
            <v>3000</v>
          </cell>
        </row>
        <row r="7357">
          <cell r="AA7357">
            <v>45778</v>
          </cell>
          <cell r="AB7357">
            <v>2025</v>
          </cell>
        </row>
        <row r="7357">
          <cell r="AF7357" t="str">
            <v>地面停车费</v>
          </cell>
        </row>
        <row r="7358">
          <cell r="C7358" t="str">
            <v>中华东波苑</v>
          </cell>
        </row>
        <row r="7358">
          <cell r="K7358" t="str">
            <v>2025年</v>
          </cell>
        </row>
        <row r="7358">
          <cell r="M7358">
            <v>46022</v>
          </cell>
        </row>
        <row r="7358">
          <cell r="S7358">
            <v>1473.6</v>
          </cell>
        </row>
        <row r="7358">
          <cell r="AA7358">
            <v>45778</v>
          </cell>
          <cell r="AB7358">
            <v>2025</v>
          </cell>
        </row>
        <row r="7358">
          <cell r="AF7358" t="str">
            <v>住宅物业费</v>
          </cell>
        </row>
        <row r="7359">
          <cell r="C7359" t="str">
            <v>中华东波苑</v>
          </cell>
        </row>
        <row r="7359">
          <cell r="K7359" t="str">
            <v>2025年</v>
          </cell>
        </row>
        <row r="7359">
          <cell r="M7359">
            <v>46022</v>
          </cell>
        </row>
        <row r="7359">
          <cell r="S7359">
            <v>4200</v>
          </cell>
        </row>
        <row r="7359">
          <cell r="AA7359">
            <v>45778</v>
          </cell>
          <cell r="AB7359">
            <v>2025</v>
          </cell>
        </row>
        <row r="7359">
          <cell r="AF7359" t="str">
            <v>地下停车费</v>
          </cell>
        </row>
        <row r="7360">
          <cell r="C7360" t="str">
            <v>中华东波苑</v>
          </cell>
        </row>
        <row r="7360">
          <cell r="K7360" t="str">
            <v>2025年</v>
          </cell>
        </row>
        <row r="7360">
          <cell r="M7360">
            <v>45838</v>
          </cell>
        </row>
        <row r="7360">
          <cell r="S7360">
            <v>899.58</v>
          </cell>
        </row>
        <row r="7360">
          <cell r="AA7360">
            <v>45778</v>
          </cell>
          <cell r="AB7360">
            <v>2025</v>
          </cell>
        </row>
        <row r="7360">
          <cell r="AF7360" t="str">
            <v>住宅物业费</v>
          </cell>
        </row>
        <row r="7361">
          <cell r="C7361" t="str">
            <v>中华东波苑</v>
          </cell>
        </row>
        <row r="7361">
          <cell r="K7361" t="str">
            <v>2025年</v>
          </cell>
        </row>
        <row r="7361">
          <cell r="M7361">
            <v>46022</v>
          </cell>
        </row>
        <row r="7361">
          <cell r="S7361">
            <v>1799.16</v>
          </cell>
        </row>
        <row r="7361">
          <cell r="AA7361">
            <v>45778</v>
          </cell>
          <cell r="AB7361">
            <v>2025</v>
          </cell>
        </row>
        <row r="7361">
          <cell r="AF7361" t="str">
            <v>住宅物业费</v>
          </cell>
        </row>
        <row r="7362">
          <cell r="C7362" t="str">
            <v>中华东波苑</v>
          </cell>
        </row>
        <row r="7362">
          <cell r="K7362" t="str">
            <v>2025年</v>
          </cell>
        </row>
        <row r="7362">
          <cell r="M7362">
            <v>46022</v>
          </cell>
        </row>
        <row r="7362">
          <cell r="S7362">
            <v>1473.6</v>
          </cell>
        </row>
        <row r="7362">
          <cell r="AA7362">
            <v>45778</v>
          </cell>
          <cell r="AB7362">
            <v>2025</v>
          </cell>
        </row>
        <row r="7362">
          <cell r="AF7362" t="str">
            <v>住宅物业费</v>
          </cell>
        </row>
        <row r="7363">
          <cell r="C7363" t="str">
            <v>中华东波苑</v>
          </cell>
        </row>
        <row r="7363">
          <cell r="K7363" t="str">
            <v>2025年</v>
          </cell>
        </row>
        <row r="7363">
          <cell r="M7363">
            <v>46022</v>
          </cell>
        </row>
        <row r="7363">
          <cell r="S7363">
            <v>1799.16</v>
          </cell>
        </row>
        <row r="7363">
          <cell r="AA7363">
            <v>45778</v>
          </cell>
          <cell r="AB7363">
            <v>2025</v>
          </cell>
        </row>
        <row r="7363">
          <cell r="AF7363" t="str">
            <v>住宅物业费</v>
          </cell>
        </row>
        <row r="7364">
          <cell r="C7364" t="str">
            <v>中华东波苑</v>
          </cell>
        </row>
        <row r="7364">
          <cell r="K7364" t="str">
            <v>2025年</v>
          </cell>
        </row>
        <row r="7364">
          <cell r="M7364">
            <v>46022</v>
          </cell>
        </row>
        <row r="7364">
          <cell r="S7364">
            <v>1800</v>
          </cell>
        </row>
        <row r="7364">
          <cell r="AA7364">
            <v>45778</v>
          </cell>
          <cell r="AB7364">
            <v>2025</v>
          </cell>
        </row>
        <row r="7364">
          <cell r="AF7364" t="str">
            <v>住宅物业费</v>
          </cell>
        </row>
        <row r="7365">
          <cell r="C7365" t="str">
            <v>中华东波苑</v>
          </cell>
        </row>
        <row r="7365">
          <cell r="K7365" t="str">
            <v>2025年</v>
          </cell>
        </row>
        <row r="7365">
          <cell r="M7365">
            <v>46022</v>
          </cell>
        </row>
        <row r="7365">
          <cell r="S7365">
            <v>3000</v>
          </cell>
        </row>
        <row r="7365">
          <cell r="AA7365">
            <v>45778</v>
          </cell>
          <cell r="AB7365">
            <v>2025</v>
          </cell>
        </row>
        <row r="7365">
          <cell r="AF7365" t="str">
            <v>地面停车费</v>
          </cell>
        </row>
        <row r="7366">
          <cell r="C7366" t="str">
            <v>中华东波苑</v>
          </cell>
        </row>
        <row r="7366">
          <cell r="K7366" t="str">
            <v>2025年</v>
          </cell>
        </row>
        <row r="7366">
          <cell r="M7366">
            <v>46022</v>
          </cell>
        </row>
        <row r="7366">
          <cell r="S7366">
            <v>1673.88</v>
          </cell>
        </row>
        <row r="7366">
          <cell r="AA7366">
            <v>45778</v>
          </cell>
          <cell r="AB7366">
            <v>2025</v>
          </cell>
        </row>
        <row r="7366">
          <cell r="AF7366" t="str">
            <v>住宅物业费</v>
          </cell>
        </row>
        <row r="7367">
          <cell r="C7367" t="str">
            <v>中华东波苑</v>
          </cell>
        </row>
        <row r="7367">
          <cell r="K7367" t="str">
            <v>2025年</v>
          </cell>
        </row>
        <row r="7367">
          <cell r="M7367">
            <v>46022</v>
          </cell>
        </row>
        <row r="7367">
          <cell r="S7367">
            <v>1473.6</v>
          </cell>
        </row>
        <row r="7367">
          <cell r="AA7367">
            <v>45778</v>
          </cell>
          <cell r="AB7367">
            <v>2025</v>
          </cell>
        </row>
        <row r="7367">
          <cell r="AF7367" t="str">
            <v>住宅物业费</v>
          </cell>
        </row>
        <row r="7368">
          <cell r="C7368" t="str">
            <v>中华东波苑</v>
          </cell>
        </row>
        <row r="7368">
          <cell r="K7368" t="str">
            <v>2025年</v>
          </cell>
        </row>
        <row r="7368">
          <cell r="M7368">
            <v>45777</v>
          </cell>
        </row>
        <row r="7368">
          <cell r="S7368">
            <v>2882</v>
          </cell>
        </row>
        <row r="7368">
          <cell r="AA7368">
            <v>45778</v>
          </cell>
          <cell r="AB7368">
            <v>2025</v>
          </cell>
        </row>
        <row r="7368">
          <cell r="AF7368" t="str">
            <v>电费及管理费</v>
          </cell>
        </row>
        <row r="7369">
          <cell r="C7369" t="str">
            <v>中华东波苑</v>
          </cell>
        </row>
        <row r="7369">
          <cell r="K7369" t="str">
            <v>2025年</v>
          </cell>
        </row>
        <row r="7369">
          <cell r="M7369">
            <v>45777</v>
          </cell>
        </row>
        <row r="7369">
          <cell r="S7369">
            <v>21.66</v>
          </cell>
        </row>
        <row r="7369">
          <cell r="AA7369">
            <v>45778</v>
          </cell>
          <cell r="AB7369">
            <v>2025</v>
          </cell>
        </row>
        <row r="7369">
          <cell r="AF7369" t="str">
            <v>代收水费</v>
          </cell>
        </row>
        <row r="7370">
          <cell r="C7370" t="str">
            <v>中华东波苑</v>
          </cell>
        </row>
        <row r="7370">
          <cell r="K7370" t="str">
            <v>2025年</v>
          </cell>
        </row>
        <row r="7370">
          <cell r="M7370">
            <v>45777</v>
          </cell>
        </row>
        <row r="7370">
          <cell r="S7370">
            <v>826.5</v>
          </cell>
        </row>
        <row r="7370">
          <cell r="AA7370">
            <v>45778</v>
          </cell>
          <cell r="AB7370">
            <v>2025</v>
          </cell>
        </row>
        <row r="7370">
          <cell r="AF7370" t="str">
            <v>电费及管理费</v>
          </cell>
        </row>
        <row r="7371">
          <cell r="C7371" t="str">
            <v>中华东波苑</v>
          </cell>
        </row>
        <row r="7371">
          <cell r="K7371" t="str">
            <v>2025年</v>
          </cell>
        </row>
        <row r="7371">
          <cell r="M7371">
            <v>45777</v>
          </cell>
        </row>
        <row r="7371">
          <cell r="S7371">
            <v>14.44</v>
          </cell>
        </row>
        <row r="7371">
          <cell r="AA7371">
            <v>45778</v>
          </cell>
          <cell r="AB7371">
            <v>2025</v>
          </cell>
        </row>
        <row r="7371">
          <cell r="AF7371" t="str">
            <v>代收水费</v>
          </cell>
        </row>
        <row r="7372">
          <cell r="C7372" t="str">
            <v>中华东波苑</v>
          </cell>
        </row>
        <row r="7372">
          <cell r="K7372" t="str">
            <v>2025年</v>
          </cell>
        </row>
        <row r="7372">
          <cell r="M7372">
            <v>46022</v>
          </cell>
        </row>
        <row r="7372">
          <cell r="S7372">
            <v>1473.6</v>
          </cell>
        </row>
        <row r="7372">
          <cell r="AA7372">
            <v>45778</v>
          </cell>
          <cell r="AB7372">
            <v>2025</v>
          </cell>
        </row>
        <row r="7372">
          <cell r="AF7372" t="str">
            <v>住宅物业费</v>
          </cell>
        </row>
        <row r="7373">
          <cell r="C7373" t="str">
            <v>中华东波苑</v>
          </cell>
        </row>
        <row r="7373">
          <cell r="K7373" t="str">
            <v>2025年</v>
          </cell>
        </row>
        <row r="7373">
          <cell r="M7373">
            <v>46022</v>
          </cell>
        </row>
        <row r="7373">
          <cell r="S7373">
            <v>1656.12</v>
          </cell>
        </row>
        <row r="7373">
          <cell r="AA7373">
            <v>45778</v>
          </cell>
          <cell r="AB7373">
            <v>2025</v>
          </cell>
        </row>
        <row r="7373">
          <cell r="AF7373" t="str">
            <v>住宅物业费</v>
          </cell>
        </row>
        <row r="7374">
          <cell r="C7374" t="str">
            <v>中华东波苑</v>
          </cell>
        </row>
        <row r="7374">
          <cell r="K7374" t="str">
            <v>2025年</v>
          </cell>
        </row>
        <row r="7374">
          <cell r="M7374">
            <v>45777</v>
          </cell>
        </row>
        <row r="7374">
          <cell r="S7374">
            <v>1188</v>
          </cell>
        </row>
        <row r="7374">
          <cell r="AA7374">
            <v>45778</v>
          </cell>
          <cell r="AB7374">
            <v>2025</v>
          </cell>
        </row>
        <row r="7374">
          <cell r="AF7374" t="str">
            <v>电费及管理费</v>
          </cell>
        </row>
        <row r="7375">
          <cell r="C7375" t="str">
            <v>中华东波苑</v>
          </cell>
        </row>
        <row r="7375">
          <cell r="K7375" t="str">
            <v>2025年</v>
          </cell>
        </row>
        <row r="7375">
          <cell r="M7375">
            <v>45777</v>
          </cell>
        </row>
        <row r="7375">
          <cell r="S7375">
            <v>151.62</v>
          </cell>
        </row>
        <row r="7375">
          <cell r="AA7375">
            <v>45778</v>
          </cell>
          <cell r="AB7375">
            <v>2025</v>
          </cell>
        </row>
        <row r="7375">
          <cell r="AF7375" t="str">
            <v>代收水费</v>
          </cell>
        </row>
        <row r="7376">
          <cell r="C7376" t="str">
            <v>中华东波苑</v>
          </cell>
        </row>
        <row r="7376">
          <cell r="K7376" t="str">
            <v>2025年</v>
          </cell>
        </row>
        <row r="7376">
          <cell r="M7376">
            <v>45777</v>
          </cell>
        </row>
        <row r="7376">
          <cell r="S7376">
            <v>972</v>
          </cell>
        </row>
        <row r="7376">
          <cell r="AA7376">
            <v>45778</v>
          </cell>
          <cell r="AB7376">
            <v>2025</v>
          </cell>
        </row>
        <row r="7376">
          <cell r="AF7376" t="str">
            <v>电费及管理费</v>
          </cell>
        </row>
        <row r="7377">
          <cell r="C7377" t="str">
            <v>中华东波苑</v>
          </cell>
        </row>
        <row r="7377">
          <cell r="K7377" t="str">
            <v>2025年</v>
          </cell>
        </row>
        <row r="7377">
          <cell r="M7377">
            <v>45777</v>
          </cell>
        </row>
        <row r="7377">
          <cell r="S7377">
            <v>247.5</v>
          </cell>
        </row>
        <row r="7377">
          <cell r="AA7377">
            <v>45778</v>
          </cell>
          <cell r="AB7377">
            <v>2025</v>
          </cell>
        </row>
        <row r="7377">
          <cell r="AF7377" t="str">
            <v>代收水费</v>
          </cell>
        </row>
        <row r="7378">
          <cell r="C7378" t="str">
            <v>中华东波苑</v>
          </cell>
        </row>
        <row r="7378">
          <cell r="K7378" t="str">
            <v>2025年</v>
          </cell>
        </row>
        <row r="7378">
          <cell r="M7378">
            <v>45777</v>
          </cell>
        </row>
        <row r="7378">
          <cell r="S7378">
            <v>3159</v>
          </cell>
        </row>
        <row r="7378">
          <cell r="AA7378">
            <v>45778</v>
          </cell>
          <cell r="AB7378">
            <v>2025</v>
          </cell>
        </row>
        <row r="7378">
          <cell r="AF7378" t="str">
            <v>电费及管理费</v>
          </cell>
        </row>
        <row r="7379">
          <cell r="C7379" t="str">
            <v>中华东波苑</v>
          </cell>
        </row>
        <row r="7379">
          <cell r="K7379" t="str">
            <v>2025年</v>
          </cell>
        </row>
        <row r="7379">
          <cell r="M7379">
            <v>45777</v>
          </cell>
        </row>
        <row r="7379">
          <cell r="S7379">
            <v>908.9</v>
          </cell>
        </row>
        <row r="7379">
          <cell r="AA7379">
            <v>45778</v>
          </cell>
          <cell r="AB7379">
            <v>2025</v>
          </cell>
        </row>
        <row r="7379">
          <cell r="AF7379" t="str">
            <v>代收水费</v>
          </cell>
        </row>
        <row r="7380">
          <cell r="C7380" t="str">
            <v>中华东波苑</v>
          </cell>
        </row>
        <row r="7380">
          <cell r="K7380" t="str">
            <v>2025年</v>
          </cell>
        </row>
        <row r="7380">
          <cell r="M7380">
            <v>45777</v>
          </cell>
        </row>
        <row r="7380">
          <cell r="S7380">
            <v>4306.5</v>
          </cell>
        </row>
        <row r="7380">
          <cell r="AA7380">
            <v>45778</v>
          </cell>
          <cell r="AB7380">
            <v>2025</v>
          </cell>
        </row>
        <row r="7380">
          <cell r="AF7380" t="str">
            <v>电费及管理费</v>
          </cell>
        </row>
        <row r="7381">
          <cell r="C7381" t="str">
            <v>中华东波苑</v>
          </cell>
        </row>
        <row r="7381">
          <cell r="K7381" t="str">
            <v>2025年</v>
          </cell>
        </row>
        <row r="7381">
          <cell r="M7381">
            <v>45777</v>
          </cell>
        </row>
        <row r="7381">
          <cell r="S7381">
            <v>719.8</v>
          </cell>
        </row>
        <row r="7381">
          <cell r="AA7381">
            <v>45778</v>
          </cell>
          <cell r="AB7381">
            <v>2025</v>
          </cell>
        </row>
        <row r="7381">
          <cell r="AF7381" t="str">
            <v>代收水费</v>
          </cell>
        </row>
        <row r="7382">
          <cell r="C7382" t="str">
            <v>中华东波苑</v>
          </cell>
        </row>
        <row r="7382">
          <cell r="K7382" t="str">
            <v>2025年</v>
          </cell>
        </row>
        <row r="7382">
          <cell r="M7382">
            <v>46022</v>
          </cell>
        </row>
        <row r="7382">
          <cell r="S7382">
            <v>1473.6</v>
          </cell>
        </row>
        <row r="7382">
          <cell r="AA7382">
            <v>45778</v>
          </cell>
          <cell r="AB7382">
            <v>2025</v>
          </cell>
        </row>
        <row r="7382">
          <cell r="AF7382" t="str">
            <v>住宅物业费</v>
          </cell>
        </row>
        <row r="7383">
          <cell r="C7383" t="str">
            <v>中华东波苑</v>
          </cell>
        </row>
        <row r="7383">
          <cell r="K7383" t="str">
            <v>2025年</v>
          </cell>
        </row>
        <row r="7383">
          <cell r="M7383">
            <v>46022</v>
          </cell>
        </row>
        <row r="7383">
          <cell r="S7383">
            <v>1799.15</v>
          </cell>
        </row>
        <row r="7383">
          <cell r="AA7383">
            <v>45778</v>
          </cell>
          <cell r="AB7383">
            <v>2025</v>
          </cell>
        </row>
        <row r="7383">
          <cell r="AF7383" t="str">
            <v>住宅物业费</v>
          </cell>
        </row>
        <row r="7384">
          <cell r="C7384" t="str">
            <v>中华东波苑</v>
          </cell>
        </row>
        <row r="7384">
          <cell r="K7384" t="str">
            <v>2025年</v>
          </cell>
        </row>
        <row r="7384">
          <cell r="M7384">
            <v>46022</v>
          </cell>
        </row>
        <row r="7384">
          <cell r="S7384">
            <v>1500</v>
          </cell>
        </row>
        <row r="7384">
          <cell r="AA7384">
            <v>45778</v>
          </cell>
          <cell r="AB7384">
            <v>2025</v>
          </cell>
        </row>
        <row r="7384">
          <cell r="AF7384" t="str">
            <v>小业主产权车辆管理费</v>
          </cell>
        </row>
        <row r="7385">
          <cell r="C7385" t="str">
            <v>中华东波苑</v>
          </cell>
        </row>
        <row r="7385">
          <cell r="K7385" t="str">
            <v>2025年</v>
          </cell>
        </row>
        <row r="7385">
          <cell r="M7385">
            <v>45777</v>
          </cell>
        </row>
        <row r="7385">
          <cell r="S7385">
            <v>1222.1</v>
          </cell>
        </row>
        <row r="7385">
          <cell r="AA7385">
            <v>45778</v>
          </cell>
          <cell r="AB7385">
            <v>2025</v>
          </cell>
        </row>
        <row r="7385">
          <cell r="AF7385" t="str">
            <v>电费及管理费</v>
          </cell>
        </row>
        <row r="7386">
          <cell r="C7386" t="str">
            <v>中华东波苑</v>
          </cell>
        </row>
        <row r="7386">
          <cell r="K7386" t="str">
            <v>2025年</v>
          </cell>
        </row>
        <row r="7386">
          <cell r="M7386">
            <v>45777</v>
          </cell>
        </row>
        <row r="7386">
          <cell r="S7386">
            <v>90</v>
          </cell>
        </row>
        <row r="7386">
          <cell r="AA7386">
            <v>45778</v>
          </cell>
          <cell r="AB7386">
            <v>2025</v>
          </cell>
        </row>
        <row r="7386">
          <cell r="AF7386" t="str">
            <v>代收水费</v>
          </cell>
        </row>
        <row r="7387">
          <cell r="C7387" t="str">
            <v>中华东波苑</v>
          </cell>
        </row>
        <row r="7387">
          <cell r="K7387" t="str">
            <v>2025年</v>
          </cell>
        </row>
        <row r="7387">
          <cell r="M7387">
            <v>45777</v>
          </cell>
        </row>
        <row r="7387">
          <cell r="S7387">
            <v>2629</v>
          </cell>
        </row>
        <row r="7387">
          <cell r="AA7387">
            <v>45778</v>
          </cell>
          <cell r="AB7387">
            <v>2025</v>
          </cell>
        </row>
        <row r="7387">
          <cell r="AF7387" t="str">
            <v>电费及管理费</v>
          </cell>
        </row>
        <row r="7388">
          <cell r="C7388" t="str">
            <v>中华东波苑</v>
          </cell>
        </row>
        <row r="7388">
          <cell r="K7388" t="str">
            <v>2025年</v>
          </cell>
        </row>
        <row r="7388">
          <cell r="M7388">
            <v>45777</v>
          </cell>
        </row>
        <row r="7388">
          <cell r="S7388">
            <v>937.5</v>
          </cell>
        </row>
        <row r="7388">
          <cell r="AA7388">
            <v>45778</v>
          </cell>
          <cell r="AB7388">
            <v>2025</v>
          </cell>
        </row>
        <row r="7388">
          <cell r="AF7388" t="str">
            <v>代收水费</v>
          </cell>
        </row>
        <row r="7389">
          <cell r="C7389" t="str">
            <v>中华东波苑</v>
          </cell>
        </row>
        <row r="7389">
          <cell r="K7389" t="str">
            <v>2025年</v>
          </cell>
        </row>
        <row r="7389">
          <cell r="M7389">
            <v>46022</v>
          </cell>
        </row>
        <row r="7389">
          <cell r="S7389">
            <v>1500</v>
          </cell>
        </row>
        <row r="7389">
          <cell r="AA7389">
            <v>45778</v>
          </cell>
          <cell r="AB7389">
            <v>2025</v>
          </cell>
        </row>
        <row r="7389">
          <cell r="AF7389" t="str">
            <v>小业主产权车辆管理费</v>
          </cell>
        </row>
        <row r="7390">
          <cell r="C7390" t="str">
            <v>中华东波苑</v>
          </cell>
        </row>
        <row r="7390">
          <cell r="K7390" t="str">
            <v>2025年</v>
          </cell>
        </row>
        <row r="7390">
          <cell r="M7390">
            <v>45747</v>
          </cell>
        </row>
        <row r="7390">
          <cell r="S7390">
            <v>23480</v>
          </cell>
        </row>
        <row r="7390">
          <cell r="AA7390">
            <v>45778</v>
          </cell>
          <cell r="AB7390">
            <v>2025</v>
          </cell>
        </row>
        <row r="7390">
          <cell r="AF7390" t="str">
            <v>电费及管理费</v>
          </cell>
        </row>
        <row r="7391">
          <cell r="C7391" t="str">
            <v>中华东波苑</v>
          </cell>
        </row>
        <row r="7391">
          <cell r="K7391" t="str">
            <v>2025年</v>
          </cell>
        </row>
        <row r="7391">
          <cell r="M7391">
            <v>45747</v>
          </cell>
        </row>
        <row r="7391">
          <cell r="S7391">
            <v>4310.34</v>
          </cell>
        </row>
        <row r="7391">
          <cell r="AA7391">
            <v>45778</v>
          </cell>
          <cell r="AB7391">
            <v>2025</v>
          </cell>
        </row>
        <row r="7391">
          <cell r="AF7391" t="str">
            <v>代收水费</v>
          </cell>
        </row>
        <row r="7392">
          <cell r="C7392" t="str">
            <v>中华东波苑</v>
          </cell>
        </row>
        <row r="7392">
          <cell r="K7392" t="str">
            <v>2025年</v>
          </cell>
        </row>
        <row r="7392">
          <cell r="M7392">
            <v>45777</v>
          </cell>
        </row>
        <row r="7392">
          <cell r="S7392">
            <v>17960</v>
          </cell>
        </row>
        <row r="7392">
          <cell r="AA7392">
            <v>45778</v>
          </cell>
          <cell r="AB7392">
            <v>2025</v>
          </cell>
        </row>
        <row r="7392">
          <cell r="AF7392" t="str">
            <v>电费及管理费</v>
          </cell>
        </row>
        <row r="7393">
          <cell r="C7393" t="str">
            <v>中华东波苑</v>
          </cell>
        </row>
        <row r="7393">
          <cell r="K7393" t="str">
            <v>2025年</v>
          </cell>
        </row>
        <row r="7393">
          <cell r="M7393">
            <v>45777</v>
          </cell>
        </row>
        <row r="7393">
          <cell r="S7393">
            <v>4122.62</v>
          </cell>
        </row>
        <row r="7393">
          <cell r="AA7393">
            <v>45778</v>
          </cell>
          <cell r="AB7393">
            <v>2025</v>
          </cell>
        </row>
        <row r="7393">
          <cell r="AF7393" t="str">
            <v>代收水费</v>
          </cell>
        </row>
        <row r="7394">
          <cell r="C7394" t="str">
            <v>中华东波苑</v>
          </cell>
        </row>
        <row r="7394">
          <cell r="K7394" t="str">
            <v>2025年</v>
          </cell>
        </row>
        <row r="7394">
          <cell r="M7394">
            <v>45777</v>
          </cell>
        </row>
        <row r="7394">
          <cell r="S7394">
            <v>4031.5</v>
          </cell>
        </row>
        <row r="7394">
          <cell r="AA7394">
            <v>45778</v>
          </cell>
          <cell r="AB7394">
            <v>2025</v>
          </cell>
        </row>
        <row r="7394">
          <cell r="AF7394" t="str">
            <v>电费及管理费</v>
          </cell>
        </row>
        <row r="7395">
          <cell r="C7395" t="str">
            <v>中华东波苑</v>
          </cell>
        </row>
        <row r="7395">
          <cell r="K7395" t="str">
            <v>2025年</v>
          </cell>
        </row>
        <row r="7395">
          <cell r="M7395">
            <v>45777</v>
          </cell>
        </row>
        <row r="7395">
          <cell r="S7395">
            <v>648.72</v>
          </cell>
        </row>
        <row r="7395">
          <cell r="AA7395">
            <v>45778</v>
          </cell>
          <cell r="AB7395">
            <v>2025</v>
          </cell>
        </row>
        <row r="7395">
          <cell r="AF7395" t="str">
            <v>代收水费</v>
          </cell>
        </row>
        <row r="7396">
          <cell r="C7396" t="str">
            <v>中华东波苑</v>
          </cell>
        </row>
        <row r="7396">
          <cell r="K7396" t="str">
            <v>2025年</v>
          </cell>
        </row>
        <row r="7396">
          <cell r="M7396">
            <v>45808</v>
          </cell>
        </row>
        <row r="7396">
          <cell r="S7396">
            <v>500</v>
          </cell>
        </row>
        <row r="7396">
          <cell r="AA7396">
            <v>45778</v>
          </cell>
          <cell r="AB7396">
            <v>2025</v>
          </cell>
        </row>
        <row r="7396">
          <cell r="AF7396" t="str">
            <v>临时停车费</v>
          </cell>
        </row>
        <row r="7397">
          <cell r="C7397" t="str">
            <v>中华东波苑</v>
          </cell>
        </row>
        <row r="7397">
          <cell r="K7397" t="str">
            <v>2025年</v>
          </cell>
        </row>
        <row r="7397">
          <cell r="M7397">
            <v>45808</v>
          </cell>
        </row>
        <row r="7397">
          <cell r="S7397">
            <v>500</v>
          </cell>
        </row>
        <row r="7397">
          <cell r="AA7397">
            <v>45778</v>
          </cell>
          <cell r="AB7397">
            <v>2025</v>
          </cell>
        </row>
        <row r="7397">
          <cell r="AF7397" t="str">
            <v>临时停车费</v>
          </cell>
        </row>
        <row r="7398">
          <cell r="C7398" t="str">
            <v>中华东波苑</v>
          </cell>
        </row>
        <row r="7398">
          <cell r="K7398" t="str">
            <v>2025年</v>
          </cell>
        </row>
        <row r="7398">
          <cell r="M7398">
            <v>45808</v>
          </cell>
        </row>
        <row r="7398">
          <cell r="S7398">
            <v>500</v>
          </cell>
        </row>
        <row r="7398">
          <cell r="AA7398">
            <v>45778</v>
          </cell>
          <cell r="AB7398">
            <v>2025</v>
          </cell>
        </row>
        <row r="7398">
          <cell r="AF7398" t="str">
            <v>临时停车费</v>
          </cell>
        </row>
        <row r="7399">
          <cell r="C7399" t="str">
            <v>中华东波苑</v>
          </cell>
        </row>
        <row r="7399">
          <cell r="K7399" t="str">
            <v>2025年</v>
          </cell>
        </row>
        <row r="7399">
          <cell r="M7399">
            <v>45808</v>
          </cell>
        </row>
        <row r="7399">
          <cell r="S7399">
            <v>120</v>
          </cell>
        </row>
        <row r="7399">
          <cell r="AA7399">
            <v>45778</v>
          </cell>
          <cell r="AB7399">
            <v>2025</v>
          </cell>
        </row>
        <row r="7399">
          <cell r="AF7399" t="str">
            <v>临时停车费</v>
          </cell>
        </row>
        <row r="7400">
          <cell r="C7400" t="str">
            <v>中华东波苑</v>
          </cell>
        </row>
        <row r="7400">
          <cell r="K7400" t="str">
            <v>2025年</v>
          </cell>
        </row>
        <row r="7400">
          <cell r="M7400">
            <v>46022</v>
          </cell>
        </row>
        <row r="7400">
          <cell r="S7400">
            <v>1656.12</v>
          </cell>
        </row>
        <row r="7400">
          <cell r="AA7400">
            <v>45809</v>
          </cell>
          <cell r="AB7400">
            <v>2025</v>
          </cell>
        </row>
        <row r="7400">
          <cell r="AF7400" t="str">
            <v>住宅物业费</v>
          </cell>
        </row>
        <row r="7401">
          <cell r="C7401" t="str">
            <v>中华东波苑</v>
          </cell>
        </row>
        <row r="7401">
          <cell r="K7401" t="str">
            <v>2025年</v>
          </cell>
        </row>
        <row r="7401">
          <cell r="M7401">
            <v>45777</v>
          </cell>
        </row>
        <row r="7401">
          <cell r="S7401">
            <v>19760</v>
          </cell>
        </row>
        <row r="7401">
          <cell r="AA7401">
            <v>45809</v>
          </cell>
          <cell r="AB7401">
            <v>2025</v>
          </cell>
        </row>
        <row r="7401">
          <cell r="AF7401" t="str">
            <v>电费及管理费</v>
          </cell>
        </row>
        <row r="7402">
          <cell r="C7402" t="str">
            <v>中华东波苑</v>
          </cell>
        </row>
        <row r="7402">
          <cell r="K7402" t="str">
            <v>2025年</v>
          </cell>
        </row>
        <row r="7402">
          <cell r="M7402">
            <v>45777</v>
          </cell>
        </row>
        <row r="7402">
          <cell r="S7402">
            <v>4837</v>
          </cell>
        </row>
        <row r="7402">
          <cell r="AA7402">
            <v>45809</v>
          </cell>
          <cell r="AB7402">
            <v>2025</v>
          </cell>
        </row>
        <row r="7402">
          <cell r="AF7402" t="str">
            <v>代收水费</v>
          </cell>
        </row>
        <row r="7403">
          <cell r="C7403" t="str">
            <v>中华东波苑</v>
          </cell>
        </row>
        <row r="7403">
          <cell r="K7403" t="str">
            <v>2025年</v>
          </cell>
        </row>
        <row r="7403">
          <cell r="M7403">
            <v>46022</v>
          </cell>
        </row>
        <row r="7403">
          <cell r="S7403">
            <v>1656.12</v>
          </cell>
        </row>
        <row r="7403">
          <cell r="AA7403">
            <v>45809</v>
          </cell>
          <cell r="AB7403">
            <v>2025</v>
          </cell>
        </row>
        <row r="7403">
          <cell r="AF7403" t="str">
            <v>住宅物业费</v>
          </cell>
        </row>
        <row r="7404">
          <cell r="C7404" t="str">
            <v>中华东波苑</v>
          </cell>
        </row>
        <row r="7404">
          <cell r="K7404" t="str">
            <v>2025年</v>
          </cell>
        </row>
        <row r="7404">
          <cell r="M7404">
            <v>46022</v>
          </cell>
        </row>
        <row r="7404">
          <cell r="S7404">
            <v>3000</v>
          </cell>
        </row>
        <row r="7404">
          <cell r="AA7404">
            <v>45809</v>
          </cell>
          <cell r="AB7404">
            <v>2025</v>
          </cell>
        </row>
        <row r="7404">
          <cell r="AF7404" t="str">
            <v>地面停车费</v>
          </cell>
        </row>
        <row r="7405">
          <cell r="C7405" t="str">
            <v>中华东波苑</v>
          </cell>
        </row>
        <row r="7405">
          <cell r="K7405" t="str">
            <v>2025年</v>
          </cell>
        </row>
        <row r="7405">
          <cell r="M7405">
            <v>45838</v>
          </cell>
        </row>
        <row r="7405">
          <cell r="S7405">
            <v>375</v>
          </cell>
        </row>
        <row r="7405">
          <cell r="AA7405">
            <v>45809</v>
          </cell>
          <cell r="AB7405">
            <v>2025</v>
          </cell>
        </row>
        <row r="7405">
          <cell r="AF7405" t="str">
            <v>小业主产权车辆管理费</v>
          </cell>
        </row>
        <row r="7406">
          <cell r="C7406" t="str">
            <v>中华东波苑</v>
          </cell>
        </row>
        <row r="7406">
          <cell r="K7406" t="str">
            <v>2025年</v>
          </cell>
        </row>
        <row r="7406">
          <cell r="M7406">
            <v>45838</v>
          </cell>
        </row>
        <row r="7406">
          <cell r="S7406">
            <v>750</v>
          </cell>
        </row>
        <row r="7406">
          <cell r="AA7406">
            <v>45809</v>
          </cell>
          <cell r="AB7406">
            <v>2025</v>
          </cell>
        </row>
        <row r="7406">
          <cell r="AF7406" t="str">
            <v>小业主产权车辆管理费</v>
          </cell>
        </row>
        <row r="7407">
          <cell r="C7407" t="str">
            <v>中华东波苑</v>
          </cell>
        </row>
        <row r="7407">
          <cell r="K7407" t="str">
            <v>2025年</v>
          </cell>
        </row>
        <row r="7407">
          <cell r="M7407">
            <v>45808</v>
          </cell>
        </row>
        <row r="7407">
          <cell r="S7407">
            <v>25.3</v>
          </cell>
        </row>
        <row r="7407">
          <cell r="AA7407">
            <v>45809</v>
          </cell>
          <cell r="AB7407">
            <v>2025</v>
          </cell>
        </row>
        <row r="7407">
          <cell r="AF7407" t="str">
            <v>电费及管理费</v>
          </cell>
        </row>
        <row r="7408">
          <cell r="C7408" t="str">
            <v>中华东波苑</v>
          </cell>
        </row>
        <row r="7408">
          <cell r="K7408" t="str">
            <v>2025年</v>
          </cell>
        </row>
        <row r="7408">
          <cell r="M7408">
            <v>45808</v>
          </cell>
        </row>
        <row r="7408">
          <cell r="S7408">
            <v>72.2</v>
          </cell>
        </row>
        <row r="7408">
          <cell r="AA7408">
            <v>45809</v>
          </cell>
          <cell r="AB7408">
            <v>2025</v>
          </cell>
        </row>
        <row r="7408">
          <cell r="AF7408" t="str">
            <v>代收水费</v>
          </cell>
        </row>
        <row r="7409">
          <cell r="C7409" t="str">
            <v>中华东波苑</v>
          </cell>
        </row>
        <row r="7409">
          <cell r="K7409" t="str">
            <v>2025年</v>
          </cell>
        </row>
        <row r="7409">
          <cell r="M7409">
            <v>45777</v>
          </cell>
        </row>
        <row r="7409">
          <cell r="S7409">
            <v>9.9</v>
          </cell>
        </row>
        <row r="7409">
          <cell r="AA7409">
            <v>45809</v>
          </cell>
          <cell r="AB7409">
            <v>2025</v>
          </cell>
        </row>
        <row r="7409">
          <cell r="AF7409" t="str">
            <v>电费及管理费</v>
          </cell>
        </row>
        <row r="7410">
          <cell r="C7410" t="str">
            <v>中华东波苑</v>
          </cell>
        </row>
        <row r="7410">
          <cell r="K7410" t="str">
            <v>2025年</v>
          </cell>
        </row>
        <row r="7410">
          <cell r="M7410">
            <v>45777</v>
          </cell>
        </row>
        <row r="7410">
          <cell r="S7410">
            <v>72.2</v>
          </cell>
        </row>
        <row r="7410">
          <cell r="AA7410">
            <v>45809</v>
          </cell>
          <cell r="AB7410">
            <v>2025</v>
          </cell>
        </row>
        <row r="7410">
          <cell r="AF7410" t="str">
            <v>代收水费</v>
          </cell>
        </row>
        <row r="7411">
          <cell r="C7411" t="str">
            <v>中华东波苑</v>
          </cell>
        </row>
        <row r="7411">
          <cell r="K7411" t="str">
            <v>2025年</v>
          </cell>
        </row>
        <row r="7411">
          <cell r="M7411">
            <v>46022</v>
          </cell>
        </row>
        <row r="7411">
          <cell r="S7411">
            <v>1473.6</v>
          </cell>
        </row>
        <row r="7411">
          <cell r="AA7411">
            <v>45809</v>
          </cell>
          <cell r="AB7411">
            <v>2025</v>
          </cell>
        </row>
        <row r="7411">
          <cell r="AF7411" t="str">
            <v>住宅物业费</v>
          </cell>
        </row>
        <row r="7412">
          <cell r="C7412" t="str">
            <v>中华东波苑</v>
          </cell>
        </row>
        <row r="7412">
          <cell r="K7412" t="str">
            <v>2025年</v>
          </cell>
        </row>
        <row r="7412">
          <cell r="M7412">
            <v>45808</v>
          </cell>
        </row>
        <row r="7412">
          <cell r="S7412">
            <v>722</v>
          </cell>
        </row>
        <row r="7412">
          <cell r="AA7412">
            <v>45809</v>
          </cell>
          <cell r="AB7412">
            <v>2025</v>
          </cell>
        </row>
        <row r="7412">
          <cell r="AF7412" t="str">
            <v>代收水费</v>
          </cell>
        </row>
        <row r="7413">
          <cell r="C7413" t="str">
            <v>中华东波苑</v>
          </cell>
        </row>
        <row r="7413">
          <cell r="K7413" t="str">
            <v>2025年</v>
          </cell>
        </row>
        <row r="7413">
          <cell r="M7413">
            <v>45808</v>
          </cell>
        </row>
        <row r="7413">
          <cell r="S7413">
            <v>256.25</v>
          </cell>
        </row>
        <row r="7413">
          <cell r="AA7413">
            <v>45809</v>
          </cell>
          <cell r="AB7413">
            <v>2025</v>
          </cell>
        </row>
        <row r="7413">
          <cell r="AF7413" t="str">
            <v>电费及管理费</v>
          </cell>
        </row>
        <row r="7414">
          <cell r="C7414" t="str">
            <v>中华东波苑</v>
          </cell>
        </row>
        <row r="7414">
          <cell r="K7414" t="str">
            <v>2025年</v>
          </cell>
        </row>
        <row r="7414">
          <cell r="M7414">
            <v>45808</v>
          </cell>
        </row>
        <row r="7414">
          <cell r="S7414">
            <v>15</v>
          </cell>
        </row>
        <row r="7414">
          <cell r="AA7414">
            <v>45809</v>
          </cell>
          <cell r="AB7414">
            <v>2025</v>
          </cell>
        </row>
        <row r="7414">
          <cell r="AF7414" t="str">
            <v>代收水费</v>
          </cell>
        </row>
        <row r="7415">
          <cell r="C7415" t="str">
            <v>中华东波苑</v>
          </cell>
        </row>
        <row r="7415">
          <cell r="K7415" t="str">
            <v>2025年</v>
          </cell>
        </row>
        <row r="7415">
          <cell r="M7415">
            <v>46022</v>
          </cell>
        </row>
        <row r="7415">
          <cell r="S7415">
            <v>1732.2</v>
          </cell>
        </row>
        <row r="7415">
          <cell r="AA7415">
            <v>45809</v>
          </cell>
          <cell r="AB7415">
            <v>2025</v>
          </cell>
        </row>
        <row r="7415">
          <cell r="AF7415" t="str">
            <v>住宅物业费</v>
          </cell>
        </row>
        <row r="7416">
          <cell r="C7416" t="str">
            <v>中华东波苑</v>
          </cell>
        </row>
        <row r="7416">
          <cell r="K7416" t="str">
            <v>2025年</v>
          </cell>
        </row>
        <row r="7416">
          <cell r="M7416">
            <v>45808</v>
          </cell>
        </row>
        <row r="7416">
          <cell r="S7416">
            <v>572</v>
          </cell>
        </row>
        <row r="7416">
          <cell r="AA7416">
            <v>45809</v>
          </cell>
          <cell r="AB7416">
            <v>2025</v>
          </cell>
        </row>
        <row r="7416">
          <cell r="AF7416" t="str">
            <v>电费及管理费</v>
          </cell>
        </row>
        <row r="7417">
          <cell r="C7417" t="str">
            <v>中华东波苑</v>
          </cell>
        </row>
        <row r="7417">
          <cell r="K7417" t="str">
            <v>2025年</v>
          </cell>
        </row>
        <row r="7417">
          <cell r="M7417">
            <v>45808</v>
          </cell>
        </row>
        <row r="7417">
          <cell r="S7417">
            <v>498.18</v>
          </cell>
        </row>
        <row r="7417">
          <cell r="AA7417">
            <v>45809</v>
          </cell>
          <cell r="AB7417">
            <v>2025</v>
          </cell>
        </row>
        <row r="7417">
          <cell r="AF7417" t="str">
            <v>代收水费</v>
          </cell>
        </row>
        <row r="7418">
          <cell r="C7418" t="str">
            <v>中华东波苑</v>
          </cell>
        </row>
        <row r="7418">
          <cell r="K7418" t="str">
            <v>2025年</v>
          </cell>
        </row>
        <row r="7418">
          <cell r="M7418">
            <v>45808</v>
          </cell>
        </row>
        <row r="7418">
          <cell r="S7418">
            <v>158.84</v>
          </cell>
        </row>
        <row r="7418">
          <cell r="AA7418">
            <v>45809</v>
          </cell>
          <cell r="AB7418">
            <v>2025</v>
          </cell>
        </row>
        <row r="7418">
          <cell r="AF7418" t="str">
            <v>代收水费</v>
          </cell>
        </row>
        <row r="7419">
          <cell r="C7419" t="str">
            <v>中华东波苑</v>
          </cell>
        </row>
        <row r="7419">
          <cell r="K7419" t="str">
            <v>2025年</v>
          </cell>
        </row>
        <row r="7419">
          <cell r="M7419">
            <v>45808</v>
          </cell>
        </row>
        <row r="7419">
          <cell r="S7419">
            <v>5403.6</v>
          </cell>
        </row>
        <row r="7419">
          <cell r="AA7419">
            <v>45809</v>
          </cell>
          <cell r="AB7419">
            <v>2025</v>
          </cell>
        </row>
        <row r="7419">
          <cell r="AF7419" t="str">
            <v>电费及管理费</v>
          </cell>
        </row>
        <row r="7420">
          <cell r="C7420" t="str">
            <v>中华东波苑</v>
          </cell>
        </row>
        <row r="7420">
          <cell r="K7420" t="str">
            <v>2025年</v>
          </cell>
        </row>
        <row r="7420">
          <cell r="M7420">
            <v>45808</v>
          </cell>
        </row>
        <row r="7420">
          <cell r="S7420">
            <v>101.08</v>
          </cell>
        </row>
        <row r="7420">
          <cell r="AA7420">
            <v>45809</v>
          </cell>
          <cell r="AB7420">
            <v>2025</v>
          </cell>
        </row>
        <row r="7420">
          <cell r="AF7420" t="str">
            <v>代收水费</v>
          </cell>
        </row>
        <row r="7421">
          <cell r="C7421" t="str">
            <v>中华东波苑</v>
          </cell>
        </row>
        <row r="7421">
          <cell r="K7421" t="str">
            <v>2025年</v>
          </cell>
        </row>
        <row r="7421">
          <cell r="M7421">
            <v>45808</v>
          </cell>
        </row>
        <row r="7421">
          <cell r="S7421">
            <v>3865.4</v>
          </cell>
        </row>
        <row r="7421">
          <cell r="AA7421">
            <v>45809</v>
          </cell>
          <cell r="AB7421">
            <v>2025</v>
          </cell>
        </row>
        <row r="7421">
          <cell r="AF7421" t="str">
            <v>电费及管理费</v>
          </cell>
        </row>
        <row r="7422">
          <cell r="C7422" t="str">
            <v>中华东波苑</v>
          </cell>
        </row>
        <row r="7422">
          <cell r="K7422" t="str">
            <v>2025年</v>
          </cell>
        </row>
        <row r="7422">
          <cell r="M7422">
            <v>45808</v>
          </cell>
        </row>
        <row r="7422">
          <cell r="S7422">
            <v>997.5</v>
          </cell>
        </row>
        <row r="7422">
          <cell r="AA7422">
            <v>45809</v>
          </cell>
          <cell r="AB7422">
            <v>2025</v>
          </cell>
        </row>
        <row r="7422">
          <cell r="AF7422" t="str">
            <v>代收水费</v>
          </cell>
        </row>
        <row r="7423">
          <cell r="C7423" t="str">
            <v>中华东波苑</v>
          </cell>
        </row>
        <row r="7423">
          <cell r="K7423" t="str">
            <v>2025年</v>
          </cell>
        </row>
        <row r="7423">
          <cell r="M7423">
            <v>45808</v>
          </cell>
        </row>
        <row r="7423">
          <cell r="S7423">
            <v>295.2</v>
          </cell>
        </row>
        <row r="7423">
          <cell r="AA7423">
            <v>45809</v>
          </cell>
          <cell r="AB7423">
            <v>2025</v>
          </cell>
        </row>
        <row r="7423">
          <cell r="AF7423" t="str">
            <v>电费及管理费</v>
          </cell>
        </row>
        <row r="7424">
          <cell r="C7424" t="str">
            <v>中华东波苑</v>
          </cell>
        </row>
        <row r="7424">
          <cell r="K7424" t="str">
            <v>2025年</v>
          </cell>
        </row>
        <row r="7424">
          <cell r="M7424">
            <v>45808</v>
          </cell>
        </row>
        <row r="7424">
          <cell r="S7424">
            <v>75</v>
          </cell>
        </row>
        <row r="7424">
          <cell r="AA7424">
            <v>45809</v>
          </cell>
          <cell r="AB7424">
            <v>2025</v>
          </cell>
        </row>
        <row r="7424">
          <cell r="AF7424" t="str">
            <v>代收水费</v>
          </cell>
        </row>
        <row r="7425">
          <cell r="C7425" t="str">
            <v>中华东波苑</v>
          </cell>
        </row>
        <row r="7425">
          <cell r="K7425" t="str">
            <v>2025年</v>
          </cell>
        </row>
        <row r="7425">
          <cell r="M7425">
            <v>45808</v>
          </cell>
        </row>
        <row r="7425">
          <cell r="S7425">
            <v>25.3</v>
          </cell>
        </row>
        <row r="7425">
          <cell r="AA7425">
            <v>45809</v>
          </cell>
          <cell r="AB7425">
            <v>2025</v>
          </cell>
        </row>
        <row r="7425">
          <cell r="AF7425" t="str">
            <v>电费及管理费</v>
          </cell>
        </row>
        <row r="7426">
          <cell r="C7426" t="str">
            <v>中华东波苑</v>
          </cell>
        </row>
        <row r="7426">
          <cell r="K7426" t="str">
            <v>2025年</v>
          </cell>
        </row>
        <row r="7426">
          <cell r="M7426">
            <v>45808</v>
          </cell>
        </row>
        <row r="7426">
          <cell r="S7426">
            <v>337.5</v>
          </cell>
        </row>
        <row r="7426">
          <cell r="AA7426">
            <v>45809</v>
          </cell>
          <cell r="AB7426">
            <v>2025</v>
          </cell>
        </row>
        <row r="7426">
          <cell r="AF7426" t="str">
            <v>代收水费</v>
          </cell>
        </row>
        <row r="7427">
          <cell r="C7427" t="str">
            <v>中华东波苑</v>
          </cell>
        </row>
        <row r="7427">
          <cell r="K7427" t="str">
            <v>2025年</v>
          </cell>
        </row>
        <row r="7427">
          <cell r="M7427">
            <v>45808</v>
          </cell>
        </row>
        <row r="7427">
          <cell r="S7427">
            <v>3725.7</v>
          </cell>
        </row>
        <row r="7427">
          <cell r="AA7427">
            <v>45809</v>
          </cell>
          <cell r="AB7427">
            <v>2025</v>
          </cell>
        </row>
        <row r="7427">
          <cell r="AF7427" t="str">
            <v>电费及管理费</v>
          </cell>
        </row>
        <row r="7428">
          <cell r="C7428" t="str">
            <v>中华东波苑</v>
          </cell>
        </row>
        <row r="7428">
          <cell r="K7428" t="str">
            <v>2025年</v>
          </cell>
        </row>
        <row r="7428">
          <cell r="M7428">
            <v>45808</v>
          </cell>
        </row>
        <row r="7428">
          <cell r="S7428">
            <v>43.32</v>
          </cell>
        </row>
        <row r="7428">
          <cell r="AA7428">
            <v>45809</v>
          </cell>
          <cell r="AB7428">
            <v>2025</v>
          </cell>
        </row>
        <row r="7428">
          <cell r="AF7428" t="str">
            <v>代收水费</v>
          </cell>
        </row>
        <row r="7429">
          <cell r="C7429" t="str">
            <v>中华东波苑</v>
          </cell>
        </row>
        <row r="7429">
          <cell r="K7429" t="str">
            <v>2025年</v>
          </cell>
        </row>
        <row r="7429">
          <cell r="M7429">
            <v>46022</v>
          </cell>
        </row>
        <row r="7429">
          <cell r="S7429">
            <v>1473.6</v>
          </cell>
        </row>
        <row r="7429">
          <cell r="AA7429">
            <v>45809</v>
          </cell>
          <cell r="AB7429">
            <v>2025</v>
          </cell>
        </row>
        <row r="7429">
          <cell r="AF7429" t="str">
            <v>住宅物业费</v>
          </cell>
        </row>
        <row r="7430">
          <cell r="C7430" t="str">
            <v>中华东波苑</v>
          </cell>
        </row>
        <row r="7430">
          <cell r="K7430" t="str">
            <v>2025年</v>
          </cell>
        </row>
        <row r="7430">
          <cell r="M7430">
            <v>46022</v>
          </cell>
        </row>
        <row r="7430">
          <cell r="S7430">
            <v>1799.16</v>
          </cell>
        </row>
        <row r="7430">
          <cell r="AA7430">
            <v>45809</v>
          </cell>
          <cell r="AB7430">
            <v>2025</v>
          </cell>
        </row>
        <row r="7430">
          <cell r="AF7430" t="str">
            <v>住宅物业费</v>
          </cell>
        </row>
        <row r="7431">
          <cell r="C7431" t="str">
            <v>中华东波苑</v>
          </cell>
        </row>
        <row r="7431">
          <cell r="K7431" t="str">
            <v>2025年</v>
          </cell>
        </row>
        <row r="7431">
          <cell r="M7431">
            <v>45808</v>
          </cell>
        </row>
        <row r="7431">
          <cell r="S7431">
            <v>3901.7</v>
          </cell>
        </row>
        <row r="7431">
          <cell r="AA7431">
            <v>45809</v>
          </cell>
          <cell r="AB7431">
            <v>2025</v>
          </cell>
        </row>
        <row r="7431">
          <cell r="AF7431" t="str">
            <v>电费及管理费</v>
          </cell>
        </row>
        <row r="7432">
          <cell r="C7432" t="str">
            <v>中华东波苑</v>
          </cell>
        </row>
        <row r="7432">
          <cell r="K7432" t="str">
            <v>2025年</v>
          </cell>
        </row>
        <row r="7432">
          <cell r="M7432">
            <v>45808</v>
          </cell>
        </row>
        <row r="7432">
          <cell r="S7432">
            <v>1050</v>
          </cell>
        </row>
        <row r="7432">
          <cell r="AA7432">
            <v>45809</v>
          </cell>
          <cell r="AB7432">
            <v>2025</v>
          </cell>
        </row>
        <row r="7432">
          <cell r="AF7432" t="str">
            <v>代收水费</v>
          </cell>
        </row>
        <row r="7433">
          <cell r="C7433" t="str">
            <v>中华东波苑</v>
          </cell>
        </row>
        <row r="7433">
          <cell r="K7433" t="str">
            <v>2025年</v>
          </cell>
        </row>
        <row r="7433">
          <cell r="M7433">
            <v>46022</v>
          </cell>
        </row>
        <row r="7433">
          <cell r="S7433">
            <v>1673.88</v>
          </cell>
        </row>
        <row r="7433">
          <cell r="AA7433">
            <v>45809</v>
          </cell>
          <cell r="AB7433">
            <v>2025</v>
          </cell>
        </row>
        <row r="7433">
          <cell r="AF7433" t="str">
            <v>住宅物业费</v>
          </cell>
        </row>
        <row r="7434">
          <cell r="C7434" t="str">
            <v>中华东波苑</v>
          </cell>
        </row>
        <row r="7434">
          <cell r="K7434" t="str">
            <v>2025年</v>
          </cell>
        </row>
        <row r="7434">
          <cell r="M7434">
            <v>45808</v>
          </cell>
        </row>
        <row r="7434">
          <cell r="S7434">
            <v>3240</v>
          </cell>
        </row>
        <row r="7434">
          <cell r="AA7434">
            <v>45809</v>
          </cell>
          <cell r="AB7434">
            <v>2025</v>
          </cell>
        </row>
        <row r="7434">
          <cell r="AF7434" t="str">
            <v>电费及管理费</v>
          </cell>
        </row>
        <row r="7435">
          <cell r="C7435" t="str">
            <v>中华东波苑</v>
          </cell>
        </row>
        <row r="7435">
          <cell r="K7435" t="str">
            <v>2025年</v>
          </cell>
        </row>
        <row r="7435">
          <cell r="M7435">
            <v>45808</v>
          </cell>
        </row>
        <row r="7435">
          <cell r="S7435">
            <v>1073.6</v>
          </cell>
        </row>
        <row r="7435">
          <cell r="AA7435">
            <v>45809</v>
          </cell>
          <cell r="AB7435">
            <v>2025</v>
          </cell>
        </row>
        <row r="7435">
          <cell r="AF7435" t="str">
            <v>代收水费</v>
          </cell>
        </row>
        <row r="7436">
          <cell r="C7436" t="str">
            <v>中华东波苑</v>
          </cell>
        </row>
        <row r="7436">
          <cell r="K7436" t="str">
            <v>2025年</v>
          </cell>
        </row>
        <row r="7436">
          <cell r="M7436">
            <v>45808</v>
          </cell>
        </row>
        <row r="7436">
          <cell r="S7436">
            <v>5112.9</v>
          </cell>
        </row>
        <row r="7436">
          <cell r="AA7436">
            <v>45809</v>
          </cell>
          <cell r="AB7436">
            <v>2025</v>
          </cell>
        </row>
        <row r="7436">
          <cell r="AF7436" t="str">
            <v>电费及管理费</v>
          </cell>
        </row>
        <row r="7437">
          <cell r="C7437" t="str">
            <v>中华东波苑</v>
          </cell>
        </row>
        <row r="7437">
          <cell r="K7437" t="str">
            <v>2025年</v>
          </cell>
        </row>
        <row r="7437">
          <cell r="M7437">
            <v>45808</v>
          </cell>
        </row>
        <row r="7437">
          <cell r="S7437">
            <v>902.8</v>
          </cell>
        </row>
        <row r="7437">
          <cell r="AA7437">
            <v>45809</v>
          </cell>
          <cell r="AB7437">
            <v>2025</v>
          </cell>
        </row>
        <row r="7437">
          <cell r="AF7437" t="str">
            <v>代收水费</v>
          </cell>
        </row>
        <row r="7438">
          <cell r="C7438" t="str">
            <v>中华东波苑</v>
          </cell>
        </row>
        <row r="7438">
          <cell r="K7438" t="str">
            <v>2025年</v>
          </cell>
        </row>
        <row r="7438">
          <cell r="M7438">
            <v>45838</v>
          </cell>
        </row>
        <row r="7438">
          <cell r="S7438">
            <v>10800</v>
          </cell>
        </row>
        <row r="7438">
          <cell r="AA7438">
            <v>45809</v>
          </cell>
          <cell r="AB7438">
            <v>2025</v>
          </cell>
        </row>
        <row r="7438">
          <cell r="AF7438" t="str">
            <v>租金收入</v>
          </cell>
        </row>
        <row r="7439">
          <cell r="C7439" t="str">
            <v>中华东波苑</v>
          </cell>
        </row>
        <row r="7439">
          <cell r="K7439" t="str">
            <v>2025年</v>
          </cell>
        </row>
        <row r="7439">
          <cell r="M7439">
            <v>45838</v>
          </cell>
        </row>
        <row r="7439">
          <cell r="S7439">
            <v>12287.28</v>
          </cell>
        </row>
        <row r="7439">
          <cell r="AA7439">
            <v>45809</v>
          </cell>
          <cell r="AB7439">
            <v>2025</v>
          </cell>
        </row>
        <row r="7439">
          <cell r="AF7439" t="str">
            <v>商铺物业费</v>
          </cell>
        </row>
        <row r="7440">
          <cell r="C7440" t="str">
            <v>中华东波苑</v>
          </cell>
        </row>
        <row r="7440">
          <cell r="K7440" t="str">
            <v>2025年</v>
          </cell>
        </row>
        <row r="7440">
          <cell r="M7440">
            <v>46022</v>
          </cell>
        </row>
        <row r="7440">
          <cell r="S7440">
            <v>1473.6</v>
          </cell>
        </row>
        <row r="7440">
          <cell r="AA7440">
            <v>45809</v>
          </cell>
          <cell r="AB7440">
            <v>2025</v>
          </cell>
        </row>
        <row r="7440">
          <cell r="AF7440" t="str">
            <v>住宅物业费</v>
          </cell>
        </row>
        <row r="7441">
          <cell r="C7441" t="str">
            <v>中华东波苑</v>
          </cell>
        </row>
        <row r="7441">
          <cell r="K7441" t="str">
            <v>2025年</v>
          </cell>
        </row>
        <row r="7441">
          <cell r="M7441">
            <v>45808</v>
          </cell>
        </row>
        <row r="7441">
          <cell r="S7441">
            <v>187.72</v>
          </cell>
        </row>
        <row r="7441">
          <cell r="AA7441">
            <v>45809</v>
          </cell>
          <cell r="AB7441">
            <v>2025</v>
          </cell>
        </row>
        <row r="7441">
          <cell r="AF7441" t="str">
            <v>代收水费</v>
          </cell>
        </row>
        <row r="7442">
          <cell r="C7442" t="str">
            <v>中华东波苑</v>
          </cell>
        </row>
        <row r="7442">
          <cell r="K7442" t="str">
            <v>2025年</v>
          </cell>
        </row>
        <row r="7442">
          <cell r="M7442">
            <v>45808</v>
          </cell>
        </row>
        <row r="7442">
          <cell r="S7442">
            <v>1584</v>
          </cell>
        </row>
        <row r="7442">
          <cell r="AA7442">
            <v>45809</v>
          </cell>
          <cell r="AB7442">
            <v>2025</v>
          </cell>
        </row>
        <row r="7442">
          <cell r="AF7442" t="str">
            <v>电费及管理费</v>
          </cell>
        </row>
        <row r="7443">
          <cell r="C7443" t="str">
            <v>中华东波苑</v>
          </cell>
        </row>
        <row r="7443">
          <cell r="K7443" t="str">
            <v>2025年</v>
          </cell>
        </row>
        <row r="7443">
          <cell r="M7443">
            <v>45808</v>
          </cell>
        </row>
        <row r="7443">
          <cell r="S7443">
            <v>173.28</v>
          </cell>
        </row>
        <row r="7443">
          <cell r="AA7443">
            <v>45809</v>
          </cell>
          <cell r="AB7443">
            <v>2025</v>
          </cell>
        </row>
        <row r="7443">
          <cell r="AF7443" t="str">
            <v>代收水费</v>
          </cell>
        </row>
        <row r="7444">
          <cell r="C7444" t="str">
            <v>中华东波苑</v>
          </cell>
        </row>
        <row r="7444">
          <cell r="K7444" t="str">
            <v>2025年</v>
          </cell>
        </row>
        <row r="7444">
          <cell r="M7444">
            <v>46022</v>
          </cell>
        </row>
        <row r="7444">
          <cell r="S7444">
            <v>1656.12</v>
          </cell>
        </row>
        <row r="7444">
          <cell r="AA7444">
            <v>45809</v>
          </cell>
          <cell r="AB7444">
            <v>2025</v>
          </cell>
        </row>
        <row r="7444">
          <cell r="AF7444" t="str">
            <v>住宅物业费</v>
          </cell>
        </row>
        <row r="7445">
          <cell r="C7445" t="str">
            <v>中华东波苑</v>
          </cell>
        </row>
        <row r="7445">
          <cell r="K7445" t="str">
            <v>2025年</v>
          </cell>
        </row>
        <row r="7445">
          <cell r="M7445">
            <v>45777</v>
          </cell>
        </row>
        <row r="7445">
          <cell r="S7445">
            <v>1365.7</v>
          </cell>
        </row>
        <row r="7445">
          <cell r="AA7445">
            <v>45809</v>
          </cell>
          <cell r="AB7445">
            <v>2025</v>
          </cell>
        </row>
        <row r="7445">
          <cell r="AF7445" t="str">
            <v>电费及管理费</v>
          </cell>
        </row>
        <row r="7446">
          <cell r="C7446" t="str">
            <v>中华东波苑</v>
          </cell>
        </row>
        <row r="7446">
          <cell r="K7446" t="str">
            <v>2025年</v>
          </cell>
        </row>
        <row r="7446">
          <cell r="M7446">
            <v>45777</v>
          </cell>
        </row>
        <row r="7446">
          <cell r="S7446">
            <v>527.06</v>
          </cell>
        </row>
        <row r="7446">
          <cell r="AA7446">
            <v>45809</v>
          </cell>
          <cell r="AB7446">
            <v>2025</v>
          </cell>
        </row>
        <row r="7446">
          <cell r="AF7446" t="str">
            <v>代收水费</v>
          </cell>
        </row>
        <row r="7447">
          <cell r="C7447" t="str">
            <v>中华东波苑</v>
          </cell>
        </row>
        <row r="7447">
          <cell r="K7447" t="str">
            <v>2025年</v>
          </cell>
        </row>
        <row r="7447">
          <cell r="M7447">
            <v>46022</v>
          </cell>
        </row>
        <row r="7447">
          <cell r="S7447">
            <v>1473.6</v>
          </cell>
        </row>
        <row r="7447">
          <cell r="AA7447">
            <v>45809</v>
          </cell>
          <cell r="AB7447">
            <v>2025</v>
          </cell>
        </row>
        <row r="7447">
          <cell r="AF7447" t="str">
            <v>住宅物业费</v>
          </cell>
        </row>
        <row r="7448">
          <cell r="C7448" t="str">
            <v>中华东波苑</v>
          </cell>
        </row>
        <row r="7448">
          <cell r="K7448" t="str">
            <v>2025年</v>
          </cell>
        </row>
        <row r="7448">
          <cell r="M7448">
            <v>46022</v>
          </cell>
        </row>
        <row r="7448">
          <cell r="S7448">
            <v>4200</v>
          </cell>
        </row>
        <row r="7448">
          <cell r="AA7448">
            <v>45809</v>
          </cell>
          <cell r="AB7448">
            <v>2025</v>
          </cell>
        </row>
        <row r="7448">
          <cell r="AF7448" t="str">
            <v>地下停车费</v>
          </cell>
        </row>
        <row r="7449">
          <cell r="C7449" t="str">
            <v>中华东波苑</v>
          </cell>
        </row>
        <row r="7449">
          <cell r="K7449" t="str">
            <v>2025年</v>
          </cell>
        </row>
        <row r="7449">
          <cell r="M7449">
            <v>45808</v>
          </cell>
        </row>
        <row r="7449">
          <cell r="S7449">
            <v>3448.5</v>
          </cell>
        </row>
        <row r="7449">
          <cell r="AA7449">
            <v>45809</v>
          </cell>
          <cell r="AB7449">
            <v>2025</v>
          </cell>
        </row>
        <row r="7449">
          <cell r="AF7449" t="str">
            <v>电费及管理费</v>
          </cell>
        </row>
        <row r="7450">
          <cell r="C7450" t="str">
            <v>中华东波苑</v>
          </cell>
        </row>
        <row r="7450">
          <cell r="K7450" t="str">
            <v>2025年</v>
          </cell>
        </row>
        <row r="7450">
          <cell r="M7450">
            <v>45808</v>
          </cell>
        </row>
        <row r="7450">
          <cell r="S7450">
            <v>202.16</v>
          </cell>
        </row>
        <row r="7450">
          <cell r="AA7450">
            <v>45809</v>
          </cell>
          <cell r="AB7450">
            <v>2025</v>
          </cell>
        </row>
        <row r="7450">
          <cell r="AF7450" t="str">
            <v>代收水费</v>
          </cell>
        </row>
        <row r="7451">
          <cell r="C7451" t="str">
            <v>中华东波苑</v>
          </cell>
        </row>
        <row r="7451">
          <cell r="K7451" t="str">
            <v>2025年</v>
          </cell>
        </row>
        <row r="7451">
          <cell r="M7451">
            <v>45808</v>
          </cell>
        </row>
        <row r="7451">
          <cell r="S7451">
            <v>4563.9</v>
          </cell>
        </row>
        <row r="7451">
          <cell r="AA7451">
            <v>45809</v>
          </cell>
          <cell r="AB7451">
            <v>2025</v>
          </cell>
        </row>
        <row r="7451">
          <cell r="AF7451" t="str">
            <v>电费及管理费</v>
          </cell>
        </row>
        <row r="7452">
          <cell r="C7452" t="str">
            <v>中华东波苑</v>
          </cell>
        </row>
        <row r="7452">
          <cell r="K7452" t="str">
            <v>2025年</v>
          </cell>
        </row>
        <row r="7452">
          <cell r="M7452">
            <v>45808</v>
          </cell>
        </row>
        <row r="7452">
          <cell r="S7452">
            <v>705.96</v>
          </cell>
        </row>
        <row r="7452">
          <cell r="AA7452">
            <v>45809</v>
          </cell>
          <cell r="AB7452">
            <v>2025</v>
          </cell>
        </row>
        <row r="7452">
          <cell r="AF7452" t="str">
            <v>代收水费</v>
          </cell>
        </row>
        <row r="7453">
          <cell r="C7453" t="str">
            <v>中华东波苑</v>
          </cell>
        </row>
        <row r="7453">
          <cell r="K7453" t="str">
            <v>2025年</v>
          </cell>
        </row>
        <row r="7453">
          <cell r="M7453">
            <v>45838</v>
          </cell>
        </row>
        <row r="7453">
          <cell r="S7453">
            <v>2365.5</v>
          </cell>
        </row>
        <row r="7453">
          <cell r="AA7453">
            <v>45809</v>
          </cell>
          <cell r="AB7453">
            <v>2025</v>
          </cell>
        </row>
        <row r="7453">
          <cell r="AF7453" t="str">
            <v>商铺物业费</v>
          </cell>
        </row>
        <row r="7454">
          <cell r="C7454" t="str">
            <v>中华东波苑</v>
          </cell>
        </row>
        <row r="7454">
          <cell r="K7454" t="str">
            <v>2025年</v>
          </cell>
        </row>
        <row r="7454">
          <cell r="M7454">
            <v>45808</v>
          </cell>
        </row>
        <row r="7454">
          <cell r="S7454">
            <v>3194.4</v>
          </cell>
        </row>
        <row r="7454">
          <cell r="AA7454">
            <v>45809</v>
          </cell>
          <cell r="AB7454">
            <v>2025</v>
          </cell>
        </row>
        <row r="7454">
          <cell r="AF7454" t="str">
            <v>电费及管理费</v>
          </cell>
        </row>
        <row r="7455">
          <cell r="C7455" t="str">
            <v>中华东波苑</v>
          </cell>
        </row>
        <row r="7455">
          <cell r="K7455" t="str">
            <v>2025年</v>
          </cell>
        </row>
        <row r="7455">
          <cell r="M7455">
            <v>45808</v>
          </cell>
        </row>
        <row r="7455">
          <cell r="S7455">
            <v>1155</v>
          </cell>
        </row>
        <row r="7455">
          <cell r="AA7455">
            <v>45809</v>
          </cell>
          <cell r="AB7455">
            <v>2025</v>
          </cell>
        </row>
        <row r="7455">
          <cell r="AF7455" t="str">
            <v>代收水费</v>
          </cell>
        </row>
        <row r="7456">
          <cell r="C7456" t="str">
            <v>中华东波苑</v>
          </cell>
        </row>
        <row r="7456">
          <cell r="K7456" t="str">
            <v>2025年</v>
          </cell>
        </row>
        <row r="7456">
          <cell r="M7456">
            <v>45808</v>
          </cell>
        </row>
        <row r="7456">
          <cell r="S7456">
            <v>1599.4</v>
          </cell>
        </row>
        <row r="7456">
          <cell r="AA7456">
            <v>45809</v>
          </cell>
          <cell r="AB7456">
            <v>2025</v>
          </cell>
        </row>
        <row r="7456">
          <cell r="AF7456" t="str">
            <v>电费及管理费</v>
          </cell>
        </row>
        <row r="7457">
          <cell r="C7457" t="str">
            <v>中华东波苑</v>
          </cell>
        </row>
        <row r="7457">
          <cell r="K7457" t="str">
            <v>2025年</v>
          </cell>
        </row>
        <row r="7457">
          <cell r="M7457">
            <v>45808</v>
          </cell>
        </row>
        <row r="7457">
          <cell r="S7457">
            <v>292.5</v>
          </cell>
        </row>
        <row r="7457">
          <cell r="AA7457">
            <v>45809</v>
          </cell>
          <cell r="AB7457">
            <v>2025</v>
          </cell>
        </row>
        <row r="7457">
          <cell r="AF7457" t="str">
            <v>代收水费</v>
          </cell>
        </row>
        <row r="7458">
          <cell r="C7458" t="str">
            <v>中华东波苑</v>
          </cell>
        </row>
        <row r="7458">
          <cell r="K7458" t="str">
            <v>2025年</v>
          </cell>
        </row>
        <row r="7458">
          <cell r="M7458">
            <v>45838</v>
          </cell>
        </row>
        <row r="7458">
          <cell r="S7458">
            <v>783.3</v>
          </cell>
        </row>
        <row r="7458">
          <cell r="AA7458">
            <v>45809</v>
          </cell>
          <cell r="AB7458">
            <v>2025</v>
          </cell>
        </row>
        <row r="7458">
          <cell r="AF7458" t="str">
            <v>商铺物业费</v>
          </cell>
        </row>
        <row r="7459">
          <cell r="C7459" t="str">
            <v>中华东波苑</v>
          </cell>
        </row>
        <row r="7459">
          <cell r="K7459" t="str">
            <v>2025年</v>
          </cell>
        </row>
        <row r="7459">
          <cell r="M7459">
            <v>45838</v>
          </cell>
        </row>
        <row r="7459">
          <cell r="S7459">
            <v>849.75</v>
          </cell>
        </row>
        <row r="7459">
          <cell r="AA7459">
            <v>45809</v>
          </cell>
          <cell r="AB7459">
            <v>2025</v>
          </cell>
        </row>
        <row r="7459">
          <cell r="AF7459" t="str">
            <v>商铺物业费</v>
          </cell>
        </row>
        <row r="7460">
          <cell r="C7460" t="str">
            <v>中华东波苑</v>
          </cell>
        </row>
        <row r="7460">
          <cell r="K7460" t="str">
            <v>2024年</v>
          </cell>
        </row>
        <row r="7460">
          <cell r="M7460">
            <v>45654</v>
          </cell>
        </row>
        <row r="7460">
          <cell r="S7460">
            <v>197.5</v>
          </cell>
        </row>
        <row r="7460">
          <cell r="AA7460">
            <v>45809</v>
          </cell>
          <cell r="AB7460">
            <v>2025</v>
          </cell>
        </row>
        <row r="7460">
          <cell r="AF7460" t="str">
            <v>电费及管理费</v>
          </cell>
        </row>
        <row r="7461">
          <cell r="C7461" t="str">
            <v>中华东波苑</v>
          </cell>
        </row>
        <row r="7461">
          <cell r="K7461" t="str">
            <v>2025年</v>
          </cell>
        </row>
        <row r="7461">
          <cell r="M7461">
            <v>45805</v>
          </cell>
        </row>
        <row r="7461">
          <cell r="S7461">
            <v>987.5</v>
          </cell>
        </row>
        <row r="7461">
          <cell r="AA7461">
            <v>45809</v>
          </cell>
          <cell r="AB7461">
            <v>2025</v>
          </cell>
        </row>
        <row r="7461">
          <cell r="AF7461" t="str">
            <v>电费及管理费</v>
          </cell>
        </row>
        <row r="7462">
          <cell r="C7462" t="str">
            <v>中华东波苑</v>
          </cell>
        </row>
        <row r="7462">
          <cell r="K7462" t="str">
            <v>2025年</v>
          </cell>
        </row>
        <row r="7462">
          <cell r="M7462">
            <v>45808</v>
          </cell>
        </row>
        <row r="7462">
          <cell r="S7462">
            <v>1188</v>
          </cell>
        </row>
        <row r="7462">
          <cell r="AA7462">
            <v>45809</v>
          </cell>
          <cell r="AB7462">
            <v>2025</v>
          </cell>
        </row>
        <row r="7462">
          <cell r="AF7462" t="str">
            <v>电费及管理费</v>
          </cell>
        </row>
        <row r="7463">
          <cell r="C7463" t="str">
            <v>中华东波苑</v>
          </cell>
        </row>
        <row r="7463">
          <cell r="K7463" t="str">
            <v>2025年</v>
          </cell>
        </row>
        <row r="7463">
          <cell r="M7463">
            <v>45808</v>
          </cell>
        </row>
        <row r="7463">
          <cell r="S7463">
            <v>345</v>
          </cell>
        </row>
        <row r="7463">
          <cell r="AA7463">
            <v>45809</v>
          </cell>
          <cell r="AB7463">
            <v>2025</v>
          </cell>
        </row>
        <row r="7463">
          <cell r="AF7463" t="str">
            <v>代收水费</v>
          </cell>
        </row>
        <row r="7464">
          <cell r="C7464" t="str">
            <v>中华东波苑</v>
          </cell>
        </row>
        <row r="7464">
          <cell r="K7464" t="str">
            <v>2025年</v>
          </cell>
        </row>
        <row r="7464">
          <cell r="M7464">
            <v>45808</v>
          </cell>
        </row>
        <row r="7464">
          <cell r="S7464">
            <v>21000</v>
          </cell>
        </row>
        <row r="7464">
          <cell r="AA7464">
            <v>45809</v>
          </cell>
          <cell r="AB7464">
            <v>2025</v>
          </cell>
        </row>
        <row r="7464">
          <cell r="AF7464" t="str">
            <v>电费及管理费</v>
          </cell>
        </row>
        <row r="7465">
          <cell r="C7465" t="str">
            <v>中华东波苑</v>
          </cell>
        </row>
        <row r="7465">
          <cell r="K7465" t="str">
            <v>2025年</v>
          </cell>
        </row>
        <row r="7465">
          <cell r="M7465">
            <v>45808</v>
          </cell>
        </row>
        <row r="7465">
          <cell r="S7465">
            <v>4765.2</v>
          </cell>
        </row>
        <row r="7465">
          <cell r="AA7465">
            <v>45809</v>
          </cell>
          <cell r="AB7465">
            <v>2025</v>
          </cell>
        </row>
        <row r="7465">
          <cell r="AF7465" t="str">
            <v>代收水费</v>
          </cell>
        </row>
        <row r="7466">
          <cell r="C7466" t="str">
            <v>中华东波苑</v>
          </cell>
        </row>
        <row r="7466">
          <cell r="K7466" t="str">
            <v>2025年</v>
          </cell>
        </row>
        <row r="7466">
          <cell r="M7466">
            <v>45838</v>
          </cell>
        </row>
        <row r="7466">
          <cell r="S7466">
            <v>1440</v>
          </cell>
        </row>
        <row r="7466">
          <cell r="AA7466">
            <v>45809</v>
          </cell>
          <cell r="AB7466">
            <v>2025</v>
          </cell>
        </row>
        <row r="7466">
          <cell r="AF7466" t="str">
            <v>电费及管理费</v>
          </cell>
        </row>
        <row r="7467">
          <cell r="C7467" t="str">
            <v>中华东波苑</v>
          </cell>
        </row>
        <row r="7467">
          <cell r="K7467" t="str">
            <v>2025年</v>
          </cell>
        </row>
        <row r="7467">
          <cell r="M7467">
            <v>45838</v>
          </cell>
        </row>
        <row r="7467">
          <cell r="S7467">
            <v>500</v>
          </cell>
        </row>
        <row r="7467">
          <cell r="AA7467">
            <v>45809</v>
          </cell>
          <cell r="AB7467">
            <v>2025</v>
          </cell>
        </row>
        <row r="7467">
          <cell r="AF7467" t="str">
            <v>临时停车费</v>
          </cell>
        </row>
        <row r="7468">
          <cell r="C7468" t="str">
            <v>中华东波苑</v>
          </cell>
        </row>
        <row r="7468">
          <cell r="K7468" t="str">
            <v>2025年</v>
          </cell>
        </row>
        <row r="7468">
          <cell r="M7468">
            <v>45838</v>
          </cell>
        </row>
        <row r="7468">
          <cell r="S7468">
            <v>500</v>
          </cell>
        </row>
        <row r="7468">
          <cell r="AA7468">
            <v>45809</v>
          </cell>
          <cell r="AB7468">
            <v>2025</v>
          </cell>
        </row>
        <row r="7468">
          <cell r="AF7468" t="str">
            <v>临时停车费</v>
          </cell>
        </row>
        <row r="7469">
          <cell r="C7469" t="str">
            <v>中华东波苑</v>
          </cell>
        </row>
        <row r="7469">
          <cell r="K7469" t="str">
            <v>2025年</v>
          </cell>
        </row>
        <row r="7469">
          <cell r="M7469">
            <v>45838</v>
          </cell>
        </row>
        <row r="7469">
          <cell r="S7469">
            <v>120</v>
          </cell>
        </row>
        <row r="7469">
          <cell r="AA7469">
            <v>45809</v>
          </cell>
          <cell r="AB7469">
            <v>2025</v>
          </cell>
        </row>
        <row r="7469">
          <cell r="AF7469" t="str">
            <v>临时停车费</v>
          </cell>
        </row>
        <row r="7470">
          <cell r="C7470" t="str">
            <v>中华东波苑</v>
          </cell>
        </row>
        <row r="7470">
          <cell r="K7470" t="str">
            <v>2025年</v>
          </cell>
        </row>
        <row r="7470">
          <cell r="M7470">
            <v>46022</v>
          </cell>
        </row>
        <row r="7470">
          <cell r="S7470">
            <v>1799.16</v>
          </cell>
        </row>
        <row r="7470">
          <cell r="AA7470">
            <v>45839</v>
          </cell>
          <cell r="AB7470">
            <v>2025</v>
          </cell>
        </row>
        <row r="7470">
          <cell r="AF7470" t="str">
            <v>住宅物业费</v>
          </cell>
        </row>
        <row r="7471">
          <cell r="C7471" t="str">
            <v>中华东波苑</v>
          </cell>
        </row>
        <row r="7471">
          <cell r="K7471" t="str">
            <v>2025年</v>
          </cell>
        </row>
        <row r="7471">
          <cell r="M7471">
            <v>45838</v>
          </cell>
        </row>
        <row r="7471">
          <cell r="S7471">
            <v>2364.54</v>
          </cell>
        </row>
        <row r="7471">
          <cell r="AA7471">
            <v>45839</v>
          </cell>
          <cell r="AB7471">
            <v>2025</v>
          </cell>
        </row>
        <row r="7471">
          <cell r="AF7471" t="str">
            <v>商铺物业费</v>
          </cell>
        </row>
        <row r="7472">
          <cell r="C7472" t="str">
            <v>中华东波苑</v>
          </cell>
        </row>
        <row r="7472">
          <cell r="K7472" t="str">
            <v>2025年</v>
          </cell>
        </row>
        <row r="7472">
          <cell r="M7472">
            <v>45838</v>
          </cell>
        </row>
        <row r="7472">
          <cell r="S7472">
            <v>3146.58</v>
          </cell>
        </row>
        <row r="7472">
          <cell r="AA7472">
            <v>45839</v>
          </cell>
          <cell r="AB7472">
            <v>2025</v>
          </cell>
        </row>
        <row r="7472">
          <cell r="AF7472" t="str">
            <v>商铺物业费</v>
          </cell>
        </row>
        <row r="7473">
          <cell r="C7473" t="str">
            <v>中华东波苑</v>
          </cell>
        </row>
        <row r="7473">
          <cell r="K7473" t="str">
            <v>2025年</v>
          </cell>
        </row>
        <row r="7473">
          <cell r="M7473">
            <v>46022</v>
          </cell>
        </row>
        <row r="7473">
          <cell r="S7473">
            <v>1799.16</v>
          </cell>
        </row>
        <row r="7473">
          <cell r="AA7473">
            <v>45839</v>
          </cell>
          <cell r="AB7473">
            <v>2025</v>
          </cell>
        </row>
        <row r="7473">
          <cell r="AF7473" t="str">
            <v>住宅物业费</v>
          </cell>
        </row>
        <row r="7474">
          <cell r="C7474" t="str">
            <v>中华东波苑</v>
          </cell>
        </row>
        <row r="7474">
          <cell r="K7474" t="str">
            <v>2025年</v>
          </cell>
        </row>
        <row r="7474">
          <cell r="M7474">
            <v>46022</v>
          </cell>
        </row>
        <row r="7474">
          <cell r="S7474">
            <v>3000</v>
          </cell>
        </row>
        <row r="7474">
          <cell r="AA7474">
            <v>45839</v>
          </cell>
          <cell r="AB7474">
            <v>2025</v>
          </cell>
        </row>
        <row r="7474">
          <cell r="AF7474" t="str">
            <v>地面停车费</v>
          </cell>
        </row>
        <row r="7475">
          <cell r="C7475" t="str">
            <v>中华东波苑</v>
          </cell>
        </row>
        <row r="7475">
          <cell r="K7475" t="str">
            <v>2025年</v>
          </cell>
        </row>
        <row r="7475">
          <cell r="M7475">
            <v>45808</v>
          </cell>
        </row>
        <row r="7475">
          <cell r="S7475">
            <v>24700</v>
          </cell>
        </row>
        <row r="7475">
          <cell r="AA7475">
            <v>45839</v>
          </cell>
          <cell r="AB7475">
            <v>2025</v>
          </cell>
        </row>
        <row r="7475">
          <cell r="AF7475" t="str">
            <v>电费及管理费</v>
          </cell>
        </row>
        <row r="7476">
          <cell r="C7476" t="str">
            <v>中华东波苑</v>
          </cell>
        </row>
        <row r="7476">
          <cell r="K7476" t="str">
            <v>2025年</v>
          </cell>
        </row>
        <row r="7476">
          <cell r="M7476">
            <v>45808</v>
          </cell>
        </row>
        <row r="7476">
          <cell r="S7476">
            <v>5862.64</v>
          </cell>
        </row>
        <row r="7476">
          <cell r="AA7476">
            <v>45839</v>
          </cell>
          <cell r="AB7476">
            <v>2025</v>
          </cell>
        </row>
        <row r="7476">
          <cell r="AF7476" t="str">
            <v>代收水费</v>
          </cell>
        </row>
        <row r="7477">
          <cell r="C7477" t="str">
            <v>中华东波苑</v>
          </cell>
        </row>
        <row r="7477">
          <cell r="K7477" t="str">
            <v>2025年</v>
          </cell>
        </row>
        <row r="7477">
          <cell r="M7477">
            <v>45838</v>
          </cell>
        </row>
        <row r="7477">
          <cell r="S7477">
            <v>49.5</v>
          </cell>
        </row>
        <row r="7477">
          <cell r="AA7477">
            <v>45839</v>
          </cell>
          <cell r="AB7477">
            <v>2025</v>
          </cell>
        </row>
        <row r="7477">
          <cell r="AF7477" t="str">
            <v>电费及管理费</v>
          </cell>
        </row>
        <row r="7478">
          <cell r="C7478" t="str">
            <v>中华东波苑</v>
          </cell>
        </row>
        <row r="7478">
          <cell r="K7478" t="str">
            <v>2025年</v>
          </cell>
        </row>
        <row r="7478">
          <cell r="M7478">
            <v>45838</v>
          </cell>
        </row>
        <row r="7478">
          <cell r="S7478">
            <v>72.2</v>
          </cell>
        </row>
        <row r="7478">
          <cell r="AA7478">
            <v>45839</v>
          </cell>
          <cell r="AB7478">
            <v>2025</v>
          </cell>
        </row>
        <row r="7478">
          <cell r="AF7478" t="str">
            <v>代收水费</v>
          </cell>
        </row>
        <row r="7479">
          <cell r="C7479" t="str">
            <v>中华东波苑</v>
          </cell>
        </row>
        <row r="7479">
          <cell r="K7479" t="str">
            <v>2025年</v>
          </cell>
        </row>
        <row r="7479">
          <cell r="M7479">
            <v>46022</v>
          </cell>
        </row>
        <row r="7479">
          <cell r="S7479">
            <v>1656.12</v>
          </cell>
        </row>
        <row r="7479">
          <cell r="AA7479">
            <v>45839</v>
          </cell>
          <cell r="AB7479">
            <v>2025</v>
          </cell>
        </row>
        <row r="7479">
          <cell r="AF7479" t="str">
            <v>住宅物业费</v>
          </cell>
        </row>
        <row r="7480">
          <cell r="C7480" t="str">
            <v>中华东波苑</v>
          </cell>
        </row>
        <row r="7480">
          <cell r="K7480" t="str">
            <v>2025年</v>
          </cell>
        </row>
        <row r="7480">
          <cell r="M7480">
            <v>46022</v>
          </cell>
        </row>
        <row r="7480">
          <cell r="S7480">
            <v>3000</v>
          </cell>
        </row>
        <row r="7480">
          <cell r="AA7480">
            <v>45839</v>
          </cell>
          <cell r="AB7480">
            <v>2025</v>
          </cell>
        </row>
        <row r="7480">
          <cell r="AF7480" t="str">
            <v>地面停车费</v>
          </cell>
        </row>
        <row r="7481">
          <cell r="C7481" t="str">
            <v>中华东波苑</v>
          </cell>
        </row>
        <row r="7481">
          <cell r="K7481" t="str">
            <v>2025年</v>
          </cell>
        </row>
        <row r="7481">
          <cell r="M7481">
            <v>45838</v>
          </cell>
        </row>
        <row r="7481">
          <cell r="S7481">
            <v>591.25</v>
          </cell>
        </row>
        <row r="7481">
          <cell r="AA7481">
            <v>45839</v>
          </cell>
          <cell r="AB7481">
            <v>2025</v>
          </cell>
        </row>
        <row r="7481">
          <cell r="AF7481" t="str">
            <v>电费及管理费</v>
          </cell>
        </row>
        <row r="7482">
          <cell r="C7482" t="str">
            <v>中华东波苑</v>
          </cell>
        </row>
        <row r="7482">
          <cell r="K7482" t="str">
            <v>2025年</v>
          </cell>
        </row>
        <row r="7482">
          <cell r="M7482">
            <v>45838</v>
          </cell>
        </row>
        <row r="7482">
          <cell r="S7482">
            <v>22.5</v>
          </cell>
        </row>
        <row r="7482">
          <cell r="AA7482">
            <v>45839</v>
          </cell>
          <cell r="AB7482">
            <v>2025</v>
          </cell>
        </row>
        <row r="7482">
          <cell r="AF7482" t="str">
            <v>代收水费</v>
          </cell>
        </row>
        <row r="7483">
          <cell r="C7483" t="str">
            <v>中华东波苑</v>
          </cell>
        </row>
        <row r="7483">
          <cell r="K7483" t="str">
            <v>2025年</v>
          </cell>
        </row>
        <row r="7483">
          <cell r="M7483">
            <v>45838</v>
          </cell>
        </row>
        <row r="7483">
          <cell r="S7483">
            <v>180.5</v>
          </cell>
        </row>
        <row r="7483">
          <cell r="AA7483">
            <v>45839</v>
          </cell>
          <cell r="AB7483">
            <v>2025</v>
          </cell>
        </row>
        <row r="7483">
          <cell r="AF7483" t="str">
            <v>代收水费</v>
          </cell>
        </row>
        <row r="7484">
          <cell r="C7484" t="str">
            <v>中华东波苑</v>
          </cell>
        </row>
        <row r="7484">
          <cell r="K7484" t="str">
            <v>2025年</v>
          </cell>
        </row>
        <row r="7484">
          <cell r="M7484">
            <v>45914</v>
          </cell>
        </row>
        <row r="7484">
          <cell r="S7484">
            <v>1125</v>
          </cell>
        </row>
        <row r="7484">
          <cell r="AA7484">
            <v>45839</v>
          </cell>
          <cell r="AB7484">
            <v>2025</v>
          </cell>
        </row>
        <row r="7484">
          <cell r="AF7484" t="str">
            <v>电梯广告（业委会）</v>
          </cell>
        </row>
        <row r="7485">
          <cell r="C7485" t="str">
            <v>中华东波苑</v>
          </cell>
        </row>
        <row r="7485">
          <cell r="K7485" t="str">
            <v>2025年</v>
          </cell>
        </row>
        <row r="7485">
          <cell r="M7485">
            <v>45914</v>
          </cell>
        </row>
        <row r="7485">
          <cell r="S7485">
            <v>1125</v>
          </cell>
        </row>
        <row r="7485">
          <cell r="AA7485">
            <v>45839</v>
          </cell>
          <cell r="AB7485">
            <v>2025</v>
          </cell>
        </row>
        <row r="7485">
          <cell r="AF7485" t="str">
            <v>电梯广告（业委会）</v>
          </cell>
        </row>
        <row r="7486">
          <cell r="C7486" t="str">
            <v>中华东波苑</v>
          </cell>
        </row>
        <row r="7486">
          <cell r="K7486" t="str">
            <v>2025年</v>
          </cell>
        </row>
        <row r="7486">
          <cell r="M7486">
            <v>45914</v>
          </cell>
        </row>
        <row r="7486">
          <cell r="S7486">
            <v>1125</v>
          </cell>
        </row>
        <row r="7486">
          <cell r="AA7486">
            <v>45839</v>
          </cell>
          <cell r="AB7486">
            <v>2025</v>
          </cell>
        </row>
        <row r="7486">
          <cell r="AF7486" t="str">
            <v>电梯广告（业委会）</v>
          </cell>
        </row>
        <row r="7487">
          <cell r="C7487" t="str">
            <v>中华东波苑</v>
          </cell>
        </row>
        <row r="7487">
          <cell r="K7487" t="str">
            <v>2025年</v>
          </cell>
        </row>
        <row r="7487">
          <cell r="M7487">
            <v>45914</v>
          </cell>
        </row>
        <row r="7487">
          <cell r="S7487">
            <v>812.5</v>
          </cell>
        </row>
        <row r="7487">
          <cell r="AA7487">
            <v>45839</v>
          </cell>
          <cell r="AB7487">
            <v>2025</v>
          </cell>
        </row>
        <row r="7487">
          <cell r="AF7487" t="str">
            <v>电梯广告（业委会）</v>
          </cell>
        </row>
        <row r="7488">
          <cell r="C7488" t="str">
            <v>中华东波苑</v>
          </cell>
        </row>
        <row r="7488">
          <cell r="K7488" t="str">
            <v>2025年</v>
          </cell>
        </row>
        <row r="7488">
          <cell r="M7488">
            <v>45914</v>
          </cell>
        </row>
        <row r="7488">
          <cell r="S7488">
            <v>375</v>
          </cell>
        </row>
        <row r="7488">
          <cell r="AA7488">
            <v>45839</v>
          </cell>
          <cell r="AB7488">
            <v>2025</v>
          </cell>
        </row>
        <row r="7488">
          <cell r="AF7488" t="str">
            <v>电梯广告（联讯）</v>
          </cell>
        </row>
        <row r="7489">
          <cell r="C7489" t="str">
            <v>中华东波苑</v>
          </cell>
        </row>
        <row r="7489">
          <cell r="K7489" t="str">
            <v>2025年</v>
          </cell>
        </row>
        <row r="7489">
          <cell r="M7489">
            <v>45914</v>
          </cell>
        </row>
        <row r="7489">
          <cell r="S7489">
            <v>250</v>
          </cell>
        </row>
        <row r="7489">
          <cell r="AA7489">
            <v>45839</v>
          </cell>
          <cell r="AB7489">
            <v>2025</v>
          </cell>
        </row>
        <row r="7489">
          <cell r="AF7489" t="str">
            <v>电梯广告（联讯）</v>
          </cell>
        </row>
        <row r="7490">
          <cell r="C7490" t="str">
            <v>中华东波苑</v>
          </cell>
        </row>
        <row r="7490">
          <cell r="K7490" t="str">
            <v>2025年</v>
          </cell>
        </row>
        <row r="7490">
          <cell r="M7490">
            <v>45914</v>
          </cell>
        </row>
        <row r="7490">
          <cell r="S7490">
            <v>375</v>
          </cell>
        </row>
        <row r="7490">
          <cell r="AA7490">
            <v>45839</v>
          </cell>
          <cell r="AB7490">
            <v>2025</v>
          </cell>
        </row>
        <row r="7490">
          <cell r="AF7490" t="str">
            <v>电梯广告（联讯）</v>
          </cell>
        </row>
        <row r="7491">
          <cell r="C7491" t="str">
            <v>中华东波苑</v>
          </cell>
        </row>
        <row r="7491">
          <cell r="K7491" t="str">
            <v>2025年</v>
          </cell>
        </row>
        <row r="7491">
          <cell r="M7491">
            <v>45914</v>
          </cell>
        </row>
        <row r="7491">
          <cell r="S7491">
            <v>187.5</v>
          </cell>
        </row>
        <row r="7491">
          <cell r="AA7491">
            <v>45839</v>
          </cell>
          <cell r="AB7491">
            <v>2025</v>
          </cell>
        </row>
        <row r="7491">
          <cell r="AF7491" t="str">
            <v>电梯广告（联讯）</v>
          </cell>
        </row>
        <row r="7492">
          <cell r="C7492" t="str">
            <v>中华东波苑</v>
          </cell>
        </row>
        <row r="7492">
          <cell r="K7492" t="str">
            <v>2024年</v>
          </cell>
        </row>
        <row r="7492">
          <cell r="M7492">
            <v>45657</v>
          </cell>
        </row>
        <row r="7492">
          <cell r="S7492">
            <v>10000</v>
          </cell>
        </row>
        <row r="7492">
          <cell r="AA7492">
            <v>45717</v>
          </cell>
          <cell r="AB7492">
            <v>2025</v>
          </cell>
        </row>
        <row r="7492">
          <cell r="AF7492" t="str">
            <v>补贴费用</v>
          </cell>
        </row>
        <row r="7493">
          <cell r="C7493" t="str">
            <v>中华东波苑</v>
          </cell>
        </row>
        <row r="7493">
          <cell r="K7493" t="str">
            <v>2025年</v>
          </cell>
        </row>
        <row r="7493">
          <cell r="M7493">
            <v>45930</v>
          </cell>
        </row>
        <row r="7493">
          <cell r="S7493">
            <v>1170.48</v>
          </cell>
        </row>
        <row r="7493">
          <cell r="AA7493">
            <v>45839</v>
          </cell>
          <cell r="AB7493">
            <v>2025</v>
          </cell>
        </row>
        <row r="7493">
          <cell r="AF7493" t="str">
            <v>商铺物业费</v>
          </cell>
        </row>
        <row r="7494">
          <cell r="C7494" t="str">
            <v>中华东波苑</v>
          </cell>
        </row>
        <row r="7494">
          <cell r="K7494" t="str">
            <v>2025年</v>
          </cell>
        </row>
        <row r="7494">
          <cell r="M7494">
            <v>46022</v>
          </cell>
        </row>
        <row r="7494">
          <cell r="S7494">
            <v>2100</v>
          </cell>
        </row>
        <row r="7494">
          <cell r="AA7494">
            <v>45839</v>
          </cell>
          <cell r="AB7494">
            <v>2025</v>
          </cell>
        </row>
        <row r="7494">
          <cell r="AF7494" t="str">
            <v>地下停车费</v>
          </cell>
        </row>
        <row r="7495">
          <cell r="C7495" t="str">
            <v>中华东波苑</v>
          </cell>
        </row>
        <row r="7495">
          <cell r="K7495" t="str">
            <v>2025年</v>
          </cell>
        </row>
        <row r="7495">
          <cell r="M7495">
            <v>45838</v>
          </cell>
        </row>
        <row r="7495">
          <cell r="S7495">
            <v>736.8</v>
          </cell>
        </row>
        <row r="7495">
          <cell r="AA7495">
            <v>45839</v>
          </cell>
          <cell r="AB7495">
            <v>2025</v>
          </cell>
        </row>
        <row r="7495">
          <cell r="AF7495" t="str">
            <v>住宅物业费</v>
          </cell>
        </row>
        <row r="7496">
          <cell r="C7496" t="str">
            <v>中华东波苑</v>
          </cell>
        </row>
        <row r="7496">
          <cell r="K7496" t="str">
            <v>2025年</v>
          </cell>
        </row>
        <row r="7496">
          <cell r="M7496">
            <v>46022</v>
          </cell>
        </row>
        <row r="7496">
          <cell r="S7496">
            <v>3906.6</v>
          </cell>
        </row>
        <row r="7496">
          <cell r="AA7496">
            <v>45839</v>
          </cell>
          <cell r="AB7496">
            <v>2025</v>
          </cell>
        </row>
        <row r="7496">
          <cell r="AF7496" t="str">
            <v>住宅物业费</v>
          </cell>
        </row>
        <row r="7497">
          <cell r="C7497" t="str">
            <v>中华东波苑</v>
          </cell>
        </row>
        <row r="7497">
          <cell r="K7497" t="str">
            <v>2025年</v>
          </cell>
        </row>
        <row r="7497">
          <cell r="M7497">
            <v>45900</v>
          </cell>
        </row>
        <row r="7497">
          <cell r="S7497">
            <v>2400</v>
          </cell>
        </row>
        <row r="7497">
          <cell r="AA7497">
            <v>45839</v>
          </cell>
          <cell r="AB7497">
            <v>2025</v>
          </cell>
        </row>
        <row r="7497">
          <cell r="AF7497" t="str">
            <v>租金收入</v>
          </cell>
        </row>
        <row r="7498">
          <cell r="C7498" t="str">
            <v>中华东波苑</v>
          </cell>
        </row>
        <row r="7498">
          <cell r="K7498" t="str">
            <v>2025年</v>
          </cell>
        </row>
        <row r="7498">
          <cell r="M7498">
            <v>46022</v>
          </cell>
        </row>
        <row r="7498">
          <cell r="S7498">
            <v>3000</v>
          </cell>
        </row>
        <row r="7498">
          <cell r="AA7498">
            <v>45839</v>
          </cell>
          <cell r="AB7498">
            <v>2025</v>
          </cell>
        </row>
        <row r="7498">
          <cell r="AF7498" t="str">
            <v>地面停车费</v>
          </cell>
        </row>
        <row r="7499">
          <cell r="C7499" t="str">
            <v>中华东波苑</v>
          </cell>
        </row>
        <row r="7499">
          <cell r="K7499" t="str">
            <v>2025年</v>
          </cell>
        </row>
        <row r="7499">
          <cell r="M7499">
            <v>46022</v>
          </cell>
        </row>
        <row r="7499">
          <cell r="S7499">
            <v>1077.3</v>
          </cell>
        </row>
        <row r="7499">
          <cell r="AA7499">
            <v>45839</v>
          </cell>
          <cell r="AB7499">
            <v>2025</v>
          </cell>
        </row>
        <row r="7499">
          <cell r="AF7499" t="str">
            <v>租金收入</v>
          </cell>
        </row>
        <row r="7500">
          <cell r="C7500" t="str">
            <v>中华东波苑</v>
          </cell>
        </row>
        <row r="7500">
          <cell r="K7500" t="str">
            <v>2026年</v>
          </cell>
        </row>
        <row r="7500">
          <cell r="M7500">
            <v>46203</v>
          </cell>
        </row>
        <row r="7500">
          <cell r="S7500">
            <v>1077.3</v>
          </cell>
        </row>
        <row r="7500">
          <cell r="AA7500">
            <v>45839</v>
          </cell>
          <cell r="AB7500">
            <v>2025</v>
          </cell>
        </row>
        <row r="7500">
          <cell r="AF7500" t="str">
            <v>租金收入</v>
          </cell>
        </row>
        <row r="7501">
          <cell r="C7501" t="str">
            <v>中华东波苑</v>
          </cell>
        </row>
        <row r="7501">
          <cell r="K7501" t="str">
            <v>2025年</v>
          </cell>
        </row>
        <row r="7501">
          <cell r="M7501">
            <v>45838</v>
          </cell>
        </row>
        <row r="7501">
          <cell r="S7501">
            <v>653.4</v>
          </cell>
        </row>
        <row r="7501">
          <cell r="AA7501">
            <v>45839</v>
          </cell>
          <cell r="AB7501">
            <v>2025</v>
          </cell>
        </row>
        <row r="7501">
          <cell r="AF7501" t="str">
            <v>电费及管理费</v>
          </cell>
        </row>
        <row r="7502">
          <cell r="C7502" t="str">
            <v>中华东波苑</v>
          </cell>
        </row>
        <row r="7502">
          <cell r="K7502" t="str">
            <v>2025年</v>
          </cell>
        </row>
        <row r="7502">
          <cell r="M7502">
            <v>45838</v>
          </cell>
        </row>
        <row r="7502">
          <cell r="S7502">
            <v>382.66</v>
          </cell>
        </row>
        <row r="7502">
          <cell r="AA7502">
            <v>45839</v>
          </cell>
          <cell r="AB7502">
            <v>2025</v>
          </cell>
        </row>
        <row r="7502">
          <cell r="AF7502" t="str">
            <v>代收水费</v>
          </cell>
        </row>
        <row r="7503">
          <cell r="C7503" t="str">
            <v>中华东波苑</v>
          </cell>
        </row>
        <row r="7503">
          <cell r="K7503" t="str">
            <v>2025年</v>
          </cell>
        </row>
        <row r="7503">
          <cell r="M7503">
            <v>45838</v>
          </cell>
        </row>
        <row r="7503">
          <cell r="S7503">
            <v>129.96</v>
          </cell>
        </row>
        <row r="7503">
          <cell r="AA7503">
            <v>45839</v>
          </cell>
          <cell r="AB7503">
            <v>2025</v>
          </cell>
        </row>
        <row r="7503">
          <cell r="AF7503" t="str">
            <v>代收水费</v>
          </cell>
        </row>
        <row r="7504">
          <cell r="C7504" t="str">
            <v>中华东波苑</v>
          </cell>
        </row>
        <row r="7504">
          <cell r="K7504" t="str">
            <v>2025年</v>
          </cell>
        </row>
        <row r="7504">
          <cell r="M7504">
            <v>45838</v>
          </cell>
        </row>
        <row r="7504">
          <cell r="S7504">
            <v>5510.95</v>
          </cell>
        </row>
        <row r="7504">
          <cell r="AA7504">
            <v>45839</v>
          </cell>
          <cell r="AB7504">
            <v>2025</v>
          </cell>
        </row>
        <row r="7504">
          <cell r="AF7504" t="str">
            <v>电费及管理费</v>
          </cell>
        </row>
        <row r="7505">
          <cell r="C7505" t="str">
            <v>中华东波苑</v>
          </cell>
        </row>
        <row r="7505">
          <cell r="K7505" t="str">
            <v>2025年</v>
          </cell>
        </row>
        <row r="7505">
          <cell r="M7505">
            <v>45838</v>
          </cell>
        </row>
        <row r="7505">
          <cell r="S7505">
            <v>101.08</v>
          </cell>
        </row>
        <row r="7505">
          <cell r="AA7505">
            <v>45839</v>
          </cell>
          <cell r="AB7505">
            <v>2025</v>
          </cell>
        </row>
        <row r="7505">
          <cell r="AF7505" t="str">
            <v>代收水费</v>
          </cell>
        </row>
        <row r="7506">
          <cell r="C7506" t="str">
            <v>中华东波苑</v>
          </cell>
        </row>
        <row r="7506">
          <cell r="K7506" t="str">
            <v>2025年</v>
          </cell>
        </row>
        <row r="7506">
          <cell r="M7506">
            <v>45838</v>
          </cell>
        </row>
        <row r="7506">
          <cell r="S7506">
            <v>3364.9</v>
          </cell>
        </row>
        <row r="7506">
          <cell r="AA7506">
            <v>45839</v>
          </cell>
          <cell r="AB7506">
            <v>2025</v>
          </cell>
        </row>
        <row r="7506">
          <cell r="AF7506" t="str">
            <v>电费及管理费</v>
          </cell>
        </row>
        <row r="7507">
          <cell r="C7507" t="str">
            <v>中华东波苑</v>
          </cell>
        </row>
        <row r="7507">
          <cell r="K7507" t="str">
            <v>2025年</v>
          </cell>
        </row>
        <row r="7507">
          <cell r="M7507">
            <v>45838</v>
          </cell>
        </row>
        <row r="7507">
          <cell r="S7507">
            <v>757.5</v>
          </cell>
        </row>
        <row r="7507">
          <cell r="AA7507">
            <v>45839</v>
          </cell>
          <cell r="AB7507">
            <v>2025</v>
          </cell>
        </row>
        <row r="7507">
          <cell r="AF7507" t="str">
            <v>代收水费</v>
          </cell>
        </row>
        <row r="7508">
          <cell r="C7508" t="str">
            <v>中华东波苑</v>
          </cell>
        </row>
        <row r="7508">
          <cell r="K7508" t="str">
            <v>2025年</v>
          </cell>
        </row>
        <row r="7508">
          <cell r="M7508">
            <v>45838</v>
          </cell>
        </row>
        <row r="7508">
          <cell r="S7508">
            <v>310.8</v>
          </cell>
        </row>
        <row r="7508">
          <cell r="AA7508">
            <v>45839</v>
          </cell>
          <cell r="AB7508">
            <v>2025</v>
          </cell>
        </row>
        <row r="7508">
          <cell r="AF7508" t="str">
            <v>电费及管理费</v>
          </cell>
        </row>
        <row r="7509">
          <cell r="C7509" t="str">
            <v>中华东波苑</v>
          </cell>
        </row>
        <row r="7509">
          <cell r="K7509" t="str">
            <v>2025年</v>
          </cell>
        </row>
        <row r="7509">
          <cell r="M7509">
            <v>45838</v>
          </cell>
        </row>
        <row r="7509">
          <cell r="S7509">
            <v>157.5</v>
          </cell>
        </row>
        <row r="7509">
          <cell r="AA7509">
            <v>45839</v>
          </cell>
          <cell r="AB7509">
            <v>2025</v>
          </cell>
        </row>
        <row r="7509">
          <cell r="AF7509" t="str">
            <v>代收水费</v>
          </cell>
        </row>
        <row r="7510">
          <cell r="C7510" t="str">
            <v>中华东波苑</v>
          </cell>
        </row>
        <row r="7510">
          <cell r="K7510" t="str">
            <v>2025年</v>
          </cell>
        </row>
        <row r="7510">
          <cell r="M7510">
            <v>45838</v>
          </cell>
        </row>
        <row r="7510">
          <cell r="S7510">
            <v>146.3</v>
          </cell>
        </row>
        <row r="7510">
          <cell r="AA7510">
            <v>45839</v>
          </cell>
          <cell r="AB7510">
            <v>2025</v>
          </cell>
        </row>
        <row r="7510">
          <cell r="AF7510" t="str">
            <v>电费及管理费</v>
          </cell>
        </row>
        <row r="7511">
          <cell r="C7511" t="str">
            <v>中华东波苑</v>
          </cell>
        </row>
        <row r="7511">
          <cell r="K7511" t="str">
            <v>2025年</v>
          </cell>
        </row>
        <row r="7511">
          <cell r="M7511">
            <v>45838</v>
          </cell>
        </row>
        <row r="7511">
          <cell r="S7511">
            <v>36.1</v>
          </cell>
        </row>
        <row r="7511">
          <cell r="AA7511">
            <v>45839</v>
          </cell>
          <cell r="AB7511">
            <v>2025</v>
          </cell>
        </row>
        <row r="7511">
          <cell r="AF7511" t="str">
            <v>代收水费</v>
          </cell>
        </row>
        <row r="7512">
          <cell r="C7512" t="str">
            <v>中华东波苑</v>
          </cell>
        </row>
        <row r="7512">
          <cell r="K7512" t="str">
            <v>2025年</v>
          </cell>
        </row>
        <row r="7512">
          <cell r="M7512">
            <v>45838</v>
          </cell>
        </row>
        <row r="7512">
          <cell r="S7512">
            <v>315</v>
          </cell>
        </row>
        <row r="7512">
          <cell r="AA7512">
            <v>45839</v>
          </cell>
          <cell r="AB7512">
            <v>2025</v>
          </cell>
        </row>
        <row r="7512">
          <cell r="AF7512" t="str">
            <v>代收水费</v>
          </cell>
        </row>
        <row r="7513">
          <cell r="C7513" t="str">
            <v>中华东波苑</v>
          </cell>
        </row>
        <row r="7513">
          <cell r="K7513" t="str">
            <v>2025年</v>
          </cell>
        </row>
        <row r="7513">
          <cell r="M7513">
            <v>46022</v>
          </cell>
        </row>
        <row r="7513">
          <cell r="S7513">
            <v>4161</v>
          </cell>
        </row>
        <row r="7513">
          <cell r="AA7513">
            <v>45839</v>
          </cell>
          <cell r="AB7513">
            <v>2025</v>
          </cell>
        </row>
        <row r="7513">
          <cell r="AF7513" t="str">
            <v>商铺物业费</v>
          </cell>
        </row>
        <row r="7514">
          <cell r="C7514" t="str">
            <v>中华东波苑</v>
          </cell>
        </row>
        <row r="7514">
          <cell r="K7514" t="str">
            <v>2025年</v>
          </cell>
        </row>
        <row r="7514">
          <cell r="M7514">
            <v>45930</v>
          </cell>
        </row>
        <row r="7514">
          <cell r="S7514">
            <v>368.4</v>
          </cell>
        </row>
        <row r="7514">
          <cell r="AA7514">
            <v>45839</v>
          </cell>
          <cell r="AB7514">
            <v>2025</v>
          </cell>
        </row>
        <row r="7514">
          <cell r="AF7514" t="str">
            <v>住宅物业费</v>
          </cell>
        </row>
        <row r="7515">
          <cell r="C7515" t="str">
            <v>中华东波苑</v>
          </cell>
        </row>
        <row r="7515">
          <cell r="K7515" t="str">
            <v>2025年</v>
          </cell>
        </row>
        <row r="7515">
          <cell r="M7515">
            <v>46022</v>
          </cell>
        </row>
        <row r="7515">
          <cell r="S7515">
            <v>1915.2</v>
          </cell>
        </row>
        <row r="7515">
          <cell r="AA7515">
            <v>45839</v>
          </cell>
          <cell r="AB7515">
            <v>2025</v>
          </cell>
        </row>
        <row r="7515">
          <cell r="AF7515" t="str">
            <v>商铺物业费</v>
          </cell>
        </row>
        <row r="7516">
          <cell r="C7516" t="str">
            <v>中华东波苑</v>
          </cell>
        </row>
        <row r="7516">
          <cell r="K7516" t="str">
            <v>2025年</v>
          </cell>
        </row>
        <row r="7516">
          <cell r="M7516">
            <v>46022</v>
          </cell>
        </row>
        <row r="7516">
          <cell r="S7516">
            <v>1368</v>
          </cell>
        </row>
        <row r="7516">
          <cell r="AA7516">
            <v>45839</v>
          </cell>
          <cell r="AB7516">
            <v>2025</v>
          </cell>
        </row>
        <row r="7516">
          <cell r="AF7516" t="str">
            <v>商铺物业费</v>
          </cell>
        </row>
        <row r="7517">
          <cell r="C7517" t="str">
            <v>中华东波苑</v>
          </cell>
        </row>
        <row r="7517">
          <cell r="K7517" t="str">
            <v>2025年</v>
          </cell>
        </row>
        <row r="7517">
          <cell r="M7517">
            <v>45838</v>
          </cell>
        </row>
        <row r="7517">
          <cell r="S7517">
            <v>3830.2</v>
          </cell>
        </row>
        <row r="7517">
          <cell r="AA7517">
            <v>45839</v>
          </cell>
          <cell r="AB7517">
            <v>2025</v>
          </cell>
        </row>
        <row r="7517">
          <cell r="AF7517" t="str">
            <v>电费及管理费</v>
          </cell>
        </row>
        <row r="7518">
          <cell r="C7518" t="str">
            <v>中华东波苑</v>
          </cell>
        </row>
        <row r="7518">
          <cell r="K7518" t="str">
            <v>2025年</v>
          </cell>
        </row>
        <row r="7518">
          <cell r="M7518">
            <v>45838</v>
          </cell>
        </row>
        <row r="7518">
          <cell r="S7518">
            <v>28.88</v>
          </cell>
        </row>
        <row r="7518">
          <cell r="AA7518">
            <v>45839</v>
          </cell>
          <cell r="AB7518">
            <v>2025</v>
          </cell>
        </row>
        <row r="7518">
          <cell r="AF7518" t="str">
            <v>代收水费</v>
          </cell>
        </row>
        <row r="7519">
          <cell r="C7519" t="str">
            <v>中华东波苑</v>
          </cell>
        </row>
        <row r="7519">
          <cell r="K7519" t="str">
            <v>2025年</v>
          </cell>
        </row>
        <row r="7519">
          <cell r="M7519">
            <v>45838</v>
          </cell>
        </row>
        <row r="7519">
          <cell r="S7519">
            <v>736.8</v>
          </cell>
        </row>
        <row r="7519">
          <cell r="AA7519">
            <v>45839</v>
          </cell>
          <cell r="AB7519">
            <v>2025</v>
          </cell>
        </row>
        <row r="7519">
          <cell r="AF7519" t="str">
            <v>住宅物业费</v>
          </cell>
        </row>
        <row r="7520">
          <cell r="C7520" t="str">
            <v>中华东波苑</v>
          </cell>
        </row>
        <row r="7520">
          <cell r="K7520" t="str">
            <v>2025年</v>
          </cell>
        </row>
        <row r="7520">
          <cell r="M7520">
            <v>45838</v>
          </cell>
        </row>
        <row r="7520">
          <cell r="S7520">
            <v>1500</v>
          </cell>
        </row>
        <row r="7520">
          <cell r="AA7520">
            <v>45839</v>
          </cell>
          <cell r="AB7520">
            <v>2025</v>
          </cell>
        </row>
        <row r="7520">
          <cell r="AF7520" t="str">
            <v>地面停车费</v>
          </cell>
        </row>
        <row r="7521">
          <cell r="C7521" t="str">
            <v>中华东波苑</v>
          </cell>
        </row>
        <row r="7521">
          <cell r="K7521" t="str">
            <v>2025年</v>
          </cell>
        </row>
        <row r="7521">
          <cell r="M7521">
            <v>46022</v>
          </cell>
        </row>
        <row r="7521">
          <cell r="S7521">
            <v>1656.12</v>
          </cell>
        </row>
        <row r="7521">
          <cell r="AA7521">
            <v>45839</v>
          </cell>
          <cell r="AB7521">
            <v>2025</v>
          </cell>
        </row>
        <row r="7521">
          <cell r="AF7521" t="str">
            <v>住宅物业费</v>
          </cell>
        </row>
        <row r="7522">
          <cell r="C7522" t="str">
            <v>中华东波苑</v>
          </cell>
        </row>
        <row r="7522">
          <cell r="K7522" t="str">
            <v>2025年</v>
          </cell>
        </row>
        <row r="7522">
          <cell r="M7522">
            <v>45838</v>
          </cell>
        </row>
        <row r="7522">
          <cell r="S7522">
            <v>836.94</v>
          </cell>
        </row>
        <row r="7522">
          <cell r="AA7522">
            <v>45839</v>
          </cell>
          <cell r="AB7522">
            <v>2025</v>
          </cell>
        </row>
        <row r="7522">
          <cell r="AF7522" t="str">
            <v>住宅物业费</v>
          </cell>
        </row>
        <row r="7523">
          <cell r="C7523" t="str">
            <v>中华东波苑</v>
          </cell>
        </row>
        <row r="7523">
          <cell r="K7523" t="str">
            <v>2025年</v>
          </cell>
        </row>
        <row r="7523">
          <cell r="M7523">
            <v>46022</v>
          </cell>
        </row>
        <row r="7523">
          <cell r="S7523">
            <v>1473.6</v>
          </cell>
        </row>
        <row r="7523">
          <cell r="AA7523">
            <v>45839</v>
          </cell>
          <cell r="AB7523">
            <v>2025</v>
          </cell>
        </row>
        <row r="7523">
          <cell r="AF7523" t="str">
            <v>住宅物业费</v>
          </cell>
        </row>
        <row r="7524">
          <cell r="C7524" t="str">
            <v>中华东波苑</v>
          </cell>
        </row>
        <row r="7524">
          <cell r="K7524" t="str">
            <v>2025年</v>
          </cell>
        </row>
        <row r="7524">
          <cell r="M7524">
            <v>46022</v>
          </cell>
        </row>
        <row r="7524">
          <cell r="S7524">
            <v>3000</v>
          </cell>
        </row>
        <row r="7524">
          <cell r="AA7524">
            <v>45839</v>
          </cell>
          <cell r="AB7524">
            <v>2025</v>
          </cell>
        </row>
        <row r="7524">
          <cell r="AF7524" t="str">
            <v>地面停车费</v>
          </cell>
        </row>
        <row r="7525">
          <cell r="C7525" t="str">
            <v>中华东波苑</v>
          </cell>
        </row>
        <row r="7525">
          <cell r="K7525" t="str">
            <v>2025年</v>
          </cell>
        </row>
        <row r="7525">
          <cell r="M7525">
            <v>46022</v>
          </cell>
        </row>
        <row r="7525">
          <cell r="S7525">
            <v>1656.12</v>
          </cell>
        </row>
        <row r="7525">
          <cell r="AA7525">
            <v>45839</v>
          </cell>
          <cell r="AB7525">
            <v>2025</v>
          </cell>
        </row>
        <row r="7525">
          <cell r="AF7525" t="str">
            <v>住宅物业费</v>
          </cell>
        </row>
        <row r="7526">
          <cell r="C7526" t="str">
            <v>中华东波苑</v>
          </cell>
        </row>
        <row r="7526">
          <cell r="K7526" t="str">
            <v>2025年</v>
          </cell>
        </row>
        <row r="7526">
          <cell r="M7526">
            <v>46022</v>
          </cell>
        </row>
        <row r="7526">
          <cell r="S7526">
            <v>1709.88</v>
          </cell>
        </row>
        <row r="7526">
          <cell r="AA7526">
            <v>45839</v>
          </cell>
          <cell r="AB7526">
            <v>2025</v>
          </cell>
        </row>
        <row r="7526">
          <cell r="AF7526" t="str">
            <v>住宅物业费</v>
          </cell>
        </row>
        <row r="7527">
          <cell r="C7527" t="str">
            <v>中华东波苑</v>
          </cell>
        </row>
        <row r="7527">
          <cell r="K7527" t="str">
            <v>2025年</v>
          </cell>
        </row>
        <row r="7527">
          <cell r="M7527">
            <v>46022</v>
          </cell>
        </row>
        <row r="7527">
          <cell r="S7527">
            <v>1799.16</v>
          </cell>
        </row>
        <row r="7527">
          <cell r="AA7527">
            <v>45839</v>
          </cell>
          <cell r="AB7527">
            <v>2025</v>
          </cell>
        </row>
        <row r="7527">
          <cell r="AF7527" t="str">
            <v>住宅物业费</v>
          </cell>
        </row>
        <row r="7528">
          <cell r="C7528" t="str">
            <v>中华东波苑</v>
          </cell>
        </row>
        <row r="7528">
          <cell r="K7528" t="str">
            <v>2025年</v>
          </cell>
        </row>
        <row r="7528">
          <cell r="M7528">
            <v>46022</v>
          </cell>
        </row>
        <row r="7528">
          <cell r="S7528">
            <v>1500</v>
          </cell>
        </row>
        <row r="7528">
          <cell r="AA7528">
            <v>45839</v>
          </cell>
          <cell r="AB7528">
            <v>2025</v>
          </cell>
        </row>
        <row r="7528">
          <cell r="AF7528" t="str">
            <v>小业主产权车辆管理费</v>
          </cell>
        </row>
        <row r="7529">
          <cell r="C7529" t="str">
            <v>中华东波苑</v>
          </cell>
        </row>
        <row r="7529">
          <cell r="K7529" t="str">
            <v>2025年</v>
          </cell>
        </row>
        <row r="7529">
          <cell r="M7529">
            <v>46022</v>
          </cell>
        </row>
        <row r="7529">
          <cell r="S7529">
            <v>828.06</v>
          </cell>
        </row>
        <row r="7529">
          <cell r="AA7529">
            <v>45839</v>
          </cell>
          <cell r="AB7529">
            <v>2025</v>
          </cell>
        </row>
        <row r="7529">
          <cell r="AF7529" t="str">
            <v>住宅物业费</v>
          </cell>
        </row>
        <row r="7530">
          <cell r="C7530" t="str">
            <v>中华东波苑</v>
          </cell>
        </row>
        <row r="7530">
          <cell r="K7530" t="str">
            <v>2025年</v>
          </cell>
        </row>
        <row r="7530">
          <cell r="M7530">
            <v>45930</v>
          </cell>
        </row>
        <row r="7530">
          <cell r="S7530">
            <v>449.79</v>
          </cell>
        </row>
        <row r="7530">
          <cell r="AA7530">
            <v>45839</v>
          </cell>
          <cell r="AB7530">
            <v>2025</v>
          </cell>
        </row>
        <row r="7530">
          <cell r="AF7530" t="str">
            <v>住宅物业费</v>
          </cell>
        </row>
        <row r="7531">
          <cell r="C7531" t="str">
            <v>中华东波苑</v>
          </cell>
        </row>
        <row r="7531">
          <cell r="K7531" t="str">
            <v>2025年</v>
          </cell>
        </row>
        <row r="7531">
          <cell r="M7531">
            <v>45930</v>
          </cell>
        </row>
        <row r="7531">
          <cell r="S7531">
            <v>375</v>
          </cell>
        </row>
        <row r="7531">
          <cell r="AA7531">
            <v>45839</v>
          </cell>
          <cell r="AB7531">
            <v>2025</v>
          </cell>
        </row>
        <row r="7531">
          <cell r="AF7531" t="str">
            <v>小业主产权车辆管理费</v>
          </cell>
        </row>
        <row r="7532">
          <cell r="C7532" t="str">
            <v>中华东波苑</v>
          </cell>
        </row>
        <row r="7532">
          <cell r="K7532" t="str">
            <v>2025年</v>
          </cell>
        </row>
        <row r="7532">
          <cell r="M7532">
            <v>46022</v>
          </cell>
        </row>
        <row r="7532">
          <cell r="S7532">
            <v>2094.36</v>
          </cell>
        </row>
        <row r="7532">
          <cell r="AA7532">
            <v>45839</v>
          </cell>
          <cell r="AB7532">
            <v>2025</v>
          </cell>
        </row>
        <row r="7532">
          <cell r="AF7532" t="str">
            <v>住宅物业费</v>
          </cell>
        </row>
        <row r="7533">
          <cell r="C7533" t="str">
            <v>中华东波苑</v>
          </cell>
        </row>
        <row r="7533">
          <cell r="K7533" t="str">
            <v>2025年</v>
          </cell>
        </row>
        <row r="7533">
          <cell r="M7533">
            <v>45838</v>
          </cell>
        </row>
        <row r="7533">
          <cell r="S7533">
            <v>2310</v>
          </cell>
        </row>
        <row r="7533">
          <cell r="AA7533">
            <v>45839</v>
          </cell>
          <cell r="AB7533">
            <v>2025</v>
          </cell>
        </row>
        <row r="7533">
          <cell r="AF7533" t="str">
            <v>电费及管理费</v>
          </cell>
        </row>
        <row r="7534">
          <cell r="C7534" t="str">
            <v>中华东波苑</v>
          </cell>
        </row>
        <row r="7534">
          <cell r="K7534" t="str">
            <v>2025年</v>
          </cell>
        </row>
        <row r="7534">
          <cell r="M7534">
            <v>45838</v>
          </cell>
        </row>
        <row r="7534">
          <cell r="S7534">
            <v>151.62</v>
          </cell>
        </row>
        <row r="7534">
          <cell r="AA7534">
            <v>45839</v>
          </cell>
          <cell r="AB7534">
            <v>2025</v>
          </cell>
        </row>
        <row r="7534">
          <cell r="AF7534" t="str">
            <v>代收水费</v>
          </cell>
        </row>
        <row r="7535">
          <cell r="C7535" t="str">
            <v>中华东波苑</v>
          </cell>
        </row>
        <row r="7535">
          <cell r="K7535" t="str">
            <v>2025年</v>
          </cell>
        </row>
        <row r="7535">
          <cell r="M7535">
            <v>46022</v>
          </cell>
        </row>
        <row r="7535">
          <cell r="S7535">
            <v>736.8</v>
          </cell>
        </row>
        <row r="7535">
          <cell r="AA7535">
            <v>45839</v>
          </cell>
          <cell r="AB7535">
            <v>2025</v>
          </cell>
        </row>
        <row r="7535">
          <cell r="AF7535" t="str">
            <v>住宅物业费</v>
          </cell>
        </row>
        <row r="7536">
          <cell r="C7536" t="str">
            <v>中华东波苑</v>
          </cell>
        </row>
        <row r="7536">
          <cell r="K7536" t="str">
            <v>2025年</v>
          </cell>
        </row>
        <row r="7536">
          <cell r="M7536">
            <v>46022</v>
          </cell>
        </row>
        <row r="7536">
          <cell r="S7536">
            <v>1500</v>
          </cell>
        </row>
        <row r="7536">
          <cell r="AA7536">
            <v>45839</v>
          </cell>
          <cell r="AB7536">
            <v>2025</v>
          </cell>
        </row>
        <row r="7536">
          <cell r="AF7536" t="str">
            <v>地面停车费</v>
          </cell>
        </row>
        <row r="7537">
          <cell r="C7537" t="str">
            <v>中华东波苑</v>
          </cell>
        </row>
        <row r="7537">
          <cell r="K7537" t="str">
            <v>2025年</v>
          </cell>
        </row>
        <row r="7537">
          <cell r="M7537">
            <v>46022</v>
          </cell>
        </row>
        <row r="7537">
          <cell r="S7537">
            <v>836.94</v>
          </cell>
        </row>
        <row r="7537">
          <cell r="AA7537">
            <v>45839</v>
          </cell>
          <cell r="AB7537">
            <v>2025</v>
          </cell>
        </row>
        <row r="7537">
          <cell r="AF7537" t="str">
            <v>住宅物业费</v>
          </cell>
        </row>
        <row r="7538">
          <cell r="C7538" t="str">
            <v>中华东波苑</v>
          </cell>
        </row>
        <row r="7538">
          <cell r="K7538" t="str">
            <v>2025年</v>
          </cell>
        </row>
        <row r="7538">
          <cell r="M7538">
            <v>45869</v>
          </cell>
        </row>
        <row r="7538">
          <cell r="S7538">
            <v>1273.72</v>
          </cell>
        </row>
        <row r="7538">
          <cell r="AA7538">
            <v>45839</v>
          </cell>
          <cell r="AB7538">
            <v>2025</v>
          </cell>
        </row>
        <row r="7538">
          <cell r="AF7538" t="str">
            <v>住宅物业费</v>
          </cell>
        </row>
        <row r="7539">
          <cell r="C7539" t="str">
            <v>中华东波苑</v>
          </cell>
        </row>
        <row r="7539">
          <cell r="K7539" t="str">
            <v>2025年</v>
          </cell>
        </row>
        <row r="7539">
          <cell r="M7539">
            <v>46022</v>
          </cell>
        </row>
        <row r="7539">
          <cell r="S7539">
            <v>909.8</v>
          </cell>
        </row>
        <row r="7539">
          <cell r="AA7539">
            <v>45839</v>
          </cell>
          <cell r="AB7539">
            <v>2025</v>
          </cell>
        </row>
        <row r="7539">
          <cell r="AF7539" t="str">
            <v>住宅物业费</v>
          </cell>
        </row>
        <row r="7540">
          <cell r="C7540" t="str">
            <v>中华东波苑</v>
          </cell>
        </row>
        <row r="7540">
          <cell r="K7540" t="str">
            <v>2025年</v>
          </cell>
        </row>
        <row r="7540">
          <cell r="M7540">
            <v>45838</v>
          </cell>
        </row>
        <row r="7540">
          <cell r="S7540">
            <v>5806.8</v>
          </cell>
        </row>
        <row r="7540">
          <cell r="AA7540">
            <v>45839</v>
          </cell>
          <cell r="AB7540">
            <v>2025</v>
          </cell>
        </row>
        <row r="7540">
          <cell r="AF7540" t="str">
            <v>电费及管理费</v>
          </cell>
        </row>
        <row r="7541">
          <cell r="C7541" t="str">
            <v>中华东波苑</v>
          </cell>
        </row>
        <row r="7541">
          <cell r="K7541" t="str">
            <v>2025年</v>
          </cell>
        </row>
        <row r="7541">
          <cell r="M7541">
            <v>45838</v>
          </cell>
        </row>
        <row r="7541">
          <cell r="S7541">
            <v>817.4</v>
          </cell>
        </row>
        <row r="7541">
          <cell r="AA7541">
            <v>45839</v>
          </cell>
          <cell r="AB7541">
            <v>2025</v>
          </cell>
        </row>
        <row r="7541">
          <cell r="AF7541" t="str">
            <v>代收水费</v>
          </cell>
        </row>
        <row r="7542">
          <cell r="C7542" t="str">
            <v>中华东波苑</v>
          </cell>
        </row>
        <row r="7542">
          <cell r="K7542" t="str">
            <v>2025年</v>
          </cell>
        </row>
        <row r="7542">
          <cell r="M7542">
            <v>45838</v>
          </cell>
        </row>
        <row r="7542">
          <cell r="S7542">
            <v>3672</v>
          </cell>
        </row>
        <row r="7542">
          <cell r="AA7542">
            <v>45839</v>
          </cell>
          <cell r="AB7542">
            <v>2025</v>
          </cell>
        </row>
        <row r="7542">
          <cell r="AF7542" t="str">
            <v>电费及管理费</v>
          </cell>
        </row>
        <row r="7543">
          <cell r="C7543" t="str">
            <v>中华东波苑</v>
          </cell>
        </row>
        <row r="7543">
          <cell r="K7543" t="str">
            <v>2025年</v>
          </cell>
        </row>
        <row r="7543">
          <cell r="M7543">
            <v>45838</v>
          </cell>
        </row>
        <row r="7543">
          <cell r="S7543">
            <v>1049.2</v>
          </cell>
        </row>
        <row r="7543">
          <cell r="AA7543">
            <v>45839</v>
          </cell>
          <cell r="AB7543">
            <v>2025</v>
          </cell>
        </row>
        <row r="7543">
          <cell r="AF7543" t="str">
            <v>代收水费</v>
          </cell>
        </row>
        <row r="7544">
          <cell r="C7544" t="str">
            <v>中华东波苑</v>
          </cell>
        </row>
        <row r="7544">
          <cell r="K7544" t="str">
            <v>2025年</v>
          </cell>
        </row>
        <row r="7544">
          <cell r="M7544">
            <v>46022</v>
          </cell>
        </row>
        <row r="7544">
          <cell r="S7544">
            <v>787.63</v>
          </cell>
        </row>
        <row r="7544">
          <cell r="AA7544">
            <v>45839</v>
          </cell>
          <cell r="AB7544">
            <v>2025</v>
          </cell>
        </row>
        <row r="7544">
          <cell r="AF7544" t="str">
            <v>商铺物业费</v>
          </cell>
        </row>
        <row r="7545">
          <cell r="C7545" t="str">
            <v>中华东波苑</v>
          </cell>
        </row>
        <row r="7545">
          <cell r="K7545" t="str">
            <v>2025年</v>
          </cell>
        </row>
        <row r="7545">
          <cell r="M7545">
            <v>46022</v>
          </cell>
        </row>
        <row r="7545">
          <cell r="S7545">
            <v>531.11</v>
          </cell>
        </row>
        <row r="7545">
          <cell r="AA7545">
            <v>45839</v>
          </cell>
          <cell r="AB7545">
            <v>2025</v>
          </cell>
        </row>
        <row r="7545">
          <cell r="AF7545" t="str">
            <v>商铺物业费</v>
          </cell>
        </row>
        <row r="7546">
          <cell r="C7546" t="str">
            <v>中华东波苑</v>
          </cell>
        </row>
        <row r="7546">
          <cell r="K7546" t="str">
            <v>2025年</v>
          </cell>
        </row>
        <row r="7546">
          <cell r="M7546">
            <v>46022</v>
          </cell>
        </row>
        <row r="7546">
          <cell r="S7546">
            <v>3398.22</v>
          </cell>
        </row>
        <row r="7546">
          <cell r="AA7546">
            <v>45839</v>
          </cell>
          <cell r="AB7546">
            <v>2025</v>
          </cell>
        </row>
        <row r="7546">
          <cell r="AF7546" t="str">
            <v>商铺物业费</v>
          </cell>
        </row>
        <row r="7547">
          <cell r="C7547" t="str">
            <v>中华东波苑</v>
          </cell>
        </row>
        <row r="7547">
          <cell r="K7547" t="str">
            <v>2025年</v>
          </cell>
        </row>
        <row r="7547">
          <cell r="M7547">
            <v>46022</v>
          </cell>
        </row>
        <row r="7547">
          <cell r="S7547">
            <v>2100</v>
          </cell>
        </row>
        <row r="7547">
          <cell r="AA7547">
            <v>45839</v>
          </cell>
          <cell r="AB7547">
            <v>2025</v>
          </cell>
        </row>
        <row r="7547">
          <cell r="AF7547" t="str">
            <v>租金收入</v>
          </cell>
        </row>
        <row r="7548">
          <cell r="C7548" t="str">
            <v>中华东波苑</v>
          </cell>
        </row>
        <row r="7548">
          <cell r="K7548" t="str">
            <v>2026年</v>
          </cell>
        </row>
        <row r="7548">
          <cell r="M7548">
            <v>46173</v>
          </cell>
        </row>
        <row r="7548">
          <cell r="S7548">
            <v>1500</v>
          </cell>
        </row>
        <row r="7548">
          <cell r="AA7548">
            <v>45839</v>
          </cell>
          <cell r="AB7548">
            <v>2025</v>
          </cell>
        </row>
        <row r="7548">
          <cell r="AF7548" t="str">
            <v>租金收入</v>
          </cell>
        </row>
        <row r="7549">
          <cell r="C7549" t="str">
            <v>中华东波苑</v>
          </cell>
        </row>
        <row r="7549">
          <cell r="K7549" t="str">
            <v>2025年</v>
          </cell>
        </row>
        <row r="7549">
          <cell r="M7549">
            <v>46022</v>
          </cell>
        </row>
        <row r="7549">
          <cell r="S7549">
            <v>1763.64</v>
          </cell>
        </row>
        <row r="7549">
          <cell r="AA7549">
            <v>45839</v>
          </cell>
          <cell r="AB7549">
            <v>2025</v>
          </cell>
        </row>
        <row r="7549">
          <cell r="AF7549" t="str">
            <v>商铺物业费</v>
          </cell>
        </row>
        <row r="7550">
          <cell r="C7550" t="str">
            <v>中华东波苑</v>
          </cell>
        </row>
        <row r="7550">
          <cell r="K7550" t="str">
            <v>2025年</v>
          </cell>
        </row>
        <row r="7550">
          <cell r="M7550">
            <v>45930</v>
          </cell>
        </row>
        <row r="7550">
          <cell r="S7550">
            <v>1309.77</v>
          </cell>
        </row>
        <row r="7550">
          <cell r="AA7550">
            <v>45839</v>
          </cell>
          <cell r="AB7550">
            <v>2025</v>
          </cell>
        </row>
        <row r="7550">
          <cell r="AF7550" t="str">
            <v>商铺物业费</v>
          </cell>
        </row>
        <row r="7551">
          <cell r="C7551" t="str">
            <v>中华东波苑</v>
          </cell>
        </row>
        <row r="7551">
          <cell r="K7551" t="str">
            <v>2025年</v>
          </cell>
        </row>
        <row r="7551">
          <cell r="M7551">
            <v>46022</v>
          </cell>
        </row>
        <row r="7551">
          <cell r="S7551">
            <v>836</v>
          </cell>
        </row>
        <row r="7551">
          <cell r="AA7551">
            <v>45839</v>
          </cell>
          <cell r="AB7551">
            <v>2025</v>
          </cell>
        </row>
        <row r="7551">
          <cell r="AF7551" t="str">
            <v>住宅物业费</v>
          </cell>
        </row>
        <row r="7552">
          <cell r="C7552" t="str">
            <v>中华东波苑</v>
          </cell>
        </row>
        <row r="7552">
          <cell r="K7552" t="str">
            <v>2025年</v>
          </cell>
        </row>
        <row r="7552">
          <cell r="M7552">
            <v>45838</v>
          </cell>
        </row>
        <row r="7552">
          <cell r="S7552">
            <v>1647</v>
          </cell>
        </row>
        <row r="7552">
          <cell r="AA7552">
            <v>45839</v>
          </cell>
          <cell r="AB7552">
            <v>2025</v>
          </cell>
        </row>
        <row r="7552">
          <cell r="AF7552" t="str">
            <v>电费及管理费</v>
          </cell>
        </row>
        <row r="7553">
          <cell r="C7553" t="str">
            <v>中华东波苑</v>
          </cell>
        </row>
        <row r="7553">
          <cell r="K7553" t="str">
            <v>2025年</v>
          </cell>
        </row>
        <row r="7553">
          <cell r="M7553">
            <v>45838</v>
          </cell>
        </row>
        <row r="7553">
          <cell r="S7553">
            <v>367.5</v>
          </cell>
        </row>
        <row r="7553">
          <cell r="AA7553">
            <v>45839</v>
          </cell>
          <cell r="AB7553">
            <v>2025</v>
          </cell>
        </row>
        <row r="7553">
          <cell r="AF7553" t="str">
            <v>代收水费</v>
          </cell>
        </row>
        <row r="7554">
          <cell r="C7554" t="str">
            <v>中华东波苑</v>
          </cell>
        </row>
        <row r="7554">
          <cell r="K7554" t="str">
            <v>2025年</v>
          </cell>
        </row>
        <row r="7554">
          <cell r="M7554">
            <v>46022</v>
          </cell>
        </row>
        <row r="7554">
          <cell r="S7554">
            <v>736.8</v>
          </cell>
        </row>
        <row r="7554">
          <cell r="AA7554">
            <v>45839</v>
          </cell>
          <cell r="AB7554">
            <v>2025</v>
          </cell>
        </row>
        <row r="7554">
          <cell r="AF7554" t="str">
            <v>住宅物业费</v>
          </cell>
        </row>
        <row r="7555">
          <cell r="C7555" t="str">
            <v>中华东波苑</v>
          </cell>
        </row>
        <row r="7555">
          <cell r="K7555" t="str">
            <v>2025年</v>
          </cell>
        </row>
        <row r="7555">
          <cell r="M7555">
            <v>45838</v>
          </cell>
        </row>
        <row r="7555">
          <cell r="S7555">
            <v>3637.7</v>
          </cell>
        </row>
        <row r="7555">
          <cell r="AA7555">
            <v>45839</v>
          </cell>
          <cell r="AB7555">
            <v>2025</v>
          </cell>
        </row>
        <row r="7555">
          <cell r="AF7555" t="str">
            <v>电费及管理费</v>
          </cell>
        </row>
        <row r="7556">
          <cell r="C7556" t="str">
            <v>中华东波苑</v>
          </cell>
        </row>
        <row r="7556">
          <cell r="K7556" t="str">
            <v>2025年</v>
          </cell>
        </row>
        <row r="7556">
          <cell r="M7556">
            <v>45838</v>
          </cell>
        </row>
        <row r="7556">
          <cell r="S7556">
            <v>1095</v>
          </cell>
        </row>
        <row r="7556">
          <cell r="AA7556">
            <v>45839</v>
          </cell>
          <cell r="AB7556">
            <v>2025</v>
          </cell>
        </row>
        <row r="7556">
          <cell r="AF7556" t="str">
            <v>代收水费</v>
          </cell>
        </row>
        <row r="7557">
          <cell r="C7557" t="str">
            <v>中华东波苑</v>
          </cell>
        </row>
        <row r="7557">
          <cell r="K7557" t="str">
            <v>2025年</v>
          </cell>
        </row>
        <row r="7557">
          <cell r="M7557">
            <v>45838</v>
          </cell>
        </row>
        <row r="7557">
          <cell r="S7557">
            <v>1911.8</v>
          </cell>
        </row>
        <row r="7557">
          <cell r="AA7557">
            <v>45839</v>
          </cell>
          <cell r="AB7557">
            <v>2025</v>
          </cell>
        </row>
        <row r="7557">
          <cell r="AF7557" t="str">
            <v>电费及管理费</v>
          </cell>
        </row>
        <row r="7558">
          <cell r="C7558" t="str">
            <v>中华东波苑</v>
          </cell>
        </row>
        <row r="7558">
          <cell r="K7558" t="str">
            <v>2025年</v>
          </cell>
        </row>
        <row r="7558">
          <cell r="M7558">
            <v>45838</v>
          </cell>
        </row>
        <row r="7558">
          <cell r="S7558">
            <v>270</v>
          </cell>
        </row>
        <row r="7558">
          <cell r="AA7558">
            <v>45839</v>
          </cell>
          <cell r="AB7558">
            <v>2025</v>
          </cell>
        </row>
        <row r="7558">
          <cell r="AF7558" t="str">
            <v>代收水费</v>
          </cell>
        </row>
        <row r="7559">
          <cell r="C7559" t="str">
            <v>中华东波苑</v>
          </cell>
        </row>
        <row r="7559">
          <cell r="K7559" t="str">
            <v>2025年</v>
          </cell>
        </row>
        <row r="7559">
          <cell r="M7559">
            <v>45838</v>
          </cell>
        </row>
        <row r="7559">
          <cell r="S7559">
            <v>9327.54</v>
          </cell>
        </row>
        <row r="7559">
          <cell r="AA7559">
            <v>45839</v>
          </cell>
          <cell r="AB7559">
            <v>2025</v>
          </cell>
        </row>
        <row r="7559">
          <cell r="AF7559" t="str">
            <v>商铺物业费</v>
          </cell>
        </row>
        <row r="7560">
          <cell r="C7560" t="str">
            <v>中华东波苑</v>
          </cell>
        </row>
        <row r="7560">
          <cell r="K7560" t="str">
            <v>2025年</v>
          </cell>
        </row>
        <row r="7560">
          <cell r="M7560">
            <v>45838</v>
          </cell>
        </row>
        <row r="7560">
          <cell r="S7560">
            <v>4411</v>
          </cell>
        </row>
        <row r="7560">
          <cell r="AA7560">
            <v>45839</v>
          </cell>
          <cell r="AB7560">
            <v>2025</v>
          </cell>
        </row>
        <row r="7560">
          <cell r="AF7560" t="str">
            <v>电费及管理费</v>
          </cell>
        </row>
        <row r="7561">
          <cell r="C7561" t="str">
            <v>中华东波苑</v>
          </cell>
        </row>
        <row r="7561">
          <cell r="K7561" t="str">
            <v>2025年</v>
          </cell>
        </row>
        <row r="7561">
          <cell r="M7561">
            <v>45838</v>
          </cell>
        </row>
        <row r="7561">
          <cell r="S7561">
            <v>477</v>
          </cell>
        </row>
        <row r="7561">
          <cell r="AA7561">
            <v>45839</v>
          </cell>
          <cell r="AB7561">
            <v>2025</v>
          </cell>
        </row>
        <row r="7561">
          <cell r="AF7561" t="str">
            <v>代收水费</v>
          </cell>
        </row>
        <row r="7562">
          <cell r="C7562" t="str">
            <v>中华东波苑</v>
          </cell>
        </row>
        <row r="7562">
          <cell r="K7562" t="str">
            <v>2025年</v>
          </cell>
        </row>
        <row r="7562">
          <cell r="M7562">
            <v>46022</v>
          </cell>
        </row>
        <row r="7562">
          <cell r="S7562">
            <v>836.94</v>
          </cell>
        </row>
        <row r="7562">
          <cell r="AA7562">
            <v>45839</v>
          </cell>
          <cell r="AB7562">
            <v>2025</v>
          </cell>
        </row>
        <row r="7562">
          <cell r="AF7562" t="str">
            <v>住宅物业费</v>
          </cell>
        </row>
        <row r="7563">
          <cell r="C7563" t="str">
            <v>中华东波苑</v>
          </cell>
        </row>
        <row r="7563">
          <cell r="K7563" t="str">
            <v>2025年</v>
          </cell>
        </row>
        <row r="7563">
          <cell r="M7563">
            <v>46022</v>
          </cell>
        </row>
        <row r="7563">
          <cell r="S7563">
            <v>899.58</v>
          </cell>
        </row>
        <row r="7563">
          <cell r="AA7563">
            <v>45839</v>
          </cell>
          <cell r="AB7563">
            <v>2025</v>
          </cell>
        </row>
        <row r="7563">
          <cell r="AF7563" t="str">
            <v>住宅物业费</v>
          </cell>
        </row>
        <row r="7564">
          <cell r="C7564" t="str">
            <v>中华东波苑</v>
          </cell>
        </row>
        <row r="7564">
          <cell r="K7564" t="str">
            <v>2025年</v>
          </cell>
        </row>
        <row r="7564">
          <cell r="M7564">
            <v>45930</v>
          </cell>
        </row>
        <row r="7564">
          <cell r="S7564">
            <v>1674.34</v>
          </cell>
        </row>
        <row r="7564">
          <cell r="AA7564">
            <v>45839</v>
          </cell>
          <cell r="AB7564">
            <v>2025</v>
          </cell>
        </row>
        <row r="7564">
          <cell r="AF7564" t="str">
            <v>商铺物业费</v>
          </cell>
        </row>
        <row r="7565">
          <cell r="C7565" t="str">
            <v>中华东波苑</v>
          </cell>
        </row>
        <row r="7565">
          <cell r="K7565" t="str">
            <v>2025年</v>
          </cell>
        </row>
        <row r="7565">
          <cell r="M7565">
            <v>45930</v>
          </cell>
        </row>
        <row r="7565">
          <cell r="S7565">
            <v>1282.94</v>
          </cell>
        </row>
        <row r="7565">
          <cell r="AA7565">
            <v>45839</v>
          </cell>
          <cell r="AB7565">
            <v>2025</v>
          </cell>
        </row>
        <row r="7565">
          <cell r="AF7565" t="str">
            <v>商铺物业费</v>
          </cell>
        </row>
        <row r="7566">
          <cell r="C7566" t="str">
            <v>中华东波苑</v>
          </cell>
        </row>
        <row r="7566">
          <cell r="K7566" t="str">
            <v>2025年</v>
          </cell>
        </row>
        <row r="7566">
          <cell r="M7566">
            <v>45930</v>
          </cell>
        </row>
        <row r="7566">
          <cell r="S7566">
            <v>3553.8</v>
          </cell>
        </row>
        <row r="7566">
          <cell r="AA7566">
            <v>45839</v>
          </cell>
          <cell r="AB7566">
            <v>2025</v>
          </cell>
        </row>
        <row r="7566">
          <cell r="AF7566" t="str">
            <v>商铺物业费</v>
          </cell>
        </row>
        <row r="7567">
          <cell r="C7567" t="str">
            <v>中华东波苑</v>
          </cell>
        </row>
        <row r="7567">
          <cell r="K7567" t="str">
            <v>2025年</v>
          </cell>
        </row>
        <row r="7567">
          <cell r="M7567">
            <v>45838</v>
          </cell>
        </row>
        <row r="7567">
          <cell r="S7567">
            <v>6412.5</v>
          </cell>
        </row>
        <row r="7567">
          <cell r="AA7567">
            <v>45839</v>
          </cell>
          <cell r="AB7567">
            <v>2025</v>
          </cell>
        </row>
        <row r="7567">
          <cell r="AF7567" t="str">
            <v>电费及管理费</v>
          </cell>
        </row>
        <row r="7568">
          <cell r="C7568" t="str">
            <v>中华东波苑</v>
          </cell>
        </row>
        <row r="7568">
          <cell r="K7568" t="str">
            <v>2025年</v>
          </cell>
        </row>
        <row r="7568">
          <cell r="M7568">
            <v>45838</v>
          </cell>
        </row>
        <row r="7568">
          <cell r="S7568">
            <v>288.8</v>
          </cell>
        </row>
        <row r="7568">
          <cell r="AA7568">
            <v>45839</v>
          </cell>
          <cell r="AB7568">
            <v>2025</v>
          </cell>
        </row>
        <row r="7568">
          <cell r="AF7568" t="str">
            <v>代收水费</v>
          </cell>
        </row>
        <row r="7569">
          <cell r="C7569" t="str">
            <v>中华东波苑</v>
          </cell>
        </row>
        <row r="7569">
          <cell r="K7569" t="str">
            <v>2025年</v>
          </cell>
        </row>
        <row r="7569">
          <cell r="M7569">
            <v>45808</v>
          </cell>
        </row>
        <row r="7569">
          <cell r="S7569">
            <v>2318.4</v>
          </cell>
        </row>
        <row r="7569">
          <cell r="AA7569">
            <v>45839</v>
          </cell>
          <cell r="AB7569">
            <v>2025</v>
          </cell>
        </row>
        <row r="7569">
          <cell r="AF7569" t="str">
            <v>电费及管理费</v>
          </cell>
        </row>
        <row r="7570">
          <cell r="C7570" t="str">
            <v>中华东波苑</v>
          </cell>
        </row>
        <row r="7570">
          <cell r="K7570" t="str">
            <v>2025年</v>
          </cell>
        </row>
        <row r="7570">
          <cell r="M7570">
            <v>46022</v>
          </cell>
        </row>
        <row r="7570">
          <cell r="S7570">
            <v>3000</v>
          </cell>
        </row>
        <row r="7570">
          <cell r="AA7570">
            <v>45839</v>
          </cell>
          <cell r="AB7570">
            <v>2025</v>
          </cell>
        </row>
        <row r="7570">
          <cell r="AF7570" t="str">
            <v>临时停车费</v>
          </cell>
        </row>
        <row r="7571">
          <cell r="C7571" t="str">
            <v>中华东波苑</v>
          </cell>
        </row>
        <row r="7571">
          <cell r="K7571" t="str">
            <v>2025年</v>
          </cell>
        </row>
        <row r="7571">
          <cell r="M7571">
            <v>45869</v>
          </cell>
        </row>
        <row r="7571">
          <cell r="S7571">
            <v>340</v>
          </cell>
        </row>
        <row r="7571">
          <cell r="AA7571">
            <v>45839</v>
          </cell>
          <cell r="AB7571">
            <v>2025</v>
          </cell>
        </row>
        <row r="7571">
          <cell r="AF7571" t="str">
            <v>临时停车费</v>
          </cell>
        </row>
        <row r="7572">
          <cell r="C7572" t="str">
            <v>中华东波苑</v>
          </cell>
        </row>
        <row r="7572">
          <cell r="K7572" t="str">
            <v>2025年</v>
          </cell>
        </row>
        <row r="7572">
          <cell r="M7572">
            <v>46022</v>
          </cell>
        </row>
        <row r="7572">
          <cell r="S7572">
            <v>1709.88</v>
          </cell>
        </row>
        <row r="7572">
          <cell r="AA7572">
            <v>45870</v>
          </cell>
          <cell r="AB7572">
            <v>2025</v>
          </cell>
        </row>
        <row r="7572">
          <cell r="AF7572" t="str">
            <v>住宅物业费</v>
          </cell>
        </row>
        <row r="7573">
          <cell r="C7573" t="str">
            <v>中华东波苑</v>
          </cell>
        </row>
        <row r="7573">
          <cell r="K7573" t="str">
            <v>2025年</v>
          </cell>
        </row>
        <row r="7573">
          <cell r="M7573">
            <v>45838</v>
          </cell>
        </row>
        <row r="7573">
          <cell r="S7573">
            <v>899.58</v>
          </cell>
        </row>
        <row r="7573">
          <cell r="AA7573">
            <v>45870</v>
          </cell>
          <cell r="AB7573">
            <v>2025</v>
          </cell>
        </row>
        <row r="7573">
          <cell r="AF7573" t="str">
            <v>住宅物业费</v>
          </cell>
        </row>
        <row r="7574">
          <cell r="C7574" t="str">
            <v>中华东波苑</v>
          </cell>
        </row>
        <row r="7574">
          <cell r="K7574" t="str">
            <v>2025年</v>
          </cell>
        </row>
        <row r="7574">
          <cell r="M7574">
            <v>45838</v>
          </cell>
        </row>
        <row r="7574">
          <cell r="S7574">
            <v>1500</v>
          </cell>
        </row>
        <row r="7574">
          <cell r="AA7574">
            <v>45870</v>
          </cell>
          <cell r="AB7574">
            <v>2025</v>
          </cell>
        </row>
        <row r="7574">
          <cell r="AF7574" t="str">
            <v>地面停车费</v>
          </cell>
        </row>
        <row r="7575">
          <cell r="C7575" t="str">
            <v>中华东波苑</v>
          </cell>
        </row>
        <row r="7575">
          <cell r="K7575" t="str">
            <v>2025年</v>
          </cell>
        </row>
        <row r="7575">
          <cell r="M7575">
            <v>45838</v>
          </cell>
        </row>
        <row r="7575">
          <cell r="S7575">
            <v>4064.5</v>
          </cell>
        </row>
        <row r="7575">
          <cell r="AA7575">
            <v>45870</v>
          </cell>
          <cell r="AB7575">
            <v>2025</v>
          </cell>
        </row>
        <row r="7575">
          <cell r="AF7575" t="str">
            <v>电费及管理费</v>
          </cell>
        </row>
        <row r="7576">
          <cell r="C7576" t="str">
            <v>中华东波苑</v>
          </cell>
        </row>
        <row r="7576">
          <cell r="K7576" t="str">
            <v>2025年</v>
          </cell>
        </row>
        <row r="7576">
          <cell r="M7576">
            <v>45838</v>
          </cell>
        </row>
        <row r="7576">
          <cell r="S7576">
            <v>885</v>
          </cell>
        </row>
        <row r="7576">
          <cell r="AA7576">
            <v>45870</v>
          </cell>
          <cell r="AB7576">
            <v>2025</v>
          </cell>
        </row>
        <row r="7576">
          <cell r="AF7576" t="str">
            <v>代收水费</v>
          </cell>
        </row>
        <row r="7577">
          <cell r="C7577" t="str">
            <v>中华东波苑</v>
          </cell>
        </row>
        <row r="7577">
          <cell r="K7577" t="str">
            <v>2025年</v>
          </cell>
        </row>
        <row r="7577">
          <cell r="M7577">
            <v>45838</v>
          </cell>
        </row>
        <row r="7577">
          <cell r="S7577">
            <v>1100.97</v>
          </cell>
        </row>
        <row r="7577">
          <cell r="AA7577">
            <v>45870</v>
          </cell>
          <cell r="AB7577">
            <v>2025</v>
          </cell>
        </row>
        <row r="7577">
          <cell r="AF7577" t="str">
            <v>商铺物业费</v>
          </cell>
        </row>
        <row r="7578">
          <cell r="C7578" t="str">
            <v>中华东波苑</v>
          </cell>
        </row>
        <row r="7578">
          <cell r="K7578" t="str">
            <v>2025年</v>
          </cell>
        </row>
        <row r="7578">
          <cell r="M7578">
            <v>45838</v>
          </cell>
        </row>
        <row r="7578">
          <cell r="S7578">
            <v>3135</v>
          </cell>
        </row>
        <row r="7578">
          <cell r="AA7578">
            <v>45870</v>
          </cell>
          <cell r="AB7578">
            <v>2025</v>
          </cell>
        </row>
        <row r="7578">
          <cell r="AF7578" t="str">
            <v>商铺物业费</v>
          </cell>
        </row>
        <row r="7579">
          <cell r="C7579" t="str">
            <v>中华东波苑</v>
          </cell>
        </row>
        <row r="7579">
          <cell r="K7579" t="str">
            <v>2025年</v>
          </cell>
        </row>
        <row r="7579">
          <cell r="M7579">
            <v>45838</v>
          </cell>
        </row>
        <row r="7579">
          <cell r="S7579">
            <v>9717.03</v>
          </cell>
        </row>
        <row r="7579">
          <cell r="AA7579">
            <v>45870</v>
          </cell>
          <cell r="AB7579">
            <v>2025</v>
          </cell>
        </row>
        <row r="7579">
          <cell r="AF7579" t="str">
            <v>商铺物业费</v>
          </cell>
        </row>
        <row r="7580">
          <cell r="C7580" t="str">
            <v>中华东波苑</v>
          </cell>
        </row>
        <row r="7580">
          <cell r="K7580" t="str">
            <v>2025年</v>
          </cell>
        </row>
        <row r="7580">
          <cell r="M7580">
            <v>45869</v>
          </cell>
        </row>
        <row r="7580">
          <cell r="S7580">
            <v>800.8</v>
          </cell>
        </row>
        <row r="7580">
          <cell r="AA7580">
            <v>45870</v>
          </cell>
          <cell r="AB7580">
            <v>2025</v>
          </cell>
        </row>
        <row r="7580">
          <cell r="AF7580" t="str">
            <v>电费及管理费</v>
          </cell>
        </row>
        <row r="7581">
          <cell r="C7581" t="str">
            <v>中华东波苑</v>
          </cell>
        </row>
        <row r="7581">
          <cell r="K7581" t="str">
            <v>2025年</v>
          </cell>
        </row>
        <row r="7581">
          <cell r="M7581">
            <v>45869</v>
          </cell>
        </row>
        <row r="7581">
          <cell r="S7581">
            <v>490.96</v>
          </cell>
        </row>
        <row r="7581">
          <cell r="AA7581">
            <v>45870</v>
          </cell>
          <cell r="AB7581">
            <v>2025</v>
          </cell>
        </row>
        <row r="7581">
          <cell r="AF7581" t="str">
            <v>代收水费</v>
          </cell>
        </row>
        <row r="7582">
          <cell r="C7582" t="str">
            <v>中华东波苑</v>
          </cell>
        </row>
        <row r="7582">
          <cell r="K7582" t="str">
            <v>2025年</v>
          </cell>
        </row>
        <row r="7582">
          <cell r="M7582">
            <v>45869</v>
          </cell>
        </row>
        <row r="7582">
          <cell r="S7582">
            <v>166.06</v>
          </cell>
        </row>
        <row r="7582">
          <cell r="AA7582">
            <v>45870</v>
          </cell>
          <cell r="AB7582">
            <v>2025</v>
          </cell>
        </row>
        <row r="7582">
          <cell r="AF7582" t="str">
            <v>代收水费</v>
          </cell>
        </row>
        <row r="7583">
          <cell r="C7583" t="str">
            <v>中华东波苑</v>
          </cell>
        </row>
        <row r="7583">
          <cell r="K7583" t="str">
            <v>2025年</v>
          </cell>
        </row>
        <row r="7583">
          <cell r="M7583">
            <v>45869</v>
          </cell>
        </row>
        <row r="7583">
          <cell r="S7583">
            <v>7670.3</v>
          </cell>
        </row>
        <row r="7583">
          <cell r="AA7583">
            <v>45870</v>
          </cell>
          <cell r="AB7583">
            <v>2025</v>
          </cell>
        </row>
        <row r="7583">
          <cell r="AF7583" t="str">
            <v>电费及管理费</v>
          </cell>
        </row>
        <row r="7584">
          <cell r="C7584" t="str">
            <v>中华东波苑</v>
          </cell>
        </row>
        <row r="7584">
          <cell r="K7584" t="str">
            <v>2025年</v>
          </cell>
        </row>
        <row r="7584">
          <cell r="M7584">
            <v>45869</v>
          </cell>
        </row>
        <row r="7584">
          <cell r="S7584">
            <v>101.08</v>
          </cell>
        </row>
        <row r="7584">
          <cell r="AA7584">
            <v>45870</v>
          </cell>
          <cell r="AB7584">
            <v>2025</v>
          </cell>
        </row>
        <row r="7584">
          <cell r="AF7584" t="str">
            <v>代收水费</v>
          </cell>
        </row>
        <row r="7585">
          <cell r="C7585" t="str">
            <v>中华东波苑</v>
          </cell>
        </row>
        <row r="7585">
          <cell r="K7585" t="str">
            <v>2025年</v>
          </cell>
        </row>
        <row r="7585">
          <cell r="M7585">
            <v>45869</v>
          </cell>
        </row>
        <row r="7585">
          <cell r="S7585">
            <v>556.8</v>
          </cell>
        </row>
        <row r="7585">
          <cell r="AA7585">
            <v>45870</v>
          </cell>
          <cell r="AB7585">
            <v>2025</v>
          </cell>
        </row>
        <row r="7585">
          <cell r="AF7585" t="str">
            <v>电费及管理费</v>
          </cell>
        </row>
        <row r="7586">
          <cell r="C7586" t="str">
            <v>中华东波苑</v>
          </cell>
        </row>
        <row r="7586">
          <cell r="K7586" t="str">
            <v>2025年</v>
          </cell>
        </row>
        <row r="7586">
          <cell r="M7586">
            <v>45869</v>
          </cell>
        </row>
        <row r="7586">
          <cell r="S7586">
            <v>180</v>
          </cell>
        </row>
        <row r="7586">
          <cell r="AA7586">
            <v>45870</v>
          </cell>
          <cell r="AB7586">
            <v>2025</v>
          </cell>
        </row>
        <row r="7586">
          <cell r="AF7586" t="str">
            <v>代收水费</v>
          </cell>
        </row>
        <row r="7587">
          <cell r="C7587" t="str">
            <v>中华东波苑</v>
          </cell>
        </row>
        <row r="7587">
          <cell r="K7587" t="str">
            <v>2025年</v>
          </cell>
        </row>
        <row r="7587">
          <cell r="M7587">
            <v>45869</v>
          </cell>
        </row>
        <row r="7587">
          <cell r="S7587">
            <v>285</v>
          </cell>
        </row>
        <row r="7587">
          <cell r="AA7587">
            <v>45870</v>
          </cell>
          <cell r="AB7587">
            <v>2025</v>
          </cell>
        </row>
        <row r="7587">
          <cell r="AF7587" t="str">
            <v>代收水费</v>
          </cell>
        </row>
        <row r="7588">
          <cell r="C7588" t="str">
            <v>中华东波苑</v>
          </cell>
        </row>
        <row r="7588">
          <cell r="K7588" t="str">
            <v>2025年</v>
          </cell>
        </row>
        <row r="7588">
          <cell r="M7588">
            <v>45869</v>
          </cell>
        </row>
        <row r="7588">
          <cell r="S7588">
            <v>3770.8</v>
          </cell>
        </row>
        <row r="7588">
          <cell r="AA7588">
            <v>45870</v>
          </cell>
          <cell r="AB7588">
            <v>2025</v>
          </cell>
        </row>
        <row r="7588">
          <cell r="AF7588" t="str">
            <v>电费及管理费</v>
          </cell>
        </row>
        <row r="7589">
          <cell r="C7589" t="str">
            <v>中华东波苑</v>
          </cell>
        </row>
        <row r="7589">
          <cell r="K7589" t="str">
            <v>2025年</v>
          </cell>
        </row>
        <row r="7589">
          <cell r="M7589">
            <v>45869</v>
          </cell>
        </row>
        <row r="7589">
          <cell r="S7589">
            <v>765</v>
          </cell>
        </row>
        <row r="7589">
          <cell r="AA7589">
            <v>45870</v>
          </cell>
          <cell r="AB7589">
            <v>2025</v>
          </cell>
        </row>
        <row r="7589">
          <cell r="AF7589" t="str">
            <v>代收水费</v>
          </cell>
        </row>
        <row r="7590">
          <cell r="C7590" t="str">
            <v>中华东波苑</v>
          </cell>
        </row>
        <row r="7590">
          <cell r="K7590" t="str">
            <v>2025年</v>
          </cell>
        </row>
        <row r="7590">
          <cell r="M7590">
            <v>45869</v>
          </cell>
        </row>
        <row r="7590">
          <cell r="S7590">
            <v>576</v>
          </cell>
        </row>
        <row r="7590">
          <cell r="AA7590">
            <v>45870</v>
          </cell>
          <cell r="AB7590">
            <v>2025</v>
          </cell>
        </row>
        <row r="7590">
          <cell r="AF7590" t="str">
            <v>电费及管理费</v>
          </cell>
        </row>
        <row r="7591">
          <cell r="C7591" t="str">
            <v>中华东波苑</v>
          </cell>
        </row>
        <row r="7591">
          <cell r="K7591" t="str">
            <v>2025年</v>
          </cell>
        </row>
        <row r="7591">
          <cell r="M7591">
            <v>45869</v>
          </cell>
        </row>
        <row r="7591">
          <cell r="S7591">
            <v>79.42</v>
          </cell>
        </row>
        <row r="7591">
          <cell r="AA7591">
            <v>45870</v>
          </cell>
          <cell r="AB7591">
            <v>2025</v>
          </cell>
        </row>
        <row r="7591">
          <cell r="AF7591" t="str">
            <v>代收水费</v>
          </cell>
        </row>
        <row r="7592">
          <cell r="C7592" t="str">
            <v>中华东波苑</v>
          </cell>
        </row>
        <row r="7592">
          <cell r="K7592" t="str">
            <v>2025年</v>
          </cell>
        </row>
        <row r="7592">
          <cell r="M7592">
            <v>46022</v>
          </cell>
        </row>
        <row r="7592">
          <cell r="S7592">
            <v>828.06</v>
          </cell>
        </row>
        <row r="7592">
          <cell r="AA7592">
            <v>45870</v>
          </cell>
          <cell r="AB7592">
            <v>2025</v>
          </cell>
        </row>
        <row r="7592">
          <cell r="AF7592" t="str">
            <v>住宅物业费</v>
          </cell>
        </row>
        <row r="7593">
          <cell r="C7593" t="str">
            <v>中华东波苑</v>
          </cell>
        </row>
        <row r="7593">
          <cell r="K7593" t="str">
            <v>2025年</v>
          </cell>
        </row>
        <row r="7593">
          <cell r="M7593">
            <v>46022</v>
          </cell>
        </row>
        <row r="7593">
          <cell r="S7593">
            <v>1500</v>
          </cell>
        </row>
        <row r="7593">
          <cell r="AA7593">
            <v>45870</v>
          </cell>
          <cell r="AB7593">
            <v>2025</v>
          </cell>
        </row>
        <row r="7593">
          <cell r="AF7593" t="str">
            <v>地面停车费</v>
          </cell>
        </row>
        <row r="7594">
          <cell r="C7594" t="str">
            <v>中华东波苑</v>
          </cell>
        </row>
        <row r="7594">
          <cell r="K7594" t="str">
            <v>2025年</v>
          </cell>
        </row>
        <row r="7594">
          <cell r="M7594">
            <v>45838</v>
          </cell>
        </row>
        <row r="7594">
          <cell r="S7594">
            <v>27840</v>
          </cell>
        </row>
        <row r="7594">
          <cell r="AA7594">
            <v>45870</v>
          </cell>
          <cell r="AB7594">
            <v>2025</v>
          </cell>
        </row>
        <row r="7594">
          <cell r="AF7594" t="str">
            <v>电费及管理费</v>
          </cell>
        </row>
        <row r="7595">
          <cell r="C7595" t="str">
            <v>中华东波苑</v>
          </cell>
        </row>
        <row r="7595">
          <cell r="K7595" t="str">
            <v>2025年</v>
          </cell>
        </row>
        <row r="7595">
          <cell r="M7595">
            <v>45838</v>
          </cell>
        </row>
        <row r="7595">
          <cell r="S7595">
            <v>4570.26</v>
          </cell>
        </row>
        <row r="7595">
          <cell r="AA7595">
            <v>45870</v>
          </cell>
          <cell r="AB7595">
            <v>2025</v>
          </cell>
        </row>
        <row r="7595">
          <cell r="AF7595" t="str">
            <v>代收水费</v>
          </cell>
        </row>
        <row r="7596">
          <cell r="C7596" t="str">
            <v>中华东波苑</v>
          </cell>
        </row>
        <row r="7596">
          <cell r="K7596" t="str">
            <v>2025年</v>
          </cell>
        </row>
        <row r="7596">
          <cell r="M7596">
            <v>45838</v>
          </cell>
        </row>
        <row r="7596">
          <cell r="S7596">
            <v>33022</v>
          </cell>
        </row>
        <row r="7596">
          <cell r="AA7596">
            <v>45870</v>
          </cell>
          <cell r="AB7596">
            <v>2025</v>
          </cell>
        </row>
        <row r="7596">
          <cell r="AF7596" t="str">
            <v>电费及管理费</v>
          </cell>
        </row>
        <row r="7597">
          <cell r="C7597" t="str">
            <v>中华东波苑</v>
          </cell>
        </row>
        <row r="7597">
          <cell r="K7597" t="str">
            <v>2025年</v>
          </cell>
        </row>
        <row r="7597">
          <cell r="M7597">
            <v>45838</v>
          </cell>
        </row>
        <row r="7597">
          <cell r="S7597">
            <v>5350</v>
          </cell>
        </row>
        <row r="7597">
          <cell r="AA7597">
            <v>45870</v>
          </cell>
          <cell r="AB7597">
            <v>2025</v>
          </cell>
        </row>
        <row r="7597">
          <cell r="AF7597" t="str">
            <v>代收水费</v>
          </cell>
        </row>
        <row r="7598">
          <cell r="C7598" t="str">
            <v>中华东波苑</v>
          </cell>
        </row>
        <row r="7598">
          <cell r="K7598" t="str">
            <v>2025年</v>
          </cell>
        </row>
        <row r="7598">
          <cell r="M7598">
            <v>46022</v>
          </cell>
        </row>
        <row r="7598">
          <cell r="S7598">
            <v>1799.16</v>
          </cell>
        </row>
        <row r="7598">
          <cell r="AA7598">
            <v>45870</v>
          </cell>
          <cell r="AB7598">
            <v>2025</v>
          </cell>
        </row>
        <row r="7598">
          <cell r="AF7598" t="str">
            <v>住宅物业费</v>
          </cell>
        </row>
        <row r="7599">
          <cell r="C7599" t="str">
            <v>中华东波苑</v>
          </cell>
        </row>
        <row r="7599">
          <cell r="K7599" t="str">
            <v>2025年</v>
          </cell>
        </row>
        <row r="7599">
          <cell r="M7599">
            <v>45869</v>
          </cell>
        </row>
        <row r="7599">
          <cell r="S7599">
            <v>216.6</v>
          </cell>
        </row>
        <row r="7599">
          <cell r="AA7599">
            <v>45870</v>
          </cell>
          <cell r="AB7599">
            <v>2025</v>
          </cell>
        </row>
        <row r="7599">
          <cell r="AF7599" t="str">
            <v>代收水费</v>
          </cell>
        </row>
        <row r="7600">
          <cell r="C7600" t="str">
            <v>中华东波苑</v>
          </cell>
        </row>
        <row r="7600">
          <cell r="K7600" t="str">
            <v>2025年</v>
          </cell>
        </row>
        <row r="7600">
          <cell r="M7600">
            <v>45869</v>
          </cell>
        </row>
        <row r="7600">
          <cell r="S7600">
            <v>7192.9</v>
          </cell>
        </row>
        <row r="7600">
          <cell r="AA7600">
            <v>45870</v>
          </cell>
          <cell r="AB7600">
            <v>2025</v>
          </cell>
        </row>
        <row r="7600">
          <cell r="AF7600" t="str">
            <v>电费及管理费</v>
          </cell>
        </row>
        <row r="7601">
          <cell r="C7601" t="str">
            <v>中华东波苑</v>
          </cell>
        </row>
        <row r="7601">
          <cell r="K7601" t="str">
            <v>2025年</v>
          </cell>
        </row>
        <row r="7601">
          <cell r="M7601">
            <v>45869</v>
          </cell>
        </row>
        <row r="7601">
          <cell r="S7601">
            <v>1177.5</v>
          </cell>
        </row>
        <row r="7601">
          <cell r="AA7601">
            <v>45870</v>
          </cell>
          <cell r="AB7601">
            <v>2025</v>
          </cell>
        </row>
        <row r="7601">
          <cell r="AF7601" t="str">
            <v>代收水费</v>
          </cell>
        </row>
        <row r="7602">
          <cell r="C7602" t="str">
            <v>中华东波苑</v>
          </cell>
        </row>
        <row r="7602">
          <cell r="K7602" t="str">
            <v>2025年</v>
          </cell>
        </row>
        <row r="7602">
          <cell r="M7602">
            <v>45747</v>
          </cell>
        </row>
        <row r="7602">
          <cell r="S7602">
            <v>2000</v>
          </cell>
        </row>
        <row r="7602">
          <cell r="AA7602">
            <v>45870</v>
          </cell>
          <cell r="AB7602">
            <v>2025</v>
          </cell>
        </row>
        <row r="7602">
          <cell r="AF7602" t="str">
            <v>电费及管理费</v>
          </cell>
        </row>
        <row r="7603">
          <cell r="C7603" t="str">
            <v>中华东波苑</v>
          </cell>
        </row>
        <row r="7603">
          <cell r="K7603" t="str">
            <v>2025年</v>
          </cell>
        </row>
        <row r="7603">
          <cell r="M7603">
            <v>45747</v>
          </cell>
        </row>
        <row r="7603">
          <cell r="S7603">
            <v>524.9</v>
          </cell>
        </row>
        <row r="7603">
          <cell r="AA7603">
            <v>45870</v>
          </cell>
          <cell r="AB7603">
            <v>2025</v>
          </cell>
        </row>
        <row r="7603">
          <cell r="AF7603" t="str">
            <v>电费及管理费</v>
          </cell>
        </row>
        <row r="7604">
          <cell r="C7604" t="str">
            <v>中华东波苑</v>
          </cell>
        </row>
        <row r="7604">
          <cell r="K7604" t="str">
            <v>2025年</v>
          </cell>
        </row>
        <row r="7604">
          <cell r="M7604">
            <v>45747</v>
          </cell>
        </row>
        <row r="7604">
          <cell r="S7604">
            <v>476.52</v>
          </cell>
        </row>
        <row r="7604">
          <cell r="AA7604">
            <v>45870</v>
          </cell>
          <cell r="AB7604">
            <v>2025</v>
          </cell>
        </row>
        <row r="7604">
          <cell r="AF7604" t="str">
            <v>代收水费</v>
          </cell>
        </row>
        <row r="7605">
          <cell r="C7605" t="str">
            <v>中华东波苑</v>
          </cell>
        </row>
        <row r="7605">
          <cell r="K7605" t="str">
            <v>2025年</v>
          </cell>
        </row>
        <row r="7605">
          <cell r="M7605">
            <v>45716</v>
          </cell>
        </row>
        <row r="7605">
          <cell r="S7605">
            <v>644.8</v>
          </cell>
        </row>
        <row r="7605">
          <cell r="AA7605">
            <v>45870</v>
          </cell>
          <cell r="AB7605">
            <v>2025</v>
          </cell>
        </row>
        <row r="7605">
          <cell r="AF7605" t="str">
            <v>电费及管理费</v>
          </cell>
        </row>
        <row r="7606">
          <cell r="C7606" t="str">
            <v>中华东波苑</v>
          </cell>
        </row>
        <row r="7606">
          <cell r="K7606" t="str">
            <v>2025年</v>
          </cell>
        </row>
        <row r="7606">
          <cell r="M7606">
            <v>45716</v>
          </cell>
        </row>
        <row r="7606">
          <cell r="S7606">
            <v>353.78</v>
          </cell>
        </row>
        <row r="7606">
          <cell r="AA7606">
            <v>45870</v>
          </cell>
          <cell r="AB7606">
            <v>2025</v>
          </cell>
        </row>
        <row r="7606">
          <cell r="AF7606" t="str">
            <v>代收水费</v>
          </cell>
        </row>
        <row r="7607">
          <cell r="C7607" t="str">
            <v>中华东波苑</v>
          </cell>
        </row>
        <row r="7607">
          <cell r="K7607" t="str">
            <v>2025年</v>
          </cell>
        </row>
        <row r="7607">
          <cell r="M7607">
            <v>45869</v>
          </cell>
        </row>
        <row r="7607">
          <cell r="S7607">
            <v>9522</v>
          </cell>
        </row>
        <row r="7607">
          <cell r="AA7607">
            <v>45870</v>
          </cell>
          <cell r="AB7607">
            <v>2025</v>
          </cell>
        </row>
        <row r="7607">
          <cell r="AF7607" t="str">
            <v>电费及管理费</v>
          </cell>
        </row>
        <row r="7608">
          <cell r="C7608" t="str">
            <v>中华东波苑</v>
          </cell>
        </row>
        <row r="7608">
          <cell r="K7608" t="str">
            <v>2025年</v>
          </cell>
        </row>
        <row r="7608">
          <cell r="M7608">
            <v>45869</v>
          </cell>
        </row>
        <row r="7608">
          <cell r="S7608">
            <v>1030.9</v>
          </cell>
        </row>
        <row r="7608">
          <cell r="AA7608">
            <v>45870</v>
          </cell>
          <cell r="AB7608">
            <v>2025</v>
          </cell>
        </row>
        <row r="7608">
          <cell r="AF7608" t="str">
            <v>代收水费</v>
          </cell>
        </row>
        <row r="7609">
          <cell r="C7609" t="str">
            <v>中华东波苑</v>
          </cell>
        </row>
        <row r="7609">
          <cell r="K7609" t="str">
            <v>2025年</v>
          </cell>
        </row>
        <row r="7609">
          <cell r="M7609">
            <v>45869</v>
          </cell>
        </row>
        <row r="7609">
          <cell r="S7609">
            <v>6912</v>
          </cell>
        </row>
        <row r="7609">
          <cell r="AA7609">
            <v>45870</v>
          </cell>
          <cell r="AB7609">
            <v>2025</v>
          </cell>
        </row>
        <row r="7609">
          <cell r="AF7609" t="str">
            <v>电费及管理费</v>
          </cell>
        </row>
        <row r="7610">
          <cell r="C7610" t="str">
            <v>中华东波苑</v>
          </cell>
        </row>
        <row r="7610">
          <cell r="K7610" t="str">
            <v>2025年</v>
          </cell>
        </row>
        <row r="7610">
          <cell r="M7610">
            <v>45869</v>
          </cell>
        </row>
        <row r="7610">
          <cell r="S7610">
            <v>1396.9</v>
          </cell>
        </row>
        <row r="7610">
          <cell r="AA7610">
            <v>45870</v>
          </cell>
          <cell r="AB7610">
            <v>2025</v>
          </cell>
        </row>
        <row r="7610">
          <cell r="AF7610" t="str">
            <v>代收水费</v>
          </cell>
        </row>
        <row r="7611">
          <cell r="C7611" t="str">
            <v>中华东波苑</v>
          </cell>
        </row>
        <row r="7611">
          <cell r="K7611" t="str">
            <v>2025年</v>
          </cell>
        </row>
        <row r="7611">
          <cell r="M7611">
            <v>45869</v>
          </cell>
        </row>
        <row r="7611">
          <cell r="S7611">
            <v>3823.6</v>
          </cell>
        </row>
        <row r="7611">
          <cell r="AA7611">
            <v>45870</v>
          </cell>
          <cell r="AB7611">
            <v>2025</v>
          </cell>
        </row>
        <row r="7611">
          <cell r="AF7611" t="str">
            <v>电费及管理费</v>
          </cell>
        </row>
        <row r="7612">
          <cell r="C7612" t="str">
            <v>中华东波苑</v>
          </cell>
        </row>
        <row r="7612">
          <cell r="K7612" t="str">
            <v>2025年</v>
          </cell>
        </row>
        <row r="7612">
          <cell r="M7612">
            <v>45869</v>
          </cell>
        </row>
        <row r="7612">
          <cell r="S7612">
            <v>337.5</v>
          </cell>
        </row>
        <row r="7612">
          <cell r="AA7612">
            <v>45870</v>
          </cell>
          <cell r="AB7612">
            <v>2025</v>
          </cell>
        </row>
        <row r="7612">
          <cell r="AF7612" t="str">
            <v>代收水费</v>
          </cell>
        </row>
        <row r="7613">
          <cell r="C7613" t="str">
            <v>中华东波苑</v>
          </cell>
        </row>
        <row r="7613">
          <cell r="K7613" t="str">
            <v>2025年</v>
          </cell>
        </row>
        <row r="7613">
          <cell r="M7613">
            <v>45869</v>
          </cell>
        </row>
        <row r="7613">
          <cell r="S7613">
            <v>6200.7</v>
          </cell>
        </row>
        <row r="7613">
          <cell r="AA7613">
            <v>45870</v>
          </cell>
          <cell r="AB7613">
            <v>2025</v>
          </cell>
        </row>
        <row r="7613">
          <cell r="AF7613" t="str">
            <v>电费及管理费</v>
          </cell>
        </row>
        <row r="7614">
          <cell r="C7614" t="str">
            <v>中华东波苑</v>
          </cell>
        </row>
        <row r="7614">
          <cell r="K7614" t="str">
            <v>2025年</v>
          </cell>
        </row>
        <row r="7614">
          <cell r="M7614">
            <v>45869</v>
          </cell>
        </row>
        <row r="7614">
          <cell r="S7614">
            <v>1350</v>
          </cell>
        </row>
        <row r="7614">
          <cell r="AA7614">
            <v>45870</v>
          </cell>
          <cell r="AB7614">
            <v>2025</v>
          </cell>
        </row>
        <row r="7614">
          <cell r="AF7614" t="str">
            <v>代收水费</v>
          </cell>
        </row>
        <row r="7615">
          <cell r="C7615" t="str">
            <v>中华东波苑</v>
          </cell>
        </row>
        <row r="7615">
          <cell r="K7615" t="str">
            <v>2026年</v>
          </cell>
        </row>
        <row r="7615">
          <cell r="M7615">
            <v>46387</v>
          </cell>
        </row>
        <row r="7615">
          <cell r="S7615">
            <v>1473.6</v>
          </cell>
        </row>
        <row r="7615">
          <cell r="AA7615">
            <v>45870</v>
          </cell>
          <cell r="AB7615">
            <v>2025</v>
          </cell>
        </row>
        <row r="7615">
          <cell r="AF7615" t="str">
            <v>住宅物业费</v>
          </cell>
        </row>
        <row r="7616">
          <cell r="C7616" t="str">
            <v>中华东波苑</v>
          </cell>
        </row>
        <row r="7616">
          <cell r="K7616" t="str">
            <v>2026年</v>
          </cell>
        </row>
        <row r="7616">
          <cell r="M7616">
            <v>46387</v>
          </cell>
        </row>
        <row r="7616">
          <cell r="S7616">
            <v>1500</v>
          </cell>
        </row>
        <row r="7616">
          <cell r="AA7616">
            <v>45870</v>
          </cell>
          <cell r="AB7616">
            <v>2025</v>
          </cell>
        </row>
        <row r="7616">
          <cell r="AF7616" t="str">
            <v>小业主产权车辆管理费</v>
          </cell>
        </row>
        <row r="7617">
          <cell r="C7617" t="str">
            <v>中华东波苑</v>
          </cell>
        </row>
        <row r="7617">
          <cell r="K7617" t="str">
            <v>2025年</v>
          </cell>
        </row>
        <row r="7617">
          <cell r="M7617">
            <v>45869</v>
          </cell>
        </row>
        <row r="7617">
          <cell r="S7617">
            <v>4540.8</v>
          </cell>
        </row>
        <row r="7617">
          <cell r="AA7617">
            <v>45870</v>
          </cell>
          <cell r="AB7617">
            <v>2025</v>
          </cell>
        </row>
        <row r="7617">
          <cell r="AF7617" t="str">
            <v>电费及管理费</v>
          </cell>
        </row>
        <row r="7618">
          <cell r="C7618" t="str">
            <v>中华东波苑</v>
          </cell>
        </row>
        <row r="7618">
          <cell r="K7618" t="str">
            <v>2025年</v>
          </cell>
        </row>
        <row r="7618">
          <cell r="M7618">
            <v>45869</v>
          </cell>
        </row>
        <row r="7618">
          <cell r="S7618">
            <v>36.1</v>
          </cell>
        </row>
        <row r="7618">
          <cell r="AA7618">
            <v>45870</v>
          </cell>
          <cell r="AB7618">
            <v>2025</v>
          </cell>
        </row>
        <row r="7618">
          <cell r="AF7618" t="str">
            <v>代收水费</v>
          </cell>
        </row>
        <row r="7619">
          <cell r="C7619" t="str">
            <v>中华东波苑</v>
          </cell>
        </row>
        <row r="7619">
          <cell r="K7619" t="str">
            <v>2025年</v>
          </cell>
        </row>
        <row r="7619">
          <cell r="M7619">
            <v>46022</v>
          </cell>
        </row>
        <row r="7619">
          <cell r="S7619">
            <v>1709.88</v>
          </cell>
        </row>
        <row r="7619">
          <cell r="AA7619">
            <v>45870</v>
          </cell>
          <cell r="AB7619">
            <v>2025</v>
          </cell>
        </row>
        <row r="7619">
          <cell r="AF7619" t="str">
            <v>住宅物业费</v>
          </cell>
        </row>
        <row r="7620">
          <cell r="C7620" t="str">
            <v>中华东波苑</v>
          </cell>
        </row>
        <row r="7620">
          <cell r="K7620" t="str">
            <v>2025年</v>
          </cell>
        </row>
        <row r="7620">
          <cell r="M7620">
            <v>46022</v>
          </cell>
        </row>
        <row r="7620">
          <cell r="S7620">
            <v>2916.67</v>
          </cell>
        </row>
        <row r="7620">
          <cell r="AA7620">
            <v>45870</v>
          </cell>
          <cell r="AB7620">
            <v>2025</v>
          </cell>
        </row>
        <row r="7620">
          <cell r="AF7620" t="str">
            <v>场地使用费</v>
          </cell>
        </row>
        <row r="7621">
          <cell r="C7621" t="str">
            <v>中华东波苑</v>
          </cell>
        </row>
        <row r="7621">
          <cell r="K7621" t="str">
            <v>2026年</v>
          </cell>
        </row>
        <row r="7621">
          <cell r="M7621">
            <v>46081</v>
          </cell>
        </row>
        <row r="7621">
          <cell r="S7621">
            <v>583.33</v>
          </cell>
        </row>
        <row r="7621">
          <cell r="AA7621">
            <v>45870</v>
          </cell>
          <cell r="AB7621">
            <v>2025</v>
          </cell>
        </row>
        <row r="7621">
          <cell r="AF7621" t="str">
            <v>场地使用费</v>
          </cell>
        </row>
        <row r="7622">
          <cell r="C7622" t="str">
            <v>中华东波苑</v>
          </cell>
        </row>
        <row r="7622">
          <cell r="K7622" t="str">
            <v>2025年</v>
          </cell>
        </row>
        <row r="7622">
          <cell r="M7622">
            <v>46022</v>
          </cell>
        </row>
        <row r="7622">
          <cell r="S7622">
            <v>828.06</v>
          </cell>
        </row>
        <row r="7622">
          <cell r="AA7622">
            <v>45870</v>
          </cell>
          <cell r="AB7622">
            <v>2025</v>
          </cell>
        </row>
        <row r="7622">
          <cell r="AF7622" t="str">
            <v>住宅物业费</v>
          </cell>
        </row>
        <row r="7623">
          <cell r="C7623" t="str">
            <v>中华东波苑</v>
          </cell>
        </row>
        <row r="7623">
          <cell r="K7623" t="str">
            <v>2025年</v>
          </cell>
        </row>
        <row r="7623">
          <cell r="M7623">
            <v>46022</v>
          </cell>
        </row>
        <row r="7623">
          <cell r="S7623">
            <v>750</v>
          </cell>
        </row>
        <row r="7623">
          <cell r="AA7623">
            <v>45870</v>
          </cell>
          <cell r="AB7623">
            <v>2025</v>
          </cell>
        </row>
        <row r="7623">
          <cell r="AF7623" t="str">
            <v>小业主产权车辆管理费</v>
          </cell>
        </row>
        <row r="7624">
          <cell r="C7624" t="str">
            <v>中华东波苑</v>
          </cell>
        </row>
        <row r="7624">
          <cell r="K7624" t="str">
            <v>2025年</v>
          </cell>
        </row>
        <row r="7624">
          <cell r="M7624">
            <v>46022</v>
          </cell>
        </row>
        <row r="7624">
          <cell r="S7624">
            <v>868.98</v>
          </cell>
        </row>
        <row r="7624">
          <cell r="AA7624">
            <v>45870</v>
          </cell>
          <cell r="AB7624">
            <v>2025</v>
          </cell>
        </row>
        <row r="7624">
          <cell r="AF7624" t="str">
            <v>住宅物业费</v>
          </cell>
        </row>
        <row r="7625">
          <cell r="C7625" t="str">
            <v>中华东波苑</v>
          </cell>
        </row>
        <row r="7625">
          <cell r="K7625" t="str">
            <v>2025年</v>
          </cell>
        </row>
        <row r="7625">
          <cell r="M7625">
            <v>46022</v>
          </cell>
        </row>
        <row r="7625">
          <cell r="S7625">
            <v>727.84</v>
          </cell>
        </row>
        <row r="7625">
          <cell r="AA7625">
            <v>45870</v>
          </cell>
          <cell r="AB7625">
            <v>2025</v>
          </cell>
        </row>
        <row r="7625">
          <cell r="AF7625" t="str">
            <v>住宅物业费</v>
          </cell>
        </row>
        <row r="7626">
          <cell r="C7626" t="str">
            <v>中华东波苑</v>
          </cell>
        </row>
        <row r="7626">
          <cell r="K7626" t="str">
            <v>2025年</v>
          </cell>
        </row>
        <row r="7626">
          <cell r="M7626">
            <v>45869</v>
          </cell>
        </row>
        <row r="7626">
          <cell r="S7626">
            <v>872.5</v>
          </cell>
        </row>
        <row r="7626">
          <cell r="AA7626">
            <v>45870</v>
          </cell>
          <cell r="AB7626">
            <v>2025</v>
          </cell>
        </row>
        <row r="7626">
          <cell r="AF7626" t="str">
            <v>电费及管理费</v>
          </cell>
        </row>
        <row r="7627">
          <cell r="C7627" t="str">
            <v>中华东波苑</v>
          </cell>
        </row>
        <row r="7627">
          <cell r="K7627" t="str">
            <v>2025年</v>
          </cell>
        </row>
        <row r="7627">
          <cell r="M7627">
            <v>45869</v>
          </cell>
        </row>
        <row r="7627">
          <cell r="S7627">
            <v>30</v>
          </cell>
        </row>
        <row r="7627">
          <cell r="AA7627">
            <v>45870</v>
          </cell>
          <cell r="AB7627">
            <v>2025</v>
          </cell>
        </row>
        <row r="7627">
          <cell r="AF7627" t="str">
            <v>代收水费</v>
          </cell>
        </row>
        <row r="7628">
          <cell r="C7628" t="str">
            <v>中华东波苑</v>
          </cell>
        </row>
        <row r="7628">
          <cell r="K7628" t="str">
            <v>2025年</v>
          </cell>
        </row>
        <row r="7628">
          <cell r="M7628">
            <v>46022</v>
          </cell>
        </row>
        <row r="7628">
          <cell r="S7628">
            <v>1473.6</v>
          </cell>
        </row>
        <row r="7628">
          <cell r="AA7628">
            <v>45870</v>
          </cell>
          <cell r="AB7628">
            <v>2025</v>
          </cell>
        </row>
        <row r="7628">
          <cell r="AF7628" t="str">
            <v>住宅物业费</v>
          </cell>
        </row>
        <row r="7629">
          <cell r="C7629" t="str">
            <v>中华东波苑</v>
          </cell>
        </row>
        <row r="7629">
          <cell r="K7629" t="str">
            <v>2025年</v>
          </cell>
        </row>
        <row r="7629">
          <cell r="M7629">
            <v>45869</v>
          </cell>
        </row>
        <row r="7629">
          <cell r="S7629">
            <v>4686</v>
          </cell>
        </row>
        <row r="7629">
          <cell r="AA7629">
            <v>45870</v>
          </cell>
          <cell r="AB7629">
            <v>2025</v>
          </cell>
        </row>
        <row r="7629">
          <cell r="AF7629" t="str">
            <v>电费及管理费</v>
          </cell>
        </row>
        <row r="7630">
          <cell r="C7630" t="str">
            <v>中华东波苑</v>
          </cell>
        </row>
        <row r="7630">
          <cell r="K7630" t="str">
            <v>2025年</v>
          </cell>
        </row>
        <row r="7630">
          <cell r="M7630">
            <v>45869</v>
          </cell>
        </row>
        <row r="7630">
          <cell r="S7630">
            <v>137.18</v>
          </cell>
        </row>
        <row r="7630">
          <cell r="AA7630">
            <v>45870</v>
          </cell>
          <cell r="AB7630">
            <v>2025</v>
          </cell>
        </row>
        <row r="7630">
          <cell r="AF7630" t="str">
            <v>代收水费</v>
          </cell>
        </row>
        <row r="7631">
          <cell r="C7631" t="str">
            <v>中华东波苑</v>
          </cell>
        </row>
        <row r="7631">
          <cell r="K7631" t="str">
            <v>2025年</v>
          </cell>
        </row>
        <row r="7631">
          <cell r="M7631">
            <v>45869</v>
          </cell>
        </row>
        <row r="7631">
          <cell r="S7631">
            <v>10345.5</v>
          </cell>
        </row>
        <row r="7631">
          <cell r="AA7631">
            <v>45870</v>
          </cell>
          <cell r="AB7631">
            <v>2025</v>
          </cell>
        </row>
        <row r="7631">
          <cell r="AF7631" t="str">
            <v>电费及管理费</v>
          </cell>
        </row>
        <row r="7632">
          <cell r="C7632" t="str">
            <v>中华东波苑</v>
          </cell>
        </row>
        <row r="7632">
          <cell r="K7632" t="str">
            <v>2025年</v>
          </cell>
        </row>
        <row r="7632">
          <cell r="M7632">
            <v>45869</v>
          </cell>
        </row>
        <row r="7632">
          <cell r="S7632">
            <v>368.22</v>
          </cell>
        </row>
        <row r="7632">
          <cell r="AA7632">
            <v>45870</v>
          </cell>
          <cell r="AB7632">
            <v>2025</v>
          </cell>
        </row>
        <row r="7632">
          <cell r="AF7632" t="str">
            <v>代收水费</v>
          </cell>
        </row>
        <row r="7633">
          <cell r="C7633" t="str">
            <v>中华东波苑</v>
          </cell>
        </row>
        <row r="7633">
          <cell r="K7633" t="str">
            <v>2025年</v>
          </cell>
        </row>
        <row r="7633">
          <cell r="M7633">
            <v>46022</v>
          </cell>
        </row>
        <row r="7633">
          <cell r="S7633">
            <v>12150</v>
          </cell>
        </row>
        <row r="7633">
          <cell r="AA7633">
            <v>45870</v>
          </cell>
          <cell r="AB7633">
            <v>2025</v>
          </cell>
        </row>
        <row r="7633">
          <cell r="AF7633" t="str">
            <v>租金收入</v>
          </cell>
        </row>
        <row r="7634">
          <cell r="C7634" t="str">
            <v>中华东波苑</v>
          </cell>
        </row>
        <row r="7634">
          <cell r="K7634" t="str">
            <v>2026年</v>
          </cell>
        </row>
        <row r="7634">
          <cell r="M7634">
            <v>46203</v>
          </cell>
        </row>
        <row r="7634">
          <cell r="S7634">
            <v>12150</v>
          </cell>
        </row>
        <row r="7634">
          <cell r="AA7634">
            <v>45870</v>
          </cell>
          <cell r="AB7634">
            <v>2025</v>
          </cell>
        </row>
        <row r="7634">
          <cell r="AF7634" t="str">
            <v>租金收入</v>
          </cell>
        </row>
        <row r="7635">
          <cell r="C7635" t="str">
            <v>中华东波苑</v>
          </cell>
        </row>
        <row r="7635">
          <cell r="K7635" t="str">
            <v>2025年</v>
          </cell>
        </row>
        <row r="7635">
          <cell r="M7635">
            <v>45869</v>
          </cell>
        </row>
        <row r="7635">
          <cell r="S7635">
            <v>34.1</v>
          </cell>
        </row>
        <row r="7635">
          <cell r="AA7635">
            <v>45870</v>
          </cell>
          <cell r="AB7635">
            <v>2025</v>
          </cell>
        </row>
        <row r="7635">
          <cell r="AF7635" t="str">
            <v>电费及管理费</v>
          </cell>
        </row>
        <row r="7636">
          <cell r="C7636" t="str">
            <v>中华东波苑</v>
          </cell>
        </row>
        <row r="7636">
          <cell r="K7636" t="str">
            <v>2025年</v>
          </cell>
        </row>
        <row r="7636">
          <cell r="M7636">
            <v>45869</v>
          </cell>
        </row>
        <row r="7636">
          <cell r="S7636">
            <v>72.2</v>
          </cell>
        </row>
        <row r="7636">
          <cell r="AA7636">
            <v>45870</v>
          </cell>
          <cell r="AB7636">
            <v>2025</v>
          </cell>
        </row>
        <row r="7636">
          <cell r="AF7636" t="str">
            <v>代收水费</v>
          </cell>
        </row>
        <row r="7637">
          <cell r="C7637" t="str">
            <v>中华东波苑</v>
          </cell>
        </row>
        <row r="7637">
          <cell r="K7637" t="str">
            <v>2025年</v>
          </cell>
        </row>
        <row r="7637">
          <cell r="M7637">
            <v>45716</v>
          </cell>
        </row>
        <row r="7637">
          <cell r="S7637">
            <v>2000</v>
          </cell>
        </row>
        <row r="7637">
          <cell r="AA7637">
            <v>45870</v>
          </cell>
          <cell r="AB7637">
            <v>2025</v>
          </cell>
        </row>
        <row r="7637">
          <cell r="AF7637" t="str">
            <v>电费及管理费</v>
          </cell>
        </row>
        <row r="7638">
          <cell r="C7638" t="str">
            <v>中华东波苑</v>
          </cell>
        </row>
        <row r="7638">
          <cell r="K7638" t="str">
            <v>2025年</v>
          </cell>
        </row>
        <row r="7638">
          <cell r="M7638">
            <v>46022</v>
          </cell>
        </row>
        <row r="7638">
          <cell r="S7638">
            <v>4800</v>
          </cell>
        </row>
        <row r="7638">
          <cell r="AA7638">
            <v>45870</v>
          </cell>
          <cell r="AB7638">
            <v>2025</v>
          </cell>
        </row>
        <row r="7638">
          <cell r="AF7638" t="str">
            <v>租金收入</v>
          </cell>
        </row>
        <row r="7639">
          <cell r="C7639" t="str">
            <v>中华东波苑</v>
          </cell>
        </row>
        <row r="7639">
          <cell r="K7639" t="str">
            <v>2025年</v>
          </cell>
        </row>
        <row r="7639">
          <cell r="M7639">
            <v>46022</v>
          </cell>
        </row>
        <row r="7639">
          <cell r="S7639">
            <v>736.8</v>
          </cell>
        </row>
        <row r="7639">
          <cell r="AA7639">
            <v>45870</v>
          </cell>
          <cell r="AB7639">
            <v>2025</v>
          </cell>
        </row>
        <row r="7639">
          <cell r="AF7639" t="str">
            <v>住宅物业费</v>
          </cell>
        </row>
        <row r="7640">
          <cell r="C7640" t="str">
            <v>中华东波苑</v>
          </cell>
        </row>
        <row r="7640">
          <cell r="K7640" t="str">
            <v>2025年</v>
          </cell>
        </row>
        <row r="7640">
          <cell r="M7640">
            <v>46022</v>
          </cell>
        </row>
        <row r="7640">
          <cell r="S7640">
            <v>1500</v>
          </cell>
        </row>
        <row r="7640">
          <cell r="AA7640">
            <v>45870</v>
          </cell>
          <cell r="AB7640">
            <v>2025</v>
          </cell>
        </row>
        <row r="7640">
          <cell r="AF7640" t="str">
            <v>地面停车费</v>
          </cell>
        </row>
        <row r="7641">
          <cell r="C7641" t="str">
            <v>中华东波苑</v>
          </cell>
        </row>
        <row r="7641">
          <cell r="K7641" t="str">
            <v>2025年</v>
          </cell>
        </row>
        <row r="7641">
          <cell r="M7641">
            <v>46022</v>
          </cell>
        </row>
        <row r="7641">
          <cell r="S7641">
            <v>2100</v>
          </cell>
        </row>
        <row r="7641">
          <cell r="AA7641">
            <v>45870</v>
          </cell>
          <cell r="AB7641">
            <v>2025</v>
          </cell>
        </row>
        <row r="7641">
          <cell r="AF7641" t="str">
            <v>地下停车费</v>
          </cell>
        </row>
        <row r="7642">
          <cell r="C7642" t="str">
            <v>中华东波苑</v>
          </cell>
        </row>
        <row r="7642">
          <cell r="K7642" t="str">
            <v>2025年</v>
          </cell>
        </row>
        <row r="7642">
          <cell r="M7642">
            <v>45930</v>
          </cell>
        </row>
        <row r="7642">
          <cell r="S7642">
            <v>783.28</v>
          </cell>
        </row>
        <row r="7642">
          <cell r="AA7642">
            <v>45870</v>
          </cell>
          <cell r="AB7642">
            <v>2025</v>
          </cell>
        </row>
        <row r="7642">
          <cell r="AF7642" t="str">
            <v>商铺物业费</v>
          </cell>
        </row>
        <row r="7643">
          <cell r="C7643" t="str">
            <v>中华东波苑</v>
          </cell>
        </row>
        <row r="7643">
          <cell r="K7643" t="str">
            <v>2025年</v>
          </cell>
        </row>
        <row r="7643">
          <cell r="M7643">
            <v>45930</v>
          </cell>
        </row>
        <row r="7643">
          <cell r="S7643">
            <v>849.77</v>
          </cell>
        </row>
        <row r="7643">
          <cell r="AA7643">
            <v>45870</v>
          </cell>
          <cell r="AB7643">
            <v>2025</v>
          </cell>
        </row>
        <row r="7643">
          <cell r="AF7643" t="str">
            <v>商铺物业费</v>
          </cell>
        </row>
        <row r="7644">
          <cell r="C7644" t="str">
            <v>中华东波苑</v>
          </cell>
        </row>
        <row r="7644">
          <cell r="K7644" t="str">
            <v>2025年</v>
          </cell>
        </row>
        <row r="7644">
          <cell r="M7644">
            <v>46022</v>
          </cell>
        </row>
        <row r="7644">
          <cell r="S7644">
            <v>1473.6</v>
          </cell>
        </row>
        <row r="7644">
          <cell r="AA7644">
            <v>45870</v>
          </cell>
          <cell r="AB7644">
            <v>2025</v>
          </cell>
        </row>
        <row r="7644">
          <cell r="AF7644" t="str">
            <v>住宅物业费</v>
          </cell>
        </row>
        <row r="7645">
          <cell r="C7645" t="str">
            <v>中华东波苑</v>
          </cell>
        </row>
        <row r="7645">
          <cell r="K7645" t="str">
            <v>2025年</v>
          </cell>
        </row>
        <row r="7645">
          <cell r="M7645">
            <v>45869</v>
          </cell>
        </row>
        <row r="7645">
          <cell r="S7645">
            <v>5995</v>
          </cell>
        </row>
        <row r="7645">
          <cell r="AA7645">
            <v>45870</v>
          </cell>
          <cell r="AB7645">
            <v>2025</v>
          </cell>
        </row>
        <row r="7645">
          <cell r="AF7645" t="str">
            <v>电费及管理费</v>
          </cell>
        </row>
        <row r="7646">
          <cell r="C7646" t="str">
            <v>中华东波苑</v>
          </cell>
        </row>
        <row r="7646">
          <cell r="K7646" t="str">
            <v>2025年</v>
          </cell>
        </row>
        <row r="7646">
          <cell r="M7646">
            <v>45869</v>
          </cell>
        </row>
        <row r="7646">
          <cell r="S7646">
            <v>639.18</v>
          </cell>
        </row>
        <row r="7646">
          <cell r="AA7646">
            <v>45870</v>
          </cell>
          <cell r="AB7646">
            <v>2025</v>
          </cell>
        </row>
        <row r="7646">
          <cell r="AF7646" t="str">
            <v>代收水费</v>
          </cell>
        </row>
        <row r="7647">
          <cell r="C7647" t="str">
            <v>中华东波苑</v>
          </cell>
        </row>
        <row r="7647">
          <cell r="K7647" t="str">
            <v>2025年</v>
          </cell>
        </row>
        <row r="7647">
          <cell r="M7647">
            <v>45900</v>
          </cell>
        </row>
        <row r="7647">
          <cell r="S7647">
            <v>420</v>
          </cell>
        </row>
        <row r="7647">
          <cell r="AA7647">
            <v>45870</v>
          </cell>
          <cell r="AB7647">
            <v>2025</v>
          </cell>
        </row>
        <row r="7647">
          <cell r="AF7647" t="str">
            <v>临时停车费</v>
          </cell>
        </row>
        <row r="7648">
          <cell r="C7648" t="str">
            <v>中华东波苑</v>
          </cell>
        </row>
        <row r="7648">
          <cell r="K7648" t="str">
            <v>代收</v>
          </cell>
        </row>
        <row r="7648">
          <cell r="M7648">
            <v>43524</v>
          </cell>
        </row>
        <row r="7648">
          <cell r="S7648">
            <v>3000</v>
          </cell>
        </row>
        <row r="7648">
          <cell r="AA7648">
            <v>43678</v>
          </cell>
          <cell r="AB7648">
            <v>2022</v>
          </cell>
        </row>
        <row r="7648">
          <cell r="AF7648" t="str">
            <v>电梯广告（联讯）</v>
          </cell>
        </row>
        <row r="7649">
          <cell r="C7649" t="str">
            <v>中华东波苑</v>
          </cell>
        </row>
        <row r="7649">
          <cell r="K7649" t="str">
            <v>2019年</v>
          </cell>
        </row>
        <row r="7649">
          <cell r="M7649">
            <v>43555</v>
          </cell>
        </row>
        <row r="7649">
          <cell r="S7649">
            <v>1500</v>
          </cell>
        </row>
        <row r="7649">
          <cell r="AA7649">
            <v>43678</v>
          </cell>
          <cell r="AB7649">
            <v>2022</v>
          </cell>
        </row>
        <row r="7649">
          <cell r="AF7649" t="str">
            <v>电梯广告（联讯）</v>
          </cell>
        </row>
        <row r="7650">
          <cell r="C7650" t="str">
            <v>中华东波苑</v>
          </cell>
        </row>
        <row r="7650">
          <cell r="K7650" t="str">
            <v>2025年</v>
          </cell>
        </row>
        <row r="7650">
          <cell r="M7650">
            <v>46036</v>
          </cell>
        </row>
        <row r="7650">
          <cell r="S7650">
            <v>1250</v>
          </cell>
        </row>
        <row r="7650">
          <cell r="AA7650">
            <v>45901</v>
          </cell>
          <cell r="AB7650">
            <v>2025</v>
          </cell>
        </row>
        <row r="7650">
          <cell r="AF7650" t="str">
            <v>快递柜</v>
          </cell>
        </row>
        <row r="7651">
          <cell r="C7651" t="str">
            <v>中华东波苑</v>
          </cell>
        </row>
        <row r="7651">
          <cell r="K7651" t="str">
            <v>2026年</v>
          </cell>
        </row>
        <row r="7651">
          <cell r="M7651">
            <v>46248</v>
          </cell>
        </row>
        <row r="7651">
          <cell r="S7651">
            <v>1750</v>
          </cell>
        </row>
        <row r="7651">
          <cell r="AA7651">
            <v>45901</v>
          </cell>
          <cell r="AB7651">
            <v>2025</v>
          </cell>
        </row>
        <row r="7651">
          <cell r="AF7651" t="str">
            <v>快递柜</v>
          </cell>
        </row>
        <row r="7652">
          <cell r="C7652" t="str">
            <v>中华东波苑</v>
          </cell>
        </row>
        <row r="7652">
          <cell r="K7652" t="str">
            <v>2025年</v>
          </cell>
        </row>
        <row r="7652">
          <cell r="M7652">
            <v>46036</v>
          </cell>
        </row>
        <row r="7652">
          <cell r="S7652">
            <v>833.33</v>
          </cell>
        </row>
        <row r="7652">
          <cell r="AA7652">
            <v>45901</v>
          </cell>
          <cell r="AB7652">
            <v>2025</v>
          </cell>
        </row>
        <row r="7652">
          <cell r="AF7652" t="str">
            <v>电费及管理费</v>
          </cell>
        </row>
        <row r="7653">
          <cell r="C7653" t="str">
            <v>中华东波苑</v>
          </cell>
        </row>
        <row r="7653">
          <cell r="K7653" t="str">
            <v>2026年</v>
          </cell>
        </row>
        <row r="7653">
          <cell r="M7653">
            <v>46248</v>
          </cell>
        </row>
        <row r="7653">
          <cell r="S7653">
            <v>1166.67</v>
          </cell>
        </row>
        <row r="7653">
          <cell r="AA7653">
            <v>45901</v>
          </cell>
          <cell r="AB7653">
            <v>2025</v>
          </cell>
        </row>
        <row r="7653">
          <cell r="AF7653" t="str">
            <v>电费及管理费</v>
          </cell>
        </row>
        <row r="7654">
          <cell r="C7654" t="str">
            <v>中华东波苑</v>
          </cell>
        </row>
        <row r="7654">
          <cell r="K7654" t="str">
            <v>2025年</v>
          </cell>
        </row>
        <row r="7654">
          <cell r="M7654">
            <v>46005</v>
          </cell>
        </row>
        <row r="7654">
          <cell r="S7654">
            <v>1125</v>
          </cell>
        </row>
        <row r="7654">
          <cell r="AA7654">
            <v>45901</v>
          </cell>
          <cell r="AB7654">
            <v>2025</v>
          </cell>
        </row>
        <row r="7654">
          <cell r="AF7654" t="str">
            <v>电梯广告（业委会）</v>
          </cell>
        </row>
        <row r="7655">
          <cell r="C7655" t="str">
            <v>中华东波苑</v>
          </cell>
        </row>
        <row r="7655">
          <cell r="K7655" t="str">
            <v>2025年</v>
          </cell>
        </row>
        <row r="7655">
          <cell r="M7655">
            <v>46005</v>
          </cell>
        </row>
        <row r="7655">
          <cell r="S7655">
            <v>1125</v>
          </cell>
        </row>
        <row r="7655">
          <cell r="AA7655">
            <v>45901</v>
          </cell>
          <cell r="AB7655">
            <v>2025</v>
          </cell>
        </row>
        <row r="7655">
          <cell r="AF7655" t="str">
            <v>电梯广告（业委会）</v>
          </cell>
        </row>
        <row r="7656">
          <cell r="C7656" t="str">
            <v>中华东波苑</v>
          </cell>
        </row>
        <row r="7656">
          <cell r="K7656" t="str">
            <v>2025年</v>
          </cell>
        </row>
        <row r="7656">
          <cell r="M7656">
            <v>46005</v>
          </cell>
        </row>
        <row r="7656">
          <cell r="S7656">
            <v>1125</v>
          </cell>
        </row>
        <row r="7656">
          <cell r="AA7656">
            <v>45901</v>
          </cell>
          <cell r="AB7656">
            <v>2025</v>
          </cell>
        </row>
        <row r="7656">
          <cell r="AF7656" t="str">
            <v>电梯广告（业委会）</v>
          </cell>
        </row>
        <row r="7657">
          <cell r="C7657" t="str">
            <v>中华东波苑</v>
          </cell>
        </row>
        <row r="7657">
          <cell r="K7657" t="str">
            <v>2025年</v>
          </cell>
        </row>
        <row r="7657">
          <cell r="M7657">
            <v>46005</v>
          </cell>
        </row>
        <row r="7657">
          <cell r="S7657">
            <v>812.5</v>
          </cell>
        </row>
        <row r="7657">
          <cell r="AA7657">
            <v>45901</v>
          </cell>
          <cell r="AB7657">
            <v>2025</v>
          </cell>
        </row>
        <row r="7657">
          <cell r="AF7657" t="str">
            <v>电梯广告（业委会）</v>
          </cell>
        </row>
        <row r="7658">
          <cell r="C7658" t="str">
            <v>中华东波苑</v>
          </cell>
        </row>
        <row r="7658">
          <cell r="K7658" t="str">
            <v>2025年</v>
          </cell>
        </row>
        <row r="7658">
          <cell r="M7658">
            <v>46005</v>
          </cell>
        </row>
        <row r="7658">
          <cell r="S7658">
            <v>375</v>
          </cell>
        </row>
        <row r="7658">
          <cell r="AA7658">
            <v>45901</v>
          </cell>
          <cell r="AB7658">
            <v>2025</v>
          </cell>
        </row>
        <row r="7658">
          <cell r="AF7658" t="str">
            <v>电梯广告（联讯）</v>
          </cell>
        </row>
        <row r="7659">
          <cell r="C7659" t="str">
            <v>中华东波苑</v>
          </cell>
        </row>
        <row r="7659">
          <cell r="K7659" t="str">
            <v>2025年</v>
          </cell>
        </row>
        <row r="7659">
          <cell r="M7659">
            <v>46005</v>
          </cell>
        </row>
        <row r="7659">
          <cell r="S7659">
            <v>250</v>
          </cell>
        </row>
        <row r="7659">
          <cell r="AA7659">
            <v>45901</v>
          </cell>
          <cell r="AB7659">
            <v>2025</v>
          </cell>
        </row>
        <row r="7659">
          <cell r="AF7659" t="str">
            <v>电梯广告（联讯）</v>
          </cell>
        </row>
        <row r="7660">
          <cell r="C7660" t="str">
            <v>中华东波苑</v>
          </cell>
        </row>
        <row r="7660">
          <cell r="K7660" t="str">
            <v>2025年</v>
          </cell>
        </row>
        <row r="7660">
          <cell r="M7660">
            <v>46005</v>
          </cell>
        </row>
        <row r="7660">
          <cell r="S7660">
            <v>375</v>
          </cell>
        </row>
        <row r="7660">
          <cell r="AA7660">
            <v>45901</v>
          </cell>
          <cell r="AB7660">
            <v>2025</v>
          </cell>
        </row>
        <row r="7660">
          <cell r="AF7660" t="str">
            <v>电梯广告（联讯）</v>
          </cell>
        </row>
        <row r="7661">
          <cell r="C7661" t="str">
            <v>中华东波苑</v>
          </cell>
        </row>
        <row r="7661">
          <cell r="K7661" t="str">
            <v>2025年</v>
          </cell>
        </row>
        <row r="7661">
          <cell r="M7661">
            <v>46005</v>
          </cell>
        </row>
        <row r="7661">
          <cell r="S7661">
            <v>187.5</v>
          </cell>
        </row>
        <row r="7661">
          <cell r="AA7661">
            <v>45901</v>
          </cell>
          <cell r="AB7661">
            <v>2025</v>
          </cell>
        </row>
        <row r="7661">
          <cell r="AF7661" t="str">
            <v>电梯广告（联讯）</v>
          </cell>
        </row>
        <row r="7662">
          <cell r="C7662" t="str">
            <v>中华东波苑</v>
          </cell>
        </row>
        <row r="7662">
          <cell r="K7662" t="str">
            <v>2025年</v>
          </cell>
        </row>
        <row r="7662">
          <cell r="M7662">
            <v>45869</v>
          </cell>
        </row>
        <row r="7662">
          <cell r="S7662">
            <v>39400</v>
          </cell>
        </row>
        <row r="7662">
          <cell r="AA7662">
            <v>45901</v>
          </cell>
          <cell r="AB7662">
            <v>2025</v>
          </cell>
        </row>
        <row r="7662">
          <cell r="AF7662" t="str">
            <v>电费及管理费</v>
          </cell>
        </row>
        <row r="7663">
          <cell r="C7663" t="str">
            <v>中华东波苑</v>
          </cell>
        </row>
        <row r="7663">
          <cell r="K7663" t="str">
            <v>2025年</v>
          </cell>
        </row>
        <row r="7663">
          <cell r="M7663">
            <v>45869</v>
          </cell>
        </row>
        <row r="7663">
          <cell r="S7663">
            <v>6079.24</v>
          </cell>
        </row>
        <row r="7663">
          <cell r="AA7663">
            <v>45901</v>
          </cell>
          <cell r="AB7663">
            <v>2025</v>
          </cell>
        </row>
        <row r="7663">
          <cell r="AF7663" t="str">
            <v>代收水费</v>
          </cell>
        </row>
        <row r="7664">
          <cell r="C7664" t="str">
            <v>中华东波苑</v>
          </cell>
        </row>
        <row r="7664">
          <cell r="K7664" t="str">
            <v>2025年</v>
          </cell>
        </row>
        <row r="7664">
          <cell r="M7664">
            <v>46022</v>
          </cell>
        </row>
        <row r="7664">
          <cell r="S7664">
            <v>1673.88</v>
          </cell>
        </row>
        <row r="7664">
          <cell r="AA7664">
            <v>45901</v>
          </cell>
          <cell r="AB7664">
            <v>2025</v>
          </cell>
        </row>
        <row r="7664">
          <cell r="AF7664" t="str">
            <v>住宅物业费</v>
          </cell>
        </row>
        <row r="7665">
          <cell r="C7665" t="str">
            <v>中华东波苑</v>
          </cell>
        </row>
        <row r="7665">
          <cell r="K7665" t="str">
            <v>2025年</v>
          </cell>
        </row>
        <row r="7665">
          <cell r="M7665">
            <v>46022</v>
          </cell>
        </row>
        <row r="7665">
          <cell r="S7665">
            <v>1799.19</v>
          </cell>
        </row>
        <row r="7665">
          <cell r="AA7665">
            <v>45901</v>
          </cell>
          <cell r="AB7665">
            <v>2025</v>
          </cell>
        </row>
        <row r="7665">
          <cell r="AF7665" t="str">
            <v>住宅物业费</v>
          </cell>
        </row>
        <row r="7666">
          <cell r="C7666" t="str">
            <v>中华东波苑</v>
          </cell>
        </row>
        <row r="7666">
          <cell r="K7666" t="str">
            <v>2025年</v>
          </cell>
        </row>
        <row r="7666">
          <cell r="M7666">
            <v>45869</v>
          </cell>
        </row>
        <row r="7666">
          <cell r="S7666">
            <v>3186</v>
          </cell>
        </row>
        <row r="7666">
          <cell r="AA7666">
            <v>45901</v>
          </cell>
          <cell r="AB7666">
            <v>2025</v>
          </cell>
        </row>
        <row r="7666">
          <cell r="AF7666" t="str">
            <v>电费及管理费</v>
          </cell>
        </row>
        <row r="7667">
          <cell r="C7667" t="str">
            <v>中华东波苑</v>
          </cell>
        </row>
        <row r="7667">
          <cell r="K7667" t="str">
            <v>2025年</v>
          </cell>
        </row>
        <row r="7667">
          <cell r="M7667">
            <v>45869</v>
          </cell>
        </row>
        <row r="7667">
          <cell r="S7667">
            <v>480</v>
          </cell>
        </row>
        <row r="7667">
          <cell r="AA7667">
            <v>45901</v>
          </cell>
          <cell r="AB7667">
            <v>2025</v>
          </cell>
        </row>
        <row r="7667">
          <cell r="AF7667" t="str">
            <v>代收水费</v>
          </cell>
        </row>
        <row r="7668">
          <cell r="C7668" t="str">
            <v>中华东波苑</v>
          </cell>
        </row>
        <row r="7668">
          <cell r="K7668" t="str">
            <v>2025年</v>
          </cell>
        </row>
        <row r="7668">
          <cell r="M7668">
            <v>45900</v>
          </cell>
        </row>
        <row r="7668">
          <cell r="S7668">
            <v>977.9</v>
          </cell>
        </row>
        <row r="7668">
          <cell r="AA7668">
            <v>45901</v>
          </cell>
          <cell r="AB7668">
            <v>2025</v>
          </cell>
        </row>
        <row r="7668">
          <cell r="AF7668" t="str">
            <v>电费及管理费</v>
          </cell>
        </row>
        <row r="7669">
          <cell r="C7669" t="str">
            <v>中华东波苑</v>
          </cell>
        </row>
        <row r="7669">
          <cell r="K7669" t="str">
            <v>2025年</v>
          </cell>
        </row>
        <row r="7669">
          <cell r="M7669">
            <v>45900</v>
          </cell>
        </row>
        <row r="7669">
          <cell r="S7669">
            <v>490.96</v>
          </cell>
        </row>
        <row r="7669">
          <cell r="AA7669">
            <v>45901</v>
          </cell>
          <cell r="AB7669">
            <v>2025</v>
          </cell>
        </row>
        <row r="7669">
          <cell r="AF7669" t="str">
            <v>代收水费</v>
          </cell>
        </row>
        <row r="7670">
          <cell r="C7670" t="str">
            <v>中华东波苑</v>
          </cell>
        </row>
        <row r="7670">
          <cell r="K7670" t="str">
            <v>2025年</v>
          </cell>
        </row>
        <row r="7670">
          <cell r="M7670">
            <v>45900</v>
          </cell>
        </row>
        <row r="7670">
          <cell r="S7670">
            <v>166.06</v>
          </cell>
        </row>
        <row r="7670">
          <cell r="AA7670">
            <v>45901</v>
          </cell>
          <cell r="AB7670">
            <v>2025</v>
          </cell>
        </row>
        <row r="7670">
          <cell r="AF7670" t="str">
            <v>代收水费</v>
          </cell>
        </row>
        <row r="7671">
          <cell r="C7671" t="str">
            <v>中华东波苑</v>
          </cell>
        </row>
        <row r="7671">
          <cell r="K7671" t="str">
            <v>2025年</v>
          </cell>
        </row>
        <row r="7671">
          <cell r="M7671">
            <v>45900</v>
          </cell>
        </row>
        <row r="7671">
          <cell r="S7671">
            <v>3890.7</v>
          </cell>
        </row>
        <row r="7671">
          <cell r="AA7671">
            <v>45901</v>
          </cell>
          <cell r="AB7671">
            <v>2025</v>
          </cell>
        </row>
        <row r="7671">
          <cell r="AF7671" t="str">
            <v>电费及管理费</v>
          </cell>
        </row>
        <row r="7672">
          <cell r="C7672" t="str">
            <v>中华东波苑</v>
          </cell>
        </row>
        <row r="7672">
          <cell r="K7672" t="str">
            <v>2025年</v>
          </cell>
        </row>
        <row r="7672">
          <cell r="M7672">
            <v>45900</v>
          </cell>
        </row>
        <row r="7672">
          <cell r="S7672">
            <v>765</v>
          </cell>
        </row>
        <row r="7672">
          <cell r="AA7672">
            <v>45901</v>
          </cell>
          <cell r="AB7672">
            <v>2025</v>
          </cell>
        </row>
        <row r="7672">
          <cell r="AF7672" t="str">
            <v>代收水费</v>
          </cell>
        </row>
        <row r="7673">
          <cell r="C7673" t="str">
            <v>中华东波苑</v>
          </cell>
        </row>
        <row r="7673">
          <cell r="K7673" t="str">
            <v>2025年</v>
          </cell>
        </row>
        <row r="7673">
          <cell r="M7673">
            <v>45900</v>
          </cell>
        </row>
        <row r="7673">
          <cell r="S7673">
            <v>7840.35</v>
          </cell>
        </row>
        <row r="7673">
          <cell r="AA7673">
            <v>45901</v>
          </cell>
          <cell r="AB7673">
            <v>2025</v>
          </cell>
        </row>
        <row r="7673">
          <cell r="AF7673" t="str">
            <v>电费及管理费</v>
          </cell>
        </row>
        <row r="7674">
          <cell r="C7674" t="str">
            <v>中华东波苑</v>
          </cell>
        </row>
        <row r="7674">
          <cell r="K7674" t="str">
            <v>2025年</v>
          </cell>
        </row>
        <row r="7674">
          <cell r="M7674">
            <v>45900</v>
          </cell>
        </row>
        <row r="7674">
          <cell r="S7674">
            <v>93.86</v>
          </cell>
        </row>
        <row r="7674">
          <cell r="AA7674">
            <v>45901</v>
          </cell>
          <cell r="AB7674">
            <v>2025</v>
          </cell>
        </row>
        <row r="7674">
          <cell r="AF7674" t="str">
            <v>代收水费</v>
          </cell>
        </row>
        <row r="7675">
          <cell r="C7675" t="str">
            <v>中华东波苑</v>
          </cell>
        </row>
        <row r="7675">
          <cell r="K7675" t="str">
            <v>2025年</v>
          </cell>
        </row>
        <row r="7675">
          <cell r="M7675">
            <v>45900</v>
          </cell>
        </row>
        <row r="7675">
          <cell r="S7675">
            <v>322.5</v>
          </cell>
        </row>
        <row r="7675">
          <cell r="AA7675">
            <v>45901</v>
          </cell>
          <cell r="AB7675">
            <v>2025</v>
          </cell>
        </row>
        <row r="7675">
          <cell r="AF7675" t="str">
            <v>代收水费</v>
          </cell>
        </row>
        <row r="7676">
          <cell r="C7676" t="str">
            <v>中华东波苑</v>
          </cell>
        </row>
        <row r="7676">
          <cell r="K7676" t="str">
            <v>2025年</v>
          </cell>
        </row>
        <row r="7676">
          <cell r="M7676">
            <v>45900</v>
          </cell>
        </row>
        <row r="7676">
          <cell r="S7676">
            <v>562.8</v>
          </cell>
        </row>
        <row r="7676">
          <cell r="AA7676">
            <v>45901</v>
          </cell>
          <cell r="AB7676">
            <v>2025</v>
          </cell>
        </row>
        <row r="7676">
          <cell r="AF7676" t="str">
            <v>电费及管理费</v>
          </cell>
        </row>
        <row r="7677">
          <cell r="C7677" t="str">
            <v>中华东波苑</v>
          </cell>
        </row>
        <row r="7677">
          <cell r="K7677" t="str">
            <v>2025年</v>
          </cell>
        </row>
        <row r="7677">
          <cell r="M7677">
            <v>45900</v>
          </cell>
        </row>
        <row r="7677">
          <cell r="S7677">
            <v>195</v>
          </cell>
        </row>
        <row r="7677">
          <cell r="AA7677">
            <v>45901</v>
          </cell>
          <cell r="AB7677">
            <v>2025</v>
          </cell>
        </row>
        <row r="7677">
          <cell r="AF7677" t="str">
            <v>代收水费</v>
          </cell>
        </row>
        <row r="7678">
          <cell r="C7678" t="str">
            <v>中华东波苑</v>
          </cell>
        </row>
        <row r="7678">
          <cell r="K7678" t="str">
            <v>2025年</v>
          </cell>
        </row>
        <row r="7678">
          <cell r="M7678">
            <v>45900</v>
          </cell>
        </row>
        <row r="7678">
          <cell r="S7678">
            <v>187</v>
          </cell>
        </row>
        <row r="7678">
          <cell r="AA7678">
            <v>45901</v>
          </cell>
          <cell r="AB7678">
            <v>2025</v>
          </cell>
        </row>
        <row r="7678">
          <cell r="AF7678" t="str">
            <v>电费及管理费</v>
          </cell>
        </row>
        <row r="7679">
          <cell r="C7679" t="str">
            <v>中华东波苑</v>
          </cell>
        </row>
        <row r="7679">
          <cell r="K7679" t="str">
            <v>2025年</v>
          </cell>
        </row>
        <row r="7679">
          <cell r="M7679">
            <v>45900</v>
          </cell>
        </row>
        <row r="7679">
          <cell r="S7679">
            <v>36.1</v>
          </cell>
        </row>
        <row r="7679">
          <cell r="AA7679">
            <v>45901</v>
          </cell>
          <cell r="AB7679">
            <v>2025</v>
          </cell>
        </row>
        <row r="7679">
          <cell r="AF7679" t="str">
            <v>代收水费</v>
          </cell>
        </row>
        <row r="7680">
          <cell r="C7680" t="str">
            <v>中华东波苑</v>
          </cell>
        </row>
        <row r="7680">
          <cell r="K7680" t="str">
            <v>2025年</v>
          </cell>
        </row>
        <row r="7680">
          <cell r="M7680">
            <v>45869</v>
          </cell>
        </row>
        <row r="7680">
          <cell r="S7680">
            <v>41724</v>
          </cell>
        </row>
        <row r="7680">
          <cell r="AA7680">
            <v>45901</v>
          </cell>
          <cell r="AB7680">
            <v>2025</v>
          </cell>
        </row>
        <row r="7680">
          <cell r="AF7680" t="str">
            <v>电费及管理费</v>
          </cell>
        </row>
        <row r="7681">
          <cell r="C7681" t="str">
            <v>中华东波苑</v>
          </cell>
        </row>
        <row r="7681">
          <cell r="K7681" t="str">
            <v>2025年</v>
          </cell>
        </row>
        <row r="7681">
          <cell r="M7681">
            <v>45869</v>
          </cell>
        </row>
        <row r="7681">
          <cell r="S7681">
            <v>5400.56</v>
          </cell>
        </row>
        <row r="7681">
          <cell r="AA7681">
            <v>45901</v>
          </cell>
          <cell r="AB7681">
            <v>2025</v>
          </cell>
        </row>
        <row r="7681">
          <cell r="AF7681" t="str">
            <v>代收水费</v>
          </cell>
        </row>
        <row r="7682">
          <cell r="C7682" t="str">
            <v>中华东波苑</v>
          </cell>
        </row>
        <row r="7682">
          <cell r="K7682" t="str">
            <v>2025年</v>
          </cell>
        </row>
        <row r="7682">
          <cell r="M7682">
            <v>45900</v>
          </cell>
        </row>
        <row r="7682">
          <cell r="S7682">
            <v>7857</v>
          </cell>
        </row>
        <row r="7682">
          <cell r="AA7682">
            <v>45901</v>
          </cell>
          <cell r="AB7682">
            <v>2025</v>
          </cell>
        </row>
        <row r="7682">
          <cell r="AF7682" t="str">
            <v>电费及管理费</v>
          </cell>
        </row>
        <row r="7683">
          <cell r="C7683" t="str">
            <v>中华东波苑</v>
          </cell>
        </row>
        <row r="7683">
          <cell r="K7683" t="str">
            <v>2025年</v>
          </cell>
        </row>
        <row r="7683">
          <cell r="M7683">
            <v>45900</v>
          </cell>
        </row>
        <row r="7683">
          <cell r="S7683">
            <v>1360.3</v>
          </cell>
        </row>
        <row r="7683">
          <cell r="AA7683">
            <v>45901</v>
          </cell>
          <cell r="AB7683">
            <v>2025</v>
          </cell>
        </row>
        <row r="7683">
          <cell r="AF7683" t="str">
            <v>代收水费</v>
          </cell>
        </row>
        <row r="7684">
          <cell r="C7684" t="str">
            <v>中华东波苑</v>
          </cell>
        </row>
        <row r="7684">
          <cell r="K7684" t="str">
            <v>2025年</v>
          </cell>
        </row>
        <row r="7684">
          <cell r="M7684">
            <v>45900</v>
          </cell>
        </row>
        <row r="7684">
          <cell r="S7684">
            <v>10582.2</v>
          </cell>
        </row>
        <row r="7684">
          <cell r="AA7684">
            <v>45901</v>
          </cell>
          <cell r="AB7684">
            <v>2025</v>
          </cell>
        </row>
        <row r="7684">
          <cell r="AF7684" t="str">
            <v>电费及管理费</v>
          </cell>
        </row>
        <row r="7685">
          <cell r="C7685" t="str">
            <v>中华东波苑</v>
          </cell>
        </row>
        <row r="7685">
          <cell r="K7685" t="str">
            <v>2025年</v>
          </cell>
        </row>
        <row r="7685">
          <cell r="M7685">
            <v>45900</v>
          </cell>
        </row>
        <row r="7685">
          <cell r="S7685">
            <v>1055.3</v>
          </cell>
        </row>
        <row r="7685">
          <cell r="AA7685">
            <v>45901</v>
          </cell>
          <cell r="AB7685">
            <v>2025</v>
          </cell>
        </row>
        <row r="7685">
          <cell r="AF7685" t="str">
            <v>代收水费</v>
          </cell>
        </row>
        <row r="7686">
          <cell r="C7686" t="str">
            <v>中华东波苑</v>
          </cell>
        </row>
        <row r="7686">
          <cell r="K7686" t="str">
            <v>2025年</v>
          </cell>
        </row>
        <row r="7686">
          <cell r="M7686">
            <v>45900</v>
          </cell>
        </row>
        <row r="7686">
          <cell r="S7686">
            <v>194.94</v>
          </cell>
        </row>
        <row r="7686">
          <cell r="AA7686">
            <v>45901</v>
          </cell>
          <cell r="AB7686">
            <v>2025</v>
          </cell>
        </row>
        <row r="7686">
          <cell r="AF7686" t="str">
            <v>代收水费</v>
          </cell>
        </row>
        <row r="7687">
          <cell r="C7687" t="str">
            <v>中华东波苑</v>
          </cell>
        </row>
        <row r="7687">
          <cell r="K7687" t="str">
            <v>2025年</v>
          </cell>
        </row>
        <row r="7687">
          <cell r="M7687">
            <v>45900</v>
          </cell>
        </row>
        <row r="7687">
          <cell r="S7687">
            <v>778.75</v>
          </cell>
        </row>
        <row r="7687">
          <cell r="AA7687">
            <v>45901</v>
          </cell>
          <cell r="AB7687">
            <v>2025</v>
          </cell>
        </row>
        <row r="7687">
          <cell r="AF7687" t="str">
            <v>电费及管理费</v>
          </cell>
        </row>
        <row r="7688">
          <cell r="C7688" t="str">
            <v>中华东波苑</v>
          </cell>
        </row>
        <row r="7688">
          <cell r="K7688" t="str">
            <v>2025年</v>
          </cell>
        </row>
        <row r="7688">
          <cell r="M7688">
            <v>45900</v>
          </cell>
        </row>
        <row r="7688">
          <cell r="S7688">
            <v>22.5</v>
          </cell>
        </row>
        <row r="7688">
          <cell r="AA7688">
            <v>45901</v>
          </cell>
          <cell r="AB7688">
            <v>2025</v>
          </cell>
        </row>
        <row r="7688">
          <cell r="AF7688" t="str">
            <v>代收水费</v>
          </cell>
        </row>
        <row r="7689">
          <cell r="C7689" t="str">
            <v>中华东波苑</v>
          </cell>
        </row>
        <row r="7689">
          <cell r="K7689" t="str">
            <v>2025年</v>
          </cell>
        </row>
        <row r="7689">
          <cell r="M7689">
            <v>46022</v>
          </cell>
        </row>
        <row r="7689">
          <cell r="S7689">
            <v>1732.2</v>
          </cell>
        </row>
        <row r="7689">
          <cell r="AA7689">
            <v>45901</v>
          </cell>
          <cell r="AB7689">
            <v>2025</v>
          </cell>
        </row>
        <row r="7689">
          <cell r="AF7689" t="str">
            <v>住宅物业费</v>
          </cell>
        </row>
        <row r="7690">
          <cell r="C7690" t="str">
            <v>中华东波苑</v>
          </cell>
        </row>
        <row r="7690">
          <cell r="K7690" t="str">
            <v>2025年</v>
          </cell>
        </row>
        <row r="7690">
          <cell r="M7690">
            <v>46022</v>
          </cell>
        </row>
        <row r="7690">
          <cell r="S7690">
            <v>1500</v>
          </cell>
        </row>
        <row r="7690">
          <cell r="AA7690">
            <v>45901</v>
          </cell>
          <cell r="AB7690">
            <v>2025</v>
          </cell>
        </row>
        <row r="7690">
          <cell r="AF7690" t="str">
            <v>小业主产权车辆管理费</v>
          </cell>
        </row>
        <row r="7691">
          <cell r="C7691" t="str">
            <v>中华东波苑</v>
          </cell>
        </row>
        <row r="7691">
          <cell r="K7691" t="str">
            <v>2025年</v>
          </cell>
        </row>
        <row r="7691">
          <cell r="M7691">
            <v>46022</v>
          </cell>
        </row>
        <row r="7691">
          <cell r="S7691">
            <v>1794.36</v>
          </cell>
        </row>
        <row r="7691">
          <cell r="AA7691">
            <v>45901</v>
          </cell>
          <cell r="AB7691">
            <v>2025</v>
          </cell>
        </row>
        <row r="7691">
          <cell r="AF7691" t="str">
            <v>住宅物业费</v>
          </cell>
        </row>
        <row r="7692">
          <cell r="C7692" t="str">
            <v>中华东波苑</v>
          </cell>
        </row>
        <row r="7692">
          <cell r="K7692" t="str">
            <v>2025年</v>
          </cell>
        </row>
        <row r="7692">
          <cell r="M7692">
            <v>45900</v>
          </cell>
        </row>
        <row r="7692">
          <cell r="S7692">
            <v>7623</v>
          </cell>
        </row>
        <row r="7692">
          <cell r="AA7692">
            <v>45901</v>
          </cell>
          <cell r="AB7692">
            <v>2025</v>
          </cell>
        </row>
        <row r="7692">
          <cell r="AF7692" t="str">
            <v>电费及管理费</v>
          </cell>
        </row>
        <row r="7693">
          <cell r="C7693" t="str">
            <v>中华东波苑</v>
          </cell>
        </row>
        <row r="7693">
          <cell r="K7693" t="str">
            <v>2025年</v>
          </cell>
        </row>
        <row r="7693">
          <cell r="M7693">
            <v>45900</v>
          </cell>
        </row>
        <row r="7693">
          <cell r="S7693">
            <v>1230</v>
          </cell>
        </row>
        <row r="7693">
          <cell r="AA7693">
            <v>45901</v>
          </cell>
          <cell r="AB7693">
            <v>2025</v>
          </cell>
        </row>
        <row r="7693">
          <cell r="AF7693" t="str">
            <v>代收水费</v>
          </cell>
        </row>
        <row r="7694">
          <cell r="C7694" t="str">
            <v>中华东波苑</v>
          </cell>
        </row>
        <row r="7694">
          <cell r="K7694" t="str">
            <v>2025年</v>
          </cell>
        </row>
        <row r="7694">
          <cell r="M7694">
            <v>45900</v>
          </cell>
        </row>
        <row r="7694">
          <cell r="S7694">
            <v>4921.4</v>
          </cell>
        </row>
        <row r="7694">
          <cell r="AA7694">
            <v>45901</v>
          </cell>
          <cell r="AB7694">
            <v>2025</v>
          </cell>
        </row>
        <row r="7694">
          <cell r="AF7694" t="str">
            <v>电费及管理费</v>
          </cell>
        </row>
        <row r="7695">
          <cell r="C7695" t="str">
            <v>中华东波苑</v>
          </cell>
        </row>
        <row r="7695">
          <cell r="K7695" t="str">
            <v>2025年</v>
          </cell>
        </row>
        <row r="7695">
          <cell r="M7695">
            <v>45900</v>
          </cell>
        </row>
        <row r="7695">
          <cell r="S7695">
            <v>28.88</v>
          </cell>
        </row>
        <row r="7695">
          <cell r="AA7695">
            <v>45901</v>
          </cell>
          <cell r="AB7695">
            <v>2025</v>
          </cell>
        </row>
        <row r="7695">
          <cell r="AF7695" t="str">
            <v>代收水费</v>
          </cell>
        </row>
        <row r="7696">
          <cell r="C7696" t="str">
            <v>中华东波苑</v>
          </cell>
        </row>
        <row r="7696">
          <cell r="K7696" t="str">
            <v>2025年</v>
          </cell>
        </row>
        <row r="7696">
          <cell r="M7696">
            <v>46022</v>
          </cell>
        </row>
        <row r="7696">
          <cell r="S7696">
            <v>1309.77</v>
          </cell>
        </row>
        <row r="7696">
          <cell r="AA7696">
            <v>45901</v>
          </cell>
          <cell r="AB7696">
            <v>2025</v>
          </cell>
        </row>
        <row r="7696">
          <cell r="AF7696" t="str">
            <v>商铺物业费</v>
          </cell>
        </row>
        <row r="7697">
          <cell r="C7697" t="str">
            <v>中华东波苑</v>
          </cell>
        </row>
        <row r="7697">
          <cell r="K7697" t="str">
            <v>2025年</v>
          </cell>
        </row>
        <row r="7697">
          <cell r="M7697">
            <v>45900</v>
          </cell>
        </row>
        <row r="7697">
          <cell r="S7697">
            <v>11055</v>
          </cell>
        </row>
        <row r="7697">
          <cell r="AA7697">
            <v>45901</v>
          </cell>
          <cell r="AB7697">
            <v>2025</v>
          </cell>
        </row>
        <row r="7697">
          <cell r="AF7697" t="str">
            <v>电费及管理费</v>
          </cell>
        </row>
        <row r="7698">
          <cell r="C7698" t="str">
            <v>中华东波苑</v>
          </cell>
        </row>
        <row r="7698">
          <cell r="K7698" t="str">
            <v>2025年</v>
          </cell>
        </row>
        <row r="7698">
          <cell r="M7698">
            <v>45900</v>
          </cell>
        </row>
        <row r="7698">
          <cell r="S7698">
            <v>194.94</v>
          </cell>
        </row>
        <row r="7698">
          <cell r="AA7698">
            <v>45901</v>
          </cell>
          <cell r="AB7698">
            <v>2025</v>
          </cell>
        </row>
        <row r="7698">
          <cell r="AF7698" t="str">
            <v>代收水费</v>
          </cell>
        </row>
        <row r="7699">
          <cell r="C7699" t="str">
            <v>中华东波苑</v>
          </cell>
        </row>
        <row r="7699">
          <cell r="K7699" t="str">
            <v>2025年</v>
          </cell>
        </row>
        <row r="7699">
          <cell r="M7699">
            <v>45716</v>
          </cell>
        </row>
        <row r="7699">
          <cell r="S7699">
            <v>2611.5</v>
          </cell>
        </row>
        <row r="7699">
          <cell r="AA7699">
            <v>45901</v>
          </cell>
          <cell r="AB7699">
            <v>2025</v>
          </cell>
        </row>
        <row r="7699">
          <cell r="AF7699" t="str">
            <v>电费及管理费</v>
          </cell>
        </row>
        <row r="7700">
          <cell r="C7700" t="str">
            <v>中华东波苑</v>
          </cell>
        </row>
        <row r="7700">
          <cell r="K7700" t="str">
            <v>2025年</v>
          </cell>
        </row>
        <row r="7700">
          <cell r="M7700">
            <v>45838</v>
          </cell>
        </row>
        <row r="7700">
          <cell r="S7700">
            <v>2388.5</v>
          </cell>
        </row>
        <row r="7700">
          <cell r="AA7700">
            <v>45901</v>
          </cell>
          <cell r="AB7700">
            <v>2025</v>
          </cell>
        </row>
        <row r="7700">
          <cell r="AF7700" t="str">
            <v>电费及管理费</v>
          </cell>
        </row>
        <row r="7701">
          <cell r="C7701" t="str">
            <v>中华东波苑</v>
          </cell>
        </row>
        <row r="7701">
          <cell r="K7701" t="str">
            <v>2025年</v>
          </cell>
        </row>
        <row r="7701">
          <cell r="M7701">
            <v>45900</v>
          </cell>
        </row>
        <row r="7701">
          <cell r="S7701">
            <v>11229</v>
          </cell>
        </row>
        <row r="7701">
          <cell r="AA7701">
            <v>45901</v>
          </cell>
          <cell r="AB7701">
            <v>2025</v>
          </cell>
        </row>
        <row r="7701">
          <cell r="AF7701" t="str">
            <v>电费及管理费</v>
          </cell>
        </row>
        <row r="7702">
          <cell r="C7702" t="str">
            <v>中华东波苑</v>
          </cell>
        </row>
        <row r="7702">
          <cell r="K7702" t="str">
            <v>2025年</v>
          </cell>
        </row>
        <row r="7702">
          <cell r="M7702">
            <v>45900</v>
          </cell>
        </row>
        <row r="7702">
          <cell r="S7702">
            <v>281.58</v>
          </cell>
        </row>
        <row r="7702">
          <cell r="AA7702">
            <v>45901</v>
          </cell>
          <cell r="AB7702">
            <v>2025</v>
          </cell>
        </row>
        <row r="7702">
          <cell r="AF7702" t="str">
            <v>代收水费</v>
          </cell>
        </row>
        <row r="7703">
          <cell r="C7703" t="str">
            <v>中华东波苑</v>
          </cell>
        </row>
        <row r="7703">
          <cell r="K7703" t="str">
            <v>2025年</v>
          </cell>
        </row>
        <row r="7703">
          <cell r="M7703">
            <v>46022</v>
          </cell>
        </row>
        <row r="7703">
          <cell r="S7703">
            <v>1673.88</v>
          </cell>
        </row>
        <row r="7703">
          <cell r="AA7703">
            <v>45901</v>
          </cell>
          <cell r="AB7703">
            <v>2025</v>
          </cell>
        </row>
        <row r="7703">
          <cell r="AF7703" t="str">
            <v>住宅物业费</v>
          </cell>
        </row>
        <row r="7704">
          <cell r="C7704" t="str">
            <v>中华东波苑</v>
          </cell>
        </row>
        <row r="7704">
          <cell r="K7704" t="str">
            <v>2025年</v>
          </cell>
        </row>
        <row r="7704">
          <cell r="M7704">
            <v>46022</v>
          </cell>
        </row>
        <row r="7704">
          <cell r="S7704">
            <v>1955.58</v>
          </cell>
        </row>
        <row r="7704">
          <cell r="AA7704">
            <v>45901</v>
          </cell>
          <cell r="AB7704">
            <v>2025</v>
          </cell>
        </row>
        <row r="7704">
          <cell r="AF7704" t="str">
            <v>住宅物业费</v>
          </cell>
        </row>
        <row r="7705">
          <cell r="C7705" t="str">
            <v>中华东波苑</v>
          </cell>
        </row>
        <row r="7705">
          <cell r="K7705" t="str">
            <v>2025年</v>
          </cell>
        </row>
        <row r="7705">
          <cell r="M7705">
            <v>46022</v>
          </cell>
        </row>
        <row r="7705">
          <cell r="S7705">
            <v>750</v>
          </cell>
        </row>
        <row r="7705">
          <cell r="AA7705">
            <v>45901</v>
          </cell>
          <cell r="AB7705">
            <v>2025</v>
          </cell>
        </row>
        <row r="7705">
          <cell r="AF7705" t="str">
            <v>小业主产权车辆管理费</v>
          </cell>
        </row>
        <row r="7706">
          <cell r="C7706" t="str">
            <v>中华东波苑</v>
          </cell>
        </row>
        <row r="7706">
          <cell r="K7706" t="str">
            <v>2025年</v>
          </cell>
        </row>
        <row r="7706">
          <cell r="M7706">
            <v>46022</v>
          </cell>
        </row>
        <row r="7706">
          <cell r="S7706">
            <v>2178.72</v>
          </cell>
        </row>
        <row r="7706">
          <cell r="AA7706">
            <v>45901</v>
          </cell>
          <cell r="AB7706">
            <v>2025</v>
          </cell>
        </row>
        <row r="7706">
          <cell r="AF7706" t="str">
            <v>住宅物业费</v>
          </cell>
        </row>
        <row r="7707">
          <cell r="C7707" t="str">
            <v>中华东波苑</v>
          </cell>
        </row>
        <row r="7707">
          <cell r="K7707" t="str">
            <v>2025年</v>
          </cell>
        </row>
        <row r="7707">
          <cell r="M7707">
            <v>45925</v>
          </cell>
        </row>
        <row r="7707">
          <cell r="S7707">
            <v>350</v>
          </cell>
        </row>
        <row r="7707">
          <cell r="AA7707">
            <v>45901</v>
          </cell>
          <cell r="AB7707">
            <v>2025</v>
          </cell>
        </row>
        <row r="7707">
          <cell r="AF7707" t="str">
            <v>临时停车费</v>
          </cell>
        </row>
        <row r="7708">
          <cell r="C7708" t="str">
            <v>中华东波苑</v>
          </cell>
        </row>
        <row r="7708">
          <cell r="K7708" t="str">
            <v>2025年</v>
          </cell>
        </row>
        <row r="7708">
          <cell r="M7708">
            <v>45925</v>
          </cell>
        </row>
        <row r="7708">
          <cell r="S7708">
            <v>0.4</v>
          </cell>
        </row>
        <row r="7708">
          <cell r="AA7708">
            <v>45901</v>
          </cell>
          <cell r="AB7708">
            <v>2025</v>
          </cell>
        </row>
        <row r="7708">
          <cell r="AF7708" t="str">
            <v>其他收入</v>
          </cell>
        </row>
        <row r="7709">
          <cell r="C7709" t="str">
            <v>中华东波苑</v>
          </cell>
        </row>
        <row r="7709">
          <cell r="K7709" t="str">
            <v>2025年</v>
          </cell>
        </row>
        <row r="7709">
          <cell r="M7709">
            <v>45900</v>
          </cell>
        </row>
        <row r="7709">
          <cell r="S7709">
            <v>4277.9</v>
          </cell>
        </row>
        <row r="7709">
          <cell r="AA7709">
            <v>45901</v>
          </cell>
          <cell r="AB7709">
            <v>2025</v>
          </cell>
        </row>
        <row r="7709">
          <cell r="AF7709" t="str">
            <v>电费及管理费</v>
          </cell>
        </row>
        <row r="7710">
          <cell r="C7710" t="str">
            <v>中华东波苑</v>
          </cell>
        </row>
        <row r="7710">
          <cell r="K7710" t="str">
            <v>2025年</v>
          </cell>
        </row>
        <row r="7710">
          <cell r="M7710">
            <v>45900</v>
          </cell>
        </row>
        <row r="7710">
          <cell r="S7710">
            <v>360</v>
          </cell>
        </row>
        <row r="7710">
          <cell r="AA7710">
            <v>45901</v>
          </cell>
          <cell r="AB7710">
            <v>2025</v>
          </cell>
        </row>
        <row r="7710">
          <cell r="AF7710" t="str">
            <v>代收水费</v>
          </cell>
        </row>
        <row r="7711">
          <cell r="C7711" t="str">
            <v>中华东波苑</v>
          </cell>
        </row>
        <row r="7711">
          <cell r="K7711" t="str">
            <v>2025年</v>
          </cell>
        </row>
        <row r="7711">
          <cell r="M7711">
            <v>45900</v>
          </cell>
        </row>
        <row r="7711">
          <cell r="S7711">
            <v>7253.4</v>
          </cell>
        </row>
        <row r="7711">
          <cell r="AA7711">
            <v>45901</v>
          </cell>
          <cell r="AB7711">
            <v>2025</v>
          </cell>
        </row>
        <row r="7711">
          <cell r="AF7711" t="str">
            <v>电费及管理费</v>
          </cell>
        </row>
        <row r="7712">
          <cell r="C7712" t="str">
            <v>中华东波苑</v>
          </cell>
        </row>
        <row r="7712">
          <cell r="K7712" t="str">
            <v>2025年</v>
          </cell>
        </row>
        <row r="7712">
          <cell r="M7712">
            <v>45900</v>
          </cell>
        </row>
        <row r="7712">
          <cell r="S7712">
            <v>1402.5</v>
          </cell>
        </row>
        <row r="7712">
          <cell r="AA7712">
            <v>45901</v>
          </cell>
          <cell r="AB7712">
            <v>2025</v>
          </cell>
        </row>
        <row r="7712">
          <cell r="AF7712" t="str">
            <v>代收水费</v>
          </cell>
        </row>
        <row r="7713">
          <cell r="C7713" t="str">
            <v>中华东波苑</v>
          </cell>
        </row>
        <row r="7713">
          <cell r="K7713" t="str">
            <v>2025年</v>
          </cell>
        </row>
        <row r="7713">
          <cell r="M7713">
            <v>45900</v>
          </cell>
        </row>
        <row r="7713">
          <cell r="S7713">
            <v>6371.2</v>
          </cell>
        </row>
        <row r="7713">
          <cell r="AA7713">
            <v>45901</v>
          </cell>
          <cell r="AB7713">
            <v>2025</v>
          </cell>
        </row>
        <row r="7713">
          <cell r="AF7713" t="str">
            <v>电费及管理费</v>
          </cell>
        </row>
        <row r="7714">
          <cell r="C7714" t="str">
            <v>中华东波苑</v>
          </cell>
        </row>
        <row r="7714">
          <cell r="K7714" t="str">
            <v>2025年</v>
          </cell>
        </row>
        <row r="7714">
          <cell r="M7714">
            <v>45900</v>
          </cell>
        </row>
        <row r="7714">
          <cell r="S7714">
            <v>601.02</v>
          </cell>
        </row>
        <row r="7714">
          <cell r="AA7714">
            <v>45901</v>
          </cell>
          <cell r="AB7714">
            <v>2025</v>
          </cell>
        </row>
        <row r="7714">
          <cell r="AF7714" t="str">
            <v>代收水费</v>
          </cell>
        </row>
        <row r="7715">
          <cell r="C7715" t="str">
            <v>中华东波苑</v>
          </cell>
        </row>
        <row r="7715">
          <cell r="K7715" t="str">
            <v>2025年</v>
          </cell>
        </row>
        <row r="7715">
          <cell r="M7715">
            <v>45930</v>
          </cell>
        </row>
        <row r="7715">
          <cell r="S7715">
            <v>2365.5</v>
          </cell>
        </row>
        <row r="7715">
          <cell r="AA7715">
            <v>45901</v>
          </cell>
          <cell r="AB7715">
            <v>2025</v>
          </cell>
        </row>
        <row r="7715">
          <cell r="AF7715" t="str">
            <v>商铺物业费</v>
          </cell>
        </row>
        <row r="7716">
          <cell r="C7716" t="str">
            <v>中华东波苑</v>
          </cell>
        </row>
        <row r="7716">
          <cell r="K7716" t="str">
            <v>2025年</v>
          </cell>
        </row>
        <row r="7716">
          <cell r="M7716">
            <v>46022</v>
          </cell>
        </row>
        <row r="7716">
          <cell r="S7716">
            <v>4200</v>
          </cell>
        </row>
        <row r="7716">
          <cell r="AA7716">
            <v>45901</v>
          </cell>
          <cell r="AB7716">
            <v>2025</v>
          </cell>
        </row>
        <row r="7716">
          <cell r="AF7716" t="str">
            <v>地下停车费</v>
          </cell>
        </row>
        <row r="7717">
          <cell r="C7717" t="str">
            <v>中华东波苑</v>
          </cell>
        </row>
        <row r="7717">
          <cell r="K7717" t="str">
            <v>2025年</v>
          </cell>
        </row>
        <row r="7717">
          <cell r="M7717">
            <v>46022</v>
          </cell>
        </row>
        <row r="7717">
          <cell r="S7717">
            <v>1673.88</v>
          </cell>
        </row>
        <row r="7717">
          <cell r="AA7717">
            <v>45901</v>
          </cell>
          <cell r="AB7717">
            <v>2025</v>
          </cell>
        </row>
        <row r="7717">
          <cell r="AF7717" t="str">
            <v>住宅物业费</v>
          </cell>
        </row>
        <row r="7718">
          <cell r="C7718" t="str">
            <v>中华东波苑</v>
          </cell>
        </row>
        <row r="7718">
          <cell r="K7718" t="str">
            <v>2025年</v>
          </cell>
        </row>
        <row r="7718">
          <cell r="M7718">
            <v>46022</v>
          </cell>
        </row>
        <row r="7718">
          <cell r="S7718">
            <v>3000</v>
          </cell>
        </row>
        <row r="7718">
          <cell r="AA7718">
            <v>45901</v>
          </cell>
          <cell r="AB7718">
            <v>2025</v>
          </cell>
        </row>
        <row r="7718">
          <cell r="AF7718" t="str">
            <v>地面停车费</v>
          </cell>
        </row>
        <row r="7719">
          <cell r="C7719" t="str">
            <v>中华东波苑</v>
          </cell>
        </row>
        <row r="7719">
          <cell r="K7719" t="str">
            <v>2025年</v>
          </cell>
        </row>
        <row r="7719">
          <cell r="M7719">
            <v>45900</v>
          </cell>
        </row>
        <row r="7719">
          <cell r="S7719">
            <v>2997</v>
          </cell>
        </row>
        <row r="7719">
          <cell r="AA7719">
            <v>45901</v>
          </cell>
          <cell r="AB7719">
            <v>2025</v>
          </cell>
        </row>
        <row r="7719">
          <cell r="AF7719" t="str">
            <v>电费及管理费</v>
          </cell>
        </row>
        <row r="7720">
          <cell r="C7720" t="str">
            <v>中华东波苑</v>
          </cell>
        </row>
        <row r="7720">
          <cell r="K7720" t="str">
            <v>2025年</v>
          </cell>
        </row>
        <row r="7720">
          <cell r="M7720">
            <v>45900</v>
          </cell>
        </row>
        <row r="7720">
          <cell r="S7720">
            <v>502.5</v>
          </cell>
        </row>
        <row r="7720">
          <cell r="AA7720">
            <v>45901</v>
          </cell>
          <cell r="AB7720">
            <v>2025</v>
          </cell>
        </row>
        <row r="7720">
          <cell r="AF7720" t="str">
            <v>代收水费</v>
          </cell>
        </row>
        <row r="7721">
          <cell r="C7721" t="str">
            <v>中华东波苑</v>
          </cell>
        </row>
        <row r="7721">
          <cell r="K7721" t="str">
            <v>2025年</v>
          </cell>
        </row>
        <row r="7721">
          <cell r="M7721">
            <v>45930</v>
          </cell>
        </row>
        <row r="7721">
          <cell r="S7721">
            <v>500</v>
          </cell>
        </row>
        <row r="7721">
          <cell r="AA7721">
            <v>45901</v>
          </cell>
          <cell r="AB7721">
            <v>2025</v>
          </cell>
        </row>
        <row r="7721">
          <cell r="AF7721" t="str">
            <v>临时停车费</v>
          </cell>
        </row>
        <row r="7722">
          <cell r="C7722" t="str">
            <v>中华东波苑</v>
          </cell>
        </row>
        <row r="7722">
          <cell r="K7722" t="str">
            <v>2025年</v>
          </cell>
        </row>
        <row r="7722">
          <cell r="M7722">
            <v>45930</v>
          </cell>
        </row>
        <row r="7722">
          <cell r="S7722">
            <v>150</v>
          </cell>
        </row>
        <row r="7722">
          <cell r="AA7722">
            <v>45901</v>
          </cell>
          <cell r="AB7722">
            <v>2025</v>
          </cell>
        </row>
        <row r="7722">
          <cell r="AF7722" t="str">
            <v>临时停车费</v>
          </cell>
        </row>
        <row r="7723">
          <cell r="C7723" t="str">
            <v>中华东波苑</v>
          </cell>
        </row>
        <row r="7723">
          <cell r="K7723" t="str">
            <v>2025年</v>
          </cell>
        </row>
        <row r="7723">
          <cell r="M7723">
            <v>46022</v>
          </cell>
        </row>
        <row r="7723">
          <cell r="S7723">
            <v>2183.52</v>
          </cell>
        </row>
        <row r="7723">
          <cell r="AA7723">
            <v>45931</v>
          </cell>
          <cell r="AB7723">
            <v>2025</v>
          </cell>
        </row>
        <row r="7723">
          <cell r="AF7723" t="str">
            <v>住宅物业费</v>
          </cell>
        </row>
        <row r="7724">
          <cell r="C7724" t="str">
            <v>中华东波苑</v>
          </cell>
        </row>
        <row r="7724">
          <cell r="K7724" t="str">
            <v>2025年</v>
          </cell>
        </row>
        <row r="7724">
          <cell r="M7724">
            <v>46022</v>
          </cell>
        </row>
        <row r="7724">
          <cell r="S7724">
            <v>1656.12</v>
          </cell>
        </row>
        <row r="7724">
          <cell r="AA7724">
            <v>45931</v>
          </cell>
          <cell r="AB7724">
            <v>2025</v>
          </cell>
        </row>
        <row r="7724">
          <cell r="AF7724" t="str">
            <v>住宅物业费</v>
          </cell>
        </row>
        <row r="7725">
          <cell r="C7725" t="str">
            <v>中华东波苑</v>
          </cell>
        </row>
        <row r="7725">
          <cell r="K7725" t="str">
            <v>2025年</v>
          </cell>
        </row>
        <row r="7725">
          <cell r="M7725">
            <v>45930</v>
          </cell>
        </row>
        <row r="7725">
          <cell r="S7725">
            <v>9327.5</v>
          </cell>
        </row>
        <row r="7725">
          <cell r="AA7725">
            <v>45931</v>
          </cell>
          <cell r="AB7725">
            <v>2025</v>
          </cell>
        </row>
        <row r="7725">
          <cell r="AF7725" t="str">
            <v>商铺物业费</v>
          </cell>
        </row>
        <row r="7726">
          <cell r="C7726" t="str">
            <v>中华东波苑</v>
          </cell>
        </row>
        <row r="7726">
          <cell r="K7726" t="str">
            <v>2025年</v>
          </cell>
        </row>
        <row r="7726">
          <cell r="M7726">
            <v>45930</v>
          </cell>
        </row>
        <row r="7726">
          <cell r="S7726">
            <v>804.1</v>
          </cell>
        </row>
        <row r="7726">
          <cell r="AA7726">
            <v>45931</v>
          </cell>
          <cell r="AB7726">
            <v>2025</v>
          </cell>
        </row>
        <row r="7726">
          <cell r="AF7726" t="str">
            <v>电费及管理费</v>
          </cell>
        </row>
        <row r="7727">
          <cell r="C7727" t="str">
            <v>中华东波苑</v>
          </cell>
        </row>
        <row r="7727">
          <cell r="K7727" t="str">
            <v>2025年</v>
          </cell>
        </row>
        <row r="7727">
          <cell r="M7727">
            <v>45930</v>
          </cell>
        </row>
        <row r="7727">
          <cell r="S7727">
            <v>72</v>
          </cell>
        </row>
        <row r="7727">
          <cell r="AA7727">
            <v>45931</v>
          </cell>
          <cell r="AB7727">
            <v>2025</v>
          </cell>
        </row>
        <row r="7727">
          <cell r="AF7727" t="str">
            <v>电费及管理费</v>
          </cell>
        </row>
        <row r="7728">
          <cell r="C7728" t="str">
            <v>中华东波苑</v>
          </cell>
        </row>
        <row r="7728">
          <cell r="K7728" t="str">
            <v>2025年</v>
          </cell>
        </row>
        <row r="7728">
          <cell r="M7728">
            <v>45930</v>
          </cell>
        </row>
        <row r="7728">
          <cell r="S7728">
            <v>21.66</v>
          </cell>
        </row>
        <row r="7728">
          <cell r="AA7728">
            <v>45931</v>
          </cell>
          <cell r="AB7728">
            <v>2025</v>
          </cell>
        </row>
        <row r="7728">
          <cell r="AF7728" t="str">
            <v>代收水费</v>
          </cell>
        </row>
        <row r="7729">
          <cell r="C7729" t="str">
            <v>中华东波苑</v>
          </cell>
        </row>
        <row r="7729">
          <cell r="K7729" t="str">
            <v>2025年</v>
          </cell>
        </row>
        <row r="7729">
          <cell r="M7729">
            <v>45900</v>
          </cell>
        </row>
        <row r="7729">
          <cell r="S7729">
            <v>42080</v>
          </cell>
        </row>
        <row r="7729">
          <cell r="AA7729">
            <v>45931</v>
          </cell>
          <cell r="AB7729">
            <v>2025</v>
          </cell>
        </row>
        <row r="7729">
          <cell r="AF7729" t="str">
            <v>电费及管理费</v>
          </cell>
        </row>
        <row r="7730">
          <cell r="C7730" t="str">
            <v>中华东波苑</v>
          </cell>
        </row>
        <row r="7730">
          <cell r="K7730" t="str">
            <v>2025年</v>
          </cell>
        </row>
        <row r="7730">
          <cell r="M7730">
            <v>45900</v>
          </cell>
        </row>
        <row r="7730">
          <cell r="S7730">
            <v>6093.68</v>
          </cell>
        </row>
        <row r="7730">
          <cell r="AA7730">
            <v>45931</v>
          </cell>
          <cell r="AB7730">
            <v>2025</v>
          </cell>
        </row>
        <row r="7730">
          <cell r="AF7730" t="str">
            <v>代收水费</v>
          </cell>
        </row>
        <row r="7731">
          <cell r="C7731" t="str">
            <v>中华东波苑</v>
          </cell>
        </row>
        <row r="7731">
          <cell r="K7731" t="str">
            <v>2025年</v>
          </cell>
        </row>
        <row r="7731">
          <cell r="M7731">
            <v>45930</v>
          </cell>
        </row>
        <row r="7731">
          <cell r="S7731">
            <v>117.7</v>
          </cell>
        </row>
        <row r="7731">
          <cell r="AA7731">
            <v>45931</v>
          </cell>
          <cell r="AB7731">
            <v>2025</v>
          </cell>
        </row>
        <row r="7731">
          <cell r="AF7731" t="str">
            <v>电费及管理费</v>
          </cell>
        </row>
        <row r="7732">
          <cell r="C7732" t="str">
            <v>中华东波苑</v>
          </cell>
        </row>
        <row r="7732">
          <cell r="K7732" t="str">
            <v>2025年</v>
          </cell>
        </row>
        <row r="7732">
          <cell r="M7732">
            <v>45930</v>
          </cell>
        </row>
        <row r="7732">
          <cell r="S7732">
            <v>462.08</v>
          </cell>
        </row>
        <row r="7732">
          <cell r="AA7732">
            <v>45931</v>
          </cell>
          <cell r="AB7732">
            <v>2025</v>
          </cell>
        </row>
        <row r="7732">
          <cell r="AF7732" t="str">
            <v>代收水费</v>
          </cell>
        </row>
        <row r="7733">
          <cell r="C7733" t="str">
            <v>中华东波苑</v>
          </cell>
        </row>
        <row r="7733">
          <cell r="K7733" t="str">
            <v>2025年</v>
          </cell>
        </row>
        <row r="7733">
          <cell r="M7733">
            <v>45930</v>
          </cell>
        </row>
        <row r="7733">
          <cell r="S7733">
            <v>202.16</v>
          </cell>
        </row>
        <row r="7733">
          <cell r="AA7733">
            <v>45931</v>
          </cell>
          <cell r="AB7733">
            <v>2025</v>
          </cell>
        </row>
        <row r="7733">
          <cell r="AF7733" t="str">
            <v>代收水费</v>
          </cell>
        </row>
        <row r="7734">
          <cell r="C7734" t="str">
            <v>中华东波苑</v>
          </cell>
        </row>
        <row r="7734">
          <cell r="K7734" t="str">
            <v>2025年</v>
          </cell>
        </row>
        <row r="7734">
          <cell r="M7734">
            <v>45930</v>
          </cell>
        </row>
        <row r="7734">
          <cell r="S7734">
            <v>3835.7</v>
          </cell>
        </row>
        <row r="7734">
          <cell r="AA7734">
            <v>45931</v>
          </cell>
          <cell r="AB7734">
            <v>2025</v>
          </cell>
        </row>
        <row r="7734">
          <cell r="AF7734" t="str">
            <v>电费及管理费</v>
          </cell>
        </row>
        <row r="7735">
          <cell r="C7735" t="str">
            <v>中华东波苑</v>
          </cell>
        </row>
        <row r="7735">
          <cell r="K7735" t="str">
            <v>2025年</v>
          </cell>
        </row>
        <row r="7735">
          <cell r="M7735">
            <v>45930</v>
          </cell>
        </row>
        <row r="7735">
          <cell r="S7735">
            <v>720</v>
          </cell>
        </row>
        <row r="7735">
          <cell r="AA7735">
            <v>45931</v>
          </cell>
          <cell r="AB7735">
            <v>2025</v>
          </cell>
        </row>
        <row r="7735">
          <cell r="AF7735" t="str">
            <v>代收水费</v>
          </cell>
        </row>
        <row r="7736">
          <cell r="C7736" t="str">
            <v>中华东波苑</v>
          </cell>
        </row>
        <row r="7736">
          <cell r="K7736" t="str">
            <v>2025年</v>
          </cell>
        </row>
        <row r="7736">
          <cell r="M7736">
            <v>45930</v>
          </cell>
        </row>
        <row r="7736">
          <cell r="S7736">
            <v>355.2</v>
          </cell>
        </row>
        <row r="7736">
          <cell r="AA7736">
            <v>45931</v>
          </cell>
          <cell r="AB7736">
            <v>2025</v>
          </cell>
        </row>
        <row r="7736">
          <cell r="AF7736" t="str">
            <v>电费及管理费</v>
          </cell>
        </row>
        <row r="7737">
          <cell r="C7737" t="str">
            <v>中华东波苑</v>
          </cell>
        </row>
        <row r="7737">
          <cell r="K7737" t="str">
            <v>2025年</v>
          </cell>
        </row>
        <row r="7737">
          <cell r="M7737">
            <v>45930</v>
          </cell>
        </row>
        <row r="7737">
          <cell r="S7737">
            <v>135</v>
          </cell>
        </row>
        <row r="7737">
          <cell r="AA7737">
            <v>45931</v>
          </cell>
          <cell r="AB7737">
            <v>2025</v>
          </cell>
        </row>
        <row r="7737">
          <cell r="AF7737" t="str">
            <v>代收水费</v>
          </cell>
        </row>
        <row r="7738">
          <cell r="C7738" t="str">
            <v>中华东波苑</v>
          </cell>
        </row>
        <row r="7738">
          <cell r="K7738" t="str">
            <v>2025年</v>
          </cell>
        </row>
        <row r="7738">
          <cell r="M7738">
            <v>45930</v>
          </cell>
        </row>
        <row r="7738">
          <cell r="S7738">
            <v>337.5</v>
          </cell>
        </row>
        <row r="7738">
          <cell r="AA7738">
            <v>45931</v>
          </cell>
          <cell r="AB7738">
            <v>2025</v>
          </cell>
        </row>
        <row r="7738">
          <cell r="AF7738" t="str">
            <v>代收水费</v>
          </cell>
        </row>
        <row r="7739">
          <cell r="C7739" t="str">
            <v>中华东波苑</v>
          </cell>
        </row>
        <row r="7739">
          <cell r="K7739" t="str">
            <v>2025年</v>
          </cell>
        </row>
        <row r="7739">
          <cell r="M7739">
            <v>45930</v>
          </cell>
        </row>
        <row r="7739">
          <cell r="S7739">
            <v>194.94</v>
          </cell>
        </row>
        <row r="7739">
          <cell r="AA7739">
            <v>45931</v>
          </cell>
          <cell r="AB7739">
            <v>2025</v>
          </cell>
        </row>
        <row r="7739">
          <cell r="AF7739" t="str">
            <v>代收水费</v>
          </cell>
        </row>
        <row r="7740">
          <cell r="C7740" t="str">
            <v>中华东波苑</v>
          </cell>
        </row>
        <row r="7740">
          <cell r="K7740" t="str">
            <v>2025年</v>
          </cell>
        </row>
        <row r="7740">
          <cell r="M7740">
            <v>46022</v>
          </cell>
        </row>
        <row r="7740">
          <cell r="S7740">
            <v>2094.36</v>
          </cell>
        </row>
        <row r="7740">
          <cell r="AA7740">
            <v>45931</v>
          </cell>
          <cell r="AB7740">
            <v>2025</v>
          </cell>
        </row>
        <row r="7740">
          <cell r="AF7740" t="str">
            <v>住宅物业费</v>
          </cell>
        </row>
        <row r="7741">
          <cell r="C7741" t="str">
            <v>中华东波苑</v>
          </cell>
        </row>
        <row r="7741">
          <cell r="K7741" t="str">
            <v>2025年</v>
          </cell>
        </row>
        <row r="7741">
          <cell r="M7741">
            <v>46022</v>
          </cell>
        </row>
        <row r="7741">
          <cell r="S7741">
            <v>1500</v>
          </cell>
        </row>
        <row r="7741">
          <cell r="AA7741">
            <v>45931</v>
          </cell>
          <cell r="AB7741">
            <v>2025</v>
          </cell>
        </row>
        <row r="7741">
          <cell r="AF7741" t="str">
            <v>小业主产权车辆管理费</v>
          </cell>
        </row>
        <row r="7742">
          <cell r="C7742" t="str">
            <v>中华东波苑</v>
          </cell>
        </row>
        <row r="7742">
          <cell r="K7742" t="str">
            <v>2025年</v>
          </cell>
        </row>
        <row r="7742">
          <cell r="M7742">
            <v>45930</v>
          </cell>
        </row>
        <row r="7742">
          <cell r="S7742">
            <v>7087</v>
          </cell>
        </row>
        <row r="7742">
          <cell r="AA7742">
            <v>45931</v>
          </cell>
          <cell r="AB7742">
            <v>2025</v>
          </cell>
        </row>
        <row r="7742">
          <cell r="AF7742" t="str">
            <v>电费及管理费</v>
          </cell>
        </row>
        <row r="7743">
          <cell r="C7743" t="str">
            <v>中华东波苑</v>
          </cell>
        </row>
        <row r="7743">
          <cell r="K7743" t="str">
            <v>2025年</v>
          </cell>
        </row>
        <row r="7743">
          <cell r="M7743">
            <v>45930</v>
          </cell>
        </row>
        <row r="7743">
          <cell r="S7743">
            <v>101.08</v>
          </cell>
        </row>
        <row r="7743">
          <cell r="AA7743">
            <v>45931</v>
          </cell>
          <cell r="AB7743">
            <v>2025</v>
          </cell>
        </row>
        <row r="7743">
          <cell r="AF7743" t="str">
            <v>代收水费</v>
          </cell>
        </row>
        <row r="7744">
          <cell r="C7744" t="str">
            <v>中华东波苑</v>
          </cell>
        </row>
        <row r="7744">
          <cell r="K7744" t="str">
            <v>2025年</v>
          </cell>
        </row>
        <row r="7744">
          <cell r="M7744">
            <v>45930</v>
          </cell>
        </row>
        <row r="7744">
          <cell r="S7744">
            <v>4288.9</v>
          </cell>
        </row>
        <row r="7744">
          <cell r="AA7744">
            <v>45931</v>
          </cell>
          <cell r="AB7744">
            <v>2025</v>
          </cell>
        </row>
        <row r="7744">
          <cell r="AF7744" t="str">
            <v>电费及管理费</v>
          </cell>
        </row>
        <row r="7745">
          <cell r="C7745" t="str">
            <v>中华东波苑</v>
          </cell>
        </row>
        <row r="7745">
          <cell r="K7745" t="str">
            <v>2025年</v>
          </cell>
        </row>
        <row r="7745">
          <cell r="M7745">
            <v>45930</v>
          </cell>
        </row>
        <row r="7745">
          <cell r="S7745">
            <v>21.66</v>
          </cell>
        </row>
        <row r="7745">
          <cell r="AA7745">
            <v>45931</v>
          </cell>
          <cell r="AB7745">
            <v>2025</v>
          </cell>
        </row>
        <row r="7745">
          <cell r="AF7745" t="str">
            <v>代收水费</v>
          </cell>
        </row>
        <row r="7746">
          <cell r="C7746" t="str">
            <v>中华东波苑</v>
          </cell>
        </row>
        <row r="7746">
          <cell r="K7746" t="str">
            <v>2025年</v>
          </cell>
        </row>
        <row r="7746">
          <cell r="M7746">
            <v>45930</v>
          </cell>
        </row>
        <row r="7746">
          <cell r="S7746">
            <v>5975.2</v>
          </cell>
        </row>
        <row r="7746">
          <cell r="AA7746">
            <v>45931</v>
          </cell>
          <cell r="AB7746">
            <v>2025</v>
          </cell>
        </row>
        <row r="7746">
          <cell r="AF7746" t="str">
            <v>电费及管理费</v>
          </cell>
        </row>
        <row r="7747">
          <cell r="C7747" t="str">
            <v>中华东波苑</v>
          </cell>
        </row>
        <row r="7747">
          <cell r="K7747" t="str">
            <v>2025年</v>
          </cell>
        </row>
        <row r="7747">
          <cell r="M7747">
            <v>45930</v>
          </cell>
        </row>
        <row r="7747">
          <cell r="S7747">
            <v>1117.5</v>
          </cell>
        </row>
        <row r="7747">
          <cell r="AA7747">
            <v>45931</v>
          </cell>
          <cell r="AB7747">
            <v>2025</v>
          </cell>
        </row>
        <row r="7747">
          <cell r="AF7747" t="str">
            <v>代收水费</v>
          </cell>
        </row>
        <row r="7748">
          <cell r="C7748" t="str">
            <v>中华东波苑</v>
          </cell>
        </row>
        <row r="7748">
          <cell r="K7748" t="str">
            <v>2025年</v>
          </cell>
        </row>
        <row r="7748">
          <cell r="M7748">
            <v>46022</v>
          </cell>
        </row>
        <row r="7748">
          <cell r="S7748">
            <v>4248.3</v>
          </cell>
        </row>
        <row r="7748">
          <cell r="AA7748">
            <v>45931</v>
          </cell>
          <cell r="AB7748">
            <v>2025</v>
          </cell>
        </row>
        <row r="7748">
          <cell r="AF7748" t="str">
            <v>商铺物业费</v>
          </cell>
        </row>
        <row r="7749">
          <cell r="C7749" t="str">
            <v>中华东波苑</v>
          </cell>
        </row>
        <row r="7749">
          <cell r="K7749" t="str">
            <v>2025年</v>
          </cell>
        </row>
        <row r="7749">
          <cell r="M7749">
            <v>46022</v>
          </cell>
        </row>
        <row r="7749">
          <cell r="S7749">
            <v>7482.3</v>
          </cell>
        </row>
        <row r="7749">
          <cell r="AA7749">
            <v>45931</v>
          </cell>
          <cell r="AB7749">
            <v>2025</v>
          </cell>
        </row>
        <row r="7749">
          <cell r="AF7749" t="str">
            <v>商铺物业费</v>
          </cell>
        </row>
        <row r="7750">
          <cell r="C7750" t="str">
            <v>中华东波苑</v>
          </cell>
        </row>
        <row r="7750">
          <cell r="K7750" t="str">
            <v>2025年</v>
          </cell>
        </row>
        <row r="7750">
          <cell r="M7750">
            <v>45930</v>
          </cell>
        </row>
        <row r="7750">
          <cell r="S7750">
            <v>618.75</v>
          </cell>
        </row>
        <row r="7750">
          <cell r="AA7750">
            <v>45931</v>
          </cell>
          <cell r="AB7750">
            <v>2025</v>
          </cell>
        </row>
        <row r="7750">
          <cell r="AF7750" t="str">
            <v>电费及管理费</v>
          </cell>
        </row>
        <row r="7751">
          <cell r="C7751" t="str">
            <v>中华东波苑</v>
          </cell>
        </row>
        <row r="7751">
          <cell r="K7751" t="str">
            <v>2025年</v>
          </cell>
        </row>
        <row r="7751">
          <cell r="M7751">
            <v>45930</v>
          </cell>
        </row>
        <row r="7751">
          <cell r="S7751">
            <v>22.5</v>
          </cell>
        </row>
        <row r="7751">
          <cell r="AA7751">
            <v>45931</v>
          </cell>
          <cell r="AB7751">
            <v>2025</v>
          </cell>
        </row>
        <row r="7751">
          <cell r="AF7751" t="str">
            <v>代收水费</v>
          </cell>
        </row>
        <row r="7752">
          <cell r="C7752" t="str">
            <v>中华东波苑</v>
          </cell>
        </row>
        <row r="7752">
          <cell r="K7752" t="str">
            <v>2025年</v>
          </cell>
        </row>
        <row r="7752">
          <cell r="M7752">
            <v>45930</v>
          </cell>
        </row>
        <row r="7752">
          <cell r="S7752">
            <v>1766</v>
          </cell>
        </row>
        <row r="7752">
          <cell r="AA7752">
            <v>45931</v>
          </cell>
          <cell r="AB7752">
            <v>2025</v>
          </cell>
        </row>
        <row r="7752">
          <cell r="AF7752" t="str">
            <v>电费及管理费</v>
          </cell>
        </row>
        <row r="7753">
          <cell r="C7753" t="str">
            <v>中华东波苑</v>
          </cell>
        </row>
        <row r="7753">
          <cell r="K7753" t="str">
            <v>2025年</v>
          </cell>
        </row>
        <row r="7753">
          <cell r="M7753">
            <v>46022</v>
          </cell>
        </row>
        <row r="7753">
          <cell r="S7753">
            <v>828</v>
          </cell>
        </row>
        <row r="7753">
          <cell r="AA7753">
            <v>45931</v>
          </cell>
          <cell r="AB7753">
            <v>2025</v>
          </cell>
        </row>
        <row r="7753">
          <cell r="AF7753" t="str">
            <v>住宅物业费</v>
          </cell>
        </row>
        <row r="7754">
          <cell r="C7754" t="str">
            <v>中华东波苑</v>
          </cell>
        </row>
        <row r="7754">
          <cell r="K7754" t="str">
            <v>2025年</v>
          </cell>
        </row>
        <row r="7754">
          <cell r="M7754">
            <v>45900</v>
          </cell>
        </row>
        <row r="7754">
          <cell r="S7754">
            <v>47614</v>
          </cell>
        </row>
        <row r="7754">
          <cell r="AA7754">
            <v>45931</v>
          </cell>
          <cell r="AB7754">
            <v>2025</v>
          </cell>
        </row>
        <row r="7754">
          <cell r="AF7754" t="str">
            <v>电费及管理费</v>
          </cell>
        </row>
        <row r="7755">
          <cell r="C7755" t="str">
            <v>中华东波苑</v>
          </cell>
        </row>
        <row r="7755">
          <cell r="K7755" t="str">
            <v>2025年</v>
          </cell>
        </row>
        <row r="7755">
          <cell r="M7755">
            <v>45900</v>
          </cell>
        </row>
        <row r="7755">
          <cell r="S7755">
            <v>5400</v>
          </cell>
        </row>
        <row r="7755">
          <cell r="AA7755">
            <v>45931</v>
          </cell>
          <cell r="AB7755">
            <v>2025</v>
          </cell>
        </row>
        <row r="7755">
          <cell r="AF7755" t="str">
            <v>代收水费</v>
          </cell>
        </row>
        <row r="7756">
          <cell r="C7756" t="str">
            <v>中华东波苑</v>
          </cell>
        </row>
        <row r="7756">
          <cell r="K7756" t="str">
            <v>2025年</v>
          </cell>
        </row>
        <row r="7756">
          <cell r="M7756">
            <v>46022</v>
          </cell>
        </row>
        <row r="7756">
          <cell r="S7756">
            <v>1673.88</v>
          </cell>
        </row>
        <row r="7756">
          <cell r="AA7756">
            <v>45931</v>
          </cell>
          <cell r="AB7756">
            <v>2025</v>
          </cell>
        </row>
        <row r="7756">
          <cell r="AF7756" t="str">
            <v>住宅物业费</v>
          </cell>
        </row>
        <row r="7757">
          <cell r="C7757" t="str">
            <v>中华东波苑</v>
          </cell>
        </row>
        <row r="7757">
          <cell r="K7757" t="str">
            <v>2025年</v>
          </cell>
        </row>
        <row r="7757">
          <cell r="M7757">
            <v>46022</v>
          </cell>
        </row>
        <row r="7757">
          <cell r="S7757">
            <v>449.79</v>
          </cell>
        </row>
        <row r="7757">
          <cell r="AA7757">
            <v>45931</v>
          </cell>
          <cell r="AB7757">
            <v>2025</v>
          </cell>
        </row>
        <row r="7757">
          <cell r="AF7757" t="str">
            <v>住宅物业费</v>
          </cell>
        </row>
        <row r="7758">
          <cell r="C7758" t="str">
            <v>中华东波苑</v>
          </cell>
        </row>
        <row r="7758">
          <cell r="K7758" t="str">
            <v>2025年</v>
          </cell>
        </row>
        <row r="7758">
          <cell r="M7758">
            <v>46022</v>
          </cell>
        </row>
        <row r="7758">
          <cell r="S7758">
            <v>375</v>
          </cell>
        </row>
        <row r="7758">
          <cell r="AA7758">
            <v>45931</v>
          </cell>
          <cell r="AB7758">
            <v>2025</v>
          </cell>
        </row>
        <row r="7758">
          <cell r="AF7758" t="str">
            <v>小业主产权车辆管理费</v>
          </cell>
        </row>
        <row r="7759">
          <cell r="C7759" t="str">
            <v>中华东波苑</v>
          </cell>
        </row>
        <row r="7759">
          <cell r="K7759" t="str">
            <v>2025年</v>
          </cell>
        </row>
        <row r="7759">
          <cell r="M7759">
            <v>45930</v>
          </cell>
        </row>
        <row r="7759">
          <cell r="S7759">
            <v>7919.1</v>
          </cell>
        </row>
        <row r="7759">
          <cell r="AA7759">
            <v>45931</v>
          </cell>
          <cell r="AB7759">
            <v>2025</v>
          </cell>
        </row>
        <row r="7759">
          <cell r="AF7759" t="str">
            <v>电费及管理费</v>
          </cell>
        </row>
        <row r="7760">
          <cell r="C7760" t="str">
            <v>中华东波苑</v>
          </cell>
        </row>
        <row r="7760">
          <cell r="K7760" t="str">
            <v>2025年</v>
          </cell>
        </row>
        <row r="7760">
          <cell r="M7760">
            <v>45930</v>
          </cell>
        </row>
        <row r="7760">
          <cell r="S7760">
            <v>957.7</v>
          </cell>
        </row>
        <row r="7760">
          <cell r="AA7760">
            <v>45931</v>
          </cell>
          <cell r="AB7760">
            <v>2025</v>
          </cell>
        </row>
        <row r="7760">
          <cell r="AF7760" t="str">
            <v>代收水费</v>
          </cell>
        </row>
        <row r="7761">
          <cell r="C7761" t="str">
            <v>中华东波苑</v>
          </cell>
        </row>
        <row r="7761">
          <cell r="K7761" t="str">
            <v>2025年</v>
          </cell>
        </row>
        <row r="7761">
          <cell r="M7761">
            <v>45930</v>
          </cell>
        </row>
        <row r="7761">
          <cell r="S7761">
            <v>5427</v>
          </cell>
        </row>
        <row r="7761">
          <cell r="AA7761">
            <v>45931</v>
          </cell>
          <cell r="AB7761">
            <v>2025</v>
          </cell>
        </row>
        <row r="7761">
          <cell r="AF7761" t="str">
            <v>电费及管理费</v>
          </cell>
        </row>
        <row r="7762">
          <cell r="C7762" t="str">
            <v>中华东波苑</v>
          </cell>
        </row>
        <row r="7762">
          <cell r="K7762" t="str">
            <v>2025年</v>
          </cell>
        </row>
        <row r="7762">
          <cell r="M7762">
            <v>45930</v>
          </cell>
        </row>
        <row r="7762">
          <cell r="S7762">
            <v>1122.4</v>
          </cell>
        </row>
        <row r="7762">
          <cell r="AA7762">
            <v>45931</v>
          </cell>
          <cell r="AB7762">
            <v>2025</v>
          </cell>
        </row>
        <row r="7762">
          <cell r="AF7762" t="str">
            <v>代收水费</v>
          </cell>
        </row>
        <row r="7763">
          <cell r="C7763" t="str">
            <v>中华东波苑</v>
          </cell>
        </row>
        <row r="7763">
          <cell r="K7763" t="str">
            <v>2025年</v>
          </cell>
        </row>
        <row r="7763">
          <cell r="M7763">
            <v>45930</v>
          </cell>
        </row>
        <row r="7763">
          <cell r="S7763">
            <v>9207</v>
          </cell>
        </row>
        <row r="7763">
          <cell r="AA7763">
            <v>45931</v>
          </cell>
          <cell r="AB7763">
            <v>2025</v>
          </cell>
        </row>
        <row r="7763">
          <cell r="AF7763" t="str">
            <v>电费及管理费</v>
          </cell>
        </row>
        <row r="7764">
          <cell r="C7764" t="str">
            <v>中华东波苑</v>
          </cell>
        </row>
        <row r="7764">
          <cell r="K7764" t="str">
            <v>2025年</v>
          </cell>
        </row>
        <row r="7764">
          <cell r="M7764">
            <v>45930</v>
          </cell>
        </row>
        <row r="7764">
          <cell r="S7764">
            <v>267.14</v>
          </cell>
        </row>
        <row r="7764">
          <cell r="AA7764">
            <v>45931</v>
          </cell>
          <cell r="AB7764">
            <v>2025</v>
          </cell>
        </row>
        <row r="7764">
          <cell r="AF7764" t="str">
            <v>代收水费</v>
          </cell>
        </row>
        <row r="7765">
          <cell r="C7765" t="str">
            <v>中华东波苑</v>
          </cell>
        </row>
        <row r="7765">
          <cell r="K7765" t="str">
            <v>2025年</v>
          </cell>
        </row>
        <row r="7765">
          <cell r="M7765">
            <v>46022</v>
          </cell>
        </row>
        <row r="7765">
          <cell r="S7765">
            <v>1473.6</v>
          </cell>
        </row>
        <row r="7765">
          <cell r="AA7765">
            <v>45931</v>
          </cell>
          <cell r="AB7765">
            <v>2025</v>
          </cell>
        </row>
        <row r="7765">
          <cell r="AF7765" t="str">
            <v>住宅物业费</v>
          </cell>
        </row>
        <row r="7766">
          <cell r="C7766" t="str">
            <v>中华东波苑</v>
          </cell>
        </row>
        <row r="7766">
          <cell r="K7766" t="str">
            <v>2025年</v>
          </cell>
        </row>
        <row r="7766">
          <cell r="M7766">
            <v>46022</v>
          </cell>
        </row>
        <row r="7766">
          <cell r="S7766">
            <v>736.8</v>
          </cell>
        </row>
        <row r="7766">
          <cell r="AA7766">
            <v>45931</v>
          </cell>
          <cell r="AB7766">
            <v>2025</v>
          </cell>
        </row>
        <row r="7766">
          <cell r="AF7766" t="str">
            <v>住宅物业费</v>
          </cell>
        </row>
        <row r="7767">
          <cell r="C7767" t="str">
            <v>中华东波苑</v>
          </cell>
        </row>
        <row r="7767">
          <cell r="K7767" t="str">
            <v>2025年</v>
          </cell>
        </row>
        <row r="7767">
          <cell r="M7767">
            <v>46022</v>
          </cell>
        </row>
        <row r="7767">
          <cell r="S7767">
            <v>899.58</v>
          </cell>
        </row>
        <row r="7767">
          <cell r="AA7767">
            <v>45931</v>
          </cell>
          <cell r="AB7767">
            <v>2025</v>
          </cell>
        </row>
        <row r="7767">
          <cell r="AF7767" t="str">
            <v>住宅物业费</v>
          </cell>
        </row>
        <row r="7768">
          <cell r="C7768" t="str">
            <v>中华东波苑</v>
          </cell>
        </row>
        <row r="7768">
          <cell r="K7768" t="str">
            <v>2025年</v>
          </cell>
        </row>
        <row r="7768">
          <cell r="M7768">
            <v>46022</v>
          </cell>
        </row>
        <row r="7768">
          <cell r="S7768">
            <v>1500</v>
          </cell>
        </row>
        <row r="7768">
          <cell r="AA7768">
            <v>45931</v>
          </cell>
          <cell r="AB7768">
            <v>2025</v>
          </cell>
        </row>
        <row r="7768">
          <cell r="AF7768" t="str">
            <v>地面停车费</v>
          </cell>
        </row>
        <row r="7769">
          <cell r="C7769" t="str">
            <v>中华东波苑</v>
          </cell>
        </row>
        <row r="7769">
          <cell r="K7769" t="str">
            <v>2025年</v>
          </cell>
        </row>
        <row r="7769">
          <cell r="M7769">
            <v>46022</v>
          </cell>
        </row>
        <row r="7769">
          <cell r="S7769">
            <v>2183.52</v>
          </cell>
        </row>
        <row r="7769">
          <cell r="AA7769">
            <v>45931</v>
          </cell>
          <cell r="AB7769">
            <v>2025</v>
          </cell>
        </row>
        <row r="7769">
          <cell r="AF7769" t="str">
            <v>住宅物业费</v>
          </cell>
        </row>
        <row r="7770">
          <cell r="C7770" t="str">
            <v>中华东波苑</v>
          </cell>
        </row>
        <row r="7770">
          <cell r="K7770" t="str">
            <v>2025年</v>
          </cell>
        </row>
        <row r="7770">
          <cell r="M7770">
            <v>46022</v>
          </cell>
        </row>
        <row r="7770">
          <cell r="S7770">
            <v>1500</v>
          </cell>
        </row>
        <row r="7770">
          <cell r="AA7770">
            <v>45931</v>
          </cell>
          <cell r="AB7770">
            <v>2025</v>
          </cell>
        </row>
        <row r="7770">
          <cell r="AF7770" t="str">
            <v>小业主产权车辆管理费</v>
          </cell>
        </row>
        <row r="7771">
          <cell r="C7771" t="str">
            <v>中华东波苑</v>
          </cell>
        </row>
        <row r="7771">
          <cell r="K7771" t="str">
            <v>2025年</v>
          </cell>
        </row>
        <row r="7771">
          <cell r="M7771">
            <v>46022</v>
          </cell>
        </row>
        <row r="7771">
          <cell r="S7771">
            <v>900.42</v>
          </cell>
        </row>
        <row r="7771">
          <cell r="AA7771">
            <v>45931</v>
          </cell>
          <cell r="AB7771">
            <v>2025</v>
          </cell>
        </row>
        <row r="7771">
          <cell r="AF7771" t="str">
            <v>住宅物业费</v>
          </cell>
        </row>
        <row r="7772">
          <cell r="C7772" t="str">
            <v>中华东波苑</v>
          </cell>
        </row>
        <row r="7772">
          <cell r="K7772" t="str">
            <v>2025年</v>
          </cell>
        </row>
        <row r="7772">
          <cell r="M7772">
            <v>46022</v>
          </cell>
        </row>
        <row r="7772">
          <cell r="S7772">
            <v>1473.6</v>
          </cell>
        </row>
        <row r="7772">
          <cell r="AA7772">
            <v>45931</v>
          </cell>
          <cell r="AB7772">
            <v>2025</v>
          </cell>
        </row>
        <row r="7772">
          <cell r="AF7772" t="str">
            <v>住宅物业费</v>
          </cell>
        </row>
        <row r="7773">
          <cell r="C7773" t="str">
            <v>中华东波苑</v>
          </cell>
        </row>
        <row r="7773">
          <cell r="K7773" t="str">
            <v>2025年</v>
          </cell>
        </row>
        <row r="7773">
          <cell r="M7773">
            <v>45930</v>
          </cell>
        </row>
        <row r="7773">
          <cell r="S7773">
            <v>2430</v>
          </cell>
        </row>
        <row r="7773">
          <cell r="AA7773">
            <v>45931</v>
          </cell>
          <cell r="AB7773">
            <v>2025</v>
          </cell>
        </row>
        <row r="7773">
          <cell r="AF7773" t="str">
            <v>电费及管理费</v>
          </cell>
        </row>
        <row r="7774">
          <cell r="C7774" t="str">
            <v>中华东波苑</v>
          </cell>
        </row>
        <row r="7774">
          <cell r="K7774" t="str">
            <v>2025年</v>
          </cell>
        </row>
        <row r="7774">
          <cell r="M7774">
            <v>45930</v>
          </cell>
        </row>
        <row r="7774">
          <cell r="S7774">
            <v>495</v>
          </cell>
        </row>
        <row r="7774">
          <cell r="AA7774">
            <v>45931</v>
          </cell>
          <cell r="AB7774">
            <v>2025</v>
          </cell>
        </row>
        <row r="7774">
          <cell r="AF7774" t="str">
            <v>代收水费</v>
          </cell>
        </row>
        <row r="7775">
          <cell r="C7775" t="str">
            <v>中华东波苑</v>
          </cell>
        </row>
        <row r="7775">
          <cell r="K7775" t="str">
            <v>2025年</v>
          </cell>
        </row>
        <row r="7775">
          <cell r="M7775">
            <v>45930</v>
          </cell>
        </row>
        <row r="7775">
          <cell r="S7775">
            <v>3345.1</v>
          </cell>
        </row>
        <row r="7775">
          <cell r="AA7775">
            <v>45931</v>
          </cell>
          <cell r="AB7775">
            <v>2025</v>
          </cell>
        </row>
        <row r="7775">
          <cell r="AF7775" t="str">
            <v>电费及管理费</v>
          </cell>
        </row>
        <row r="7776">
          <cell r="C7776" t="str">
            <v>中华东波苑</v>
          </cell>
        </row>
        <row r="7776">
          <cell r="K7776" t="str">
            <v>2025年</v>
          </cell>
        </row>
        <row r="7776">
          <cell r="M7776">
            <v>45930</v>
          </cell>
        </row>
        <row r="7776">
          <cell r="S7776">
            <v>307.5</v>
          </cell>
        </row>
        <row r="7776">
          <cell r="AA7776">
            <v>45931</v>
          </cell>
          <cell r="AB7776">
            <v>2025</v>
          </cell>
        </row>
        <row r="7776">
          <cell r="AF7776" t="str">
            <v>代收水费</v>
          </cell>
        </row>
        <row r="7777">
          <cell r="C7777" t="str">
            <v>中华东波苑</v>
          </cell>
        </row>
        <row r="7777">
          <cell r="K7777" t="str">
            <v>2025年</v>
          </cell>
        </row>
        <row r="7777">
          <cell r="M7777">
            <v>45930</v>
          </cell>
        </row>
        <row r="7777">
          <cell r="S7777">
            <v>5650.7</v>
          </cell>
        </row>
        <row r="7777">
          <cell r="AA7777">
            <v>45931</v>
          </cell>
          <cell r="AB7777">
            <v>2025</v>
          </cell>
        </row>
        <row r="7777">
          <cell r="AF7777" t="str">
            <v>电费及管理费</v>
          </cell>
        </row>
        <row r="7778">
          <cell r="C7778" t="str">
            <v>中华东波苑</v>
          </cell>
        </row>
        <row r="7778">
          <cell r="K7778" t="str">
            <v>2025年</v>
          </cell>
        </row>
        <row r="7778">
          <cell r="M7778">
            <v>45930</v>
          </cell>
        </row>
        <row r="7778">
          <cell r="S7778">
            <v>1290</v>
          </cell>
        </row>
        <row r="7778">
          <cell r="AA7778">
            <v>45931</v>
          </cell>
          <cell r="AB7778">
            <v>2025</v>
          </cell>
        </row>
        <row r="7778">
          <cell r="AF7778" t="str">
            <v>代收水费</v>
          </cell>
        </row>
        <row r="7779">
          <cell r="C7779" t="str">
            <v>中华东波苑</v>
          </cell>
        </row>
        <row r="7779">
          <cell r="K7779" t="str">
            <v>2025年</v>
          </cell>
        </row>
        <row r="7779">
          <cell r="M7779">
            <v>46022</v>
          </cell>
        </row>
        <row r="7779">
          <cell r="S7779">
            <v>368.4</v>
          </cell>
        </row>
        <row r="7779">
          <cell r="AA7779">
            <v>45931</v>
          </cell>
          <cell r="AB7779">
            <v>2025</v>
          </cell>
        </row>
        <row r="7779">
          <cell r="AF7779" t="str">
            <v>住宅物业费</v>
          </cell>
        </row>
        <row r="7780">
          <cell r="C7780" t="str">
            <v>中华东波苑</v>
          </cell>
        </row>
        <row r="7780">
          <cell r="K7780" t="str">
            <v>2025年</v>
          </cell>
        </row>
        <row r="7780">
          <cell r="M7780">
            <v>46022</v>
          </cell>
        </row>
        <row r="7780">
          <cell r="S7780">
            <v>10000</v>
          </cell>
        </row>
        <row r="7780">
          <cell r="AA7780">
            <v>45931</v>
          </cell>
          <cell r="AB7780">
            <v>2025</v>
          </cell>
        </row>
        <row r="7780">
          <cell r="AF7780" t="str">
            <v>租金收入</v>
          </cell>
        </row>
        <row r="7781">
          <cell r="C7781" t="str">
            <v>中华东波苑</v>
          </cell>
        </row>
        <row r="7781">
          <cell r="K7781" t="str">
            <v>2026年</v>
          </cell>
        </row>
        <row r="7781">
          <cell r="M7781">
            <v>46142</v>
          </cell>
        </row>
        <row r="7781">
          <cell r="S7781">
            <v>20000</v>
          </cell>
        </row>
        <row r="7781">
          <cell r="AA7781">
            <v>45931</v>
          </cell>
          <cell r="AB7781">
            <v>2025</v>
          </cell>
        </row>
        <row r="7781">
          <cell r="AF7781" t="str">
            <v>租金收入</v>
          </cell>
        </row>
        <row r="7782">
          <cell r="C7782" t="str">
            <v>中华东波苑</v>
          </cell>
        </row>
        <row r="7782">
          <cell r="K7782" t="str">
            <v>2025年</v>
          </cell>
        </row>
        <row r="7782">
          <cell r="M7782">
            <v>45930</v>
          </cell>
        </row>
        <row r="7782">
          <cell r="S7782">
            <v>5453.8</v>
          </cell>
        </row>
        <row r="7782">
          <cell r="AA7782">
            <v>45931</v>
          </cell>
          <cell r="AB7782">
            <v>2025</v>
          </cell>
        </row>
        <row r="7782">
          <cell r="AF7782" t="str">
            <v>电费及管理费</v>
          </cell>
        </row>
        <row r="7783">
          <cell r="C7783" t="str">
            <v>中华东波苑</v>
          </cell>
        </row>
        <row r="7783">
          <cell r="K7783" t="str">
            <v>2025年</v>
          </cell>
        </row>
        <row r="7783">
          <cell r="M7783">
            <v>45930</v>
          </cell>
        </row>
        <row r="7783">
          <cell r="S7783">
            <v>305.28</v>
          </cell>
        </row>
        <row r="7783">
          <cell r="AA7783">
            <v>45931</v>
          </cell>
          <cell r="AB7783">
            <v>2025</v>
          </cell>
        </row>
        <row r="7783">
          <cell r="AF7783" t="str">
            <v>代收水费</v>
          </cell>
        </row>
        <row r="7784">
          <cell r="C7784" t="str">
            <v>中华东波苑</v>
          </cell>
        </row>
        <row r="7784">
          <cell r="K7784" t="str">
            <v>2025年</v>
          </cell>
        </row>
        <row r="7784">
          <cell r="M7784">
            <v>46022</v>
          </cell>
        </row>
        <row r="7784">
          <cell r="S7784">
            <v>899.58</v>
          </cell>
        </row>
        <row r="7784">
          <cell r="AA7784">
            <v>45931</v>
          </cell>
          <cell r="AB7784">
            <v>2025</v>
          </cell>
        </row>
        <row r="7784">
          <cell r="AF7784" t="str">
            <v>住宅物业费</v>
          </cell>
        </row>
        <row r="7785">
          <cell r="C7785" t="str">
            <v>中华东波苑</v>
          </cell>
        </row>
        <row r="7785">
          <cell r="K7785" t="str">
            <v>2025年</v>
          </cell>
        </row>
        <row r="7785">
          <cell r="M7785">
            <v>45961</v>
          </cell>
        </row>
        <row r="7785">
          <cell r="S7785">
            <v>500</v>
          </cell>
        </row>
        <row r="7785">
          <cell r="AA7785">
            <v>45931</v>
          </cell>
          <cell r="AB7785">
            <v>2025</v>
          </cell>
        </row>
        <row r="7785">
          <cell r="AF7785" t="str">
            <v>临时停车费</v>
          </cell>
        </row>
        <row r="7786">
          <cell r="C7786" t="str">
            <v>中华东波苑</v>
          </cell>
        </row>
        <row r="7786">
          <cell r="K7786" t="str">
            <v>2025年</v>
          </cell>
        </row>
        <row r="7786">
          <cell r="M7786">
            <v>45961</v>
          </cell>
        </row>
        <row r="7786">
          <cell r="S7786">
            <v>500</v>
          </cell>
        </row>
        <row r="7786">
          <cell r="AA7786">
            <v>45931</v>
          </cell>
          <cell r="AB7786">
            <v>2025</v>
          </cell>
        </row>
        <row r="7786">
          <cell r="AF7786" t="str">
            <v>临时停车费</v>
          </cell>
        </row>
        <row r="7787">
          <cell r="C7787" t="str">
            <v>中华东波苑</v>
          </cell>
        </row>
        <row r="7787">
          <cell r="K7787" t="str">
            <v>2025年</v>
          </cell>
        </row>
        <row r="7787">
          <cell r="M7787">
            <v>45961</v>
          </cell>
        </row>
        <row r="7787">
          <cell r="S7787">
            <v>430</v>
          </cell>
        </row>
        <row r="7787">
          <cell r="AA7787">
            <v>45931</v>
          </cell>
          <cell r="AB7787">
            <v>2025</v>
          </cell>
        </row>
        <row r="7787">
          <cell r="AF7787" t="str">
            <v>临时停车费</v>
          </cell>
        </row>
        <row r="7788">
          <cell r="C7788" t="str">
            <v>中华东波苑</v>
          </cell>
        </row>
        <row r="7788">
          <cell r="K7788" t="str">
            <v>2025年</v>
          </cell>
        </row>
        <row r="7788">
          <cell r="M7788">
            <v>46022</v>
          </cell>
        </row>
        <row r="7788">
          <cell r="S7788">
            <v>1473.6</v>
          </cell>
        </row>
        <row r="7788">
          <cell r="AA7788">
            <v>45962</v>
          </cell>
          <cell r="AB7788">
            <v>2025</v>
          </cell>
        </row>
        <row r="7788">
          <cell r="AF7788" t="str">
            <v>住宅物业费</v>
          </cell>
        </row>
        <row r="7789">
          <cell r="C7789" t="str">
            <v>中华东波苑</v>
          </cell>
        </row>
        <row r="7789">
          <cell r="K7789" t="str">
            <v>2025年</v>
          </cell>
        </row>
        <row r="7789">
          <cell r="M7789">
            <v>46022</v>
          </cell>
        </row>
        <row r="7789">
          <cell r="S7789">
            <v>1474.44</v>
          </cell>
        </row>
        <row r="7789">
          <cell r="AA7789">
            <v>45962</v>
          </cell>
          <cell r="AB7789">
            <v>2025</v>
          </cell>
        </row>
        <row r="7789">
          <cell r="AF7789" t="str">
            <v>住宅物业费</v>
          </cell>
        </row>
        <row r="7790">
          <cell r="C7790" t="str">
            <v>中华东波苑</v>
          </cell>
        </row>
        <row r="7790">
          <cell r="K7790" t="str">
            <v>2025年</v>
          </cell>
        </row>
        <row r="7790">
          <cell r="M7790">
            <v>45930</v>
          </cell>
        </row>
        <row r="7790">
          <cell r="S7790">
            <v>10516.5</v>
          </cell>
        </row>
        <row r="7790">
          <cell r="AA7790">
            <v>45962</v>
          </cell>
          <cell r="AB7790">
            <v>2025</v>
          </cell>
        </row>
        <row r="7790">
          <cell r="AF7790" t="str">
            <v>电费及管理费</v>
          </cell>
        </row>
        <row r="7791">
          <cell r="C7791" t="str">
            <v>中华东波苑</v>
          </cell>
        </row>
        <row r="7791">
          <cell r="K7791" t="str">
            <v>2025年</v>
          </cell>
        </row>
        <row r="7791">
          <cell r="M7791">
            <v>45930</v>
          </cell>
        </row>
        <row r="7791">
          <cell r="S7791">
            <v>288.8</v>
          </cell>
        </row>
        <row r="7791">
          <cell r="AA7791">
            <v>45962</v>
          </cell>
          <cell r="AB7791">
            <v>2025</v>
          </cell>
        </row>
        <row r="7791">
          <cell r="AF7791" t="str">
            <v>代收水费</v>
          </cell>
        </row>
        <row r="7792">
          <cell r="C7792" t="str">
            <v>中华东波苑</v>
          </cell>
        </row>
        <row r="7792">
          <cell r="K7792" t="str">
            <v>2025年</v>
          </cell>
        </row>
        <row r="7792">
          <cell r="M7792">
            <v>46022</v>
          </cell>
        </row>
        <row r="7792">
          <cell r="S7792">
            <v>1674.34</v>
          </cell>
        </row>
        <row r="7792">
          <cell r="AA7792">
            <v>45962</v>
          </cell>
          <cell r="AB7792">
            <v>2025</v>
          </cell>
        </row>
        <row r="7792">
          <cell r="AF7792" t="str">
            <v>商铺物业费</v>
          </cell>
        </row>
        <row r="7793">
          <cell r="C7793" t="str">
            <v>中华东波苑</v>
          </cell>
        </row>
        <row r="7793">
          <cell r="K7793" t="str">
            <v>2025年</v>
          </cell>
        </row>
        <row r="7793">
          <cell r="M7793">
            <v>46022</v>
          </cell>
        </row>
        <row r="7793">
          <cell r="S7793">
            <v>1282.94</v>
          </cell>
        </row>
        <row r="7793">
          <cell r="AA7793">
            <v>45962</v>
          </cell>
          <cell r="AB7793">
            <v>2025</v>
          </cell>
        </row>
        <row r="7793">
          <cell r="AF7793" t="str">
            <v>商铺物业费</v>
          </cell>
        </row>
        <row r="7794">
          <cell r="C7794" t="str">
            <v>中华东波苑</v>
          </cell>
        </row>
        <row r="7794">
          <cell r="K7794" t="str">
            <v>2025年</v>
          </cell>
        </row>
        <row r="7794">
          <cell r="M7794">
            <v>46022</v>
          </cell>
        </row>
        <row r="7794">
          <cell r="S7794">
            <v>3553.8</v>
          </cell>
        </row>
        <row r="7794">
          <cell r="AA7794">
            <v>45962</v>
          </cell>
          <cell r="AB7794">
            <v>2025</v>
          </cell>
        </row>
        <row r="7794">
          <cell r="AF7794" t="str">
            <v>商铺物业费</v>
          </cell>
        </row>
        <row r="7795">
          <cell r="C7795" t="str">
            <v>中华东波苑</v>
          </cell>
        </row>
        <row r="7795">
          <cell r="K7795" t="str">
            <v>2025年</v>
          </cell>
        </row>
        <row r="7795">
          <cell r="M7795">
            <v>45838</v>
          </cell>
        </row>
        <row r="7795">
          <cell r="S7795">
            <v>1288.6</v>
          </cell>
        </row>
        <row r="7795">
          <cell r="AA7795">
            <v>45962</v>
          </cell>
          <cell r="AB7795">
            <v>2025</v>
          </cell>
        </row>
        <row r="7795">
          <cell r="AF7795" t="str">
            <v>电费及管理费</v>
          </cell>
        </row>
        <row r="7796">
          <cell r="C7796" t="str">
            <v>中华东波苑</v>
          </cell>
        </row>
        <row r="7796">
          <cell r="K7796" t="str">
            <v>2025年</v>
          </cell>
        </row>
        <row r="7796">
          <cell r="M7796">
            <v>45838</v>
          </cell>
        </row>
        <row r="7796">
          <cell r="S7796">
            <v>1169.64</v>
          </cell>
        </row>
        <row r="7796">
          <cell r="AA7796">
            <v>45962</v>
          </cell>
          <cell r="AB7796">
            <v>2025</v>
          </cell>
        </row>
        <row r="7796">
          <cell r="AF7796" t="str">
            <v>代收水费</v>
          </cell>
        </row>
        <row r="7797">
          <cell r="C7797" t="str">
            <v>中华东波苑</v>
          </cell>
        </row>
        <row r="7797">
          <cell r="K7797" t="str">
            <v>2024年</v>
          </cell>
        </row>
        <row r="7797">
          <cell r="M7797">
            <v>45535</v>
          </cell>
        </row>
        <row r="7797">
          <cell r="S7797">
            <v>541.76</v>
          </cell>
        </row>
        <row r="7797">
          <cell r="AA7797">
            <v>45962</v>
          </cell>
          <cell r="AB7797">
            <v>2025</v>
          </cell>
        </row>
        <row r="7797">
          <cell r="AF7797" t="str">
            <v>电费及管理费</v>
          </cell>
        </row>
        <row r="7798">
          <cell r="C7798" t="str">
            <v>中华东波苑</v>
          </cell>
        </row>
        <row r="7798">
          <cell r="K7798" t="str">
            <v>2025年</v>
          </cell>
        </row>
        <row r="7798">
          <cell r="M7798">
            <v>45930</v>
          </cell>
        </row>
        <row r="7798">
          <cell r="S7798">
            <v>41268</v>
          </cell>
        </row>
        <row r="7798">
          <cell r="AA7798">
            <v>45962</v>
          </cell>
          <cell r="AB7798">
            <v>2025</v>
          </cell>
        </row>
        <row r="7798">
          <cell r="AF7798" t="str">
            <v>电费及管理费</v>
          </cell>
        </row>
        <row r="7799">
          <cell r="C7799" t="str">
            <v>中华东波苑</v>
          </cell>
        </row>
        <row r="7799">
          <cell r="K7799" t="str">
            <v>2025年</v>
          </cell>
        </row>
        <row r="7799">
          <cell r="M7799">
            <v>45930</v>
          </cell>
        </row>
        <row r="7799">
          <cell r="S7799">
            <v>4895</v>
          </cell>
        </row>
        <row r="7799">
          <cell r="AA7799">
            <v>45962</v>
          </cell>
          <cell r="AB7799">
            <v>2025</v>
          </cell>
        </row>
        <row r="7799">
          <cell r="AF7799" t="str">
            <v>代收水费</v>
          </cell>
        </row>
        <row r="7800">
          <cell r="C7800" t="str">
            <v>中华东波苑</v>
          </cell>
        </row>
        <row r="7800">
          <cell r="K7800" t="str">
            <v>2025年</v>
          </cell>
        </row>
        <row r="7800">
          <cell r="M7800">
            <v>46022</v>
          </cell>
        </row>
        <row r="7800">
          <cell r="S7800">
            <v>1673.88</v>
          </cell>
        </row>
        <row r="7800">
          <cell r="AA7800">
            <v>45962</v>
          </cell>
          <cell r="AB7800">
            <v>2025</v>
          </cell>
        </row>
        <row r="7800">
          <cell r="AF7800" t="str">
            <v>住宅物业费</v>
          </cell>
        </row>
        <row r="7801">
          <cell r="C7801" t="str">
            <v>中华东波苑</v>
          </cell>
        </row>
        <row r="7801">
          <cell r="K7801" t="str">
            <v>2025年</v>
          </cell>
        </row>
        <row r="7801">
          <cell r="M7801">
            <v>46022</v>
          </cell>
        </row>
        <row r="7801">
          <cell r="S7801">
            <v>783.3</v>
          </cell>
        </row>
        <row r="7801">
          <cell r="AA7801">
            <v>45962</v>
          </cell>
          <cell r="AB7801">
            <v>2025</v>
          </cell>
        </row>
        <row r="7801">
          <cell r="AF7801" t="str">
            <v>商铺物业费</v>
          </cell>
        </row>
        <row r="7802">
          <cell r="C7802" t="str">
            <v>中华东波苑</v>
          </cell>
        </row>
        <row r="7802">
          <cell r="K7802" t="str">
            <v>2025年</v>
          </cell>
        </row>
        <row r="7802">
          <cell r="M7802">
            <v>46022</v>
          </cell>
        </row>
        <row r="7802">
          <cell r="S7802">
            <v>849.75</v>
          </cell>
        </row>
        <row r="7802">
          <cell r="AA7802">
            <v>45962</v>
          </cell>
          <cell r="AB7802">
            <v>2025</v>
          </cell>
        </row>
        <row r="7802">
          <cell r="AF7802" t="str">
            <v>商铺物业费</v>
          </cell>
        </row>
        <row r="7803">
          <cell r="C7803" t="str">
            <v>中华东波苑</v>
          </cell>
        </row>
        <row r="7803">
          <cell r="K7803" t="str">
            <v>2025年</v>
          </cell>
        </row>
        <row r="7803">
          <cell r="M7803">
            <v>46022</v>
          </cell>
        </row>
        <row r="7803">
          <cell r="S7803">
            <v>1354.75</v>
          </cell>
        </row>
        <row r="7803">
          <cell r="AA7803">
            <v>45962</v>
          </cell>
          <cell r="AB7803">
            <v>2025</v>
          </cell>
        </row>
        <row r="7803">
          <cell r="AF7803" t="str">
            <v>商铺物业费</v>
          </cell>
        </row>
        <row r="7804">
          <cell r="C7804" t="str">
            <v>中华东波苑</v>
          </cell>
        </row>
        <row r="7804">
          <cell r="K7804" t="str">
            <v>2025年</v>
          </cell>
        </row>
        <row r="7804">
          <cell r="M7804">
            <v>45961</v>
          </cell>
        </row>
        <row r="7804">
          <cell r="S7804">
            <v>5783.6</v>
          </cell>
        </row>
        <row r="7804">
          <cell r="AA7804">
            <v>45962</v>
          </cell>
          <cell r="AB7804">
            <v>2025</v>
          </cell>
        </row>
        <row r="7804">
          <cell r="AF7804" t="str">
            <v>电费及管理费</v>
          </cell>
        </row>
        <row r="7805">
          <cell r="C7805" t="str">
            <v>中华东波苑</v>
          </cell>
        </row>
        <row r="7805">
          <cell r="K7805" t="str">
            <v>2025年</v>
          </cell>
        </row>
        <row r="7805">
          <cell r="M7805">
            <v>45961</v>
          </cell>
        </row>
        <row r="7805">
          <cell r="S7805">
            <v>79.42</v>
          </cell>
        </row>
        <row r="7805">
          <cell r="AA7805">
            <v>45962</v>
          </cell>
          <cell r="AB7805">
            <v>2025</v>
          </cell>
        </row>
        <row r="7805">
          <cell r="AF7805" t="str">
            <v>代收水费</v>
          </cell>
        </row>
        <row r="7806">
          <cell r="C7806" t="str">
            <v>中华东波苑</v>
          </cell>
        </row>
        <row r="7806">
          <cell r="K7806" t="str">
            <v>2025年</v>
          </cell>
        </row>
        <row r="7806">
          <cell r="M7806">
            <v>45961</v>
          </cell>
        </row>
        <row r="7806">
          <cell r="S7806">
            <v>315</v>
          </cell>
        </row>
        <row r="7806">
          <cell r="AA7806">
            <v>45962</v>
          </cell>
          <cell r="AB7806">
            <v>2025</v>
          </cell>
        </row>
        <row r="7806">
          <cell r="AF7806" t="str">
            <v>代收水费</v>
          </cell>
        </row>
        <row r="7807">
          <cell r="C7807" t="str">
            <v>中华东波苑</v>
          </cell>
        </row>
        <row r="7807">
          <cell r="K7807" t="str">
            <v>2025年</v>
          </cell>
        </row>
        <row r="7807">
          <cell r="M7807">
            <v>45961</v>
          </cell>
        </row>
        <row r="7807">
          <cell r="S7807">
            <v>469.3</v>
          </cell>
        </row>
        <row r="7807">
          <cell r="AA7807">
            <v>45962</v>
          </cell>
          <cell r="AB7807">
            <v>2025</v>
          </cell>
        </row>
        <row r="7807">
          <cell r="AF7807" t="str">
            <v>代收水费</v>
          </cell>
        </row>
        <row r="7808">
          <cell r="C7808" t="str">
            <v>中华东波苑</v>
          </cell>
        </row>
        <row r="7808">
          <cell r="K7808" t="str">
            <v>2025年</v>
          </cell>
        </row>
        <row r="7808">
          <cell r="M7808">
            <v>45961</v>
          </cell>
        </row>
        <row r="7808">
          <cell r="S7808">
            <v>209.38</v>
          </cell>
        </row>
        <row r="7808">
          <cell r="AA7808">
            <v>45962</v>
          </cell>
          <cell r="AB7808">
            <v>2025</v>
          </cell>
        </row>
        <row r="7808">
          <cell r="AF7808" t="str">
            <v>代收水费</v>
          </cell>
        </row>
        <row r="7809">
          <cell r="C7809" t="str">
            <v>中华东波苑</v>
          </cell>
        </row>
        <row r="7809">
          <cell r="K7809" t="str">
            <v>2025年</v>
          </cell>
        </row>
        <row r="7809">
          <cell r="M7809">
            <v>45961</v>
          </cell>
        </row>
        <row r="7809">
          <cell r="S7809">
            <v>326.4</v>
          </cell>
        </row>
        <row r="7809">
          <cell r="AA7809">
            <v>45962</v>
          </cell>
          <cell r="AB7809">
            <v>2025</v>
          </cell>
        </row>
        <row r="7809">
          <cell r="AF7809" t="str">
            <v>电费及管理费</v>
          </cell>
        </row>
        <row r="7810">
          <cell r="C7810" t="str">
            <v>中华东波苑</v>
          </cell>
        </row>
        <row r="7810">
          <cell r="K7810" t="str">
            <v>2025年</v>
          </cell>
        </row>
        <row r="7810">
          <cell r="M7810">
            <v>45961</v>
          </cell>
        </row>
        <row r="7810">
          <cell r="S7810">
            <v>120</v>
          </cell>
        </row>
        <row r="7810">
          <cell r="AA7810">
            <v>45962</v>
          </cell>
          <cell r="AB7810">
            <v>2025</v>
          </cell>
        </row>
        <row r="7810">
          <cell r="AF7810" t="str">
            <v>代收水费</v>
          </cell>
        </row>
        <row r="7811">
          <cell r="C7811" t="str">
            <v>中华东波苑</v>
          </cell>
        </row>
        <row r="7811">
          <cell r="K7811" t="str">
            <v>2025年</v>
          </cell>
        </row>
        <row r="7811">
          <cell r="M7811">
            <v>45961</v>
          </cell>
        </row>
        <row r="7811">
          <cell r="S7811">
            <v>30</v>
          </cell>
        </row>
        <row r="7811">
          <cell r="AA7811">
            <v>45962</v>
          </cell>
          <cell r="AB7811">
            <v>2025</v>
          </cell>
        </row>
        <row r="7811">
          <cell r="AF7811" t="str">
            <v>电费及管理费</v>
          </cell>
        </row>
        <row r="7812">
          <cell r="C7812" t="str">
            <v>中华东波苑</v>
          </cell>
        </row>
        <row r="7812">
          <cell r="K7812" t="str">
            <v>2025年</v>
          </cell>
        </row>
        <row r="7812">
          <cell r="M7812">
            <v>45961</v>
          </cell>
        </row>
        <row r="7812">
          <cell r="S7812">
            <v>50.54</v>
          </cell>
        </row>
        <row r="7812">
          <cell r="AA7812">
            <v>45962</v>
          </cell>
          <cell r="AB7812">
            <v>2025</v>
          </cell>
        </row>
        <row r="7812">
          <cell r="AF7812" t="str">
            <v>代收水费</v>
          </cell>
        </row>
        <row r="7813">
          <cell r="C7813" t="str">
            <v>中华东波苑</v>
          </cell>
        </row>
        <row r="7813">
          <cell r="K7813" t="str">
            <v>2025年</v>
          </cell>
        </row>
        <row r="7813">
          <cell r="M7813">
            <v>45961</v>
          </cell>
        </row>
        <row r="7813">
          <cell r="S7813">
            <v>3212</v>
          </cell>
        </row>
        <row r="7813">
          <cell r="AA7813">
            <v>45962</v>
          </cell>
          <cell r="AB7813">
            <v>2025</v>
          </cell>
        </row>
        <row r="7813">
          <cell r="AF7813" t="str">
            <v>电费及管理费</v>
          </cell>
        </row>
        <row r="7814">
          <cell r="C7814" t="str">
            <v>中华东波苑</v>
          </cell>
        </row>
        <row r="7814">
          <cell r="K7814" t="str">
            <v>2025年</v>
          </cell>
        </row>
        <row r="7814">
          <cell r="M7814">
            <v>45961</v>
          </cell>
        </row>
        <row r="7814">
          <cell r="S7814">
            <v>735</v>
          </cell>
        </row>
        <row r="7814">
          <cell r="AA7814">
            <v>45962</v>
          </cell>
          <cell r="AB7814">
            <v>2025</v>
          </cell>
        </row>
        <row r="7814">
          <cell r="AF7814" t="str">
            <v>代收水费</v>
          </cell>
        </row>
        <row r="7815">
          <cell r="C7815" t="str">
            <v>中华东波苑</v>
          </cell>
        </row>
        <row r="7815">
          <cell r="K7815" t="str">
            <v>2025年</v>
          </cell>
        </row>
        <row r="7815">
          <cell r="M7815">
            <v>45961</v>
          </cell>
        </row>
        <row r="7815">
          <cell r="S7815">
            <v>595.1</v>
          </cell>
        </row>
        <row r="7815">
          <cell r="AA7815">
            <v>45962</v>
          </cell>
          <cell r="AB7815">
            <v>2025</v>
          </cell>
        </row>
        <row r="7815">
          <cell r="AF7815" t="str">
            <v>电费及管理费</v>
          </cell>
        </row>
        <row r="7816">
          <cell r="C7816" t="str">
            <v>中华东波苑</v>
          </cell>
        </row>
        <row r="7816">
          <cell r="K7816" t="str">
            <v>2025年</v>
          </cell>
        </row>
        <row r="7816">
          <cell r="M7816">
            <v>46022</v>
          </cell>
        </row>
        <row r="7816">
          <cell r="S7816">
            <v>736.8</v>
          </cell>
        </row>
        <row r="7816">
          <cell r="AA7816">
            <v>45962</v>
          </cell>
          <cell r="AB7816">
            <v>2025</v>
          </cell>
        </row>
        <row r="7816">
          <cell r="AF7816" t="str">
            <v>住宅物业费</v>
          </cell>
        </row>
        <row r="7817">
          <cell r="C7817" t="str">
            <v>中华东波苑</v>
          </cell>
        </row>
        <row r="7817">
          <cell r="K7817" t="str">
            <v>2025年</v>
          </cell>
        </row>
        <row r="7817">
          <cell r="M7817">
            <v>46022</v>
          </cell>
        </row>
        <row r="7817">
          <cell r="S7817">
            <v>1500</v>
          </cell>
        </row>
        <row r="7817">
          <cell r="AA7817">
            <v>45962</v>
          </cell>
          <cell r="AB7817">
            <v>2025</v>
          </cell>
        </row>
        <row r="7817">
          <cell r="AF7817" t="str">
            <v>地面停车费</v>
          </cell>
        </row>
        <row r="7818">
          <cell r="C7818" t="str">
            <v>中华东波苑</v>
          </cell>
        </row>
        <row r="7818">
          <cell r="K7818" t="str">
            <v>2025年</v>
          </cell>
        </row>
        <row r="7818">
          <cell r="M7818">
            <v>45961</v>
          </cell>
        </row>
        <row r="7818">
          <cell r="S7818">
            <v>13.2</v>
          </cell>
        </row>
        <row r="7818">
          <cell r="AA7818">
            <v>45962</v>
          </cell>
          <cell r="AB7818">
            <v>2025</v>
          </cell>
        </row>
        <row r="7818">
          <cell r="AF7818" t="str">
            <v>代收水费</v>
          </cell>
        </row>
        <row r="7819">
          <cell r="C7819" t="str">
            <v>中华东波苑</v>
          </cell>
        </row>
        <row r="7819">
          <cell r="K7819" t="str">
            <v>2025年</v>
          </cell>
        </row>
        <row r="7819">
          <cell r="M7819">
            <v>46022</v>
          </cell>
        </row>
        <row r="7819">
          <cell r="S7819">
            <v>1473.6</v>
          </cell>
        </row>
        <row r="7819">
          <cell r="AA7819">
            <v>45962</v>
          </cell>
          <cell r="AB7819">
            <v>2025</v>
          </cell>
        </row>
        <row r="7819">
          <cell r="AF7819" t="str">
            <v>住宅物业费</v>
          </cell>
        </row>
        <row r="7820">
          <cell r="C7820" t="str">
            <v>中华东波苑</v>
          </cell>
        </row>
        <row r="7820">
          <cell r="K7820" t="str">
            <v>2025年</v>
          </cell>
        </row>
        <row r="7820">
          <cell r="M7820">
            <v>46022</v>
          </cell>
        </row>
        <row r="7820">
          <cell r="S7820">
            <v>3000</v>
          </cell>
        </row>
        <row r="7820">
          <cell r="AA7820">
            <v>45962</v>
          </cell>
          <cell r="AB7820">
            <v>2025</v>
          </cell>
        </row>
        <row r="7820">
          <cell r="AF7820" t="str">
            <v>地面停车费</v>
          </cell>
        </row>
        <row r="7821">
          <cell r="C7821" t="str">
            <v>中华东波苑</v>
          </cell>
        </row>
        <row r="7821">
          <cell r="K7821" t="str">
            <v>2025年</v>
          </cell>
        </row>
        <row r="7821">
          <cell r="M7821">
            <v>46022</v>
          </cell>
        </row>
        <row r="7821">
          <cell r="S7821">
            <v>1473.6</v>
          </cell>
        </row>
        <row r="7821">
          <cell r="AA7821">
            <v>45962</v>
          </cell>
          <cell r="AB7821">
            <v>2025</v>
          </cell>
        </row>
        <row r="7821">
          <cell r="AF7821" t="str">
            <v>住宅物业费</v>
          </cell>
        </row>
        <row r="7822">
          <cell r="C7822" t="str">
            <v>中华东波苑</v>
          </cell>
        </row>
        <row r="7822">
          <cell r="K7822" t="str">
            <v>2025年</v>
          </cell>
        </row>
        <row r="7822">
          <cell r="M7822">
            <v>45961</v>
          </cell>
        </row>
        <row r="7822">
          <cell r="S7822">
            <v>194.94</v>
          </cell>
        </row>
        <row r="7822">
          <cell r="AA7822">
            <v>45962</v>
          </cell>
          <cell r="AB7822">
            <v>2025</v>
          </cell>
        </row>
        <row r="7822">
          <cell r="AF7822" t="str">
            <v>代收水费</v>
          </cell>
        </row>
        <row r="7823">
          <cell r="C7823" t="str">
            <v>中华东波苑</v>
          </cell>
        </row>
        <row r="7823">
          <cell r="K7823" t="str">
            <v>2025年</v>
          </cell>
        </row>
        <row r="7823">
          <cell r="M7823">
            <v>46022</v>
          </cell>
        </row>
        <row r="7823">
          <cell r="S7823">
            <v>1702.68</v>
          </cell>
        </row>
        <row r="7823">
          <cell r="AA7823">
            <v>45962</v>
          </cell>
          <cell r="AB7823">
            <v>2025</v>
          </cell>
        </row>
        <row r="7823">
          <cell r="AF7823" t="str">
            <v>住宅物业费</v>
          </cell>
        </row>
        <row r="7824">
          <cell r="C7824" t="str">
            <v>中华东波苑</v>
          </cell>
        </row>
        <row r="7824">
          <cell r="K7824" t="str">
            <v>2025年</v>
          </cell>
        </row>
        <row r="7824">
          <cell r="M7824">
            <v>46022</v>
          </cell>
        </row>
        <row r="7824">
          <cell r="S7824">
            <v>3000</v>
          </cell>
        </row>
        <row r="7824">
          <cell r="AA7824">
            <v>45962</v>
          </cell>
          <cell r="AB7824">
            <v>2025</v>
          </cell>
        </row>
        <row r="7824">
          <cell r="AF7824" t="str">
            <v>地面停车费</v>
          </cell>
        </row>
        <row r="7825">
          <cell r="C7825" t="str">
            <v>中华东波苑</v>
          </cell>
        </row>
        <row r="7825">
          <cell r="K7825" t="str">
            <v>2025年</v>
          </cell>
        </row>
        <row r="7825">
          <cell r="M7825">
            <v>46022</v>
          </cell>
        </row>
        <row r="7825">
          <cell r="S7825">
            <v>750</v>
          </cell>
        </row>
        <row r="7825">
          <cell r="AA7825">
            <v>45962</v>
          </cell>
          <cell r="AB7825">
            <v>2025</v>
          </cell>
        </row>
        <row r="7825">
          <cell r="AF7825" t="str">
            <v>小业主产权车辆管理费</v>
          </cell>
        </row>
        <row r="7826">
          <cell r="C7826" t="str">
            <v>中华东波苑</v>
          </cell>
        </row>
        <row r="7826">
          <cell r="K7826" t="str">
            <v>2025年</v>
          </cell>
        </row>
        <row r="7826">
          <cell r="M7826">
            <v>46022</v>
          </cell>
        </row>
        <row r="7826">
          <cell r="S7826">
            <v>750</v>
          </cell>
        </row>
        <row r="7826">
          <cell r="AA7826">
            <v>45962</v>
          </cell>
          <cell r="AB7826">
            <v>2025</v>
          </cell>
        </row>
        <row r="7826">
          <cell r="AF7826" t="str">
            <v>小业主产权车辆管理费</v>
          </cell>
        </row>
        <row r="7827">
          <cell r="C7827" t="str">
            <v>中华东波苑</v>
          </cell>
        </row>
        <row r="7827">
          <cell r="K7827" t="str">
            <v>2025年</v>
          </cell>
        </row>
        <row r="7827">
          <cell r="M7827">
            <v>46022</v>
          </cell>
        </row>
        <row r="7827">
          <cell r="S7827">
            <v>1673.88</v>
          </cell>
        </row>
        <row r="7827">
          <cell r="AA7827">
            <v>45962</v>
          </cell>
          <cell r="AB7827">
            <v>2025</v>
          </cell>
        </row>
        <row r="7827">
          <cell r="AF7827" t="str">
            <v>住宅物业费</v>
          </cell>
        </row>
        <row r="7828">
          <cell r="C7828" t="str">
            <v>中华东波苑</v>
          </cell>
        </row>
        <row r="7828">
          <cell r="K7828" t="str">
            <v>2025年</v>
          </cell>
        </row>
        <row r="7828">
          <cell r="M7828">
            <v>45961</v>
          </cell>
        </row>
        <row r="7828">
          <cell r="S7828">
            <v>3592.6</v>
          </cell>
        </row>
        <row r="7828">
          <cell r="AA7828">
            <v>45962</v>
          </cell>
          <cell r="AB7828">
            <v>2025</v>
          </cell>
        </row>
        <row r="7828">
          <cell r="AF7828" t="str">
            <v>电费及管理费</v>
          </cell>
        </row>
        <row r="7829">
          <cell r="C7829" t="str">
            <v>中华东波苑</v>
          </cell>
        </row>
        <row r="7829">
          <cell r="K7829" t="str">
            <v>2025年</v>
          </cell>
        </row>
        <row r="7829">
          <cell r="M7829">
            <v>45961</v>
          </cell>
        </row>
        <row r="7829">
          <cell r="S7829">
            <v>21.66</v>
          </cell>
        </row>
        <row r="7829">
          <cell r="AA7829">
            <v>45962</v>
          </cell>
          <cell r="AB7829">
            <v>2025</v>
          </cell>
        </row>
        <row r="7829">
          <cell r="AF7829" t="str">
            <v>代收水费</v>
          </cell>
        </row>
        <row r="7830">
          <cell r="C7830" t="str">
            <v>中华东波苑</v>
          </cell>
        </row>
        <row r="7830">
          <cell r="K7830" t="str">
            <v>2025年</v>
          </cell>
        </row>
        <row r="7830">
          <cell r="M7830">
            <v>45961</v>
          </cell>
        </row>
        <row r="7830">
          <cell r="S7830">
            <v>4413.2</v>
          </cell>
        </row>
        <row r="7830">
          <cell r="AA7830">
            <v>45962</v>
          </cell>
          <cell r="AB7830">
            <v>2025</v>
          </cell>
        </row>
        <row r="7830">
          <cell r="AF7830" t="str">
            <v>电费及管理费</v>
          </cell>
        </row>
        <row r="7831">
          <cell r="C7831" t="str">
            <v>中华东波苑</v>
          </cell>
        </row>
        <row r="7831">
          <cell r="K7831" t="str">
            <v>2025年</v>
          </cell>
        </row>
        <row r="7831">
          <cell r="M7831">
            <v>45961</v>
          </cell>
        </row>
        <row r="7831">
          <cell r="S7831">
            <v>1095</v>
          </cell>
        </row>
        <row r="7831">
          <cell r="AA7831">
            <v>45962</v>
          </cell>
          <cell r="AB7831">
            <v>2025</v>
          </cell>
        </row>
        <row r="7831">
          <cell r="AF7831" t="str">
            <v>代收水费</v>
          </cell>
        </row>
        <row r="7832">
          <cell r="C7832" t="str">
            <v>中华东波苑</v>
          </cell>
        </row>
        <row r="7832">
          <cell r="K7832" t="str">
            <v>2025年</v>
          </cell>
        </row>
        <row r="7832">
          <cell r="M7832">
            <v>45961</v>
          </cell>
        </row>
        <row r="7832">
          <cell r="S7832">
            <v>5747.4</v>
          </cell>
        </row>
        <row r="7832">
          <cell r="AA7832">
            <v>45962</v>
          </cell>
          <cell r="AB7832">
            <v>2025</v>
          </cell>
        </row>
        <row r="7832">
          <cell r="AF7832" t="str">
            <v>电费及管理费</v>
          </cell>
        </row>
        <row r="7833">
          <cell r="C7833" t="str">
            <v>中华东波苑</v>
          </cell>
        </row>
        <row r="7833">
          <cell r="K7833" t="str">
            <v>2025年</v>
          </cell>
        </row>
        <row r="7833">
          <cell r="M7833">
            <v>45961</v>
          </cell>
        </row>
        <row r="7833">
          <cell r="S7833">
            <v>866.2</v>
          </cell>
        </row>
        <row r="7833">
          <cell r="AA7833">
            <v>45962</v>
          </cell>
          <cell r="AB7833">
            <v>2025</v>
          </cell>
        </row>
        <row r="7833">
          <cell r="AF7833" t="str">
            <v>代收水费</v>
          </cell>
        </row>
        <row r="7834">
          <cell r="C7834" t="str">
            <v>中华东波苑</v>
          </cell>
        </row>
        <row r="7834">
          <cell r="K7834" t="str">
            <v>2025年</v>
          </cell>
        </row>
        <row r="7834">
          <cell r="M7834">
            <v>45961</v>
          </cell>
        </row>
        <row r="7834">
          <cell r="S7834">
            <v>4239</v>
          </cell>
        </row>
        <row r="7834">
          <cell r="AA7834">
            <v>45962</v>
          </cell>
          <cell r="AB7834">
            <v>2025</v>
          </cell>
        </row>
        <row r="7834">
          <cell r="AF7834" t="str">
            <v>电费及管理费</v>
          </cell>
        </row>
        <row r="7835">
          <cell r="C7835" t="str">
            <v>中华东波苑</v>
          </cell>
        </row>
        <row r="7835">
          <cell r="K7835" t="str">
            <v>2025年</v>
          </cell>
        </row>
        <row r="7835">
          <cell r="M7835">
            <v>45961</v>
          </cell>
        </row>
        <row r="7835">
          <cell r="S7835">
            <v>1152.9</v>
          </cell>
        </row>
        <row r="7835">
          <cell r="AA7835">
            <v>45962</v>
          </cell>
          <cell r="AB7835">
            <v>2025</v>
          </cell>
        </row>
        <row r="7835">
          <cell r="AF7835" t="str">
            <v>代收水费</v>
          </cell>
        </row>
        <row r="7836">
          <cell r="C7836" t="str">
            <v>中华东波苑</v>
          </cell>
        </row>
        <row r="7836">
          <cell r="K7836" t="str">
            <v>2025年</v>
          </cell>
        </row>
        <row r="7836">
          <cell r="M7836">
            <v>46022</v>
          </cell>
        </row>
        <row r="7836">
          <cell r="S7836">
            <v>1500</v>
          </cell>
        </row>
        <row r="7836">
          <cell r="AA7836">
            <v>45962</v>
          </cell>
          <cell r="AB7836">
            <v>2025</v>
          </cell>
        </row>
        <row r="7836">
          <cell r="AF7836" t="str">
            <v>小业主产权车辆管理费</v>
          </cell>
        </row>
        <row r="7837">
          <cell r="C7837" t="str">
            <v>中华东波苑</v>
          </cell>
        </row>
        <row r="7837">
          <cell r="K7837" t="str">
            <v>2025年</v>
          </cell>
        </row>
        <row r="7837">
          <cell r="M7837">
            <v>45930</v>
          </cell>
        </row>
        <row r="7837">
          <cell r="S7837">
            <v>35040</v>
          </cell>
        </row>
        <row r="7837">
          <cell r="AA7837">
            <v>45962</v>
          </cell>
          <cell r="AB7837">
            <v>2025</v>
          </cell>
        </row>
        <row r="7837">
          <cell r="AF7837" t="str">
            <v>电费及管理费</v>
          </cell>
        </row>
        <row r="7838">
          <cell r="C7838" t="str">
            <v>中华东波苑</v>
          </cell>
        </row>
        <row r="7838">
          <cell r="K7838" t="str">
            <v>2025年</v>
          </cell>
        </row>
        <row r="7838">
          <cell r="M7838">
            <v>45930</v>
          </cell>
        </row>
        <row r="7838">
          <cell r="S7838">
            <v>5711.02</v>
          </cell>
        </row>
        <row r="7838">
          <cell r="AA7838">
            <v>45962</v>
          </cell>
          <cell r="AB7838">
            <v>2025</v>
          </cell>
        </row>
        <row r="7838">
          <cell r="AF7838" t="str">
            <v>代收水费</v>
          </cell>
        </row>
        <row r="7839">
          <cell r="C7839" t="str">
            <v>中华东波苑</v>
          </cell>
        </row>
        <row r="7839">
          <cell r="K7839" t="str">
            <v>2025年</v>
          </cell>
        </row>
        <row r="7839">
          <cell r="M7839">
            <v>46022</v>
          </cell>
        </row>
        <row r="7839">
          <cell r="S7839">
            <v>1712.04</v>
          </cell>
        </row>
        <row r="7839">
          <cell r="AA7839">
            <v>45962</v>
          </cell>
          <cell r="AB7839">
            <v>2025</v>
          </cell>
        </row>
        <row r="7839">
          <cell r="AF7839" t="str">
            <v>住宅物业费</v>
          </cell>
        </row>
        <row r="7840">
          <cell r="C7840" t="str">
            <v>中华东波苑</v>
          </cell>
        </row>
        <row r="7840">
          <cell r="K7840" t="str">
            <v>2025年</v>
          </cell>
        </row>
        <row r="7840">
          <cell r="M7840">
            <v>45961</v>
          </cell>
        </row>
        <row r="7840">
          <cell r="S7840">
            <v>346.25</v>
          </cell>
        </row>
        <row r="7840">
          <cell r="AA7840">
            <v>45962</v>
          </cell>
          <cell r="AB7840">
            <v>2025</v>
          </cell>
        </row>
        <row r="7840">
          <cell r="AF7840" t="str">
            <v>电费及管理费</v>
          </cell>
        </row>
        <row r="7841">
          <cell r="C7841" t="str">
            <v>中华东波苑</v>
          </cell>
        </row>
        <row r="7841">
          <cell r="K7841" t="str">
            <v>2025年</v>
          </cell>
        </row>
        <row r="7841">
          <cell r="M7841">
            <v>45961</v>
          </cell>
        </row>
        <row r="7841">
          <cell r="S7841">
            <v>15</v>
          </cell>
        </row>
        <row r="7841">
          <cell r="AA7841">
            <v>45962</v>
          </cell>
          <cell r="AB7841">
            <v>2025</v>
          </cell>
        </row>
        <row r="7841">
          <cell r="AF7841" t="str">
            <v>代收水费</v>
          </cell>
        </row>
        <row r="7842">
          <cell r="C7842" t="str">
            <v>中华东波苑</v>
          </cell>
        </row>
        <row r="7842">
          <cell r="K7842" t="str">
            <v>2025年</v>
          </cell>
        </row>
        <row r="7842">
          <cell r="M7842">
            <v>45930</v>
          </cell>
        </row>
        <row r="7842">
          <cell r="S7842">
            <v>1100.97</v>
          </cell>
        </row>
        <row r="7842">
          <cell r="AA7842">
            <v>45962</v>
          </cell>
          <cell r="AB7842">
            <v>2025</v>
          </cell>
        </row>
        <row r="7842">
          <cell r="AF7842" t="str">
            <v>商铺物业费</v>
          </cell>
        </row>
        <row r="7843">
          <cell r="C7843" t="str">
            <v>中华东波苑</v>
          </cell>
        </row>
        <row r="7843">
          <cell r="K7843" t="str">
            <v>2025年</v>
          </cell>
        </row>
        <row r="7843">
          <cell r="M7843">
            <v>45930</v>
          </cell>
        </row>
        <row r="7843">
          <cell r="S7843">
            <v>3135</v>
          </cell>
        </row>
        <row r="7843">
          <cell r="AA7843">
            <v>45962</v>
          </cell>
          <cell r="AB7843">
            <v>2025</v>
          </cell>
        </row>
        <row r="7843">
          <cell r="AF7843" t="str">
            <v>商铺物业费</v>
          </cell>
        </row>
        <row r="7844">
          <cell r="C7844" t="str">
            <v>中华东波苑</v>
          </cell>
        </row>
        <row r="7844">
          <cell r="K7844" t="str">
            <v>2025年</v>
          </cell>
        </row>
        <row r="7844">
          <cell r="M7844">
            <v>45930</v>
          </cell>
        </row>
        <row r="7844">
          <cell r="S7844">
            <v>9717.03</v>
          </cell>
        </row>
        <row r="7844">
          <cell r="AA7844">
            <v>45962</v>
          </cell>
          <cell r="AB7844">
            <v>2025</v>
          </cell>
        </row>
        <row r="7844">
          <cell r="AF7844" t="str">
            <v>商铺物业费</v>
          </cell>
        </row>
        <row r="7845">
          <cell r="C7845" t="str">
            <v>中华东波苑</v>
          </cell>
        </row>
        <row r="7845">
          <cell r="K7845" t="str">
            <v>2025年</v>
          </cell>
        </row>
        <row r="7845">
          <cell r="M7845">
            <v>46022</v>
          </cell>
        </row>
        <row r="7845">
          <cell r="S7845">
            <v>1473.6</v>
          </cell>
        </row>
        <row r="7845">
          <cell r="AA7845">
            <v>45962</v>
          </cell>
          <cell r="AB7845">
            <v>2025</v>
          </cell>
        </row>
        <row r="7845">
          <cell r="AF7845" t="str">
            <v>住宅物业费</v>
          </cell>
        </row>
        <row r="7846">
          <cell r="C7846" t="str">
            <v>中华东波苑</v>
          </cell>
        </row>
        <row r="7846">
          <cell r="K7846" t="str">
            <v>2025年</v>
          </cell>
        </row>
        <row r="7846">
          <cell r="M7846">
            <v>46022</v>
          </cell>
        </row>
        <row r="7846">
          <cell r="S7846">
            <v>1965.17</v>
          </cell>
        </row>
        <row r="7846">
          <cell r="AA7846">
            <v>45962</v>
          </cell>
          <cell r="AB7846">
            <v>2025</v>
          </cell>
        </row>
        <row r="7846">
          <cell r="AF7846" t="str">
            <v>住宅物业费</v>
          </cell>
        </row>
        <row r="7847">
          <cell r="C7847" t="str">
            <v>中华东波苑</v>
          </cell>
        </row>
        <row r="7847">
          <cell r="K7847" t="str">
            <v>2025年</v>
          </cell>
        </row>
        <row r="7847">
          <cell r="M7847">
            <v>46022</v>
          </cell>
        </row>
        <row r="7847">
          <cell r="S7847">
            <v>1799.16</v>
          </cell>
        </row>
        <row r="7847">
          <cell r="AA7847">
            <v>45962</v>
          </cell>
          <cell r="AB7847">
            <v>2025</v>
          </cell>
        </row>
        <row r="7847">
          <cell r="AF7847" t="str">
            <v>住宅物业费</v>
          </cell>
        </row>
        <row r="7848">
          <cell r="C7848" t="str">
            <v>中华东波苑</v>
          </cell>
        </row>
        <row r="7848">
          <cell r="K7848" t="str">
            <v>2025年</v>
          </cell>
        </row>
        <row r="7848">
          <cell r="M7848">
            <v>45961</v>
          </cell>
        </row>
        <row r="7848">
          <cell r="S7848">
            <v>1914</v>
          </cell>
        </row>
        <row r="7848">
          <cell r="AA7848">
            <v>45962</v>
          </cell>
          <cell r="AB7848">
            <v>2025</v>
          </cell>
        </row>
        <row r="7848">
          <cell r="AF7848" t="str">
            <v>电费及管理费</v>
          </cell>
        </row>
        <row r="7849">
          <cell r="C7849" t="str">
            <v>中华东波苑</v>
          </cell>
        </row>
        <row r="7849">
          <cell r="K7849" t="str">
            <v>2025年</v>
          </cell>
        </row>
        <row r="7849">
          <cell r="M7849">
            <v>45961</v>
          </cell>
        </row>
        <row r="7849">
          <cell r="S7849">
            <v>144.4</v>
          </cell>
        </row>
        <row r="7849">
          <cell r="AA7849">
            <v>45962</v>
          </cell>
          <cell r="AB7849">
            <v>2025</v>
          </cell>
        </row>
        <row r="7849">
          <cell r="AF7849" t="str">
            <v>代收水费</v>
          </cell>
        </row>
        <row r="7850">
          <cell r="C7850" t="str">
            <v>中华东波苑</v>
          </cell>
        </row>
        <row r="7850">
          <cell r="K7850" t="str">
            <v>2025年</v>
          </cell>
        </row>
        <row r="7850">
          <cell r="M7850">
            <v>46022</v>
          </cell>
        </row>
        <row r="7850">
          <cell r="S7850">
            <v>1673.88</v>
          </cell>
        </row>
        <row r="7850">
          <cell r="AA7850">
            <v>45962</v>
          </cell>
          <cell r="AB7850">
            <v>2025</v>
          </cell>
        </row>
        <row r="7850">
          <cell r="AF7850" t="str">
            <v>住宅物业费</v>
          </cell>
        </row>
        <row r="7851">
          <cell r="C7851" t="str">
            <v>中华东波苑</v>
          </cell>
        </row>
        <row r="7851">
          <cell r="K7851" t="str">
            <v>2025年</v>
          </cell>
        </row>
        <row r="7851">
          <cell r="M7851">
            <v>45961</v>
          </cell>
        </row>
        <row r="7851">
          <cell r="S7851">
            <v>1782</v>
          </cell>
        </row>
        <row r="7851">
          <cell r="AA7851">
            <v>45962</v>
          </cell>
          <cell r="AB7851">
            <v>2025</v>
          </cell>
        </row>
        <row r="7851">
          <cell r="AF7851" t="str">
            <v>电费及管理费</v>
          </cell>
        </row>
        <row r="7852">
          <cell r="C7852" t="str">
            <v>中华东波苑</v>
          </cell>
        </row>
        <row r="7852">
          <cell r="K7852" t="str">
            <v>2025年</v>
          </cell>
        </row>
        <row r="7852">
          <cell r="M7852">
            <v>45961</v>
          </cell>
        </row>
        <row r="7852">
          <cell r="S7852">
            <v>352.5</v>
          </cell>
        </row>
        <row r="7852">
          <cell r="AA7852">
            <v>45962</v>
          </cell>
          <cell r="AB7852">
            <v>2025</v>
          </cell>
        </row>
        <row r="7852">
          <cell r="AF7852" t="str">
            <v>代收水费</v>
          </cell>
        </row>
        <row r="7853">
          <cell r="C7853" t="str">
            <v>中华东波苑</v>
          </cell>
        </row>
        <row r="7853">
          <cell r="K7853" t="str">
            <v>2025年</v>
          </cell>
        </row>
        <row r="7853">
          <cell r="M7853">
            <v>45961</v>
          </cell>
        </row>
        <row r="7853">
          <cell r="S7853">
            <v>2244</v>
          </cell>
        </row>
        <row r="7853">
          <cell r="AA7853">
            <v>45962</v>
          </cell>
          <cell r="AB7853">
            <v>2025</v>
          </cell>
        </row>
        <row r="7853">
          <cell r="AF7853" t="str">
            <v>电费及管理费</v>
          </cell>
        </row>
        <row r="7854">
          <cell r="C7854" t="str">
            <v>中华东波苑</v>
          </cell>
        </row>
        <row r="7854">
          <cell r="K7854" t="str">
            <v>2025年</v>
          </cell>
        </row>
        <row r="7854">
          <cell r="M7854">
            <v>45961</v>
          </cell>
        </row>
        <row r="7854">
          <cell r="S7854">
            <v>285</v>
          </cell>
        </row>
        <row r="7854">
          <cell r="AA7854">
            <v>45962</v>
          </cell>
          <cell r="AB7854">
            <v>2025</v>
          </cell>
        </row>
        <row r="7854">
          <cell r="AF7854" t="str">
            <v>代收水费</v>
          </cell>
        </row>
        <row r="7855">
          <cell r="C7855" t="str">
            <v>中华东波苑</v>
          </cell>
        </row>
        <row r="7855">
          <cell r="K7855" t="str">
            <v>2025年</v>
          </cell>
        </row>
        <row r="7855">
          <cell r="M7855">
            <v>45961</v>
          </cell>
        </row>
        <row r="7855">
          <cell r="S7855">
            <v>3964.4</v>
          </cell>
        </row>
        <row r="7855">
          <cell r="AA7855">
            <v>45962</v>
          </cell>
          <cell r="AB7855">
            <v>2025</v>
          </cell>
        </row>
        <row r="7855">
          <cell r="AF7855" t="str">
            <v>电费及管理费</v>
          </cell>
        </row>
        <row r="7856">
          <cell r="C7856" t="str">
            <v>中华东波苑</v>
          </cell>
        </row>
        <row r="7856">
          <cell r="K7856" t="str">
            <v>2025年</v>
          </cell>
        </row>
        <row r="7856">
          <cell r="M7856">
            <v>45961</v>
          </cell>
        </row>
        <row r="7856">
          <cell r="S7856">
            <v>1132.5</v>
          </cell>
        </row>
        <row r="7856">
          <cell r="AA7856">
            <v>45962</v>
          </cell>
          <cell r="AB7856">
            <v>2025</v>
          </cell>
        </row>
        <row r="7856">
          <cell r="AF7856" t="str">
            <v>代收水费</v>
          </cell>
        </row>
        <row r="7857">
          <cell r="C7857" t="str">
            <v>中华东波苑</v>
          </cell>
        </row>
        <row r="7857">
          <cell r="K7857" t="str">
            <v>2025年</v>
          </cell>
        </row>
        <row r="7857">
          <cell r="M7857">
            <v>46022</v>
          </cell>
        </row>
        <row r="7857">
          <cell r="S7857">
            <v>1473.6</v>
          </cell>
        </row>
        <row r="7857">
          <cell r="AA7857">
            <v>45962</v>
          </cell>
          <cell r="AB7857">
            <v>2025</v>
          </cell>
        </row>
        <row r="7857">
          <cell r="AF7857" t="str">
            <v>住宅物业费</v>
          </cell>
        </row>
        <row r="7858">
          <cell r="C7858" t="str">
            <v>中华东波苑</v>
          </cell>
        </row>
        <row r="7858">
          <cell r="K7858" t="str">
            <v>2025年</v>
          </cell>
        </row>
        <row r="7858">
          <cell r="M7858">
            <v>45991</v>
          </cell>
        </row>
        <row r="7858">
          <cell r="S7858">
            <v>500</v>
          </cell>
        </row>
        <row r="7858">
          <cell r="AA7858">
            <v>45962</v>
          </cell>
          <cell r="AB7858">
            <v>2025</v>
          </cell>
        </row>
        <row r="7858">
          <cell r="AF7858" t="str">
            <v>临时停车费</v>
          </cell>
        </row>
        <row r="7859">
          <cell r="C7859" t="str">
            <v>中华东波苑</v>
          </cell>
        </row>
        <row r="7859">
          <cell r="K7859" t="str">
            <v>2025年</v>
          </cell>
        </row>
        <row r="7859">
          <cell r="M7859">
            <v>45991</v>
          </cell>
        </row>
        <row r="7859">
          <cell r="S7859">
            <v>500</v>
          </cell>
        </row>
        <row r="7859">
          <cell r="AA7859">
            <v>45962</v>
          </cell>
          <cell r="AB7859">
            <v>2025</v>
          </cell>
        </row>
        <row r="7859">
          <cell r="AF7859" t="str">
            <v>临时停车费</v>
          </cell>
        </row>
        <row r="7860">
          <cell r="C7860" t="str">
            <v>中华东波苑</v>
          </cell>
        </row>
        <row r="7860">
          <cell r="K7860" t="str">
            <v>2025年</v>
          </cell>
        </row>
        <row r="7860">
          <cell r="M7860">
            <v>45991</v>
          </cell>
        </row>
        <row r="7860">
          <cell r="S7860">
            <v>490</v>
          </cell>
        </row>
        <row r="7860">
          <cell r="AA7860">
            <v>45962</v>
          </cell>
          <cell r="AB7860">
            <v>2025</v>
          </cell>
        </row>
        <row r="7860">
          <cell r="AF7860" t="str">
            <v>临时停车费</v>
          </cell>
        </row>
        <row r="7861">
          <cell r="C7861" t="str">
            <v>中华东波苑</v>
          </cell>
        </row>
        <row r="7861">
          <cell r="K7861" t="str">
            <v>2025年</v>
          </cell>
        </row>
        <row r="7861">
          <cell r="M7861">
            <v>46022</v>
          </cell>
        </row>
        <row r="7861">
          <cell r="S7861">
            <v>500</v>
          </cell>
        </row>
        <row r="7861">
          <cell r="AA7861">
            <v>45962</v>
          </cell>
          <cell r="AB7861">
            <v>2025</v>
          </cell>
        </row>
        <row r="7861">
          <cell r="AF7861" t="str">
            <v>其他广告</v>
          </cell>
        </row>
        <row r="7862">
          <cell r="C7862" t="str">
            <v>中华东波苑</v>
          </cell>
        </row>
        <row r="7862">
          <cell r="K7862" t="str">
            <v>2026年</v>
          </cell>
        </row>
        <row r="7862">
          <cell r="M7862">
            <v>46234</v>
          </cell>
        </row>
        <row r="7862">
          <cell r="S7862">
            <v>700</v>
          </cell>
        </row>
        <row r="7862">
          <cell r="AA7862">
            <v>45962</v>
          </cell>
          <cell r="AB7862">
            <v>2025</v>
          </cell>
        </row>
        <row r="7862">
          <cell r="AF7862" t="str">
            <v>其他广告</v>
          </cell>
        </row>
        <row r="7863">
          <cell r="C7863" t="str">
            <v>中华东波苑</v>
          </cell>
        </row>
        <row r="7863">
          <cell r="K7863" t="str">
            <v>2025年</v>
          </cell>
        </row>
        <row r="7863">
          <cell r="M7863">
            <v>46022</v>
          </cell>
        </row>
        <row r="7863">
          <cell r="S7863">
            <v>166.67</v>
          </cell>
        </row>
        <row r="7863">
          <cell r="AA7863">
            <v>45962</v>
          </cell>
          <cell r="AB7863">
            <v>2025</v>
          </cell>
        </row>
        <row r="7863">
          <cell r="AF7863" t="str">
            <v>电费及管理费</v>
          </cell>
        </row>
        <row r="7864">
          <cell r="C7864" t="str">
            <v>中华东波苑</v>
          </cell>
        </row>
        <row r="7864">
          <cell r="K7864" t="str">
            <v>2025年</v>
          </cell>
        </row>
        <row r="7864">
          <cell r="M7864">
            <v>46234</v>
          </cell>
        </row>
        <row r="7864">
          <cell r="S7864">
            <v>233.33</v>
          </cell>
        </row>
        <row r="7864">
          <cell r="AA7864">
            <v>45962</v>
          </cell>
          <cell r="AB7864">
            <v>2025</v>
          </cell>
        </row>
        <row r="7864">
          <cell r="AF7864" t="str">
            <v>电费及管理费</v>
          </cell>
        </row>
        <row r="7865">
          <cell r="C7865" t="str">
            <v>中华东波苑</v>
          </cell>
        </row>
        <row r="7865">
          <cell r="K7865" t="str">
            <v>2025年</v>
          </cell>
        </row>
        <row r="7865">
          <cell r="M7865">
            <v>46022</v>
          </cell>
        </row>
        <row r="7865">
          <cell r="S7865">
            <v>20000</v>
          </cell>
        </row>
        <row r="7865">
          <cell r="AA7865">
            <v>45962</v>
          </cell>
          <cell r="AB7865">
            <v>2025</v>
          </cell>
        </row>
        <row r="7865">
          <cell r="AF7865" t="str">
            <v>补贴费用</v>
          </cell>
        </row>
        <row r="7866">
          <cell r="C7866" t="str">
            <v>中华东波苑</v>
          </cell>
        </row>
        <row r="7866">
          <cell r="K7866" t="str">
            <v>2025年</v>
          </cell>
        </row>
        <row r="7866">
          <cell r="M7866">
            <v>46022</v>
          </cell>
        </row>
        <row r="7866">
          <cell r="S7866">
            <v>1656.12</v>
          </cell>
        </row>
        <row r="7866">
          <cell r="AA7866">
            <v>45992</v>
          </cell>
          <cell r="AB7866">
            <v>2025</v>
          </cell>
        </row>
        <row r="7866">
          <cell r="AF7866" t="str">
            <v>住宅物业费</v>
          </cell>
        </row>
        <row r="7867">
          <cell r="C7867" t="str">
            <v>中华东波苑</v>
          </cell>
        </row>
        <row r="7867">
          <cell r="K7867" t="str">
            <v>2025年</v>
          </cell>
        </row>
        <row r="7867">
          <cell r="M7867">
            <v>46022</v>
          </cell>
        </row>
        <row r="7867">
          <cell r="S7867">
            <v>1473.6</v>
          </cell>
        </row>
        <row r="7867">
          <cell r="AA7867">
            <v>45992</v>
          </cell>
          <cell r="AB7867">
            <v>2025</v>
          </cell>
        </row>
        <row r="7867">
          <cell r="AF7867" t="str">
            <v>住宅物业费</v>
          </cell>
        </row>
        <row r="7868">
          <cell r="C7868" t="str">
            <v>中华东波苑</v>
          </cell>
        </row>
        <row r="7868">
          <cell r="K7868" t="str">
            <v>2025年</v>
          </cell>
        </row>
        <row r="7868">
          <cell r="M7868">
            <v>46022</v>
          </cell>
        </row>
        <row r="7868">
          <cell r="S7868">
            <v>2365.5</v>
          </cell>
        </row>
        <row r="7868">
          <cell r="AA7868">
            <v>45992</v>
          </cell>
          <cell r="AB7868">
            <v>2025</v>
          </cell>
        </row>
        <row r="7868">
          <cell r="AF7868" t="str">
            <v>商铺物业费</v>
          </cell>
        </row>
        <row r="7869">
          <cell r="C7869" t="str">
            <v>中华东波苑</v>
          </cell>
        </row>
        <row r="7869">
          <cell r="K7869" t="str">
            <v>2025年</v>
          </cell>
        </row>
        <row r="7869">
          <cell r="M7869">
            <v>46022</v>
          </cell>
        </row>
        <row r="7869">
          <cell r="S7869">
            <v>1799.16</v>
          </cell>
        </row>
        <row r="7869">
          <cell r="AA7869">
            <v>45992</v>
          </cell>
          <cell r="AB7869">
            <v>2025</v>
          </cell>
        </row>
        <row r="7869">
          <cell r="AF7869" t="str">
            <v>住宅物业费</v>
          </cell>
        </row>
        <row r="7870">
          <cell r="C7870" t="str">
            <v>中华东波苑</v>
          </cell>
        </row>
        <row r="7870">
          <cell r="K7870" t="str">
            <v>2025年</v>
          </cell>
        </row>
        <row r="7870">
          <cell r="M7870">
            <v>46022</v>
          </cell>
        </row>
        <row r="7870">
          <cell r="S7870">
            <v>1500</v>
          </cell>
        </row>
        <row r="7870">
          <cell r="AA7870">
            <v>45992</v>
          </cell>
          <cell r="AB7870">
            <v>2025</v>
          </cell>
        </row>
        <row r="7870">
          <cell r="AF7870" t="str">
            <v>小业主产权车辆管理费</v>
          </cell>
        </row>
        <row r="7871">
          <cell r="C7871" t="str">
            <v>中华东波苑</v>
          </cell>
        </row>
        <row r="7871">
          <cell r="K7871" t="str">
            <v>2025年</v>
          </cell>
        </row>
        <row r="7871">
          <cell r="M7871">
            <v>46022</v>
          </cell>
        </row>
        <row r="7871">
          <cell r="S7871">
            <v>1800.84</v>
          </cell>
        </row>
        <row r="7871">
          <cell r="AA7871">
            <v>45992</v>
          </cell>
          <cell r="AB7871">
            <v>2025</v>
          </cell>
        </row>
        <row r="7871">
          <cell r="AF7871" t="str">
            <v>住宅物业费</v>
          </cell>
        </row>
        <row r="7872">
          <cell r="C7872" t="str">
            <v>中华东波苑</v>
          </cell>
        </row>
        <row r="7872">
          <cell r="K7872" t="str">
            <v>2025年</v>
          </cell>
        </row>
        <row r="7872">
          <cell r="M7872">
            <v>46022</v>
          </cell>
        </row>
        <row r="7872">
          <cell r="S7872">
            <v>1673.88</v>
          </cell>
        </row>
        <row r="7872">
          <cell r="AA7872">
            <v>45992</v>
          </cell>
          <cell r="AB7872">
            <v>2025</v>
          </cell>
        </row>
        <row r="7872">
          <cell r="AF7872" t="str">
            <v>住宅物业费</v>
          </cell>
        </row>
        <row r="7873">
          <cell r="C7873" t="str">
            <v>中华东波苑</v>
          </cell>
        </row>
        <row r="7873">
          <cell r="K7873" t="str">
            <v>2025年</v>
          </cell>
        </row>
        <row r="7873">
          <cell r="M7873">
            <v>46022</v>
          </cell>
        </row>
        <row r="7873">
          <cell r="S7873">
            <v>3000</v>
          </cell>
        </row>
        <row r="7873">
          <cell r="AA7873">
            <v>45992</v>
          </cell>
          <cell r="AB7873">
            <v>2025</v>
          </cell>
        </row>
        <row r="7873">
          <cell r="AF7873" t="str">
            <v>地面停车费</v>
          </cell>
        </row>
        <row r="7874">
          <cell r="C7874" t="str">
            <v>中华东波苑</v>
          </cell>
        </row>
        <row r="7874">
          <cell r="K7874" t="str">
            <v>2025年</v>
          </cell>
        </row>
        <row r="7874">
          <cell r="M7874">
            <v>46022</v>
          </cell>
        </row>
        <row r="7874">
          <cell r="S7874">
            <v>9327.54</v>
          </cell>
        </row>
        <row r="7874">
          <cell r="AA7874">
            <v>45992</v>
          </cell>
          <cell r="AB7874">
            <v>2025</v>
          </cell>
        </row>
        <row r="7874">
          <cell r="AF7874" t="str">
            <v>商铺物业费</v>
          </cell>
        </row>
        <row r="7875">
          <cell r="C7875" t="str">
            <v>中华东波苑</v>
          </cell>
        </row>
        <row r="7875">
          <cell r="K7875" t="str">
            <v>2025年</v>
          </cell>
        </row>
        <row r="7875">
          <cell r="M7875">
            <v>45961</v>
          </cell>
        </row>
        <row r="7875">
          <cell r="S7875">
            <v>5244</v>
          </cell>
        </row>
        <row r="7875">
          <cell r="AA7875">
            <v>45992</v>
          </cell>
          <cell r="AB7875">
            <v>2025</v>
          </cell>
        </row>
        <row r="7875">
          <cell r="AF7875" t="str">
            <v>电费及管理费</v>
          </cell>
        </row>
        <row r="7876">
          <cell r="C7876" t="str">
            <v>中华东波苑</v>
          </cell>
        </row>
        <row r="7876">
          <cell r="K7876" t="str">
            <v>2025年</v>
          </cell>
        </row>
        <row r="7876">
          <cell r="M7876">
            <v>45961</v>
          </cell>
        </row>
        <row r="7876">
          <cell r="S7876">
            <v>129.96</v>
          </cell>
        </row>
        <row r="7876">
          <cell r="AA7876">
            <v>45992</v>
          </cell>
          <cell r="AB7876">
            <v>2025</v>
          </cell>
        </row>
        <row r="7876">
          <cell r="AF7876" t="str">
            <v>代收水费</v>
          </cell>
        </row>
        <row r="7877">
          <cell r="C7877" t="str">
            <v>中华东波苑</v>
          </cell>
        </row>
        <row r="7877">
          <cell r="K7877" t="str">
            <v>2025年</v>
          </cell>
        </row>
        <row r="7877">
          <cell r="M7877">
            <v>46022</v>
          </cell>
        </row>
        <row r="7877">
          <cell r="S7877">
            <v>3322.66</v>
          </cell>
        </row>
        <row r="7877">
          <cell r="AA7877">
            <v>45992</v>
          </cell>
          <cell r="AB7877">
            <v>2025</v>
          </cell>
        </row>
        <row r="7877">
          <cell r="AF7877" t="str">
            <v>商铺物业费</v>
          </cell>
        </row>
        <row r="7878">
          <cell r="C7878" t="str">
            <v>中华东波苑</v>
          </cell>
        </row>
        <row r="7878">
          <cell r="K7878" t="str">
            <v>2025年</v>
          </cell>
        </row>
        <row r="7878">
          <cell r="M7878">
            <v>46022</v>
          </cell>
        </row>
        <row r="7878">
          <cell r="S7878">
            <v>2122.44</v>
          </cell>
        </row>
        <row r="7878">
          <cell r="AA7878">
            <v>45992</v>
          </cell>
          <cell r="AB7878">
            <v>2025</v>
          </cell>
        </row>
        <row r="7878">
          <cell r="AF7878" t="str">
            <v>住宅物业费</v>
          </cell>
        </row>
        <row r="7879">
          <cell r="C7879" t="str">
            <v>中华东波苑</v>
          </cell>
        </row>
        <row r="7879">
          <cell r="K7879" t="str">
            <v>2025年</v>
          </cell>
        </row>
        <row r="7879">
          <cell r="M7879">
            <v>46036</v>
          </cell>
        </row>
        <row r="7879">
          <cell r="S7879">
            <v>375</v>
          </cell>
        </row>
        <row r="7879">
          <cell r="AA7879">
            <v>45992</v>
          </cell>
          <cell r="AB7879">
            <v>2025</v>
          </cell>
        </row>
        <row r="7879">
          <cell r="AF7879" t="str">
            <v>电梯广告（业委会）</v>
          </cell>
        </row>
        <row r="7880">
          <cell r="C7880" t="str">
            <v>中华东波苑</v>
          </cell>
        </row>
        <row r="7880">
          <cell r="K7880" t="str">
            <v>2026年</v>
          </cell>
        </row>
        <row r="7880">
          <cell r="M7880">
            <v>46095</v>
          </cell>
        </row>
        <row r="7880">
          <cell r="S7880">
            <v>750</v>
          </cell>
        </row>
        <row r="7880">
          <cell r="AA7880">
            <v>45992</v>
          </cell>
          <cell r="AB7880">
            <v>2025</v>
          </cell>
        </row>
        <row r="7880">
          <cell r="AF7880" t="str">
            <v>电梯广告（业委会）</v>
          </cell>
        </row>
        <row r="7881">
          <cell r="C7881" t="str">
            <v>中华东波苑</v>
          </cell>
        </row>
        <row r="7881">
          <cell r="K7881" t="str">
            <v>2025年</v>
          </cell>
        </row>
        <row r="7881">
          <cell r="M7881">
            <v>46036</v>
          </cell>
        </row>
        <row r="7881">
          <cell r="S7881">
            <v>375</v>
          </cell>
        </row>
        <row r="7881">
          <cell r="AA7881">
            <v>45992</v>
          </cell>
          <cell r="AB7881">
            <v>2025</v>
          </cell>
        </row>
        <row r="7881">
          <cell r="AF7881" t="str">
            <v>电梯广告（业委会）</v>
          </cell>
        </row>
        <row r="7882">
          <cell r="C7882" t="str">
            <v>中华东波苑</v>
          </cell>
        </row>
        <row r="7882">
          <cell r="K7882" t="str">
            <v>2026年</v>
          </cell>
        </row>
        <row r="7882">
          <cell r="M7882">
            <v>46095</v>
          </cell>
        </row>
        <row r="7882">
          <cell r="S7882">
            <v>750</v>
          </cell>
        </row>
        <row r="7882">
          <cell r="AA7882">
            <v>45992</v>
          </cell>
          <cell r="AB7882">
            <v>2025</v>
          </cell>
        </row>
        <row r="7882">
          <cell r="AF7882" t="str">
            <v>电梯广告（业委会）</v>
          </cell>
        </row>
        <row r="7883">
          <cell r="C7883" t="str">
            <v>中华东波苑</v>
          </cell>
        </row>
        <row r="7883">
          <cell r="K7883" t="str">
            <v>2025年</v>
          </cell>
        </row>
        <row r="7883">
          <cell r="M7883">
            <v>46036</v>
          </cell>
        </row>
        <row r="7883">
          <cell r="S7883">
            <v>375</v>
          </cell>
        </row>
        <row r="7883">
          <cell r="AA7883">
            <v>45992</v>
          </cell>
          <cell r="AB7883">
            <v>2025</v>
          </cell>
        </row>
        <row r="7883">
          <cell r="AF7883" t="str">
            <v>电梯广告（业委会）</v>
          </cell>
        </row>
        <row r="7884">
          <cell r="C7884" t="str">
            <v>中华东波苑</v>
          </cell>
        </row>
        <row r="7884">
          <cell r="K7884" t="str">
            <v>2026年</v>
          </cell>
        </row>
        <row r="7884">
          <cell r="M7884">
            <v>46095</v>
          </cell>
        </row>
        <row r="7884">
          <cell r="S7884">
            <v>750</v>
          </cell>
        </row>
        <row r="7884">
          <cell r="AA7884">
            <v>45992</v>
          </cell>
          <cell r="AB7884">
            <v>2025</v>
          </cell>
        </row>
        <row r="7884">
          <cell r="AF7884" t="str">
            <v>电梯广告（业委会）</v>
          </cell>
        </row>
        <row r="7885">
          <cell r="C7885" t="str">
            <v>中华东波苑</v>
          </cell>
        </row>
        <row r="7885">
          <cell r="K7885" t="str">
            <v>2025年</v>
          </cell>
        </row>
        <row r="7885">
          <cell r="M7885">
            <v>46036</v>
          </cell>
        </row>
        <row r="7885">
          <cell r="S7885">
            <v>270.83</v>
          </cell>
        </row>
        <row r="7885">
          <cell r="AA7885">
            <v>45992</v>
          </cell>
          <cell r="AB7885">
            <v>2025</v>
          </cell>
        </row>
        <row r="7885">
          <cell r="AF7885" t="str">
            <v>电梯广告（业委会）</v>
          </cell>
        </row>
        <row r="7886">
          <cell r="C7886" t="str">
            <v>中华东波苑</v>
          </cell>
        </row>
        <row r="7886">
          <cell r="K7886" t="str">
            <v>2026年</v>
          </cell>
        </row>
        <row r="7886">
          <cell r="M7886">
            <v>46095</v>
          </cell>
        </row>
        <row r="7886">
          <cell r="S7886">
            <v>541.67</v>
          </cell>
        </row>
        <row r="7886">
          <cell r="AA7886">
            <v>45992</v>
          </cell>
          <cell r="AB7886">
            <v>2025</v>
          </cell>
        </row>
        <row r="7886">
          <cell r="AF7886" t="str">
            <v>电梯广告（业委会）</v>
          </cell>
        </row>
        <row r="7887">
          <cell r="C7887" t="str">
            <v>中华东波苑</v>
          </cell>
        </row>
        <row r="7887">
          <cell r="K7887" t="str">
            <v>2025年</v>
          </cell>
        </row>
        <row r="7887">
          <cell r="M7887">
            <v>46036</v>
          </cell>
        </row>
        <row r="7887">
          <cell r="S7887">
            <v>125</v>
          </cell>
        </row>
        <row r="7887">
          <cell r="AA7887">
            <v>45992</v>
          </cell>
          <cell r="AB7887">
            <v>2025</v>
          </cell>
        </row>
        <row r="7887">
          <cell r="AF7887" t="str">
            <v>电梯广告（联讯）</v>
          </cell>
        </row>
        <row r="7888">
          <cell r="C7888" t="str">
            <v>中华东波苑</v>
          </cell>
        </row>
        <row r="7888">
          <cell r="K7888" t="str">
            <v>2026年</v>
          </cell>
        </row>
        <row r="7888">
          <cell r="M7888">
            <v>46095</v>
          </cell>
        </row>
        <row r="7888">
          <cell r="S7888">
            <v>250</v>
          </cell>
        </row>
        <row r="7888">
          <cell r="AA7888">
            <v>45992</v>
          </cell>
          <cell r="AB7888">
            <v>2025</v>
          </cell>
        </row>
        <row r="7888">
          <cell r="AF7888" t="str">
            <v>电梯广告（联讯）</v>
          </cell>
        </row>
        <row r="7889">
          <cell r="C7889" t="str">
            <v>中华东波苑</v>
          </cell>
        </row>
        <row r="7889">
          <cell r="K7889" t="str">
            <v>2025年</v>
          </cell>
        </row>
        <row r="7889">
          <cell r="M7889">
            <v>46036</v>
          </cell>
        </row>
        <row r="7889">
          <cell r="S7889">
            <v>83.33</v>
          </cell>
        </row>
        <row r="7889">
          <cell r="AA7889">
            <v>45992</v>
          </cell>
          <cell r="AB7889">
            <v>2025</v>
          </cell>
        </row>
        <row r="7889">
          <cell r="AF7889" t="str">
            <v>电梯广告（联讯）</v>
          </cell>
        </row>
        <row r="7890">
          <cell r="C7890" t="str">
            <v>中华东波苑</v>
          </cell>
        </row>
        <row r="7890">
          <cell r="K7890" t="str">
            <v>2026年</v>
          </cell>
        </row>
        <row r="7890">
          <cell r="M7890">
            <v>46095</v>
          </cell>
        </row>
        <row r="7890">
          <cell r="S7890">
            <v>166.67</v>
          </cell>
        </row>
        <row r="7890">
          <cell r="AA7890">
            <v>45992</v>
          </cell>
          <cell r="AB7890">
            <v>2025</v>
          </cell>
        </row>
        <row r="7890">
          <cell r="AF7890" t="str">
            <v>电梯广告（联讯）</v>
          </cell>
        </row>
        <row r="7891">
          <cell r="C7891" t="str">
            <v>中华东波苑</v>
          </cell>
        </row>
        <row r="7891">
          <cell r="K7891" t="str">
            <v>2025年</v>
          </cell>
        </row>
        <row r="7891">
          <cell r="M7891">
            <v>46036</v>
          </cell>
        </row>
        <row r="7891">
          <cell r="S7891">
            <v>125</v>
          </cell>
        </row>
        <row r="7891">
          <cell r="AA7891">
            <v>45992</v>
          </cell>
          <cell r="AB7891">
            <v>2025</v>
          </cell>
        </row>
        <row r="7891">
          <cell r="AF7891" t="str">
            <v>电梯广告（联讯）</v>
          </cell>
        </row>
        <row r="7892">
          <cell r="C7892" t="str">
            <v>中华东波苑</v>
          </cell>
        </row>
        <row r="7892">
          <cell r="K7892" t="str">
            <v>2026年</v>
          </cell>
        </row>
        <row r="7892">
          <cell r="M7892">
            <v>46095</v>
          </cell>
        </row>
        <row r="7892">
          <cell r="S7892">
            <v>250</v>
          </cell>
        </row>
        <row r="7892">
          <cell r="AA7892">
            <v>45992</v>
          </cell>
          <cell r="AB7892">
            <v>2025</v>
          </cell>
        </row>
        <row r="7892">
          <cell r="AF7892" t="str">
            <v>电梯广告（联讯）</v>
          </cell>
        </row>
        <row r="7893">
          <cell r="C7893" t="str">
            <v>中华东波苑</v>
          </cell>
        </row>
        <row r="7893">
          <cell r="K7893" t="str">
            <v>2025年</v>
          </cell>
        </row>
        <row r="7893">
          <cell r="M7893">
            <v>46036</v>
          </cell>
        </row>
        <row r="7893">
          <cell r="S7893">
            <v>62.5</v>
          </cell>
        </row>
        <row r="7893">
          <cell r="AA7893">
            <v>45992</v>
          </cell>
          <cell r="AB7893">
            <v>2025</v>
          </cell>
        </row>
        <row r="7893">
          <cell r="AF7893" t="str">
            <v>电梯广告（联讯）</v>
          </cell>
        </row>
        <row r="7894">
          <cell r="C7894" t="str">
            <v>中华东波苑</v>
          </cell>
        </row>
        <row r="7894">
          <cell r="K7894" t="str">
            <v>2026年</v>
          </cell>
        </row>
        <row r="7894">
          <cell r="M7894">
            <v>46095</v>
          </cell>
        </row>
        <row r="7894">
          <cell r="S7894">
            <v>125</v>
          </cell>
        </row>
        <row r="7894">
          <cell r="AA7894">
            <v>45992</v>
          </cell>
          <cell r="AB7894">
            <v>2025</v>
          </cell>
        </row>
        <row r="7894">
          <cell r="AF7894" t="str">
            <v>电梯广告（联讯）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559"/>
  <sheetViews>
    <sheetView tabSelected="1" workbookViewId="0">
      <pane xSplit="3" ySplit="4" topLeftCell="E179" activePane="bottomRight" state="frozen"/>
      <selection/>
      <selection pane="topRight"/>
      <selection pane="bottomLeft"/>
      <selection pane="bottomRight" activeCell="K23" sqref="K23"/>
    </sheetView>
  </sheetViews>
  <sheetFormatPr defaultColWidth="9" defaultRowHeight="12"/>
  <cols>
    <col min="1" max="1" width="14.7777777777778" style="1" customWidth="1"/>
    <col min="2" max="3" width="9" style="1"/>
    <col min="4" max="4" width="13.2222222222222" style="1" customWidth="1"/>
    <col min="5" max="5" width="11.4444444444444" style="1" customWidth="1"/>
    <col min="6" max="6" width="10.6666666666667" style="1" customWidth="1"/>
    <col min="7" max="10" width="10.6666666666667" style="2" customWidth="1"/>
    <col min="11" max="11" width="9" style="1"/>
    <col min="12" max="23" width="9" style="1" hidden="1" customWidth="1"/>
    <col min="24" max="25" width="13.2222222222222" style="1" customWidth="1"/>
    <col min="26" max="26" width="14.1111111111111" style="1" customWidth="1"/>
    <col min="27" max="31" width="13.2222222222222" style="1" customWidth="1"/>
    <col min="32" max="32" width="7.33333333333333" style="1" customWidth="1"/>
    <col min="33" max="33" width="14" style="1" customWidth="1"/>
    <col min="34" max="42" width="11.4444444444444" style="1" customWidth="1"/>
    <col min="43" max="43" width="13" style="1" customWidth="1"/>
    <col min="44" max="44" width="11.3333333333333" style="1" customWidth="1"/>
    <col min="45" max="46" width="9" style="1"/>
    <col min="47" max="47" width="12.1111111111111" style="1" customWidth="1"/>
    <col min="48" max="16384" width="9" style="1"/>
  </cols>
  <sheetData>
    <row r="1" spans="1:47">
      <c r="A1" s="3"/>
      <c r="I1" s="2" t="s">
        <v>0</v>
      </c>
    </row>
    <row r="2" ht="15.6" spans="1:47">
      <c r="A2" s="4" t="s">
        <v>1</v>
      </c>
      <c r="B2" s="5" t="s">
        <v>2</v>
      </c>
      <c r="C2" s="6"/>
      <c r="D2" s="6"/>
      <c r="E2" s="7" t="s">
        <v>3</v>
      </c>
      <c r="F2" s="8">
        <f>SUM(Q5:AC5,AE5)-SUM('[6]白单流水  导入新模板'!S3:S5783)</f>
        <v>5803105.06000005</v>
      </c>
      <c r="G2" s="9"/>
      <c r="H2" s="9"/>
      <c r="I2" s="9"/>
      <c r="J2" s="9"/>
      <c r="K2" s="10"/>
      <c r="L2" s="11"/>
      <c r="M2" s="11"/>
      <c r="N2" s="11"/>
      <c r="O2" s="11"/>
      <c r="P2" s="11"/>
      <c r="Q2" s="11"/>
      <c r="R2" s="11"/>
      <c r="S2" s="12"/>
      <c r="T2" s="12"/>
      <c r="U2" s="11"/>
      <c r="V2" s="11"/>
      <c r="W2" s="11"/>
      <c r="X2" s="13"/>
      <c r="Y2" s="13"/>
      <c r="Z2" s="13"/>
      <c r="AA2" s="13"/>
      <c r="AB2" s="13"/>
      <c r="AC2" s="13"/>
      <c r="AD2" s="13"/>
      <c r="AE2" s="14"/>
      <c r="AF2" s="15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5"/>
    </row>
    <row r="3" ht="16.2" spans="1:47">
      <c r="A3" s="16" t="s">
        <v>4</v>
      </c>
      <c r="B3" s="17"/>
      <c r="C3" s="17" t="s">
        <v>5</v>
      </c>
      <c r="D3" s="18" t="s">
        <v>6</v>
      </c>
      <c r="E3" s="18"/>
      <c r="F3" s="18"/>
      <c r="G3" s="19" t="s">
        <v>7</v>
      </c>
      <c r="H3" s="20" t="s">
        <v>8</v>
      </c>
      <c r="I3" s="20"/>
      <c r="J3" s="20" t="s">
        <v>9</v>
      </c>
      <c r="K3" s="18" t="s">
        <v>10</v>
      </c>
      <c r="L3" s="18" t="s">
        <v>11</v>
      </c>
      <c r="M3" s="18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  <c r="U3" s="18" t="s">
        <v>20</v>
      </c>
      <c r="V3" s="18" t="s">
        <v>21</v>
      </c>
      <c r="W3" s="18" t="s">
        <v>22</v>
      </c>
      <c r="X3" s="18" t="s">
        <v>23</v>
      </c>
      <c r="Y3" s="18" t="s">
        <v>24</v>
      </c>
      <c r="Z3" s="18" t="s">
        <v>25</v>
      </c>
      <c r="AA3" s="18" t="s">
        <v>26</v>
      </c>
      <c r="AB3" s="18" t="s">
        <v>27</v>
      </c>
      <c r="AC3" s="18" t="s">
        <v>28</v>
      </c>
      <c r="AD3" s="21" t="s">
        <v>29</v>
      </c>
      <c r="AE3" s="21"/>
      <c r="AF3" s="21"/>
      <c r="AG3" s="21"/>
      <c r="AH3" s="22" t="s">
        <v>30</v>
      </c>
      <c r="AI3" s="22" t="s">
        <v>31</v>
      </c>
      <c r="AJ3" s="22" t="s">
        <v>32</v>
      </c>
      <c r="AK3" s="22" t="s">
        <v>33</v>
      </c>
      <c r="AL3" s="22" t="s">
        <v>34</v>
      </c>
      <c r="AM3" s="22" t="s">
        <v>35</v>
      </c>
      <c r="AN3" s="22" t="s">
        <v>36</v>
      </c>
      <c r="AO3" s="22" t="s">
        <v>37</v>
      </c>
      <c r="AP3" s="22" t="s">
        <v>38</v>
      </c>
      <c r="AQ3" s="22" t="s">
        <v>39</v>
      </c>
      <c r="AR3" s="22" t="s">
        <v>40</v>
      </c>
      <c r="AS3" s="22" t="s">
        <v>41</v>
      </c>
      <c r="AT3" s="18" t="s">
        <v>42</v>
      </c>
    </row>
    <row r="4" ht="16.2" spans="1:47">
      <c r="A4" s="16"/>
      <c r="B4" s="17"/>
      <c r="C4" s="17"/>
      <c r="D4" s="23" t="s">
        <v>43</v>
      </c>
      <c r="E4" s="18" t="s">
        <v>44</v>
      </c>
      <c r="F4" s="24" t="s">
        <v>45</v>
      </c>
      <c r="G4" s="25"/>
      <c r="H4" s="26"/>
      <c r="I4" s="27" t="s">
        <v>46</v>
      </c>
      <c r="J4" s="26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28" t="s">
        <v>47</v>
      </c>
      <c r="AE4" s="28" t="s">
        <v>48</v>
      </c>
      <c r="AF4" s="21" t="s">
        <v>10</v>
      </c>
      <c r="AG4" s="28" t="s">
        <v>49</v>
      </c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18"/>
    </row>
    <row r="5" ht="16.35" spans="1:47">
      <c r="A5" s="16"/>
      <c r="B5" s="29" t="s">
        <v>50</v>
      </c>
      <c r="C5" s="29"/>
      <c r="D5" s="23"/>
      <c r="E5" s="18"/>
      <c r="F5" s="24"/>
      <c r="G5" s="30"/>
      <c r="H5" s="30"/>
      <c r="I5" s="30"/>
      <c r="J5" s="30"/>
      <c r="K5" s="18"/>
      <c r="L5" s="23">
        <f>L6+L57+L173+L520+L540</f>
        <v>0</v>
      </c>
      <c r="M5" s="23">
        <f>M6+M57+M173+M520+M540</f>
        <v>0</v>
      </c>
      <c r="N5" s="23">
        <f>N6+N57+N173+N520+N540</f>
        <v>0</v>
      </c>
      <c r="O5" s="23">
        <f>O6+O57+O173+O520+O540</f>
        <v>0</v>
      </c>
      <c r="P5" s="23">
        <f>P6+P57+P173+P520+P540</f>
        <v>0</v>
      </c>
      <c r="Q5" s="23">
        <f>Q6+Q57+Q173+Q520+Q540</f>
        <v>0</v>
      </c>
      <c r="R5" s="23">
        <f>R6+R57+R173+R520+R540</f>
        <v>0</v>
      </c>
      <c r="S5" s="23">
        <f>S6+S57+S173+S520+S540</f>
        <v>0</v>
      </c>
      <c r="T5" s="23">
        <f>T6+T57+T173+T520+T540</f>
        <v>0</v>
      </c>
      <c r="U5" s="23">
        <f>U6+U57+U173+U520+U540</f>
        <v>0</v>
      </c>
      <c r="V5" s="23">
        <f>V6+V57+V173+V520+V540</f>
        <v>0</v>
      </c>
      <c r="W5" s="23">
        <f>W6+W57+W173+W520+W540</f>
        <v>0</v>
      </c>
      <c r="X5" s="23">
        <f>X6+X57+X173+X520+X540</f>
        <v>2049163.98</v>
      </c>
      <c r="Y5" s="23">
        <f>Y6+Y57+Y173+Y520+Y540</f>
        <v>2186737.87</v>
      </c>
      <c r="Z5" s="23">
        <f>Z6+Z57+Z173+Z520+Z540</f>
        <v>3137522.96</v>
      </c>
      <c r="AA5" s="23">
        <f>AA6+AA57+AA173+AA520+AA540</f>
        <v>2554653.66</v>
      </c>
      <c r="AB5" s="23">
        <f>AB6+AB57+AB173+AB520+AB540</f>
        <v>2882072.41</v>
      </c>
      <c r="AC5" s="23">
        <f>AC6+AC57+AC173+AC520+AC540</f>
        <v>3023856.53</v>
      </c>
      <c r="AD5" s="23">
        <f>AD6+AD57+AD173+AD520+AD540</f>
        <v>1032551.94033334</v>
      </c>
      <c r="AE5" s="23">
        <f>AE6+AE57+AE173+AE520+AE540</f>
        <v>2644678.76</v>
      </c>
      <c r="AF5" s="23">
        <f>AF6+AF57+AF173+AF520+AF540</f>
        <v>0</v>
      </c>
      <c r="AG5" s="23">
        <f>AG6+AG57+AG173+AG520+AG540</f>
        <v>-1612126.81966666</v>
      </c>
      <c r="AH5" s="23">
        <f>AH6+AH57+AH173+AH520+AH540</f>
        <v>180485.32</v>
      </c>
      <c r="AI5" s="23">
        <f>AI6+AI57+AI173+AI520+AI540</f>
        <v>153595.92</v>
      </c>
      <c r="AJ5" s="23">
        <f>AJ6+AJ57+AJ173+AJ520+AJ540</f>
        <v>298557.37</v>
      </c>
      <c r="AK5" s="23">
        <f>AK6+AK57+AK173+AK520+AK540</f>
        <v>448146.73</v>
      </c>
      <c r="AL5" s="23">
        <f>AL6+AL57+AL173+AL520+AL540</f>
        <v>228584.59</v>
      </c>
      <c r="AM5" s="23">
        <f>AM6+AM57+AM173+AM520+AM540</f>
        <v>158671.08</v>
      </c>
      <c r="AN5" s="23">
        <f>AN6+AN57+AN173+AN520+AN540</f>
        <v>188020.58</v>
      </c>
      <c r="AO5" s="23">
        <f>AO6+AO57+AO173+AO520+AO540</f>
        <v>236076.45</v>
      </c>
      <c r="AP5" s="23">
        <f>AP6+AP57+AP173+AP520+AP540</f>
        <v>237960.7</v>
      </c>
      <c r="AQ5" s="23">
        <f>AQ6+AQ57+AQ173+AQ520+AQ540</f>
        <v>248806.3</v>
      </c>
      <c r="AR5" s="23">
        <f>AR6+AR57+AR173+AR520+AR540</f>
        <v>224983.02</v>
      </c>
      <c r="AS5" s="23">
        <f>AS6+AS57+AS173+AS520+AS540</f>
        <v>40790.7</v>
      </c>
      <c r="AT5" s="18"/>
    </row>
    <row r="6" ht="15.6" spans="1:47">
      <c r="A6" s="16"/>
      <c r="B6" s="17" t="s">
        <v>51</v>
      </c>
      <c r="C6" s="17"/>
      <c r="D6" s="23">
        <f>D7+D8</f>
        <v>5131135.677</v>
      </c>
      <c r="E6" s="23">
        <f>E7+E8</f>
        <v>563183.937</v>
      </c>
      <c r="F6" s="23"/>
      <c r="G6" s="31" t="s">
        <v>29</v>
      </c>
      <c r="H6" s="32" t="s">
        <v>52</v>
      </c>
      <c r="I6" s="32"/>
      <c r="J6" s="32" t="s">
        <v>53</v>
      </c>
      <c r="K6" s="23">
        <f>K7+K8</f>
        <v>0</v>
      </c>
      <c r="L6" s="23">
        <f>L7+L8</f>
        <v>0</v>
      </c>
      <c r="M6" s="23">
        <f>M7+M8</f>
        <v>0</v>
      </c>
      <c r="N6" s="23">
        <f>N7+N8</f>
        <v>0</v>
      </c>
      <c r="O6" s="23">
        <f>O7+O8</f>
        <v>0</v>
      </c>
      <c r="P6" s="23">
        <f>P7+P8</f>
        <v>0</v>
      </c>
      <c r="Q6" s="23">
        <f>Q7+Q8</f>
        <v>0</v>
      </c>
      <c r="R6" s="23">
        <f>R7+R8</f>
        <v>0</v>
      </c>
      <c r="S6" s="23">
        <f>S7+S8</f>
        <v>0</v>
      </c>
      <c r="T6" s="23">
        <f>T7+T8</f>
        <v>0</v>
      </c>
      <c r="U6" s="23">
        <f>U7+U8</f>
        <v>0</v>
      </c>
      <c r="V6" s="23">
        <f>V7+V8</f>
        <v>0</v>
      </c>
      <c r="W6" s="23">
        <f>W7+W8</f>
        <v>0</v>
      </c>
      <c r="X6" s="23">
        <f>X7+X8</f>
        <v>666602.01</v>
      </c>
      <c r="Y6" s="23">
        <f>Y7+Y8</f>
        <v>746350.109999999</v>
      </c>
      <c r="Z6" s="23">
        <f>Z7+Z8</f>
        <v>816593.04</v>
      </c>
      <c r="AA6" s="23">
        <f>AA7+AA8</f>
        <v>728920.16</v>
      </c>
      <c r="AB6" s="23">
        <f>AB7+AB8</f>
        <v>735762.52</v>
      </c>
      <c r="AC6" s="23">
        <f>AC7+AC8</f>
        <v>741720.94</v>
      </c>
      <c r="AD6" s="23">
        <f>AD7+AD8</f>
        <v>811577.247000002</v>
      </c>
      <c r="AE6" s="23">
        <f>AE7+AE8</f>
        <v>598675.2</v>
      </c>
      <c r="AF6" s="23">
        <f>AF7+AF8</f>
        <v>0</v>
      </c>
      <c r="AG6" s="23">
        <f>AG7+AG8</f>
        <v>212902.047000002</v>
      </c>
      <c r="AH6" s="23">
        <f>AH7+AH8</f>
        <v>55765.16</v>
      </c>
      <c r="AI6" s="23">
        <f>AI7+AI8</f>
        <v>38138.72</v>
      </c>
      <c r="AJ6" s="23">
        <f>AJ7+AJ8</f>
        <v>98310.38</v>
      </c>
      <c r="AK6" s="23">
        <f>AK7+AK8</f>
        <v>92375.2</v>
      </c>
      <c r="AL6" s="23">
        <f>AL7+AL8</f>
        <v>55478.6</v>
      </c>
      <c r="AM6" s="23">
        <f>AM7+AM8</f>
        <v>32353.83</v>
      </c>
      <c r="AN6" s="23">
        <f>AN7+AN8</f>
        <v>68328.44</v>
      </c>
      <c r="AO6" s="23">
        <f>AO7+AO8</f>
        <v>30115.09</v>
      </c>
      <c r="AP6" s="23">
        <f>AP7+AP8</f>
        <v>18156.96</v>
      </c>
      <c r="AQ6" s="23">
        <f>AQ7+AQ8</f>
        <v>38879.27</v>
      </c>
      <c r="AR6" s="23">
        <f>AR7+AR8</f>
        <v>45231.81</v>
      </c>
      <c r="AS6" s="23">
        <f>AS7+AS8</f>
        <v>25541.74</v>
      </c>
      <c r="AT6" s="18"/>
    </row>
    <row r="7" ht="16.35" spans="1:47">
      <c r="A7" s="5"/>
      <c r="B7" s="33" t="s">
        <v>54</v>
      </c>
      <c r="C7" s="34"/>
      <c r="D7" s="35">
        <f>D9+D33</f>
        <v>5131135.677</v>
      </c>
      <c r="E7" s="35">
        <f>E9+E33</f>
        <v>563183.937</v>
      </c>
      <c r="F7" s="35">
        <f>F9+F33</f>
        <v>164</v>
      </c>
      <c r="G7" s="36">
        <f>IFERROR((SUM(L28:AC28,AE28)+SUM(L52:AC52,AE52))/(D28+D52),)</f>
        <v>0.812208452575073</v>
      </c>
      <c r="H7" s="37">
        <f>H9+H33</f>
        <v>53104.6740000011</v>
      </c>
      <c r="I7" s="37"/>
      <c r="J7" s="37">
        <f>J9+J33</f>
        <v>20246.6810000013</v>
      </c>
      <c r="K7" s="35">
        <f>K9+K33</f>
        <v>0</v>
      </c>
      <c r="L7" s="35">
        <f>L9+L33</f>
        <v>0</v>
      </c>
      <c r="M7" s="35">
        <f>M9+M33</f>
        <v>0</v>
      </c>
      <c r="N7" s="35">
        <f>N9+N33</f>
        <v>0</v>
      </c>
      <c r="O7" s="35">
        <f>O9+O33</f>
        <v>0</v>
      </c>
      <c r="P7" s="35">
        <f>P9+P33</f>
        <v>0</v>
      </c>
      <c r="Q7" s="35">
        <f>Q9+Q33</f>
        <v>0</v>
      </c>
      <c r="R7" s="35">
        <f>R9+R33</f>
        <v>0</v>
      </c>
      <c r="S7" s="35">
        <f>S9+S33</f>
        <v>0</v>
      </c>
      <c r="T7" s="35">
        <f>T9+T33</f>
        <v>0</v>
      </c>
      <c r="U7" s="35">
        <f>U9+U33</f>
        <v>0</v>
      </c>
      <c r="V7" s="35">
        <f>V9+V33</f>
        <v>0</v>
      </c>
      <c r="W7" s="35">
        <f>W9+W33</f>
        <v>0</v>
      </c>
      <c r="X7" s="35">
        <f>X9+X33</f>
        <v>555970.9</v>
      </c>
      <c r="Y7" s="35">
        <f>Y9+Y33</f>
        <v>740311.889999999</v>
      </c>
      <c r="Z7" s="35">
        <f>Z9+Z33</f>
        <v>816872.02</v>
      </c>
      <c r="AA7" s="35">
        <f>AA9+AA33</f>
        <v>728920.16</v>
      </c>
      <c r="AB7" s="35">
        <f>AB9+AB33</f>
        <v>735762.52</v>
      </c>
      <c r="AC7" s="35">
        <f>AC9+AC33</f>
        <v>741720.94</v>
      </c>
      <c r="AD7" s="35">
        <f>AD9+AD33</f>
        <v>811577.247000002</v>
      </c>
      <c r="AE7" s="35">
        <f>AE9+AE33</f>
        <v>598675.2</v>
      </c>
      <c r="AF7" s="35">
        <f>AF9+AF33</f>
        <v>0</v>
      </c>
      <c r="AG7" s="35">
        <f>AG9+AG33</f>
        <v>212902.047000002</v>
      </c>
      <c r="AH7" s="35">
        <f>AH9+AH33</f>
        <v>55765.16</v>
      </c>
      <c r="AI7" s="35">
        <f>AI9+AI33</f>
        <v>38138.72</v>
      </c>
      <c r="AJ7" s="35">
        <f>AJ9+AJ33</f>
        <v>98310.38</v>
      </c>
      <c r="AK7" s="35">
        <f>AK9+AK33</f>
        <v>92375.2</v>
      </c>
      <c r="AL7" s="35">
        <f>AL9+AL33</f>
        <v>55478.6</v>
      </c>
      <c r="AM7" s="35">
        <f>AM9+AM33</f>
        <v>32353.83</v>
      </c>
      <c r="AN7" s="35">
        <f>AN9+AN33</f>
        <v>68328.44</v>
      </c>
      <c r="AO7" s="35">
        <f>AO9+AO33</f>
        <v>30115.09</v>
      </c>
      <c r="AP7" s="35">
        <f>AP9+AP33</f>
        <v>18156.96</v>
      </c>
      <c r="AQ7" s="35">
        <f>AQ9+AQ33</f>
        <v>38879.27</v>
      </c>
      <c r="AR7" s="35">
        <f>AR9+AR33</f>
        <v>45231.81</v>
      </c>
      <c r="AS7" s="35">
        <f>AS9+AS33</f>
        <v>25541.74</v>
      </c>
      <c r="AT7" s="38"/>
    </row>
    <row r="8" ht="15.6" spans="1:47">
      <c r="A8" s="5"/>
      <c r="B8" s="33" t="s">
        <v>55</v>
      </c>
      <c r="C8" s="39"/>
      <c r="D8" s="35">
        <f>D32+D56</f>
        <v>0</v>
      </c>
      <c r="E8" s="35">
        <f>E32+E56</f>
        <v>0</v>
      </c>
      <c r="F8" s="35">
        <f>F32+F56</f>
        <v>0</v>
      </c>
      <c r="G8" s="40"/>
      <c r="H8" s="40"/>
      <c r="I8" s="40"/>
      <c r="J8" s="40"/>
      <c r="K8" s="35">
        <f>K32+K56</f>
        <v>0</v>
      </c>
      <c r="L8" s="35">
        <f>L32+L56</f>
        <v>0</v>
      </c>
      <c r="M8" s="35">
        <f>M32+M56</f>
        <v>0</v>
      </c>
      <c r="N8" s="35">
        <f>N32+N56</f>
        <v>0</v>
      </c>
      <c r="O8" s="35">
        <f>O32+O56</f>
        <v>0</v>
      </c>
      <c r="P8" s="35">
        <f>P32+P56</f>
        <v>0</v>
      </c>
      <c r="Q8" s="35">
        <f>Q32+Q56</f>
        <v>0</v>
      </c>
      <c r="R8" s="35">
        <f>R32+R56</f>
        <v>0</v>
      </c>
      <c r="S8" s="35">
        <f>S32+S56</f>
        <v>0</v>
      </c>
      <c r="T8" s="35">
        <f>T32+T56</f>
        <v>0</v>
      </c>
      <c r="U8" s="35">
        <f>U32+U56</f>
        <v>0</v>
      </c>
      <c r="V8" s="35">
        <f>V32+V56</f>
        <v>0</v>
      </c>
      <c r="W8" s="35">
        <f>W32+W56</f>
        <v>0</v>
      </c>
      <c r="X8" s="35">
        <f>X32+X56</f>
        <v>110631.11</v>
      </c>
      <c r="Y8" s="35">
        <f>Y32+Y56</f>
        <v>6038.22</v>
      </c>
      <c r="Z8" s="35">
        <f>Z32+Z56</f>
        <v>-278.98</v>
      </c>
      <c r="AA8" s="35">
        <f>AA32+AA56</f>
        <v>0</v>
      </c>
      <c r="AB8" s="35">
        <f>AB32+AB56</f>
        <v>0</v>
      </c>
      <c r="AC8" s="35">
        <f>AC32+AC56</f>
        <v>0</v>
      </c>
      <c r="AD8" s="35">
        <f>AD32+AD56</f>
        <v>0</v>
      </c>
      <c r="AE8" s="35">
        <f>AE32+AE56</f>
        <v>0</v>
      </c>
      <c r="AF8" s="35">
        <f>AF32+AF56</f>
        <v>0</v>
      </c>
      <c r="AG8" s="35">
        <f>AG32+AG56</f>
        <v>0</v>
      </c>
      <c r="AH8" s="35">
        <f>AH32+AH56</f>
        <v>0</v>
      </c>
      <c r="AI8" s="35">
        <f>AI32+AI56</f>
        <v>0</v>
      </c>
      <c r="AJ8" s="35">
        <f>AJ32+AJ56</f>
        <v>0</v>
      </c>
      <c r="AK8" s="35">
        <f>AK32+AK56</f>
        <v>0</v>
      </c>
      <c r="AL8" s="35">
        <f>AL32+AL56</f>
        <v>0</v>
      </c>
      <c r="AM8" s="35">
        <f>AM32+AM56</f>
        <v>0</v>
      </c>
      <c r="AN8" s="35">
        <f>AN32+AN56</f>
        <v>0</v>
      </c>
      <c r="AO8" s="35">
        <f>AO32+AO56</f>
        <v>0</v>
      </c>
      <c r="AP8" s="35">
        <f>AP32+AP56</f>
        <v>0</v>
      </c>
      <c r="AQ8" s="35">
        <f>AQ32+AQ56</f>
        <v>0</v>
      </c>
      <c r="AR8" s="35">
        <f>AR32+AR56</f>
        <v>0</v>
      </c>
      <c r="AS8" s="35">
        <f>AS32+AS56</f>
        <v>0</v>
      </c>
      <c r="AT8" s="38"/>
    </row>
    <row r="9" ht="31.2" spans="1:47">
      <c r="A9" s="41" t="s">
        <v>56</v>
      </c>
      <c r="B9" s="42">
        <v>1</v>
      </c>
      <c r="C9" s="42" t="s">
        <v>57</v>
      </c>
      <c r="D9" s="43">
        <f>SUM(D10:D31)</f>
        <v>2431688.352</v>
      </c>
      <c r="E9" s="43">
        <f>SUM(E10:E31)</f>
        <v>266892.624</v>
      </c>
      <c r="F9" s="43">
        <f>SUM(F10:F31)</f>
        <v>82</v>
      </c>
      <c r="G9" s="44"/>
      <c r="H9" s="45">
        <f>SUM(H10:H31)</f>
        <v>12.2960000010207</v>
      </c>
      <c r="I9" s="45"/>
      <c r="J9" s="45">
        <f>SUM(J10:J31)</f>
        <v>20950.704000001</v>
      </c>
      <c r="K9" s="43">
        <f>SUM(K10:K31)</f>
        <v>0</v>
      </c>
      <c r="L9" s="43">
        <f>SUM(L10:L31)</f>
        <v>0</v>
      </c>
      <c r="M9" s="43">
        <f>SUM(M10:M31)</f>
        <v>0</v>
      </c>
      <c r="N9" s="43">
        <f>SUM(N10:N31)</f>
        <v>0</v>
      </c>
      <c r="O9" s="43">
        <f>SUM(O10:O31)</f>
        <v>0</v>
      </c>
      <c r="P9" s="43">
        <f>SUM(P10:P31)</f>
        <v>0</v>
      </c>
      <c r="Q9" s="43">
        <f>SUM(Q10:Q31)</f>
        <v>0</v>
      </c>
      <c r="R9" s="43">
        <f>SUM(R10:R31)</f>
        <v>0</v>
      </c>
      <c r="S9" s="43">
        <f>SUM(S10:S31)</f>
        <v>0</v>
      </c>
      <c r="T9" s="43">
        <f>SUM(T10:T31)</f>
        <v>0</v>
      </c>
      <c r="U9" s="43">
        <f>SUM(U10:U31)</f>
        <v>0</v>
      </c>
      <c r="V9" s="43">
        <f>SUM(V10:V31)</f>
        <v>0</v>
      </c>
      <c r="W9" s="43">
        <f>SUM(W10:W31)</f>
        <v>0</v>
      </c>
      <c r="X9" s="43">
        <f>SUM(X10:X31)</f>
        <v>262780.22</v>
      </c>
      <c r="Y9" s="43">
        <f>SUM(Y10:Y31)</f>
        <v>376308.4</v>
      </c>
      <c r="Z9" s="43">
        <f>SUM(Z10:Z31)</f>
        <v>354196.8</v>
      </c>
      <c r="AA9" s="43">
        <f>SUM(AA10:AA31)</f>
        <v>348698.19</v>
      </c>
      <c r="AB9" s="43">
        <f>SUM(AB10:AB31)</f>
        <v>362605.85</v>
      </c>
      <c r="AC9" s="43">
        <f>SUM(AC10:AC31)</f>
        <v>354935.42</v>
      </c>
      <c r="AD9" s="43">
        <f>SUM(AD10:AD31)</f>
        <v>372163.472000002</v>
      </c>
      <c r="AE9" s="43">
        <f>SUM(AE10:AE31)</f>
        <v>339673.82</v>
      </c>
      <c r="AF9" s="43">
        <f>SUM(AF10:AF31)</f>
        <v>0</v>
      </c>
      <c r="AG9" s="43">
        <f>SUM(AG10:AG31)</f>
        <v>32489.6520000021</v>
      </c>
      <c r="AH9" s="43">
        <f>SUM(AH10:AH31)</f>
        <v>46727.13</v>
      </c>
      <c r="AI9" s="43">
        <f>SUM(AI10:AI31)</f>
        <v>22614.16</v>
      </c>
      <c r="AJ9" s="43">
        <f>SUM(AJ10:AJ31)</f>
        <v>72789.39</v>
      </c>
      <c r="AK9" s="43">
        <f>SUM(AK10:AK31)</f>
        <v>35898.21</v>
      </c>
      <c r="AL9" s="43">
        <f>SUM(AL10:AL31)</f>
        <v>35865.41</v>
      </c>
      <c r="AM9" s="43">
        <f>SUM(AM10:AM31)</f>
        <v>16068</v>
      </c>
      <c r="AN9" s="43">
        <f>SUM(AN10:AN31)</f>
        <v>30573.65</v>
      </c>
      <c r="AO9" s="43">
        <f>SUM(AO10:AO31)</f>
        <v>14529.04</v>
      </c>
      <c r="AP9" s="43">
        <f>SUM(AP10:AP31)</f>
        <v>14481.69</v>
      </c>
      <c r="AQ9" s="43">
        <f>SUM(AQ10:AQ31)</f>
        <v>17821.17</v>
      </c>
      <c r="AR9" s="43">
        <f>SUM(AR10:AR31)</f>
        <v>21779.93</v>
      </c>
      <c r="AS9" s="43">
        <f>SUM(AS10:AS31)</f>
        <v>10526.04</v>
      </c>
      <c r="AT9" s="43"/>
      <c r="AU9" s="1">
        <f>X9+Y9+Z9+AA9+AB9+AC9+AE9</f>
        <v>2399198.7</v>
      </c>
    </row>
    <row r="10" ht="15.6" spans="1:47">
      <c r="A10" s="41"/>
      <c r="B10" s="46"/>
      <c r="C10" s="47" t="s">
        <v>58</v>
      </c>
      <c r="D10" s="48">
        <f>E10*F10</f>
        <v>0</v>
      </c>
      <c r="E10" s="48"/>
      <c r="F10" s="49"/>
      <c r="G10" s="50"/>
      <c r="H10" s="50"/>
      <c r="I10" s="51">
        <f t="array" ref="I10">SUMPRODUCT(('[6]白单流水  导入新模板'!$C:$C=$A$2)*('[6]白单流水  导入新模板'!$AF:$AF=LEFT(LEFT($C$9,5),5))*('[6]白单流水  导入新模板'!$K:$K="代收")*(ISNUMBER(FIND(LEFT($C10,4),'[6]白单流水  导入新模板'!$M:$M,1))),'[6]白单流水  导入新模板'!$S:$S)</f>
        <v>0</v>
      </c>
      <c r="J10" s="50"/>
      <c r="K10" s="52"/>
      <c r="L10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导入新模板'!$K:$K,$C10)</f>
        <v>0</v>
      </c>
      <c r="M10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导入新模板'!$K:$K,$C10)</f>
        <v>0</v>
      </c>
      <c r="N10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导入新模板'!$K:$K,$C10)</f>
        <v>0</v>
      </c>
      <c r="O10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导入新模板'!$K:$K,$C10)</f>
        <v>0</v>
      </c>
      <c r="P10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导入新模板'!$K:$K,$C10)</f>
        <v>0</v>
      </c>
      <c r="Q10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导入新模板'!$K:$K,$C10)</f>
        <v>0</v>
      </c>
      <c r="R10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导入新模板'!$K:$K,$C10)</f>
        <v>0</v>
      </c>
      <c r="S10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导入新模板'!$K:$K,$C10)</f>
        <v>0</v>
      </c>
      <c r="T10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导入新模板'!$K:$K,$C10)</f>
        <v>0</v>
      </c>
      <c r="U10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导入新模板'!$K:$K,$C10)</f>
        <v>0</v>
      </c>
      <c r="V10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导入新模板'!$K:$K,$C10)</f>
        <v>0</v>
      </c>
      <c r="W10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导入新模板'!$K:$K,$C10)</f>
        <v>0</v>
      </c>
      <c r="X10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导入新模板'!$K:$K,$C10)</f>
        <v>0</v>
      </c>
      <c r="Y10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导入新模板'!$K:$K,$C10)</f>
        <v>0</v>
      </c>
      <c r="Z10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导入新模板'!$K:$K,$C10)</f>
        <v>0</v>
      </c>
      <c r="AA10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导入新模板'!$K:$K,$C10)</f>
        <v>0</v>
      </c>
      <c r="AB10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导入新模板'!$K:$K,$C10)</f>
        <v>0</v>
      </c>
      <c r="AC10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导入新模板'!$K:$K,$C10)</f>
        <v>0</v>
      </c>
      <c r="AD10" s="53">
        <f>D10-SUM(T10:AC10)</f>
        <v>0</v>
      </c>
      <c r="AE10" s="53">
        <f>SUM(AH10:AS10)</f>
        <v>0</v>
      </c>
      <c r="AF10" s="54"/>
      <c r="AG10" s="55">
        <f>AD10-AE10-AF10</f>
        <v>0</v>
      </c>
      <c r="AH10" s="48">
        <f>SUMIFS('[6]白单流水  导入新模板'!$S:$S,'[6]白单流水  导入新模板'!$C:$C,$A$2,'[6]白单流水  导入新模板'!$AF:$AF,LEFT(LEFT($C$9,5),5),'[6]白单流水  导入新模板'!$AA:$AA,AH$3,'[6]白单流水  导入新模板'!$K:$K,$C10)</f>
        <v>0</v>
      </c>
      <c r="AI10" s="48">
        <f>SUMIFS('[6]白单流水  导入新模板'!$S:$S,'[6]白单流水  导入新模板'!$C:$C,$A$2,'[6]白单流水  导入新模板'!$AF:$AF,LEFT(LEFT($C$9,5),5),'[6]白单流水  导入新模板'!$AA:$AA,AI$3,'[6]白单流水  导入新模板'!$K:$K,$C10)</f>
        <v>0</v>
      </c>
      <c r="AJ10" s="48">
        <f>SUMIFS('[6]白单流水  导入新模板'!$S:$S,'[6]白单流水  导入新模板'!$C:$C,$A$2,'[6]白单流水  导入新模板'!$AF:$AF,LEFT(LEFT($C$9,5),5),'[6]白单流水  导入新模板'!$AA:$AA,AJ$3,'[6]白单流水  导入新模板'!$K:$K,$C10)</f>
        <v>0</v>
      </c>
      <c r="AK10" s="48">
        <f>SUMIFS('[6]白单流水  导入新模板'!$S:$S,'[6]白单流水  导入新模板'!$C:$C,$A$2,'[6]白单流水  导入新模板'!$AF:$AF,LEFT(LEFT($C$9,5),5),'[6]白单流水  导入新模板'!$AA:$AA,AK$3,'[6]白单流水  导入新模板'!$K:$K,$C10)</f>
        <v>0</v>
      </c>
      <c r="AL10" s="48">
        <f>SUMIFS('[6]白单流水  导入新模板'!$S:$S,'[6]白单流水  导入新模板'!$C:$C,$A$2,'[6]白单流水  导入新模板'!$AF:$AF,LEFT(LEFT($C$9,5),5),'[6]白单流水  导入新模板'!$AA:$AA,AL$3,'[6]白单流水  导入新模板'!$K:$K,$C10)</f>
        <v>0</v>
      </c>
      <c r="AM10" s="48">
        <f>SUMIFS('[6]白单流水  导入新模板'!$S:$S,'[6]白单流水  导入新模板'!$C:$C,$A$2,'[6]白单流水  导入新模板'!$AF:$AF,LEFT(LEFT($C$9,5),5),'[6]白单流水  导入新模板'!$AA:$AA,AM$3,'[6]白单流水  导入新模板'!$K:$K,$C10)</f>
        <v>0</v>
      </c>
      <c r="AN10" s="48">
        <f>SUMIFS('[6]白单流水  导入新模板'!$S:$S,'[6]白单流水  导入新模板'!$C:$C,$A$2,'[6]白单流水  导入新模板'!$AF:$AF,LEFT(LEFT($C$9,5),5),'[6]白单流水  导入新模板'!$AA:$AA,AN$3,'[6]白单流水  导入新模板'!$K:$K,$C10)</f>
        <v>0</v>
      </c>
      <c r="AO10" s="48">
        <f>SUMIFS('[6]白单流水  导入新模板'!$S:$S,'[6]白单流水  导入新模板'!$C:$C,$A$2,'[6]白单流水  导入新模板'!$AF:$AF,LEFT(LEFT($C$9,5),5),'[6]白单流水  导入新模板'!$AA:$AA,AO$3,'[6]白单流水  导入新模板'!$K:$K,$C10)</f>
        <v>0</v>
      </c>
      <c r="AP10" s="48">
        <f>SUMIFS('[6]白单流水  导入新模板'!$S:$S,'[6]白单流水  导入新模板'!$C:$C,$A$2,'[6]白单流水  导入新模板'!$AF:$AF,LEFT(LEFT($C$9,5),5),'[6]白单流水  导入新模板'!$AA:$AA,AP$3,'[6]白单流水  导入新模板'!$K:$K,$C10)</f>
        <v>0</v>
      </c>
      <c r="AQ10" s="48">
        <f>SUMIFS('[6]白单流水  导入新模板'!$S:$S,'[6]白单流水  导入新模板'!$C:$C,$A$2,'[6]白单流水  导入新模板'!$AF:$AF,LEFT(LEFT($C$9,5),5),'[6]白单流水  导入新模板'!$AA:$AA,AQ$3,'[6]白单流水  导入新模板'!$K:$K,$C10)</f>
        <v>0</v>
      </c>
      <c r="AR10" s="48">
        <f>SUMIFS('[6]白单流水  导入新模板'!$S:$S,'[6]白单流水  导入新模板'!$C:$C,$A$2,'[6]白单流水  导入新模板'!$AF:$AF,LEFT(LEFT($C$9,5),5),'[6]白单流水  导入新模板'!$AA:$AA,AR$3,'[6]白单流水  导入新模板'!$K:$K,$C10)</f>
        <v>0</v>
      </c>
      <c r="AS10" s="48">
        <f>SUMIFS('[6]白单流水  导入新模板'!$S:$S,'[6]白单流水  导入新模板'!$C:$C,$A$2,'[6]白单流水  导入新模板'!$AF:$AF,LEFT(LEFT($C$9,5),5),'[6]白单流水  导入新模板'!$AA:$AA,AS$3,'[6]白单流水  导入新模板'!$K:$K,$C10)</f>
        <v>0</v>
      </c>
      <c r="AT10" s="56"/>
    </row>
    <row r="11" ht="15.6" spans="1:47">
      <c r="A11" s="41"/>
      <c r="B11" s="46"/>
      <c r="C11" s="47" t="s">
        <v>59</v>
      </c>
      <c r="D11" s="48">
        <f>E11*F11</f>
        <v>0</v>
      </c>
      <c r="E11" s="48"/>
      <c r="F11" s="49"/>
      <c r="G11" s="50"/>
      <c r="H11" s="50"/>
      <c r="I11" s="51">
        <f t="array" ref="I11">SUMPRODUCT(('[6]白单流水  导入新模板'!$C:$C=$A$2)*('[6]白单流水  导入新模板'!$AF:$AF=LEFT(LEFT($C$9,5),5))*('[6]白单流水  导入新模板'!$K:$K="代收")*(ISNUMBER(FIND(LEFT($C11,4),'[6]白单流水  导入新模板'!$M:$M,1))),'[6]白单流水  导入新模板'!$S:$S)</f>
        <v>0</v>
      </c>
      <c r="J11" s="50"/>
      <c r="K11" s="52"/>
      <c r="L11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导入新模板'!$K:$K,$C11)</f>
        <v>0</v>
      </c>
      <c r="M11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导入新模板'!$K:$K,$C11)</f>
        <v>0</v>
      </c>
      <c r="N11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导入新模板'!$K:$K,$C11)</f>
        <v>0</v>
      </c>
      <c r="O11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导入新模板'!$K:$K,$C11)</f>
        <v>0</v>
      </c>
      <c r="P11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导入新模板'!$K:$K,$C11)</f>
        <v>0</v>
      </c>
      <c r="Q11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导入新模板'!$K:$K,$C11)</f>
        <v>0</v>
      </c>
      <c r="R11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导入新模板'!$K:$K,$C11)</f>
        <v>0</v>
      </c>
      <c r="S11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导入新模板'!$K:$K,$C11)</f>
        <v>0</v>
      </c>
      <c r="T11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导入新模板'!$K:$K,$C11)</f>
        <v>0</v>
      </c>
      <c r="U11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导入新模板'!$K:$K,$C11)</f>
        <v>0</v>
      </c>
      <c r="V11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导入新模板'!$K:$K,$C11)</f>
        <v>0</v>
      </c>
      <c r="W11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导入新模板'!$K:$K,$C11)</f>
        <v>0</v>
      </c>
      <c r="X11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导入新模板'!$K:$K,$C11)</f>
        <v>0</v>
      </c>
      <c r="Y11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导入新模板'!$K:$K,$C11)</f>
        <v>0</v>
      </c>
      <c r="Z11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导入新模板'!$K:$K,$C11)</f>
        <v>0</v>
      </c>
      <c r="AA11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导入新模板'!$K:$K,$C11)</f>
        <v>0</v>
      </c>
      <c r="AB11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导入新模板'!$K:$K,$C11)</f>
        <v>0</v>
      </c>
      <c r="AC11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导入新模板'!$K:$K,$C11)</f>
        <v>0</v>
      </c>
      <c r="AD11" s="53">
        <f>D11-SUM(T11:AC11)</f>
        <v>0</v>
      </c>
      <c r="AE11" s="53">
        <f>SUM(AH11:AS11)</f>
        <v>0</v>
      </c>
      <c r="AF11" s="54"/>
      <c r="AG11" s="55">
        <f>AD11-AE11-AF11</f>
        <v>0</v>
      </c>
      <c r="AH11" s="48">
        <f>SUMIFS('[6]白单流水  导入新模板'!$S:$S,'[6]白单流水  导入新模板'!$C:$C,$A$2,'[6]白单流水  导入新模板'!$AF:$AF,LEFT(LEFT($C$9,5),5),'[6]白单流水  导入新模板'!$AA:$AA,AH$3,'[6]白单流水  导入新模板'!$K:$K,$C11)</f>
        <v>0</v>
      </c>
      <c r="AI11" s="48">
        <f>SUMIFS('[6]白单流水  导入新模板'!$S:$S,'[6]白单流水  导入新模板'!$C:$C,$A$2,'[6]白单流水  导入新模板'!$AF:$AF,LEFT(LEFT($C$9,5),5),'[6]白单流水  导入新模板'!$AA:$AA,AI$3,'[6]白单流水  导入新模板'!$K:$K,$C11)</f>
        <v>0</v>
      </c>
      <c r="AJ11" s="48">
        <f>SUMIFS('[6]白单流水  导入新模板'!$S:$S,'[6]白单流水  导入新模板'!$C:$C,$A$2,'[6]白单流水  导入新模板'!$AF:$AF,LEFT(LEFT($C$9,5),5),'[6]白单流水  导入新模板'!$AA:$AA,AJ$3,'[6]白单流水  导入新模板'!$K:$K,$C11)</f>
        <v>0</v>
      </c>
      <c r="AK11" s="48">
        <f>SUMIFS('[6]白单流水  导入新模板'!$S:$S,'[6]白单流水  导入新模板'!$C:$C,$A$2,'[6]白单流水  导入新模板'!$AF:$AF,LEFT(LEFT($C$9,5),5),'[6]白单流水  导入新模板'!$AA:$AA,AK$3,'[6]白单流水  导入新模板'!$K:$K,$C11)</f>
        <v>0</v>
      </c>
      <c r="AL11" s="48">
        <f>SUMIFS('[6]白单流水  导入新模板'!$S:$S,'[6]白单流水  导入新模板'!$C:$C,$A$2,'[6]白单流水  导入新模板'!$AF:$AF,LEFT(LEFT($C$9,5),5),'[6]白单流水  导入新模板'!$AA:$AA,AL$3,'[6]白单流水  导入新模板'!$K:$K,$C11)</f>
        <v>0</v>
      </c>
      <c r="AM11" s="48">
        <f>SUMIFS('[6]白单流水  导入新模板'!$S:$S,'[6]白单流水  导入新模板'!$C:$C,$A$2,'[6]白单流水  导入新模板'!$AF:$AF,LEFT(LEFT($C$9,5),5),'[6]白单流水  导入新模板'!$AA:$AA,AM$3,'[6]白单流水  导入新模板'!$K:$K,$C11)</f>
        <v>0</v>
      </c>
      <c r="AN11" s="48">
        <f>SUMIFS('[6]白单流水  导入新模板'!$S:$S,'[6]白单流水  导入新模板'!$C:$C,$A$2,'[6]白单流水  导入新模板'!$AF:$AF,LEFT(LEFT($C$9,5),5),'[6]白单流水  导入新模板'!$AA:$AA,AN$3,'[6]白单流水  导入新模板'!$K:$K,$C11)</f>
        <v>0</v>
      </c>
      <c r="AO11" s="48">
        <f>SUMIFS('[6]白单流水  导入新模板'!$S:$S,'[6]白单流水  导入新模板'!$C:$C,$A$2,'[6]白单流水  导入新模板'!$AF:$AF,LEFT(LEFT($C$9,5),5),'[6]白单流水  导入新模板'!$AA:$AA,AO$3,'[6]白单流水  导入新模板'!$K:$K,$C11)</f>
        <v>0</v>
      </c>
      <c r="AP11" s="48">
        <f>SUMIFS('[6]白单流水  导入新模板'!$S:$S,'[6]白单流水  导入新模板'!$C:$C,$A$2,'[6]白单流水  导入新模板'!$AF:$AF,LEFT(LEFT($C$9,5),5),'[6]白单流水  导入新模板'!$AA:$AA,AP$3,'[6]白单流水  导入新模板'!$K:$K,$C11)</f>
        <v>0</v>
      </c>
      <c r="AQ11" s="48">
        <f>SUMIFS('[6]白单流水  导入新模板'!$S:$S,'[6]白单流水  导入新模板'!$C:$C,$A$2,'[6]白单流水  导入新模板'!$AF:$AF,LEFT(LEFT($C$9,5),5),'[6]白单流水  导入新模板'!$AA:$AA,AQ$3,'[6]白单流水  导入新模板'!$K:$K,$C11)</f>
        <v>0</v>
      </c>
      <c r="AR11" s="48">
        <f>SUMIFS('[6]白单流水  导入新模板'!$S:$S,'[6]白单流水  导入新模板'!$C:$C,$A$2,'[6]白单流水  导入新模板'!$AF:$AF,LEFT(LEFT($C$9,5),5),'[6]白单流水  导入新模板'!$AA:$AA,AR$3,'[6]白单流水  导入新模板'!$K:$K,$C11)</f>
        <v>0</v>
      </c>
      <c r="AS11" s="48">
        <f>SUMIFS('[6]白单流水  导入新模板'!$S:$S,'[6]白单流水  导入新模板'!$C:$C,$A$2,'[6]白单流水  导入新模板'!$AF:$AF,LEFT(LEFT($C$9,5),5),'[6]白单流水  导入新模板'!$AA:$AA,AS$3,'[6]白单流水  导入新模板'!$K:$K,$C11)</f>
        <v>0</v>
      </c>
      <c r="AT11" s="56"/>
    </row>
    <row r="12" ht="15.6" spans="1:47">
      <c r="A12" s="41"/>
      <c r="B12" s="46"/>
      <c r="C12" s="47" t="s">
        <v>60</v>
      </c>
      <c r="D12" s="48">
        <f>E12*F12</f>
        <v>0</v>
      </c>
      <c r="E12" s="48"/>
      <c r="F12" s="49"/>
      <c r="G12" s="50"/>
      <c r="H12" s="50"/>
      <c r="I12" s="51">
        <f t="array" ref="I12">SUMPRODUCT(('[6]白单流水  导入新模板'!$C:$C=$A$2)*('[6]白单流水  导入新模板'!$AF:$AF=LEFT(LEFT($C$9,5),5))*('[6]白单流水  导入新模板'!$K:$K="代收")*(ISNUMBER(FIND(LEFT($C12,4),'[6]白单流水  导入新模板'!$M:$M,1))),'[6]白单流水  导入新模板'!$S:$S)</f>
        <v>0</v>
      </c>
      <c r="J12" s="50"/>
      <c r="K12" s="52"/>
      <c r="L12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导入新模板'!$K:$K,$C12)</f>
        <v>0</v>
      </c>
      <c r="M12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导入新模板'!$K:$K,$C12)</f>
        <v>0</v>
      </c>
      <c r="N12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导入新模板'!$K:$K,$C12)</f>
        <v>0</v>
      </c>
      <c r="O12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导入新模板'!$K:$K,$C12)</f>
        <v>0</v>
      </c>
      <c r="P12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导入新模板'!$K:$K,$C12)</f>
        <v>0</v>
      </c>
      <c r="Q12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导入新模板'!$K:$K,$C12)</f>
        <v>0</v>
      </c>
      <c r="R12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导入新模板'!$K:$K,$C12)</f>
        <v>0</v>
      </c>
      <c r="S12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导入新模板'!$K:$K,$C12)</f>
        <v>0</v>
      </c>
      <c r="T12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导入新模板'!$K:$K,$C12)</f>
        <v>0</v>
      </c>
      <c r="U12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导入新模板'!$K:$K,$C12)</f>
        <v>0</v>
      </c>
      <c r="V12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导入新模板'!$K:$K,$C12)</f>
        <v>0</v>
      </c>
      <c r="W12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导入新模板'!$K:$K,$C12)</f>
        <v>0</v>
      </c>
      <c r="X12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导入新模板'!$K:$K,$C12)</f>
        <v>0</v>
      </c>
      <c r="Y12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导入新模板'!$K:$K,$C12)</f>
        <v>0</v>
      </c>
      <c r="Z12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导入新模板'!$K:$K,$C12)</f>
        <v>0</v>
      </c>
      <c r="AA12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导入新模板'!$K:$K,$C12)</f>
        <v>0</v>
      </c>
      <c r="AB12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导入新模板'!$K:$K,$C12)</f>
        <v>0</v>
      </c>
      <c r="AC12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导入新模板'!$K:$K,$C12)</f>
        <v>0</v>
      </c>
      <c r="AD12" s="53">
        <f>D12-SUM(T12:AC12)</f>
        <v>0</v>
      </c>
      <c r="AE12" s="53">
        <f>SUM(AH12:AS12)</f>
        <v>0</v>
      </c>
      <c r="AF12" s="54"/>
      <c r="AG12" s="55">
        <f>AD12-AE12-AF12</f>
        <v>0</v>
      </c>
      <c r="AH12" s="48">
        <f>SUMIFS('[6]白单流水  导入新模板'!$S:$S,'[6]白单流水  导入新模板'!$C:$C,$A$2,'[6]白单流水  导入新模板'!$AF:$AF,LEFT(LEFT($C$9,5),5),'[6]白单流水  导入新模板'!$AA:$AA,AH$3,'[6]白单流水  导入新模板'!$K:$K,$C12)</f>
        <v>0</v>
      </c>
      <c r="AI12" s="48">
        <f>SUMIFS('[6]白单流水  导入新模板'!$S:$S,'[6]白单流水  导入新模板'!$C:$C,$A$2,'[6]白单流水  导入新模板'!$AF:$AF,LEFT(LEFT($C$9,5),5),'[6]白单流水  导入新模板'!$AA:$AA,AI$3,'[6]白单流水  导入新模板'!$K:$K,$C12)</f>
        <v>0</v>
      </c>
      <c r="AJ12" s="48">
        <f>SUMIFS('[6]白单流水  导入新模板'!$S:$S,'[6]白单流水  导入新模板'!$C:$C,$A$2,'[6]白单流水  导入新模板'!$AF:$AF,LEFT(LEFT($C$9,5),5),'[6]白单流水  导入新模板'!$AA:$AA,AJ$3,'[6]白单流水  导入新模板'!$K:$K,$C12)</f>
        <v>0</v>
      </c>
      <c r="AK12" s="48">
        <f>SUMIFS('[6]白单流水  导入新模板'!$S:$S,'[6]白单流水  导入新模板'!$C:$C,$A$2,'[6]白单流水  导入新模板'!$AF:$AF,LEFT(LEFT($C$9,5),5),'[6]白单流水  导入新模板'!$AA:$AA,AK$3,'[6]白单流水  导入新模板'!$K:$K,$C12)</f>
        <v>0</v>
      </c>
      <c r="AL12" s="48">
        <f>SUMIFS('[6]白单流水  导入新模板'!$S:$S,'[6]白单流水  导入新模板'!$C:$C,$A$2,'[6]白单流水  导入新模板'!$AF:$AF,LEFT(LEFT($C$9,5),5),'[6]白单流水  导入新模板'!$AA:$AA,AL$3,'[6]白单流水  导入新模板'!$K:$K,$C12)</f>
        <v>0</v>
      </c>
      <c r="AM12" s="48">
        <f>SUMIFS('[6]白单流水  导入新模板'!$S:$S,'[6]白单流水  导入新模板'!$C:$C,$A$2,'[6]白单流水  导入新模板'!$AF:$AF,LEFT(LEFT($C$9,5),5),'[6]白单流水  导入新模板'!$AA:$AA,AM$3,'[6]白单流水  导入新模板'!$K:$K,$C12)</f>
        <v>0</v>
      </c>
      <c r="AN12" s="48">
        <f>SUMIFS('[6]白单流水  导入新模板'!$S:$S,'[6]白单流水  导入新模板'!$C:$C,$A$2,'[6]白单流水  导入新模板'!$AF:$AF,LEFT(LEFT($C$9,5),5),'[6]白单流水  导入新模板'!$AA:$AA,AN$3,'[6]白单流水  导入新模板'!$K:$K,$C12)</f>
        <v>0</v>
      </c>
      <c r="AO12" s="48">
        <f>SUMIFS('[6]白单流水  导入新模板'!$S:$S,'[6]白单流水  导入新模板'!$C:$C,$A$2,'[6]白单流水  导入新模板'!$AF:$AF,LEFT(LEFT($C$9,5),5),'[6]白单流水  导入新模板'!$AA:$AA,AO$3,'[6]白单流水  导入新模板'!$K:$K,$C12)</f>
        <v>0</v>
      </c>
      <c r="AP12" s="48">
        <f>SUMIFS('[6]白单流水  导入新模板'!$S:$S,'[6]白单流水  导入新模板'!$C:$C,$A$2,'[6]白单流水  导入新模板'!$AF:$AF,LEFT(LEFT($C$9,5),5),'[6]白单流水  导入新模板'!$AA:$AA,AP$3,'[6]白单流水  导入新模板'!$K:$K,$C12)</f>
        <v>0</v>
      </c>
      <c r="AQ12" s="48">
        <f>SUMIFS('[6]白单流水  导入新模板'!$S:$S,'[6]白单流水  导入新模板'!$C:$C,$A$2,'[6]白单流水  导入新模板'!$AF:$AF,LEFT(LEFT($C$9,5),5),'[6]白单流水  导入新模板'!$AA:$AA,AQ$3,'[6]白单流水  导入新模板'!$K:$K,$C12)</f>
        <v>0</v>
      </c>
      <c r="AR12" s="48">
        <f>SUMIFS('[6]白单流水  导入新模板'!$S:$S,'[6]白单流水  导入新模板'!$C:$C,$A$2,'[6]白单流水  导入新模板'!$AF:$AF,LEFT(LEFT($C$9,5),5),'[6]白单流水  导入新模板'!$AA:$AA,AR$3,'[6]白单流水  导入新模板'!$K:$K,$C12)</f>
        <v>0</v>
      </c>
      <c r="AS12" s="48">
        <f>SUMIFS('[6]白单流水  导入新模板'!$S:$S,'[6]白单流水  导入新模板'!$C:$C,$A$2,'[6]白单流水  导入新模板'!$AF:$AF,LEFT(LEFT($C$9,5),5),'[6]白单流水  导入新模板'!$AA:$AA,AS$3,'[6]白单流水  导入新模板'!$K:$K,$C12)</f>
        <v>0</v>
      </c>
      <c r="AT12" s="56"/>
    </row>
    <row r="13" ht="15.6" spans="1:47">
      <c r="A13" s="41"/>
      <c r="B13" s="46"/>
      <c r="C13" s="47" t="s">
        <v>61</v>
      </c>
      <c r="D13" s="48">
        <f>E13*F13</f>
        <v>0</v>
      </c>
      <c r="E13" s="48"/>
      <c r="F13" s="49"/>
      <c r="G13" s="50"/>
      <c r="H13" s="50"/>
      <c r="I13" s="51">
        <f t="array" ref="I13">SUMPRODUCT(('[6]白单流水  导入新模板'!$C:$C=$A$2)*('[6]白单流水  导入新模板'!$AF:$AF=LEFT(LEFT($C$9,5),5))*('[6]白单流水  导入新模板'!$K:$K="代收")*(ISNUMBER(FIND(LEFT($C13,4),'[6]白单流水  导入新模板'!$M:$M,1))),'[6]白单流水  导入新模板'!$S:$S)</f>
        <v>0</v>
      </c>
      <c r="J13" s="50"/>
      <c r="K13" s="52"/>
      <c r="L13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导入新模板'!$K:$K,$C13)</f>
        <v>0</v>
      </c>
      <c r="M13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导入新模板'!$K:$K,$C13)</f>
        <v>0</v>
      </c>
      <c r="N13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导入新模板'!$K:$K,$C13)</f>
        <v>0</v>
      </c>
      <c r="O13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导入新模板'!$K:$K,$C13)</f>
        <v>0</v>
      </c>
      <c r="P13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导入新模板'!$K:$K,$C13)</f>
        <v>0</v>
      </c>
      <c r="Q13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导入新模板'!$K:$K,$C13)</f>
        <v>0</v>
      </c>
      <c r="R13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导入新模板'!$K:$K,$C13)</f>
        <v>0</v>
      </c>
      <c r="S13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导入新模板'!$K:$K,$C13)</f>
        <v>0</v>
      </c>
      <c r="T13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导入新模板'!$K:$K,$C13)</f>
        <v>0</v>
      </c>
      <c r="U13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导入新模板'!$K:$K,$C13)</f>
        <v>0</v>
      </c>
      <c r="V13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导入新模板'!$K:$K,$C13)</f>
        <v>0</v>
      </c>
      <c r="W13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导入新模板'!$K:$K,$C13)</f>
        <v>0</v>
      </c>
      <c r="X13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导入新模板'!$K:$K,$C13)</f>
        <v>0</v>
      </c>
      <c r="Y13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导入新模板'!$K:$K,$C13)</f>
        <v>0</v>
      </c>
      <c r="Z13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导入新模板'!$K:$K,$C13)</f>
        <v>0</v>
      </c>
      <c r="AA13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导入新模板'!$K:$K,$C13)</f>
        <v>0</v>
      </c>
      <c r="AB13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导入新模板'!$K:$K,$C13)</f>
        <v>0</v>
      </c>
      <c r="AC13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导入新模板'!$K:$K,$C13)</f>
        <v>0</v>
      </c>
      <c r="AD13" s="53">
        <f>D13-SUM(T13:AC13)</f>
        <v>0</v>
      </c>
      <c r="AE13" s="53">
        <f>SUM(AH13:AS13)</f>
        <v>0</v>
      </c>
      <c r="AF13" s="54"/>
      <c r="AG13" s="55">
        <f>AD13-AE13-AF13</f>
        <v>0</v>
      </c>
      <c r="AH13" s="48">
        <f>SUMIFS('[6]白单流水  导入新模板'!$S:$S,'[6]白单流水  导入新模板'!$C:$C,$A$2,'[6]白单流水  导入新模板'!$AF:$AF,LEFT(LEFT($C$9,5),5),'[6]白单流水  导入新模板'!$AA:$AA,AH$3,'[6]白单流水  导入新模板'!$K:$K,$C13)</f>
        <v>0</v>
      </c>
      <c r="AI13" s="48">
        <f>SUMIFS('[6]白单流水  导入新模板'!$S:$S,'[6]白单流水  导入新模板'!$C:$C,$A$2,'[6]白单流水  导入新模板'!$AF:$AF,LEFT(LEFT($C$9,5),5),'[6]白单流水  导入新模板'!$AA:$AA,AI$3,'[6]白单流水  导入新模板'!$K:$K,$C13)</f>
        <v>0</v>
      </c>
      <c r="AJ13" s="48">
        <f>SUMIFS('[6]白单流水  导入新模板'!$S:$S,'[6]白单流水  导入新模板'!$C:$C,$A$2,'[6]白单流水  导入新模板'!$AF:$AF,LEFT(LEFT($C$9,5),5),'[6]白单流水  导入新模板'!$AA:$AA,AJ$3,'[6]白单流水  导入新模板'!$K:$K,$C13)</f>
        <v>0</v>
      </c>
      <c r="AK13" s="48">
        <f>SUMIFS('[6]白单流水  导入新模板'!$S:$S,'[6]白单流水  导入新模板'!$C:$C,$A$2,'[6]白单流水  导入新模板'!$AF:$AF,LEFT(LEFT($C$9,5),5),'[6]白单流水  导入新模板'!$AA:$AA,AK$3,'[6]白单流水  导入新模板'!$K:$K,$C13)</f>
        <v>0</v>
      </c>
      <c r="AL13" s="48">
        <f>SUMIFS('[6]白单流水  导入新模板'!$S:$S,'[6]白单流水  导入新模板'!$C:$C,$A$2,'[6]白单流水  导入新模板'!$AF:$AF,LEFT(LEFT($C$9,5),5),'[6]白单流水  导入新模板'!$AA:$AA,AL$3,'[6]白单流水  导入新模板'!$K:$K,$C13)</f>
        <v>0</v>
      </c>
      <c r="AM13" s="48">
        <f>SUMIFS('[6]白单流水  导入新模板'!$S:$S,'[6]白单流水  导入新模板'!$C:$C,$A$2,'[6]白单流水  导入新模板'!$AF:$AF,LEFT(LEFT($C$9,5),5),'[6]白单流水  导入新模板'!$AA:$AA,AM$3,'[6]白单流水  导入新模板'!$K:$K,$C13)</f>
        <v>0</v>
      </c>
      <c r="AN13" s="48">
        <f>SUMIFS('[6]白单流水  导入新模板'!$S:$S,'[6]白单流水  导入新模板'!$C:$C,$A$2,'[6]白单流水  导入新模板'!$AF:$AF,LEFT(LEFT($C$9,5),5),'[6]白单流水  导入新模板'!$AA:$AA,AN$3,'[6]白单流水  导入新模板'!$K:$K,$C13)</f>
        <v>0</v>
      </c>
      <c r="AO13" s="48">
        <f>SUMIFS('[6]白单流水  导入新模板'!$S:$S,'[6]白单流水  导入新模板'!$C:$C,$A$2,'[6]白单流水  导入新模板'!$AF:$AF,LEFT(LEFT($C$9,5),5),'[6]白单流水  导入新模板'!$AA:$AA,AO$3,'[6]白单流水  导入新模板'!$K:$K,$C13)</f>
        <v>0</v>
      </c>
      <c r="AP13" s="48">
        <f>SUMIFS('[6]白单流水  导入新模板'!$S:$S,'[6]白单流水  导入新模板'!$C:$C,$A$2,'[6]白单流水  导入新模板'!$AF:$AF,LEFT(LEFT($C$9,5),5),'[6]白单流水  导入新模板'!$AA:$AA,AP$3,'[6]白单流水  导入新模板'!$K:$K,$C13)</f>
        <v>0</v>
      </c>
      <c r="AQ13" s="48">
        <f>SUMIFS('[6]白单流水  导入新模板'!$S:$S,'[6]白单流水  导入新模板'!$C:$C,$A$2,'[6]白单流水  导入新模板'!$AF:$AF,LEFT(LEFT($C$9,5),5),'[6]白单流水  导入新模板'!$AA:$AA,AQ$3,'[6]白单流水  导入新模板'!$K:$K,$C13)</f>
        <v>0</v>
      </c>
      <c r="AR13" s="48">
        <f>SUMIFS('[6]白单流水  导入新模板'!$S:$S,'[6]白单流水  导入新模板'!$C:$C,$A$2,'[6]白单流水  导入新模板'!$AF:$AF,LEFT(LEFT($C$9,5),5),'[6]白单流水  导入新模板'!$AA:$AA,AR$3,'[6]白单流水  导入新模板'!$K:$K,$C13)</f>
        <v>0</v>
      </c>
      <c r="AS13" s="48">
        <f>SUMIFS('[6]白单流水  导入新模板'!$S:$S,'[6]白单流水  导入新模板'!$C:$C,$A$2,'[6]白单流水  导入新模板'!$AF:$AF,LEFT(LEFT($C$9,5),5),'[6]白单流水  导入新模板'!$AA:$AA,AS$3,'[6]白单流水  导入新模板'!$K:$K,$C13)</f>
        <v>0</v>
      </c>
      <c r="AT13" s="56"/>
    </row>
    <row r="14" ht="15.6" hidden="1" spans="1:47">
      <c r="A14" s="41"/>
      <c r="B14" s="46"/>
      <c r="C14" s="47" t="s">
        <v>62</v>
      </c>
      <c r="D14" s="48">
        <f>E14*F14</f>
        <v>0</v>
      </c>
      <c r="E14" s="48"/>
      <c r="F14" s="49"/>
      <c r="G14" s="50"/>
      <c r="H14" s="50"/>
      <c r="I14" s="51"/>
      <c r="J14" s="50"/>
      <c r="K14" s="52"/>
      <c r="L14" s="48">
        <f>SUMIFS('[6]白单流水  导入新模板'!$S:$S,'[6]白单流水  导入新模板'!$C:$C,$A$2,'[6]白单流水  导入新模板'!$C:$C,$A$2,'[6]白单流水  导入新模板'!$AF:$AF,LEFT(LEFT($C$9,5),5),'[6]白单流水  导入新模板'!$AB:$AB,LEFT(LEFT(L$3,4),4),'[6]白单流水  导入新模板'!$K:$K,$C14)</f>
        <v>0</v>
      </c>
      <c r="M14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导入新模板'!$K:$K,$C14)</f>
        <v>0</v>
      </c>
      <c r="N14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导入新模板'!$K:$K,$C14)</f>
        <v>0</v>
      </c>
      <c r="O14" s="48">
        <f>SUMIFS('[6]白单流水  导入新模板'!$S:$S,'[6]白单流水  导入新模板'!$C:$C,$A$2,'[6]白单流水  导入新模板'!$C:$C,$A$2,'[6]白单流水  导入新模板'!$AF:$AF,LEFT(LEFT($C$9,5),5),'[6]白单流水  导入新模板'!$AB:$AB,LEFT(LEFT(O$3,4),4),'[6]白单流水  导入新模板'!$K:$K,$C14)</f>
        <v>0</v>
      </c>
      <c r="P14" s="48">
        <f>SUMIFS('[6]白单流水  导入新模板'!$S:$S,'[6]白单流水  导入新模板'!$C:$C,$A$2,'[6]白单流水  导入新模板'!$C:$C,$A$2,'[6]白单流水  导入新模板'!$AF:$AF,LEFT(LEFT($C$9,5),5),'[6]白单流水  导入新模板'!$AB:$AB,LEFT(LEFT(P$3,4),4),'[6]白单流水  导入新模板'!$K:$K,$C14)</f>
        <v>0</v>
      </c>
      <c r="Q14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导入新模板'!$K:$K,$C14)</f>
        <v>0</v>
      </c>
      <c r="R14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导入新模板'!$K:$K,$C14)</f>
        <v>0</v>
      </c>
      <c r="S14" s="48">
        <f>SUMIFS('[6]白单流水  导入新模板'!$S:$S,'[6]白单流水  导入新模板'!$C:$C,$A$2,'[6]白单流水  导入新模板'!$C:$C,$A$2,'[6]白单流水  导入新模板'!$AF:$AF,LEFT(LEFT($C$9,5),5),'[6]白单流水  导入新模板'!$AB:$AB,LEFT(LEFT(S$3,4),4),'[6]白单流水  导入新模板'!$K:$K,$C14)</f>
        <v>0</v>
      </c>
      <c r="T14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导入新模板'!$K:$K,$C14)</f>
        <v>0</v>
      </c>
      <c r="U14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导入新模板'!$K:$K,$C14)</f>
        <v>0</v>
      </c>
      <c r="V14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导入新模板'!$K:$K,$C14)</f>
        <v>0</v>
      </c>
      <c r="W14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导入新模板'!$K:$K,$C14)</f>
        <v>0</v>
      </c>
      <c r="X14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导入新模板'!$K:$K,$C14)</f>
        <v>0</v>
      </c>
      <c r="Y14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导入新模板'!$K:$K,$C14)</f>
        <v>0</v>
      </c>
      <c r="Z14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导入新模板'!$K:$K,$C14)</f>
        <v>0</v>
      </c>
      <c r="AA14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导入新模板'!$K:$K,$C14)</f>
        <v>0</v>
      </c>
      <c r="AB14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导入新模板'!$K:$K,$C14)</f>
        <v>0</v>
      </c>
      <c r="AC14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导入新模板'!$K:$K,$C14)</f>
        <v>0</v>
      </c>
      <c r="AD14" s="53">
        <f>D14-SUM(T14:AC14)</f>
        <v>0</v>
      </c>
      <c r="AE14" s="53">
        <f>SUM(AH14:AS14)</f>
        <v>0</v>
      </c>
      <c r="AF14" s="54"/>
      <c r="AG14" s="55">
        <f>AD14-AE14-AF14</f>
        <v>0</v>
      </c>
      <c r="AH14" s="48">
        <f>SUMIFS('[6]白单流水  导入新模板'!$S:$S,'[6]白单流水  导入新模板'!$C:$C,$A$2,'[6]白单流水  导入新模板'!$AF:$AF,LEFT(LEFT($C$9,5),5),'[6]白单流水  导入新模板'!$AA:$AA,AH$3,'[6]白单流水  导入新模板'!$K:$K,$C14)</f>
        <v>0</v>
      </c>
      <c r="AI14" s="48">
        <f>SUMIFS('[6]白单流水  导入新模板'!$S:$S,'[6]白单流水  导入新模板'!$C:$C,$A$2,'[6]白单流水  导入新模板'!$AF:$AF,LEFT(LEFT($C$9,5),5),'[6]白单流水  导入新模板'!$AA:$AA,AI$3,'[6]白单流水  导入新模板'!$K:$K,$C14)</f>
        <v>0</v>
      </c>
      <c r="AJ14" s="48">
        <f>SUMIFS('[6]白单流水  导入新模板'!$S:$S,'[6]白单流水  导入新模板'!$C:$C,$A$2,'[6]白单流水  导入新模板'!$AF:$AF,LEFT(LEFT($C$9,5),5),'[6]白单流水  导入新模板'!$AA:$AA,AJ$3,'[6]白单流水  导入新模板'!$K:$K,$C14)</f>
        <v>0</v>
      </c>
      <c r="AK14" s="48">
        <f>SUMIFS('[6]白单流水  导入新模板'!$S:$S,'[6]白单流水  导入新模板'!$C:$C,$A$2,'[6]白单流水  导入新模板'!$AF:$AF,LEFT(LEFT($C$9,5),5),'[6]白单流水  导入新模板'!$AA:$AA,AK$3,'[6]白单流水  导入新模板'!$K:$K,$C14)</f>
        <v>0</v>
      </c>
      <c r="AL14" s="48">
        <f>SUMIFS('[6]白单流水  导入新模板'!$S:$S,'[6]白单流水  导入新模板'!$C:$C,$A$2,'[6]白单流水  导入新模板'!$AF:$AF,LEFT(LEFT($C$9,5),5),'[6]白单流水  导入新模板'!$AA:$AA,AL$3,'[6]白单流水  导入新模板'!$K:$K,$C14)</f>
        <v>0</v>
      </c>
      <c r="AM14" s="48">
        <f>SUMIFS('[6]白单流水  导入新模板'!$S:$S,'[6]白单流水  导入新模板'!$C:$C,$A$2,'[6]白单流水  导入新模板'!$AF:$AF,LEFT(LEFT($C$9,5),5),'[6]白单流水  导入新模板'!$AA:$AA,AM$3,'[6]白单流水  导入新模板'!$K:$K,$C14)</f>
        <v>0</v>
      </c>
      <c r="AN14" s="48">
        <f>SUMIFS('[6]白单流水  导入新模板'!$S:$S,'[6]白单流水  导入新模板'!$C:$C,$A$2,'[6]白单流水  导入新模板'!$AF:$AF,LEFT(LEFT($C$9,5),5),'[6]白单流水  导入新模板'!$AA:$AA,AN$3,'[6]白单流水  导入新模板'!$K:$K,$C14)</f>
        <v>0</v>
      </c>
      <c r="AO14" s="48">
        <f>SUMIFS('[6]白单流水  导入新模板'!$S:$S,'[6]白单流水  导入新模板'!$C:$C,$A$2,'[6]白单流水  导入新模板'!$AF:$AF,LEFT(LEFT($C$9,5),5),'[6]白单流水  导入新模板'!$AA:$AA,AO$3,'[6]白单流水  导入新模板'!$K:$K,$C14)</f>
        <v>0</v>
      </c>
      <c r="AP14" s="48">
        <f>SUMIFS('[6]白单流水  导入新模板'!$S:$S,'[6]白单流水  导入新模板'!$C:$C,$A$2,'[6]白单流水  导入新模板'!$AF:$AF,LEFT(LEFT($C$9,5),5),'[6]白单流水  导入新模板'!$AA:$AA,AP$3,'[6]白单流水  导入新模板'!$K:$K,$C14)</f>
        <v>0</v>
      </c>
      <c r="AQ14" s="48">
        <f>SUMIFS('[6]白单流水  导入新模板'!$S:$S,'[6]白单流水  导入新模板'!$C:$C,$A$2,'[6]白单流水  导入新模板'!$AF:$AF,LEFT(LEFT($C$9,5),5),'[6]白单流水  导入新模板'!$AA:$AA,AQ$3,'[6]白单流水  导入新模板'!$K:$K,$C14)</f>
        <v>0</v>
      </c>
      <c r="AR14" s="48">
        <f>SUMIFS('[6]白单流水  导入新模板'!$S:$S,'[6]白单流水  导入新模板'!$C:$C,$A$2,'[6]白单流水  导入新模板'!$AF:$AF,LEFT(LEFT($C$9,5),5),'[6]白单流水  导入新模板'!$AA:$AA,AR$3,'[6]白单流水  导入新模板'!$K:$K,$C14)</f>
        <v>0</v>
      </c>
      <c r="AS14" s="48">
        <f>SUMIFS('[6]白单流水  导入新模板'!$S:$S,'[6]白单流水  导入新模板'!$C:$C,$A$2,'[6]白单流水  导入新模板'!$AF:$AF,LEFT(LEFT($C$9,5),5),'[6]白单流水  导入新模板'!$AA:$AA,AS$3,'[6]白单流水  导入新模板'!$K:$K,$C14)</f>
        <v>0</v>
      </c>
      <c r="AT14" s="56"/>
    </row>
    <row r="15" ht="15.6" hidden="1" spans="1:47">
      <c r="A15" s="41"/>
      <c r="B15" s="46"/>
      <c r="C15" s="47" t="s">
        <v>63</v>
      </c>
      <c r="D15" s="48">
        <f>E15*F15</f>
        <v>0</v>
      </c>
      <c r="E15" s="48"/>
      <c r="F15" s="49"/>
      <c r="G15" s="50"/>
      <c r="H15" s="50"/>
      <c r="I15" s="51"/>
      <c r="J15" s="50"/>
      <c r="K15" s="52"/>
      <c r="L15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导入新模板'!$K:$K,$C15)</f>
        <v>0</v>
      </c>
      <c r="M15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导入新模板'!$K:$K,$C15)</f>
        <v>0</v>
      </c>
      <c r="N15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导入新模板'!$K:$K,$C15)</f>
        <v>0</v>
      </c>
      <c r="O15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导入新模板'!$K:$K,$C15)</f>
        <v>0</v>
      </c>
      <c r="P15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导入新模板'!$K:$K,$C15)</f>
        <v>0</v>
      </c>
      <c r="Q15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导入新模板'!$K:$K,$C15)</f>
        <v>0</v>
      </c>
      <c r="R15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导入新模板'!$K:$K,$C15)</f>
        <v>0</v>
      </c>
      <c r="S15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导入新模板'!$K:$K,$C15)</f>
        <v>0</v>
      </c>
      <c r="T15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导入新模板'!$K:$K,$C15)</f>
        <v>0</v>
      </c>
      <c r="U15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导入新模板'!$K:$K,$C15)</f>
        <v>0</v>
      </c>
      <c r="V15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导入新模板'!$K:$K,$C15)</f>
        <v>0</v>
      </c>
      <c r="W15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导入新模板'!$K:$K,$C15)</f>
        <v>0</v>
      </c>
      <c r="X15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导入新模板'!$K:$K,$C15)</f>
        <v>0</v>
      </c>
      <c r="Y15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导入新模板'!$K:$K,$C15)</f>
        <v>0</v>
      </c>
      <c r="Z15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导入新模板'!$K:$K,$C15)</f>
        <v>0</v>
      </c>
      <c r="AA15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导入新模板'!$K:$K,$C15)</f>
        <v>0</v>
      </c>
      <c r="AB15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导入新模板'!$K:$K,$C15)</f>
        <v>0</v>
      </c>
      <c r="AC15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导入新模板'!$K:$K,$C15)</f>
        <v>0</v>
      </c>
      <c r="AD15" s="53">
        <f>D15-SUM(T15:AC15)</f>
        <v>0</v>
      </c>
      <c r="AE15" s="53">
        <f>SUM(AH15:AS15)</f>
        <v>0</v>
      </c>
      <c r="AF15" s="54"/>
      <c r="AG15" s="55">
        <f>AD15-AE15-AF15</f>
        <v>0</v>
      </c>
      <c r="AH15" s="48">
        <f>SUMIFS('[6]白单流水  导入新模板'!$S:$S,'[6]白单流水  导入新模板'!$C:$C,$A$2,'[6]白单流水  导入新模板'!$AF:$AF,LEFT(LEFT($C$9,5),5),'[6]白单流水  导入新模板'!$AA:$AA,AH$3,'[6]白单流水  导入新模板'!$K:$K,$C15)</f>
        <v>0</v>
      </c>
      <c r="AI15" s="48">
        <f>SUMIFS('[6]白单流水  导入新模板'!$S:$S,'[6]白单流水  导入新模板'!$C:$C,$A$2,'[6]白单流水  导入新模板'!$AF:$AF,LEFT(LEFT($C$9,5),5),'[6]白单流水  导入新模板'!$AA:$AA,AI$3,'[6]白单流水  导入新模板'!$K:$K,$C15)</f>
        <v>0</v>
      </c>
      <c r="AJ15" s="48">
        <f>SUMIFS('[6]白单流水  导入新模板'!$S:$S,'[6]白单流水  导入新模板'!$C:$C,$A$2,'[6]白单流水  导入新模板'!$AF:$AF,LEFT(LEFT($C$9,5),5),'[6]白单流水  导入新模板'!$AA:$AA,AJ$3,'[6]白单流水  导入新模板'!$K:$K,$C15)</f>
        <v>0</v>
      </c>
      <c r="AK15" s="48">
        <f>SUMIFS('[6]白单流水  导入新模板'!$S:$S,'[6]白单流水  导入新模板'!$C:$C,$A$2,'[6]白单流水  导入新模板'!$AF:$AF,LEFT(LEFT($C$9,5),5),'[6]白单流水  导入新模板'!$AA:$AA,AK$3,'[6]白单流水  导入新模板'!$K:$K,$C15)</f>
        <v>0</v>
      </c>
      <c r="AL15" s="48">
        <f>SUMIFS('[6]白单流水  导入新模板'!$S:$S,'[6]白单流水  导入新模板'!$C:$C,$A$2,'[6]白单流水  导入新模板'!$AF:$AF,LEFT(LEFT($C$9,5),5),'[6]白单流水  导入新模板'!$AA:$AA,AL$3,'[6]白单流水  导入新模板'!$K:$K,$C15)</f>
        <v>0</v>
      </c>
      <c r="AM15" s="48">
        <f>SUMIFS('[6]白单流水  导入新模板'!$S:$S,'[6]白单流水  导入新模板'!$C:$C,$A$2,'[6]白单流水  导入新模板'!$AF:$AF,LEFT(LEFT($C$9,5),5),'[6]白单流水  导入新模板'!$AA:$AA,AM$3,'[6]白单流水  导入新模板'!$K:$K,$C15)</f>
        <v>0</v>
      </c>
      <c r="AN15" s="48">
        <f>SUMIFS('[6]白单流水  导入新模板'!$S:$S,'[6]白单流水  导入新模板'!$C:$C,$A$2,'[6]白单流水  导入新模板'!$AF:$AF,LEFT(LEFT($C$9,5),5),'[6]白单流水  导入新模板'!$AA:$AA,AN$3,'[6]白单流水  导入新模板'!$K:$K,$C15)</f>
        <v>0</v>
      </c>
      <c r="AO15" s="48">
        <f>SUMIFS('[6]白单流水  导入新模板'!$S:$S,'[6]白单流水  导入新模板'!$C:$C,$A$2,'[6]白单流水  导入新模板'!$AF:$AF,LEFT(LEFT($C$9,5),5),'[6]白单流水  导入新模板'!$AA:$AA,AO$3,'[6]白单流水  导入新模板'!$K:$K,$C15)</f>
        <v>0</v>
      </c>
      <c r="AP15" s="48">
        <f>SUMIFS('[6]白单流水  导入新模板'!$S:$S,'[6]白单流水  导入新模板'!$C:$C,$A$2,'[6]白单流水  导入新模板'!$AF:$AF,LEFT(LEFT($C$9,5),5),'[6]白单流水  导入新模板'!$AA:$AA,AP$3,'[6]白单流水  导入新模板'!$K:$K,$C15)</f>
        <v>0</v>
      </c>
      <c r="AQ15" s="48">
        <f>SUMIFS('[6]白单流水  导入新模板'!$S:$S,'[6]白单流水  导入新模板'!$C:$C,$A$2,'[6]白单流水  导入新模板'!$AF:$AF,LEFT(LEFT($C$9,5),5),'[6]白单流水  导入新模板'!$AA:$AA,AQ$3,'[6]白单流水  导入新模板'!$K:$K,$C15)</f>
        <v>0</v>
      </c>
      <c r="AR15" s="48">
        <f>SUMIFS('[6]白单流水  导入新模板'!$S:$S,'[6]白单流水  导入新模板'!$C:$C,$A$2,'[6]白单流水  导入新模板'!$AF:$AF,LEFT(LEFT($C$9,5),5),'[6]白单流水  导入新模板'!$AA:$AA,AR$3,'[6]白单流水  导入新模板'!$K:$K,$C15)</f>
        <v>0</v>
      </c>
      <c r="AS15" s="48">
        <f>SUMIFS('[6]白单流水  导入新模板'!$S:$S,'[6]白单流水  导入新模板'!$C:$C,$A$2,'[6]白单流水  导入新模板'!$AF:$AF,LEFT(LEFT($C$9,5),5),'[6]白单流水  导入新模板'!$AA:$AA,AS$3,'[6]白单流水  导入新模板'!$K:$K,$C15)</f>
        <v>0</v>
      </c>
      <c r="AT15" s="56"/>
    </row>
    <row r="16" ht="15.6" hidden="1" spans="1:47">
      <c r="A16" s="41"/>
      <c r="B16" s="46"/>
      <c r="C16" s="47" t="s">
        <v>64</v>
      </c>
      <c r="D16" s="48">
        <f>E16*F16</f>
        <v>0</v>
      </c>
      <c r="E16" s="48"/>
      <c r="F16" s="49"/>
      <c r="G16" s="50"/>
      <c r="H16" s="50"/>
      <c r="I16" s="51"/>
      <c r="J16" s="50"/>
      <c r="K16" s="52"/>
      <c r="L16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导入新模板'!$K:$K,$C16)</f>
        <v>0</v>
      </c>
      <c r="M16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导入新模板'!$K:$K,$C16)</f>
        <v>0</v>
      </c>
      <c r="N16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导入新模板'!$K:$K,$C16)</f>
        <v>0</v>
      </c>
      <c r="O16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导入新模板'!$K:$K,$C16)</f>
        <v>0</v>
      </c>
      <c r="P16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导入新模板'!$K:$K,$C16)</f>
        <v>0</v>
      </c>
      <c r="Q16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导入新模板'!$K:$K,$C16)</f>
        <v>0</v>
      </c>
      <c r="R16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导入新模板'!$K:$K,$C16)</f>
        <v>0</v>
      </c>
      <c r="S16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导入新模板'!$K:$K,$C16)</f>
        <v>0</v>
      </c>
      <c r="T16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导入新模板'!$K:$K,$C16)</f>
        <v>0</v>
      </c>
      <c r="U16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导入新模板'!$K:$K,$C16)</f>
        <v>0</v>
      </c>
      <c r="V16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导入新模板'!$K:$K,$C16)</f>
        <v>0</v>
      </c>
      <c r="W16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导入新模板'!$K:$K,$C16)</f>
        <v>0</v>
      </c>
      <c r="X16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导入新模板'!$K:$K,$C16)</f>
        <v>0</v>
      </c>
      <c r="Y16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导入新模板'!$K:$K,$C16)</f>
        <v>0</v>
      </c>
      <c r="Z16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导入新模板'!$K:$K,$C16)</f>
        <v>0</v>
      </c>
      <c r="AA16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导入新模板'!$K:$K,$C16)</f>
        <v>0</v>
      </c>
      <c r="AB16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导入新模板'!$K:$K,$C16)</f>
        <v>0</v>
      </c>
      <c r="AC16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导入新模板'!$K:$K,$C16)</f>
        <v>0</v>
      </c>
      <c r="AD16" s="53">
        <f>D16-SUM(T16:AC16)</f>
        <v>0</v>
      </c>
      <c r="AE16" s="53">
        <f>SUM(AH16:AS16)</f>
        <v>0</v>
      </c>
      <c r="AF16" s="54"/>
      <c r="AG16" s="55">
        <f>AD16-AE16-AF16</f>
        <v>0</v>
      </c>
      <c r="AH16" s="48">
        <f>SUMIFS('[6]白单流水  导入新模板'!$S:$S,'[6]白单流水  导入新模板'!$C:$C,$A$2,'[6]白单流水  导入新模板'!$AF:$AF,LEFT(LEFT($C$9,5),5),'[6]白单流水  导入新模板'!$AA:$AA,AH$3,'[6]白单流水  导入新模板'!$K:$K,$C16)</f>
        <v>0</v>
      </c>
      <c r="AI16" s="48">
        <f>SUMIFS('[6]白单流水  导入新模板'!$S:$S,'[6]白单流水  导入新模板'!$C:$C,$A$2,'[6]白单流水  导入新模板'!$AF:$AF,LEFT(LEFT($C$9,5),5),'[6]白单流水  导入新模板'!$AA:$AA,AI$3,'[6]白单流水  导入新模板'!$K:$K,$C16)</f>
        <v>0</v>
      </c>
      <c r="AJ16" s="48">
        <f>SUMIFS('[6]白单流水  导入新模板'!$S:$S,'[6]白单流水  导入新模板'!$C:$C,$A$2,'[6]白单流水  导入新模板'!$AF:$AF,LEFT(LEFT($C$9,5),5),'[6]白单流水  导入新模板'!$AA:$AA,AJ$3,'[6]白单流水  导入新模板'!$K:$K,$C16)</f>
        <v>0</v>
      </c>
      <c r="AK16" s="48">
        <f>SUMIFS('[6]白单流水  导入新模板'!$S:$S,'[6]白单流水  导入新模板'!$C:$C,$A$2,'[6]白单流水  导入新模板'!$AF:$AF,LEFT(LEFT($C$9,5),5),'[6]白单流水  导入新模板'!$AA:$AA,AK$3,'[6]白单流水  导入新模板'!$K:$K,$C16)</f>
        <v>0</v>
      </c>
      <c r="AL16" s="48">
        <f>SUMIFS('[6]白单流水  导入新模板'!$S:$S,'[6]白单流水  导入新模板'!$C:$C,$A$2,'[6]白单流水  导入新模板'!$AF:$AF,LEFT(LEFT($C$9,5),5),'[6]白单流水  导入新模板'!$AA:$AA,AL$3,'[6]白单流水  导入新模板'!$K:$K,$C16)</f>
        <v>0</v>
      </c>
      <c r="AM16" s="48">
        <f>SUMIFS('[6]白单流水  导入新模板'!$S:$S,'[6]白单流水  导入新模板'!$C:$C,$A$2,'[6]白单流水  导入新模板'!$AF:$AF,LEFT(LEFT($C$9,5),5),'[6]白单流水  导入新模板'!$AA:$AA,AM$3,'[6]白单流水  导入新模板'!$K:$K,$C16)</f>
        <v>0</v>
      </c>
      <c r="AN16" s="48">
        <f>SUMIFS('[6]白单流水  导入新模板'!$S:$S,'[6]白单流水  导入新模板'!$C:$C,$A$2,'[6]白单流水  导入新模板'!$AF:$AF,LEFT(LEFT($C$9,5),5),'[6]白单流水  导入新模板'!$AA:$AA,AN$3,'[6]白单流水  导入新模板'!$K:$K,$C16)</f>
        <v>0</v>
      </c>
      <c r="AO16" s="48">
        <f>SUMIFS('[6]白单流水  导入新模板'!$S:$S,'[6]白单流水  导入新模板'!$C:$C,$A$2,'[6]白单流水  导入新模板'!$AF:$AF,LEFT(LEFT($C$9,5),5),'[6]白单流水  导入新模板'!$AA:$AA,AO$3,'[6]白单流水  导入新模板'!$K:$K,$C16)</f>
        <v>0</v>
      </c>
      <c r="AP16" s="48">
        <f>SUMIFS('[6]白单流水  导入新模板'!$S:$S,'[6]白单流水  导入新模板'!$C:$C,$A$2,'[6]白单流水  导入新模板'!$AF:$AF,LEFT(LEFT($C$9,5),5),'[6]白单流水  导入新模板'!$AA:$AA,AP$3,'[6]白单流水  导入新模板'!$K:$K,$C16)</f>
        <v>0</v>
      </c>
      <c r="AQ16" s="48">
        <f>SUMIFS('[6]白单流水  导入新模板'!$S:$S,'[6]白单流水  导入新模板'!$C:$C,$A$2,'[6]白单流水  导入新模板'!$AF:$AF,LEFT(LEFT($C$9,5),5),'[6]白单流水  导入新模板'!$AA:$AA,AQ$3,'[6]白单流水  导入新模板'!$K:$K,$C16)</f>
        <v>0</v>
      </c>
      <c r="AR16" s="48">
        <f>SUMIFS('[6]白单流水  导入新模板'!$S:$S,'[6]白单流水  导入新模板'!$C:$C,$A$2,'[6]白单流水  导入新模板'!$AF:$AF,LEFT(LEFT($C$9,5),5),'[6]白单流水  导入新模板'!$AA:$AA,AR$3,'[6]白单流水  导入新模板'!$K:$K,$C16)</f>
        <v>0</v>
      </c>
      <c r="AS16" s="48">
        <f>SUMIFS('[6]白单流水  导入新模板'!$S:$S,'[6]白单流水  导入新模板'!$C:$C,$A$2,'[6]白单流水  导入新模板'!$AF:$AF,LEFT(LEFT($C$9,5),5),'[6]白单流水  导入新模板'!$AA:$AA,AS$3,'[6]白单流水  导入新模板'!$K:$K,$C16)</f>
        <v>0</v>
      </c>
      <c r="AT16" s="56"/>
    </row>
    <row r="17" ht="15.6" hidden="1" spans="1:46">
      <c r="A17" s="41"/>
      <c r="B17" s="46"/>
      <c r="C17" s="47" t="s">
        <v>65</v>
      </c>
      <c r="D17" s="48">
        <f>E17*F17</f>
        <v>0</v>
      </c>
      <c r="E17" s="48"/>
      <c r="F17" s="49"/>
      <c r="G17" s="50"/>
      <c r="H17" s="50"/>
      <c r="I17" s="51"/>
      <c r="J17" s="50"/>
      <c r="K17" s="52"/>
      <c r="L17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导入新模板'!$K:$K,$C17)</f>
        <v>0</v>
      </c>
      <c r="M17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导入新模板'!$K:$K,$C17)</f>
        <v>0</v>
      </c>
      <c r="N17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导入新模板'!$K:$K,$C17)</f>
        <v>0</v>
      </c>
      <c r="O17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导入新模板'!$K:$K,$C17)</f>
        <v>0</v>
      </c>
      <c r="P17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导入新模板'!$K:$K,$C17)</f>
        <v>0</v>
      </c>
      <c r="Q17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导入新模板'!$K:$K,$C17)</f>
        <v>0</v>
      </c>
      <c r="R17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导入新模板'!$K:$K,$C17)</f>
        <v>0</v>
      </c>
      <c r="S17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导入新模板'!$K:$K,$C17)</f>
        <v>0</v>
      </c>
      <c r="T17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导入新模板'!$K:$K,$C17)</f>
        <v>0</v>
      </c>
      <c r="U17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导入新模板'!$K:$K,$C17)</f>
        <v>0</v>
      </c>
      <c r="V17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导入新模板'!$K:$K,$C17)</f>
        <v>0</v>
      </c>
      <c r="W17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导入新模板'!$K:$K,$C17)</f>
        <v>0</v>
      </c>
      <c r="X17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导入新模板'!$K:$K,$C17)</f>
        <v>0</v>
      </c>
      <c r="Y17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导入新模板'!$K:$K,$C17)</f>
        <v>0</v>
      </c>
      <c r="Z17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导入新模板'!$K:$K,$C17)</f>
        <v>0</v>
      </c>
      <c r="AA17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导入新模板'!$K:$K,$C17)</f>
        <v>0</v>
      </c>
      <c r="AB17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导入新模板'!$K:$K,$C17)</f>
        <v>0</v>
      </c>
      <c r="AC17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导入新模板'!$K:$K,$C17)</f>
        <v>0</v>
      </c>
      <c r="AD17" s="53">
        <f>D17-SUM(T17:AC17)</f>
        <v>0</v>
      </c>
      <c r="AE17" s="53">
        <f>SUM(AH17:AS17)</f>
        <v>0</v>
      </c>
      <c r="AF17" s="54"/>
      <c r="AG17" s="55">
        <f>AD17-AE17-AF17</f>
        <v>0</v>
      </c>
      <c r="AH17" s="48">
        <f>SUMIFS('[6]白单流水  导入新模板'!$S:$S,'[6]白单流水  导入新模板'!$C:$C,$A$2,'[6]白单流水  导入新模板'!$AF:$AF,LEFT(LEFT($C$9,5),5),'[6]白单流水  导入新模板'!$AA:$AA,AH$3,'[6]白单流水  导入新模板'!$K:$K,$C17)</f>
        <v>0</v>
      </c>
      <c r="AI17" s="48">
        <f>SUMIFS('[6]白单流水  导入新模板'!$S:$S,'[6]白单流水  导入新模板'!$C:$C,$A$2,'[6]白单流水  导入新模板'!$AF:$AF,LEFT(LEFT($C$9,5),5),'[6]白单流水  导入新模板'!$AA:$AA,AI$3,'[6]白单流水  导入新模板'!$K:$K,$C17)</f>
        <v>0</v>
      </c>
      <c r="AJ17" s="48">
        <f>SUMIFS('[6]白单流水  导入新模板'!$S:$S,'[6]白单流水  导入新模板'!$C:$C,$A$2,'[6]白单流水  导入新模板'!$AF:$AF,LEFT(LEFT($C$9,5),5),'[6]白单流水  导入新模板'!$AA:$AA,AJ$3,'[6]白单流水  导入新模板'!$K:$K,$C17)</f>
        <v>0</v>
      </c>
      <c r="AK17" s="48">
        <f>SUMIFS('[6]白单流水  导入新模板'!$S:$S,'[6]白单流水  导入新模板'!$C:$C,$A$2,'[6]白单流水  导入新模板'!$AF:$AF,LEFT(LEFT($C$9,5),5),'[6]白单流水  导入新模板'!$AA:$AA,AK$3,'[6]白单流水  导入新模板'!$K:$K,$C17)</f>
        <v>0</v>
      </c>
      <c r="AL17" s="48">
        <f>SUMIFS('[6]白单流水  导入新模板'!$S:$S,'[6]白单流水  导入新模板'!$C:$C,$A$2,'[6]白单流水  导入新模板'!$AF:$AF,LEFT(LEFT($C$9,5),5),'[6]白单流水  导入新模板'!$AA:$AA,AL$3,'[6]白单流水  导入新模板'!$K:$K,$C17)</f>
        <v>0</v>
      </c>
      <c r="AM17" s="48">
        <f>SUMIFS('[6]白单流水  导入新模板'!$S:$S,'[6]白单流水  导入新模板'!$C:$C,$A$2,'[6]白单流水  导入新模板'!$AF:$AF,LEFT(LEFT($C$9,5),5),'[6]白单流水  导入新模板'!$AA:$AA,AM$3,'[6]白单流水  导入新模板'!$K:$K,$C17)</f>
        <v>0</v>
      </c>
      <c r="AN17" s="48">
        <f>SUMIFS('[6]白单流水  导入新模板'!$S:$S,'[6]白单流水  导入新模板'!$C:$C,$A$2,'[6]白单流水  导入新模板'!$AF:$AF,LEFT(LEFT($C$9,5),5),'[6]白单流水  导入新模板'!$AA:$AA,AN$3,'[6]白单流水  导入新模板'!$K:$K,$C17)</f>
        <v>0</v>
      </c>
      <c r="AO17" s="48">
        <f>SUMIFS('[6]白单流水  导入新模板'!$S:$S,'[6]白单流水  导入新模板'!$C:$C,$A$2,'[6]白单流水  导入新模板'!$AF:$AF,LEFT(LEFT($C$9,5),5),'[6]白单流水  导入新模板'!$AA:$AA,AO$3,'[6]白单流水  导入新模板'!$K:$K,$C17)</f>
        <v>0</v>
      </c>
      <c r="AP17" s="48">
        <f>SUMIFS('[6]白单流水  导入新模板'!$S:$S,'[6]白单流水  导入新模板'!$C:$C,$A$2,'[6]白单流水  导入新模板'!$AF:$AF,LEFT(LEFT($C$9,5),5),'[6]白单流水  导入新模板'!$AA:$AA,AP$3,'[6]白单流水  导入新模板'!$K:$K,$C17)</f>
        <v>0</v>
      </c>
      <c r="AQ17" s="48">
        <f>SUMIFS('[6]白单流水  导入新模板'!$S:$S,'[6]白单流水  导入新模板'!$C:$C,$A$2,'[6]白单流水  导入新模板'!$AF:$AF,LEFT(LEFT($C$9,5),5),'[6]白单流水  导入新模板'!$AA:$AA,AQ$3,'[6]白单流水  导入新模板'!$K:$K,$C17)</f>
        <v>0</v>
      </c>
      <c r="AR17" s="48">
        <f>SUMIFS('[6]白单流水  导入新模板'!$S:$S,'[6]白单流水  导入新模板'!$C:$C,$A$2,'[6]白单流水  导入新模板'!$AF:$AF,LEFT(LEFT($C$9,5),5),'[6]白单流水  导入新模板'!$AA:$AA,AR$3,'[6]白单流水  导入新模板'!$K:$K,$C17)</f>
        <v>0</v>
      </c>
      <c r="AS17" s="48">
        <f>SUMIFS('[6]白单流水  导入新模板'!$S:$S,'[6]白单流水  导入新模板'!$C:$C,$A$2,'[6]白单流水  导入新模板'!$AF:$AF,LEFT(LEFT($C$9,5),5),'[6]白单流水  导入新模板'!$AA:$AA,AS$3,'[6]白单流水  导入新模板'!$K:$K,$C17)</f>
        <v>0</v>
      </c>
      <c r="AT17" s="56"/>
    </row>
    <row r="18" ht="15.6" hidden="1" spans="1:46">
      <c r="A18" s="41"/>
      <c r="B18" s="46"/>
      <c r="C18" s="47" t="s">
        <v>66</v>
      </c>
      <c r="D18" s="48">
        <f>E18*F18</f>
        <v>0</v>
      </c>
      <c r="E18" s="48"/>
      <c r="F18" s="49"/>
      <c r="G18" s="50"/>
      <c r="H18" s="50"/>
      <c r="I18" s="51"/>
      <c r="J18" s="50"/>
      <c r="K18" s="52"/>
      <c r="L18" s="48">
        <f>SUMIFS('[6]白单流水  导入新模板'!$S:$S,'[6]白单流水  导入新模板'!$C:$C,$A$2,'[6]白单流水  导入新模板'!$C:$C,$A$2,'[6]白单流水  导入新模板'!$AF:$AF,LEFT(LEFT($C$9,5),5),'[6]白单流水  导入新模板'!$AB:$AB,LEFT(LEFT(L$3,4),4),'[6]白单流水  导入新模板'!$K:$K,$C18)</f>
        <v>0</v>
      </c>
      <c r="M18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导入新模板'!$K:$K,$C18)</f>
        <v>0</v>
      </c>
      <c r="N18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导入新模板'!$K:$K,$C18)</f>
        <v>0</v>
      </c>
      <c r="O18" s="48">
        <f>SUMIFS('[6]白单流水  导入新模板'!$S:$S,'[6]白单流水  导入新模板'!$C:$C,$A$2,'[6]白单流水  导入新模板'!$C:$C,$A$2,'[6]白单流水  导入新模板'!$AF:$AF,LEFT(LEFT($C$9,5),5),'[6]白单流水  导入新模板'!$AB:$AB,LEFT(LEFT(O$3,4),4),'[6]白单流水  导入新模板'!$K:$K,$C18)</f>
        <v>0</v>
      </c>
      <c r="P18" s="48">
        <f>SUMIFS('[6]白单流水  导入新模板'!$S:$S,'[6]白单流水  导入新模板'!$C:$C,$A$2,'[6]白单流水  导入新模板'!$C:$C,$A$2,'[6]白单流水  导入新模板'!$AF:$AF,LEFT(LEFT($C$9,5),5),'[6]白单流水  导入新模板'!$AB:$AB,LEFT(LEFT(P$3,4),4),'[6]白单流水  导入新模板'!$K:$K,$C18)</f>
        <v>0</v>
      </c>
      <c r="Q18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导入新模板'!$K:$K,$C18)</f>
        <v>0</v>
      </c>
      <c r="R18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导入新模板'!$K:$K,$C18)</f>
        <v>0</v>
      </c>
      <c r="S18" s="48">
        <f>SUMIFS('[6]白单流水  导入新模板'!$S:$S,'[6]白单流水  导入新模板'!$C:$C,$A$2,'[6]白单流水  导入新模板'!$C:$C,$A$2,'[6]白单流水  导入新模板'!$AF:$AF,LEFT(LEFT($C$9,5),5),'[6]白单流水  导入新模板'!$AB:$AB,LEFT(LEFT(S$3,4),4),'[6]白单流水  导入新模板'!$K:$K,$C18)</f>
        <v>0</v>
      </c>
      <c r="T18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导入新模板'!$K:$K,$C18)</f>
        <v>0</v>
      </c>
      <c r="U18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导入新模板'!$K:$K,$C18)</f>
        <v>0</v>
      </c>
      <c r="V18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导入新模板'!$K:$K,$C18)</f>
        <v>0</v>
      </c>
      <c r="W18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导入新模板'!$K:$K,$C18)</f>
        <v>0</v>
      </c>
      <c r="X18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导入新模板'!$K:$K,$C18)</f>
        <v>0</v>
      </c>
      <c r="Y18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导入新模板'!$K:$K,$C18)</f>
        <v>0</v>
      </c>
      <c r="Z18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导入新模板'!$K:$K,$C18)</f>
        <v>0</v>
      </c>
      <c r="AA18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导入新模板'!$K:$K,$C18)</f>
        <v>0</v>
      </c>
      <c r="AB18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导入新模板'!$K:$K,$C18)</f>
        <v>0</v>
      </c>
      <c r="AC18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导入新模板'!$K:$K,$C18)</f>
        <v>0</v>
      </c>
      <c r="AD18" s="53">
        <f>D18-SUM(T18:AC18)</f>
        <v>0</v>
      </c>
      <c r="AE18" s="53">
        <f>SUM(AH18:AS18)</f>
        <v>0</v>
      </c>
      <c r="AF18" s="54"/>
      <c r="AG18" s="55">
        <f>AD18-AE18-AF18</f>
        <v>0</v>
      </c>
      <c r="AH18" s="48">
        <f>SUMIFS('[6]白单流水  导入新模板'!$S:$S,'[6]白单流水  导入新模板'!$C:$C,$A$2,'[6]白单流水  导入新模板'!$AF:$AF,LEFT(LEFT($C$9,5),5),'[6]白单流水  导入新模板'!$AA:$AA,AH$3,'[6]白单流水  导入新模板'!$K:$K,$C18)</f>
        <v>0</v>
      </c>
      <c r="AI18" s="48">
        <f>SUMIFS('[6]白单流水  导入新模板'!$S:$S,'[6]白单流水  导入新模板'!$C:$C,$A$2,'[6]白单流水  导入新模板'!$AF:$AF,LEFT(LEFT($C$9,5),5),'[6]白单流水  导入新模板'!$AA:$AA,AI$3,'[6]白单流水  导入新模板'!$K:$K,$C18)</f>
        <v>0</v>
      </c>
      <c r="AJ18" s="48">
        <f>SUMIFS('[6]白单流水  导入新模板'!$S:$S,'[6]白单流水  导入新模板'!$C:$C,$A$2,'[6]白单流水  导入新模板'!$AF:$AF,LEFT(LEFT($C$9,5),5),'[6]白单流水  导入新模板'!$AA:$AA,AJ$3,'[6]白单流水  导入新模板'!$K:$K,$C18)</f>
        <v>0</v>
      </c>
      <c r="AK18" s="48">
        <f>SUMIFS('[6]白单流水  导入新模板'!$S:$S,'[6]白单流水  导入新模板'!$C:$C,$A$2,'[6]白单流水  导入新模板'!$AF:$AF,LEFT(LEFT($C$9,5),5),'[6]白单流水  导入新模板'!$AA:$AA,AK$3,'[6]白单流水  导入新模板'!$K:$K,$C18)</f>
        <v>0</v>
      </c>
      <c r="AL18" s="48">
        <f>SUMIFS('[6]白单流水  导入新模板'!$S:$S,'[6]白单流水  导入新模板'!$C:$C,$A$2,'[6]白单流水  导入新模板'!$AF:$AF,LEFT(LEFT($C$9,5),5),'[6]白单流水  导入新模板'!$AA:$AA,AL$3,'[6]白单流水  导入新模板'!$K:$K,$C18)</f>
        <v>0</v>
      </c>
      <c r="AM18" s="48">
        <f>SUMIFS('[6]白单流水  导入新模板'!$S:$S,'[6]白单流水  导入新模板'!$C:$C,$A$2,'[6]白单流水  导入新模板'!$AF:$AF,LEFT(LEFT($C$9,5),5),'[6]白单流水  导入新模板'!$AA:$AA,AM$3,'[6]白单流水  导入新模板'!$K:$K,$C18)</f>
        <v>0</v>
      </c>
      <c r="AN18" s="48">
        <f>SUMIFS('[6]白单流水  导入新模板'!$S:$S,'[6]白单流水  导入新模板'!$C:$C,$A$2,'[6]白单流水  导入新模板'!$AF:$AF,LEFT(LEFT($C$9,5),5),'[6]白单流水  导入新模板'!$AA:$AA,AN$3,'[6]白单流水  导入新模板'!$K:$K,$C18)</f>
        <v>0</v>
      </c>
      <c r="AO18" s="48">
        <f>SUMIFS('[6]白单流水  导入新模板'!$S:$S,'[6]白单流水  导入新模板'!$C:$C,$A$2,'[6]白单流水  导入新模板'!$AF:$AF,LEFT(LEFT($C$9,5),5),'[6]白单流水  导入新模板'!$AA:$AA,AO$3,'[6]白单流水  导入新模板'!$K:$K,$C18)</f>
        <v>0</v>
      </c>
      <c r="AP18" s="48">
        <f>SUMIFS('[6]白单流水  导入新模板'!$S:$S,'[6]白单流水  导入新模板'!$C:$C,$A$2,'[6]白单流水  导入新模板'!$AF:$AF,LEFT(LEFT($C$9,5),5),'[6]白单流水  导入新模板'!$AA:$AA,AP$3,'[6]白单流水  导入新模板'!$K:$K,$C18)</f>
        <v>0</v>
      </c>
      <c r="AQ18" s="48">
        <f>SUMIFS('[6]白单流水  导入新模板'!$S:$S,'[6]白单流水  导入新模板'!$C:$C,$A$2,'[6]白单流水  导入新模板'!$AF:$AF,LEFT(LEFT($C$9,5),5),'[6]白单流水  导入新模板'!$AA:$AA,AQ$3,'[6]白单流水  导入新模板'!$K:$K,$C18)</f>
        <v>0</v>
      </c>
      <c r="AR18" s="48">
        <f>SUMIFS('[6]白单流水  导入新模板'!$S:$S,'[6]白单流水  导入新模板'!$C:$C,$A$2,'[6]白单流水  导入新模板'!$AF:$AF,LEFT(LEFT($C$9,5),5),'[6]白单流水  导入新模板'!$AA:$AA,AR$3,'[6]白单流水  导入新模板'!$K:$K,$C18)</f>
        <v>0</v>
      </c>
      <c r="AS18" s="48">
        <f>SUMIFS('[6]白单流水  导入新模板'!$S:$S,'[6]白单流水  导入新模板'!$C:$C,$A$2,'[6]白单流水  导入新模板'!$AF:$AF,LEFT(LEFT($C$9,5),5),'[6]白单流水  导入新模板'!$AA:$AA,AS$3,'[6]白单流水  导入新模板'!$K:$K,$C18)</f>
        <v>0</v>
      </c>
      <c r="AT18" s="56"/>
    </row>
    <row r="19" ht="15.6" hidden="1" spans="1:46">
      <c r="A19" s="41"/>
      <c r="B19" s="46"/>
      <c r="C19" s="47" t="s">
        <v>67</v>
      </c>
      <c r="D19" s="48">
        <f>E19*F19</f>
        <v>0</v>
      </c>
      <c r="E19" s="48"/>
      <c r="F19" s="49"/>
      <c r="G19" s="50"/>
      <c r="H19" s="50"/>
      <c r="I19" s="51"/>
      <c r="J19" s="50"/>
      <c r="K19" s="52"/>
      <c r="L19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导入新模板'!$K:$K,$C19)</f>
        <v>0</v>
      </c>
      <c r="M19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导入新模板'!$K:$K,$C19)</f>
        <v>0</v>
      </c>
      <c r="N19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导入新模板'!$K:$K,$C19)</f>
        <v>0</v>
      </c>
      <c r="O19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导入新模板'!$K:$K,$C19)</f>
        <v>0</v>
      </c>
      <c r="P19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导入新模板'!$K:$K,$C19)</f>
        <v>0</v>
      </c>
      <c r="Q19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导入新模板'!$K:$K,$C19)</f>
        <v>0</v>
      </c>
      <c r="R19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导入新模板'!$K:$K,$C19)</f>
        <v>0</v>
      </c>
      <c r="S19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导入新模板'!$K:$K,$C19)</f>
        <v>0</v>
      </c>
      <c r="T19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导入新模板'!$K:$K,$C19)</f>
        <v>0</v>
      </c>
      <c r="U19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导入新模板'!$K:$K,$C19)</f>
        <v>0</v>
      </c>
      <c r="V19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导入新模板'!$K:$K,$C19)</f>
        <v>0</v>
      </c>
      <c r="W19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导入新模板'!$K:$K,$C19)</f>
        <v>0</v>
      </c>
      <c r="X19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导入新模板'!$K:$K,$C19)</f>
        <v>0</v>
      </c>
      <c r="Y19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导入新模板'!$K:$K,$C19)</f>
        <v>0</v>
      </c>
      <c r="Z19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导入新模板'!$K:$K,$C19)</f>
        <v>0</v>
      </c>
      <c r="AA19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导入新模板'!$K:$K,$C19)</f>
        <v>0</v>
      </c>
      <c r="AB19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导入新模板'!$K:$K,$C19)</f>
        <v>0</v>
      </c>
      <c r="AC19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导入新模板'!$K:$K,$C19)</f>
        <v>0</v>
      </c>
      <c r="AD19" s="53">
        <f>D19-SUM(T19:AC19)</f>
        <v>0</v>
      </c>
      <c r="AE19" s="53">
        <f>SUM(AH19:AS19)</f>
        <v>0</v>
      </c>
      <c r="AF19" s="54"/>
      <c r="AG19" s="55">
        <f>AD19-AE19-AF19</f>
        <v>0</v>
      </c>
      <c r="AH19" s="48">
        <f>SUMIFS('[6]白单流水  导入新模板'!$S:$S,'[6]白单流水  导入新模板'!$C:$C,$A$2,'[6]白单流水  导入新模板'!$AF:$AF,LEFT(LEFT($C$9,5),5),'[6]白单流水  导入新模板'!$AA:$AA,AH$3,'[6]白单流水  导入新模板'!$K:$K,$C19)</f>
        <v>0</v>
      </c>
      <c r="AI19" s="48">
        <f>SUMIFS('[6]白单流水  导入新模板'!$S:$S,'[6]白单流水  导入新模板'!$C:$C,$A$2,'[6]白单流水  导入新模板'!$AF:$AF,LEFT(LEFT($C$9,5),5),'[6]白单流水  导入新模板'!$AA:$AA,AI$3,'[6]白单流水  导入新模板'!$K:$K,$C19)</f>
        <v>0</v>
      </c>
      <c r="AJ19" s="48">
        <f>SUMIFS('[6]白单流水  导入新模板'!$S:$S,'[6]白单流水  导入新模板'!$C:$C,$A$2,'[6]白单流水  导入新模板'!$AF:$AF,LEFT(LEFT($C$9,5),5),'[6]白单流水  导入新模板'!$AA:$AA,AJ$3,'[6]白单流水  导入新模板'!$K:$K,$C19)</f>
        <v>0</v>
      </c>
      <c r="AK19" s="48">
        <f>SUMIFS('[6]白单流水  导入新模板'!$S:$S,'[6]白单流水  导入新模板'!$C:$C,$A$2,'[6]白单流水  导入新模板'!$AF:$AF,LEFT(LEFT($C$9,5),5),'[6]白单流水  导入新模板'!$AA:$AA,AK$3,'[6]白单流水  导入新模板'!$K:$K,$C19)</f>
        <v>0</v>
      </c>
      <c r="AL19" s="48">
        <f>SUMIFS('[6]白单流水  导入新模板'!$S:$S,'[6]白单流水  导入新模板'!$C:$C,$A$2,'[6]白单流水  导入新模板'!$AF:$AF,LEFT(LEFT($C$9,5),5),'[6]白单流水  导入新模板'!$AA:$AA,AL$3,'[6]白单流水  导入新模板'!$K:$K,$C19)</f>
        <v>0</v>
      </c>
      <c r="AM19" s="48">
        <f>SUMIFS('[6]白单流水  导入新模板'!$S:$S,'[6]白单流水  导入新模板'!$C:$C,$A$2,'[6]白单流水  导入新模板'!$AF:$AF,LEFT(LEFT($C$9,5),5),'[6]白单流水  导入新模板'!$AA:$AA,AM$3,'[6]白单流水  导入新模板'!$K:$K,$C19)</f>
        <v>0</v>
      </c>
      <c r="AN19" s="48">
        <f>SUMIFS('[6]白单流水  导入新模板'!$S:$S,'[6]白单流水  导入新模板'!$C:$C,$A$2,'[6]白单流水  导入新模板'!$AF:$AF,LEFT(LEFT($C$9,5),5),'[6]白单流水  导入新模板'!$AA:$AA,AN$3,'[6]白单流水  导入新模板'!$K:$K,$C19)</f>
        <v>0</v>
      </c>
      <c r="AO19" s="48">
        <f>SUMIFS('[6]白单流水  导入新模板'!$S:$S,'[6]白单流水  导入新模板'!$C:$C,$A$2,'[6]白单流水  导入新模板'!$AF:$AF,LEFT(LEFT($C$9,5),5),'[6]白单流水  导入新模板'!$AA:$AA,AO$3,'[6]白单流水  导入新模板'!$K:$K,$C19)</f>
        <v>0</v>
      </c>
      <c r="AP19" s="48">
        <f>SUMIFS('[6]白单流水  导入新模板'!$S:$S,'[6]白单流水  导入新模板'!$C:$C,$A$2,'[6]白单流水  导入新模板'!$AF:$AF,LEFT(LEFT($C$9,5),5),'[6]白单流水  导入新模板'!$AA:$AA,AP$3,'[6]白单流水  导入新模板'!$K:$K,$C19)</f>
        <v>0</v>
      </c>
      <c r="AQ19" s="48">
        <f>SUMIFS('[6]白单流水  导入新模板'!$S:$S,'[6]白单流水  导入新模板'!$C:$C,$A$2,'[6]白单流水  导入新模板'!$AF:$AF,LEFT(LEFT($C$9,5),5),'[6]白单流水  导入新模板'!$AA:$AA,AQ$3,'[6]白单流水  导入新模板'!$K:$K,$C19)</f>
        <v>0</v>
      </c>
      <c r="AR19" s="48">
        <f>SUMIFS('[6]白单流水  导入新模板'!$S:$S,'[6]白单流水  导入新模板'!$C:$C,$A$2,'[6]白单流水  导入新模板'!$AF:$AF,LEFT(LEFT($C$9,5),5),'[6]白单流水  导入新模板'!$AA:$AA,AR$3,'[6]白单流水  导入新模板'!$K:$K,$C19)</f>
        <v>0</v>
      </c>
      <c r="AS19" s="48">
        <f>SUMIFS('[6]白单流水  导入新模板'!$S:$S,'[6]白单流水  导入新模板'!$C:$C,$A$2,'[6]白单流水  导入新模板'!$AF:$AF,LEFT(LEFT($C$9,5),5),'[6]白单流水  导入新模板'!$AA:$AA,AS$3,'[6]白单流水  导入新模板'!$K:$K,$C19)</f>
        <v>0</v>
      </c>
      <c r="AT19" s="56"/>
    </row>
    <row r="20" ht="15.6" hidden="1" spans="1:46">
      <c r="A20" s="41"/>
      <c r="B20" s="46"/>
      <c r="C20" s="47" t="s">
        <v>68</v>
      </c>
      <c r="D20" s="48">
        <f>E20*F20</f>
        <v>0</v>
      </c>
      <c r="E20" s="48"/>
      <c r="F20" s="49"/>
      <c r="G20" s="50"/>
      <c r="H20" s="50"/>
      <c r="I20" s="51"/>
      <c r="J20" s="50"/>
      <c r="K20" s="52"/>
      <c r="L20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导入新模板'!$K:$K,$C20)</f>
        <v>0</v>
      </c>
      <c r="M20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导入新模板'!$K:$K,$C20)</f>
        <v>0</v>
      </c>
      <c r="N20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导入新模板'!$K:$K,$C20)</f>
        <v>0</v>
      </c>
      <c r="O20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导入新模板'!$K:$K,$C20)</f>
        <v>0</v>
      </c>
      <c r="P20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导入新模板'!$K:$K,$C20)</f>
        <v>0</v>
      </c>
      <c r="Q20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导入新模板'!$K:$K,$C20)</f>
        <v>0</v>
      </c>
      <c r="R20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导入新模板'!$K:$K,$C20)</f>
        <v>0</v>
      </c>
      <c r="S20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导入新模板'!$K:$K,$C20)</f>
        <v>0</v>
      </c>
      <c r="T20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导入新模板'!$K:$K,$C20)</f>
        <v>0</v>
      </c>
      <c r="U20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导入新模板'!$K:$K,$C20)</f>
        <v>0</v>
      </c>
      <c r="V20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导入新模板'!$K:$K,$C20)</f>
        <v>0</v>
      </c>
      <c r="W20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导入新模板'!$K:$K,$C20)</f>
        <v>0</v>
      </c>
      <c r="X20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导入新模板'!$K:$K,$C20)</f>
        <v>0</v>
      </c>
      <c r="Y20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导入新模板'!$K:$K,$C20)</f>
        <v>0</v>
      </c>
      <c r="Z20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导入新模板'!$K:$K,$C20)</f>
        <v>0</v>
      </c>
      <c r="AA20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导入新模板'!$K:$K,$C20)</f>
        <v>0</v>
      </c>
      <c r="AB20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导入新模板'!$K:$K,$C20)</f>
        <v>0</v>
      </c>
      <c r="AC20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导入新模板'!$K:$K,$C20)</f>
        <v>0</v>
      </c>
      <c r="AD20" s="53">
        <f>D20-SUM(T20:AC20)</f>
        <v>0</v>
      </c>
      <c r="AE20" s="53">
        <f>SUM(AH20:AS20)</f>
        <v>0</v>
      </c>
      <c r="AF20" s="54"/>
      <c r="AG20" s="55">
        <f>AD20-AE20-AF20</f>
        <v>0</v>
      </c>
      <c r="AH20" s="48">
        <f>SUMIFS('[6]白单流水  导入新模板'!$S:$S,'[6]白单流水  导入新模板'!$C:$C,$A$2,'[6]白单流水  导入新模板'!$AF:$AF,LEFT(LEFT($C$9,5),5),'[6]白单流水  导入新模板'!$AA:$AA,AH$3,'[6]白单流水  导入新模板'!$K:$K,$C20)</f>
        <v>0</v>
      </c>
      <c r="AI20" s="48">
        <f>SUMIFS('[6]白单流水  导入新模板'!$S:$S,'[6]白单流水  导入新模板'!$C:$C,$A$2,'[6]白单流水  导入新模板'!$AF:$AF,LEFT(LEFT($C$9,5),5),'[6]白单流水  导入新模板'!$AA:$AA,AI$3,'[6]白单流水  导入新模板'!$K:$K,$C20)</f>
        <v>0</v>
      </c>
      <c r="AJ20" s="48">
        <f>SUMIFS('[6]白单流水  导入新模板'!$S:$S,'[6]白单流水  导入新模板'!$C:$C,$A$2,'[6]白单流水  导入新模板'!$AF:$AF,LEFT(LEFT($C$9,5),5),'[6]白单流水  导入新模板'!$AA:$AA,AJ$3,'[6]白单流水  导入新模板'!$K:$K,$C20)</f>
        <v>0</v>
      </c>
      <c r="AK20" s="48">
        <f>SUMIFS('[6]白单流水  导入新模板'!$S:$S,'[6]白单流水  导入新模板'!$C:$C,$A$2,'[6]白单流水  导入新模板'!$AF:$AF,LEFT(LEFT($C$9,5),5),'[6]白单流水  导入新模板'!$AA:$AA,AK$3,'[6]白单流水  导入新模板'!$K:$K,$C20)</f>
        <v>0</v>
      </c>
      <c r="AL20" s="48">
        <f>SUMIFS('[6]白单流水  导入新模板'!$S:$S,'[6]白单流水  导入新模板'!$C:$C,$A$2,'[6]白单流水  导入新模板'!$AF:$AF,LEFT(LEFT($C$9,5),5),'[6]白单流水  导入新模板'!$AA:$AA,AL$3,'[6]白单流水  导入新模板'!$K:$K,$C20)</f>
        <v>0</v>
      </c>
      <c r="AM20" s="48">
        <f>SUMIFS('[6]白单流水  导入新模板'!$S:$S,'[6]白单流水  导入新模板'!$C:$C,$A$2,'[6]白单流水  导入新模板'!$AF:$AF,LEFT(LEFT($C$9,5),5),'[6]白单流水  导入新模板'!$AA:$AA,AM$3,'[6]白单流水  导入新模板'!$K:$K,$C20)</f>
        <v>0</v>
      </c>
      <c r="AN20" s="48">
        <f>SUMIFS('[6]白单流水  导入新模板'!$S:$S,'[6]白单流水  导入新模板'!$C:$C,$A$2,'[6]白单流水  导入新模板'!$AF:$AF,LEFT(LEFT($C$9,5),5),'[6]白单流水  导入新模板'!$AA:$AA,AN$3,'[6]白单流水  导入新模板'!$K:$K,$C20)</f>
        <v>0</v>
      </c>
      <c r="AO20" s="48">
        <f>SUMIFS('[6]白单流水  导入新模板'!$S:$S,'[6]白单流水  导入新模板'!$C:$C,$A$2,'[6]白单流水  导入新模板'!$AF:$AF,LEFT(LEFT($C$9,5),5),'[6]白单流水  导入新模板'!$AA:$AA,AO$3,'[6]白单流水  导入新模板'!$K:$K,$C20)</f>
        <v>0</v>
      </c>
      <c r="AP20" s="48">
        <f>SUMIFS('[6]白单流水  导入新模板'!$S:$S,'[6]白单流水  导入新模板'!$C:$C,$A$2,'[6]白单流水  导入新模板'!$AF:$AF,LEFT(LEFT($C$9,5),5),'[6]白单流水  导入新模板'!$AA:$AA,AP$3,'[6]白单流水  导入新模板'!$K:$K,$C20)</f>
        <v>0</v>
      </c>
      <c r="AQ20" s="48">
        <f>SUMIFS('[6]白单流水  导入新模板'!$S:$S,'[6]白单流水  导入新模板'!$C:$C,$A$2,'[6]白单流水  导入新模板'!$AF:$AF,LEFT(LEFT($C$9,5),5),'[6]白单流水  导入新模板'!$AA:$AA,AQ$3,'[6]白单流水  导入新模板'!$K:$K,$C20)</f>
        <v>0</v>
      </c>
      <c r="AR20" s="48">
        <f>SUMIFS('[6]白单流水  导入新模板'!$S:$S,'[6]白单流水  导入新模板'!$C:$C,$A$2,'[6]白单流水  导入新模板'!$AF:$AF,LEFT(LEFT($C$9,5),5),'[6]白单流水  导入新模板'!$AA:$AA,AR$3,'[6]白单流水  导入新模板'!$K:$K,$C20)</f>
        <v>0</v>
      </c>
      <c r="AS20" s="48">
        <f>SUMIFS('[6]白单流水  导入新模板'!$S:$S,'[6]白单流水  导入新模板'!$C:$C,$A$2,'[6]白单流水  导入新模板'!$AF:$AF,LEFT(LEFT($C$9,5),5),'[6]白单流水  导入新模板'!$AA:$AA,AS$3,'[6]白单流水  导入新模板'!$K:$K,$C20)</f>
        <v>0</v>
      </c>
      <c r="AT20" s="56"/>
    </row>
    <row r="21" ht="15.6" spans="1:46">
      <c r="A21" s="41"/>
      <c r="B21" s="46"/>
      <c r="C21" s="47" t="s">
        <v>69</v>
      </c>
      <c r="D21" s="48">
        <f>E21*F21+IF(I21&lt;&gt;0,I21,0)</f>
        <v>0</v>
      </c>
      <c r="E21" s="48"/>
      <c r="F21" s="49"/>
      <c r="G21" s="50"/>
      <c r="H21" s="50"/>
      <c r="I21" s="51">
        <f t="array" ref="I21">SUMPRODUCT(('[6]白单流水  导入新模板'!$C:$C=$A$2)*('[6]白单流水  导入新模板'!$AF:$AF=LEFT(LEFT($C$9,5),5))*('[6]白单流水  导入新模板'!$K:$K="代收")*(ISNUMBER(FIND(LEFT($C21,4),'[6]白单流水  导入新模板'!$M:$M,1))),'[6]白单流水  导入新模板'!$S:$S)</f>
        <v>0</v>
      </c>
      <c r="J21" s="50"/>
      <c r="K21" s="52"/>
      <c r="L21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导入新模板'!$K:$K,$C21)</f>
        <v>0</v>
      </c>
      <c r="M21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导入新模板'!$K:$K,$C21)</f>
        <v>0</v>
      </c>
      <c r="N21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导入新模板'!$K:$K,$C21)</f>
        <v>0</v>
      </c>
      <c r="O21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导入新模板'!$K:$K,$C21)</f>
        <v>0</v>
      </c>
      <c r="P21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导入新模板'!$K:$K,$C21)</f>
        <v>0</v>
      </c>
      <c r="Q21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导入新模板'!$K:$K,$C21)</f>
        <v>0</v>
      </c>
      <c r="R21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导入新模板'!$K:$K,$C21)</f>
        <v>0</v>
      </c>
      <c r="S21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导入新模板'!$K:$K,$C21)</f>
        <v>0</v>
      </c>
      <c r="T21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导入新模板'!$K:$K,$C21)</f>
        <v>0</v>
      </c>
      <c r="U21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导入新模板'!$K:$K,$C21)</f>
        <v>0</v>
      </c>
      <c r="V21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导入新模板'!$K:$K,$C21)</f>
        <v>0</v>
      </c>
      <c r="W21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导入新模板'!$K:$K,$C21)</f>
        <v>0</v>
      </c>
      <c r="X21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导入新模板'!$K:$K,$C21)</f>
        <v>0</v>
      </c>
      <c r="Y21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导入新模板'!$K:$K,$C21)</f>
        <v>0</v>
      </c>
      <c r="Z21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导入新模板'!$K:$K,$C21)</f>
        <v>0</v>
      </c>
      <c r="AA21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导入新模板'!$K:$K,$C21)</f>
        <v>0</v>
      </c>
      <c r="AB21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导入新模板'!$K:$K,$C21)</f>
        <v>0</v>
      </c>
      <c r="AC21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导入新模板'!$K:$K,$C21)</f>
        <v>0</v>
      </c>
      <c r="AD21" s="53">
        <f>D21-SUM(T21:AC21)</f>
        <v>0</v>
      </c>
      <c r="AE21" s="53">
        <f>SUM(AH21:AS21)</f>
        <v>0</v>
      </c>
      <c r="AF21" s="54"/>
      <c r="AG21" s="55">
        <f>AD21-AE21-AF21</f>
        <v>0</v>
      </c>
      <c r="AH21" s="48">
        <f>SUMIFS('[6]白单流水  导入新模板'!$S:$S,'[6]白单流水  导入新模板'!$C:$C,$A$2,'[6]白单流水  导入新模板'!$AF:$AF,LEFT(LEFT($C$9,5),5),'[6]白单流水  导入新模板'!$AA:$AA,AH$3,'[6]白单流水  导入新模板'!$K:$K,$C21)</f>
        <v>0</v>
      </c>
      <c r="AI21" s="48">
        <f>SUMIFS('[6]白单流水  导入新模板'!$S:$S,'[6]白单流水  导入新模板'!$C:$C,$A$2,'[6]白单流水  导入新模板'!$AF:$AF,LEFT(LEFT($C$9,5),5),'[6]白单流水  导入新模板'!$AA:$AA,AI$3,'[6]白单流水  导入新模板'!$K:$K,$C21)</f>
        <v>0</v>
      </c>
      <c r="AJ21" s="48">
        <f>SUMIFS('[6]白单流水  导入新模板'!$S:$S,'[6]白单流水  导入新模板'!$C:$C,$A$2,'[6]白单流水  导入新模板'!$AF:$AF,LEFT(LEFT($C$9,5),5),'[6]白单流水  导入新模板'!$AA:$AA,AJ$3,'[6]白单流水  导入新模板'!$K:$K,$C21)</f>
        <v>0</v>
      </c>
      <c r="AK21" s="48">
        <f>SUMIFS('[6]白单流水  导入新模板'!$S:$S,'[6]白单流水  导入新模板'!$C:$C,$A$2,'[6]白单流水  导入新模板'!$AF:$AF,LEFT(LEFT($C$9,5),5),'[6]白单流水  导入新模板'!$AA:$AA,AK$3,'[6]白单流水  导入新模板'!$K:$K,$C21)</f>
        <v>0</v>
      </c>
      <c r="AL21" s="48">
        <f>SUMIFS('[6]白单流水  导入新模板'!$S:$S,'[6]白单流水  导入新模板'!$C:$C,$A$2,'[6]白单流水  导入新模板'!$AF:$AF,LEFT(LEFT($C$9,5),5),'[6]白单流水  导入新模板'!$AA:$AA,AL$3,'[6]白单流水  导入新模板'!$K:$K,$C21)</f>
        <v>0</v>
      </c>
      <c r="AM21" s="48">
        <f>SUMIFS('[6]白单流水  导入新模板'!$S:$S,'[6]白单流水  导入新模板'!$C:$C,$A$2,'[6]白单流水  导入新模板'!$AF:$AF,LEFT(LEFT($C$9,5),5),'[6]白单流水  导入新模板'!$AA:$AA,AM$3,'[6]白单流水  导入新模板'!$K:$K,$C21)</f>
        <v>0</v>
      </c>
      <c r="AN21" s="48">
        <f>SUMIFS('[6]白单流水  导入新模板'!$S:$S,'[6]白单流水  导入新模板'!$C:$C,$A$2,'[6]白单流水  导入新模板'!$AF:$AF,LEFT(LEFT($C$9,5),5),'[6]白单流水  导入新模板'!$AA:$AA,AN$3,'[6]白单流水  导入新模板'!$K:$K,$C21)</f>
        <v>0</v>
      </c>
      <c r="AO21" s="48">
        <f>SUMIFS('[6]白单流水  导入新模板'!$S:$S,'[6]白单流水  导入新模板'!$C:$C,$A$2,'[6]白单流水  导入新模板'!$AF:$AF,LEFT(LEFT($C$9,5),5),'[6]白单流水  导入新模板'!$AA:$AA,AO$3,'[6]白单流水  导入新模板'!$K:$K,$C21)</f>
        <v>0</v>
      </c>
      <c r="AP21" s="48">
        <f>SUMIFS('[6]白单流水  导入新模板'!$S:$S,'[6]白单流水  导入新模板'!$C:$C,$A$2,'[6]白单流水  导入新模板'!$AF:$AF,LEFT(LEFT($C$9,5),5),'[6]白单流水  导入新模板'!$AA:$AA,AP$3,'[6]白单流水  导入新模板'!$K:$K,$C21)</f>
        <v>0</v>
      </c>
      <c r="AQ21" s="48">
        <f>SUMIFS('[6]白单流水  导入新模板'!$S:$S,'[6]白单流水  导入新模板'!$C:$C,$A$2,'[6]白单流水  导入新模板'!$AF:$AF,LEFT(LEFT($C$9,5),5),'[6]白单流水  导入新模板'!$AA:$AA,AQ$3,'[6]白单流水  导入新模板'!$K:$K,$C21)</f>
        <v>0</v>
      </c>
      <c r="AR21" s="48">
        <f>SUMIFS('[6]白单流水  导入新模板'!$S:$S,'[6]白单流水  导入新模板'!$C:$C,$A$2,'[6]白单流水  导入新模板'!$AF:$AF,LEFT(LEFT($C$9,5),5),'[6]白单流水  导入新模板'!$AA:$AA,AR$3,'[6]白单流水  导入新模板'!$K:$K,$C21)</f>
        <v>0</v>
      </c>
      <c r="AS21" s="48">
        <f>SUMIFS('[6]白单流水  导入新模板'!$S:$S,'[6]白单流水  导入新模板'!$C:$C,$A$2,'[6]白单流水  导入新模板'!$AF:$AF,LEFT(LEFT($C$9,5),5),'[6]白单流水  导入新模板'!$AA:$AA,AS$3,'[6]白单流水  导入新模板'!$K:$K,$C21)</f>
        <v>0</v>
      </c>
      <c r="AT21" s="56"/>
    </row>
    <row r="22" ht="15.6" spans="1:46">
      <c r="A22" s="41"/>
      <c r="B22" s="46"/>
      <c r="C22" s="47" t="s">
        <v>70</v>
      </c>
      <c r="D22" s="48">
        <f>E22*F22+IF(I22&lt;&gt;0,I22,0)</f>
        <v>296547.36</v>
      </c>
      <c r="E22" s="48">
        <v>29654.736</v>
      </c>
      <c r="F22" s="49">
        <v>10</v>
      </c>
      <c r="G22" s="50">
        <f>IFERROR(SUM(K22:AC22,AE22)/D22,)</f>
        <v>0.929247321574536</v>
      </c>
      <c r="H22" s="57"/>
      <c r="I22" s="51">
        <f t="array" ref="I22">SUMPRODUCT(('[6]白单流水  导入新模板'!$C:$C=$A$2)*('[6]白单流水  导入新模板'!$AF:$AF=LEFT(LEFT($C$9,5),5))*('[6]白单流水  导入新模板'!$K:$K="代收")*(ISNUMBER(FIND(LEFT($C22,4),'[6]白单流水  导入新模板'!$M:$M,1))),'[6]白单流水  导入新模板'!$S:$S)</f>
        <v>0</v>
      </c>
      <c r="J22" s="57">
        <f>$D22-SUM($K22:$AC22,$AE22)</f>
        <v>20981.5200000002</v>
      </c>
      <c r="K22" s="52"/>
      <c r="L22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导入新模板'!$K:$K,$C22)</f>
        <v>0</v>
      </c>
      <c r="M22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导入新模板'!$K:$K,$C22)</f>
        <v>0</v>
      </c>
      <c r="N22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导入新模板'!$K:$K,$C22)</f>
        <v>0</v>
      </c>
      <c r="O22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导入新模板'!$K:$K,$C22)</f>
        <v>0</v>
      </c>
      <c r="P22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导入新模板'!$K:$K,$C22)</f>
        <v>0</v>
      </c>
      <c r="Q22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导入新模板'!$K:$K,$C22)</f>
        <v>0</v>
      </c>
      <c r="R22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导入新模板'!$K:$K,$C22)</f>
        <v>0</v>
      </c>
      <c r="S22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导入新模板'!$K:$K,$C22)</f>
        <v>0</v>
      </c>
      <c r="T22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导入新模板'!$K:$K,$C22)</f>
        <v>0</v>
      </c>
      <c r="U22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导入新模板'!$K:$K,$C22)</f>
        <v>0</v>
      </c>
      <c r="V22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导入新模板'!$K:$K,$C22)</f>
        <v>0</v>
      </c>
      <c r="W22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导入新模板'!$K:$K,$C22)</f>
        <v>0</v>
      </c>
      <c r="X22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导入新模板'!$K:$K,$C22)</f>
        <v>261214.96</v>
      </c>
      <c r="Y22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导入新模板'!$K:$K,$C22)</f>
        <v>14350.88</v>
      </c>
      <c r="Z22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导入新模板'!$K:$K,$C22)</f>
        <v>0</v>
      </c>
      <c r="AA22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导入新模板'!$K:$K,$C22)</f>
        <v>0</v>
      </c>
      <c r="AB22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导入新模板'!$K:$K,$C22)</f>
        <v>0</v>
      </c>
      <c r="AC22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导入新模板'!$K:$K,$C22)</f>
        <v>0</v>
      </c>
      <c r="AD22" s="53">
        <f>D22-SUM(T22:AC22)</f>
        <v>20981.5200000002</v>
      </c>
      <c r="AE22" s="53">
        <f>SUM(AH22:AS22)</f>
        <v>0</v>
      </c>
      <c r="AF22" s="54"/>
      <c r="AG22" s="55">
        <f>AD22-AE22-AF22</f>
        <v>20981.5200000002</v>
      </c>
      <c r="AH22" s="48">
        <f>SUMIFS('[6]白单流水  导入新模板'!$S:$S,'[6]白单流水  导入新模板'!$C:$C,$A$2,'[6]白单流水  导入新模板'!$AF:$AF,LEFT(LEFT($C$9,5),5),'[6]白单流水  导入新模板'!$AA:$AA,AH$3,'[6]白单流水  导入新模板'!$K:$K,$C22)</f>
        <v>0</v>
      </c>
      <c r="AI22" s="48">
        <f>SUMIFS('[6]白单流水  导入新模板'!$S:$S,'[6]白单流水  导入新模板'!$C:$C,$A$2,'[6]白单流水  导入新模板'!$AF:$AF,LEFT(LEFT($C$9,5),5),'[6]白单流水  导入新模板'!$AA:$AA,AI$3,'[6]白单流水  导入新模板'!$K:$K,$C22)</f>
        <v>0</v>
      </c>
      <c r="AJ22" s="48">
        <f>SUMIFS('[6]白单流水  导入新模板'!$S:$S,'[6]白单流水  导入新模板'!$C:$C,$A$2,'[6]白单流水  导入新模板'!$AF:$AF,LEFT(LEFT($C$9,5),5),'[6]白单流水  导入新模板'!$AA:$AA,AJ$3,'[6]白单流水  导入新模板'!$K:$K,$C22)</f>
        <v>0</v>
      </c>
      <c r="AK22" s="48">
        <f>SUMIFS('[6]白单流水  导入新模板'!$S:$S,'[6]白单流水  导入新模板'!$C:$C,$A$2,'[6]白单流水  导入新模板'!$AF:$AF,LEFT(LEFT($C$9,5),5),'[6]白单流水  导入新模板'!$AA:$AA,AK$3,'[6]白单流水  导入新模板'!$K:$K,$C22)</f>
        <v>0</v>
      </c>
      <c r="AL22" s="48">
        <f>SUMIFS('[6]白单流水  导入新模板'!$S:$S,'[6]白单流水  导入新模板'!$C:$C,$A$2,'[6]白单流水  导入新模板'!$AF:$AF,LEFT(LEFT($C$9,5),5),'[6]白单流水  导入新模板'!$AA:$AA,AL$3,'[6]白单流水  导入新模板'!$K:$K,$C22)</f>
        <v>0</v>
      </c>
      <c r="AM22" s="48">
        <f>SUMIFS('[6]白单流水  导入新模板'!$S:$S,'[6]白单流水  导入新模板'!$C:$C,$A$2,'[6]白单流水  导入新模板'!$AF:$AF,LEFT(LEFT($C$9,5),5),'[6]白单流水  导入新模板'!$AA:$AA,AM$3,'[6]白单流水  导入新模板'!$K:$K,$C22)</f>
        <v>0</v>
      </c>
      <c r="AN22" s="48">
        <f>SUMIFS('[6]白单流水  导入新模板'!$S:$S,'[6]白单流水  导入新模板'!$C:$C,$A$2,'[6]白单流水  导入新模板'!$AF:$AF,LEFT(LEFT($C$9,5),5),'[6]白单流水  导入新模板'!$AA:$AA,AN$3,'[6]白单流水  导入新模板'!$K:$K,$C22)</f>
        <v>0</v>
      </c>
      <c r="AO22" s="48">
        <f>SUMIFS('[6]白单流水  导入新模板'!$S:$S,'[6]白单流水  导入新模板'!$C:$C,$A$2,'[6]白单流水  导入新模板'!$AF:$AF,LEFT(LEFT($C$9,5),5),'[6]白单流水  导入新模板'!$AA:$AA,AO$3,'[6]白单流水  导入新模板'!$K:$K,$C22)</f>
        <v>0</v>
      </c>
      <c r="AP22" s="48">
        <f>SUMIFS('[6]白单流水  导入新模板'!$S:$S,'[6]白单流水  导入新模板'!$C:$C,$A$2,'[6]白单流水  导入新模板'!$AF:$AF,LEFT(LEFT($C$9,5),5),'[6]白单流水  导入新模板'!$AA:$AA,AP$3,'[6]白单流水  导入新模板'!$K:$K,$C22)</f>
        <v>0</v>
      </c>
      <c r="AQ22" s="48">
        <f>SUMIFS('[6]白单流水  导入新模板'!$S:$S,'[6]白单流水  导入新模板'!$C:$C,$A$2,'[6]白单流水  导入新模板'!$AF:$AF,LEFT(LEFT($C$9,5),5),'[6]白单流水  导入新模板'!$AA:$AA,AQ$3,'[6]白单流水  导入新模板'!$K:$K,$C22)</f>
        <v>0</v>
      </c>
      <c r="AR22" s="48">
        <f>SUMIFS('[6]白单流水  导入新模板'!$S:$S,'[6]白单流水  导入新模板'!$C:$C,$A$2,'[6]白单流水  导入新模板'!$AF:$AF,LEFT(LEFT($C$9,5),5),'[6]白单流水  导入新模板'!$AA:$AA,AR$3,'[6]白单流水  导入新模板'!$K:$K,$C22)</f>
        <v>0</v>
      </c>
      <c r="AS22" s="48">
        <f>SUMIFS('[6]白单流水  导入新模板'!$S:$S,'[6]白单流水  导入新模板'!$C:$C,$A$2,'[6]白单流水  导入新模板'!$AF:$AF,LEFT(LEFT($C$9,5),5),'[6]白单流水  导入新模板'!$AA:$AA,AS$3,'[6]白单流水  导入新模板'!$K:$K,$C22)</f>
        <v>0</v>
      </c>
      <c r="AT22" s="56"/>
    </row>
    <row r="23" ht="15.6" spans="1:46">
      <c r="A23" s="41"/>
      <c r="B23" s="46"/>
      <c r="C23" s="47" t="s">
        <v>71</v>
      </c>
      <c r="D23" s="48">
        <f>E23*F23+IF(I23&lt;&gt;0,I23,0)</f>
        <v>355856.832</v>
      </c>
      <c r="E23" s="48">
        <v>29654.736</v>
      </c>
      <c r="F23" s="49">
        <v>12</v>
      </c>
      <c r="G23" s="50">
        <f>IFERROR(SUM(K23:AC23,AE23)/D23,)</f>
        <v>0.999936822907476</v>
      </c>
      <c r="H23" s="57"/>
      <c r="I23" s="51">
        <f t="array" ref="I23">SUMPRODUCT(('[6]白单流水  导入新模板'!$C:$C=$A$2)*('[6]白单流水  导入新模板'!$AF:$AF=LEFT(LEFT($C$9,5),5))*('[6]白单流水  导入新模板'!$K:$K="代收")*(ISNUMBER(FIND(LEFT($C23,4),'[6]白单流水  导入新模板'!$M:$M,1))),'[6]白单流水  导入新模板'!$S:$S)</f>
        <v>0</v>
      </c>
      <c r="J23" s="57">
        <f>$D23-SUM($K23:$AC23,$AE23)</f>
        <v>22.4820000004256</v>
      </c>
      <c r="K23" s="52"/>
      <c r="L23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导入新模板'!$K:$K,$C23)</f>
        <v>0</v>
      </c>
      <c r="M23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导入新模板'!$K:$K,$C23)</f>
        <v>0</v>
      </c>
      <c r="N23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导入新模板'!$K:$K,$C23)</f>
        <v>0</v>
      </c>
      <c r="O23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导入新模板'!$K:$K,$C23)</f>
        <v>0</v>
      </c>
      <c r="P23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导入新模板'!$K:$K,$C23)</f>
        <v>0</v>
      </c>
      <c r="Q23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导入新模板'!$K:$K,$C23)</f>
        <v>0</v>
      </c>
      <c r="R23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导入新模板'!$K:$K,$C23)</f>
        <v>0</v>
      </c>
      <c r="S23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导入新模板'!$K:$K,$C23)</f>
        <v>0</v>
      </c>
      <c r="T23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导入新模板'!$K:$K,$C23)</f>
        <v>0</v>
      </c>
      <c r="U23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导入新模板'!$K:$K,$C23)</f>
        <v>0</v>
      </c>
      <c r="V23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导入新模板'!$K:$K,$C23)</f>
        <v>0</v>
      </c>
      <c r="W23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导入新模板'!$K:$K,$C23)</f>
        <v>0</v>
      </c>
      <c r="X23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导入新模板'!$K:$K,$C23)</f>
        <v>1565.26</v>
      </c>
      <c r="Y23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导入新模板'!$K:$K,$C23)</f>
        <v>350313.28</v>
      </c>
      <c r="Z23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导入新模板'!$K:$K,$C23)</f>
        <v>3864.97</v>
      </c>
      <c r="AA23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导入新模板'!$K:$K,$C23)</f>
        <v>0</v>
      </c>
      <c r="AB23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导入新模板'!$K:$K,$C23)</f>
        <v>0</v>
      </c>
      <c r="AC23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导入新模板'!$K:$K,$C23)</f>
        <v>0</v>
      </c>
      <c r="AD23" s="53">
        <f>D23-SUM(T23:AC23)</f>
        <v>113.322000000451</v>
      </c>
      <c r="AE23" s="53">
        <f>SUM(AH23:AS23)</f>
        <v>90.84</v>
      </c>
      <c r="AF23" s="54"/>
      <c r="AG23" s="55">
        <f>AD23-AE23-AF23</f>
        <v>22.4820000004512</v>
      </c>
      <c r="AH23" s="48">
        <f>SUMIFS('[6]白单流水  导入新模板'!$S:$S,'[6]白单流水  导入新模板'!$C:$C,$A$2,'[6]白单流水  导入新模板'!$AF:$AF,LEFT(LEFT($C$9,5),5),'[6]白单流水  导入新模板'!$AA:$AA,AH$3,'[6]白单流水  导入新模板'!$K:$K,$C23)</f>
        <v>0</v>
      </c>
      <c r="AI23" s="48">
        <f>SUMIFS('[6]白单流水  导入新模板'!$S:$S,'[6]白单流水  导入新模板'!$C:$C,$A$2,'[6]白单流水  导入新模板'!$AF:$AF,LEFT(LEFT($C$9,5),5),'[6]白单流水  导入新模板'!$AA:$AA,AI$3,'[6]白单流水  导入新模板'!$K:$K,$C23)</f>
        <v>0</v>
      </c>
      <c r="AJ23" s="48">
        <f>SUMIFS('[6]白单流水  导入新模板'!$S:$S,'[6]白单流水  导入新模板'!$C:$C,$A$2,'[6]白单流水  导入新模板'!$AF:$AF,LEFT(LEFT($C$9,5),5),'[6]白单流水  导入新模板'!$AA:$AA,AJ$3,'[6]白单流水  导入新模板'!$K:$K,$C23)</f>
        <v>0</v>
      </c>
      <c r="AK23" s="48">
        <f>SUMIFS('[6]白单流水  导入新模板'!$S:$S,'[6]白单流水  导入新模板'!$C:$C,$A$2,'[6]白单流水  导入新模板'!$AF:$AF,LEFT(LEFT($C$9,5),5),'[6]白单流水  导入新模板'!$AA:$AA,AK$3,'[6]白单流水  导入新模板'!$K:$K,$C23)</f>
        <v>90.84</v>
      </c>
      <c r="AL23" s="48">
        <f>SUMIFS('[6]白单流水  导入新模板'!$S:$S,'[6]白单流水  导入新模板'!$C:$C,$A$2,'[6]白单流水  导入新模板'!$AF:$AF,LEFT(LEFT($C$9,5),5),'[6]白单流水  导入新模板'!$AA:$AA,AL$3,'[6]白单流水  导入新模板'!$K:$K,$C23)</f>
        <v>0</v>
      </c>
      <c r="AM23" s="48">
        <f>SUMIFS('[6]白单流水  导入新模板'!$S:$S,'[6]白单流水  导入新模板'!$C:$C,$A$2,'[6]白单流水  导入新模板'!$AF:$AF,LEFT(LEFT($C$9,5),5),'[6]白单流水  导入新模板'!$AA:$AA,AM$3,'[6]白单流水  导入新模板'!$K:$K,$C23)</f>
        <v>0</v>
      </c>
      <c r="AN23" s="48">
        <f>SUMIFS('[6]白单流水  导入新模板'!$S:$S,'[6]白单流水  导入新模板'!$C:$C,$A$2,'[6]白单流水  导入新模板'!$AF:$AF,LEFT(LEFT($C$9,5),5),'[6]白单流水  导入新模板'!$AA:$AA,AN$3,'[6]白单流水  导入新模板'!$K:$K,$C23)</f>
        <v>0</v>
      </c>
      <c r="AO23" s="48">
        <f>SUMIFS('[6]白单流水  导入新模板'!$S:$S,'[6]白单流水  导入新模板'!$C:$C,$A$2,'[6]白单流水  导入新模板'!$AF:$AF,LEFT(LEFT($C$9,5),5),'[6]白单流水  导入新模板'!$AA:$AA,AO$3,'[6]白单流水  导入新模板'!$K:$K,$C23)</f>
        <v>0</v>
      </c>
      <c r="AP23" s="48">
        <f>SUMIFS('[6]白单流水  导入新模板'!$S:$S,'[6]白单流水  导入新模板'!$C:$C,$A$2,'[6]白单流水  导入新模板'!$AF:$AF,LEFT(LEFT($C$9,5),5),'[6]白单流水  导入新模板'!$AA:$AA,AP$3,'[6]白单流水  导入新模板'!$K:$K,$C23)</f>
        <v>0</v>
      </c>
      <c r="AQ23" s="48">
        <f>SUMIFS('[6]白单流水  导入新模板'!$S:$S,'[6]白单流水  导入新模板'!$C:$C,$A$2,'[6]白单流水  导入新模板'!$AF:$AF,LEFT(LEFT($C$9,5),5),'[6]白单流水  导入新模板'!$AA:$AA,AQ$3,'[6]白单流水  导入新模板'!$K:$K,$C23)</f>
        <v>0</v>
      </c>
      <c r="AR23" s="48">
        <f>SUMIFS('[6]白单流水  导入新模板'!$S:$S,'[6]白单流水  导入新模板'!$C:$C,$A$2,'[6]白单流水  导入新模板'!$AF:$AF,LEFT(LEFT($C$9,5),5),'[6]白单流水  导入新模板'!$AA:$AA,AR$3,'[6]白单流水  导入新模板'!$K:$K,$C23)</f>
        <v>0</v>
      </c>
      <c r="AS23" s="48">
        <f>SUMIFS('[6]白单流水  导入新模板'!$S:$S,'[6]白单流水  导入新模板'!$C:$C,$A$2,'[6]白单流水  导入新模板'!$AF:$AF,LEFT(LEFT($C$9,5),5),'[6]白单流水  导入新模板'!$AA:$AA,AS$3,'[6]白单流水  导入新模板'!$K:$K,$C23)</f>
        <v>0</v>
      </c>
      <c r="AT23" s="56"/>
    </row>
    <row r="24" ht="15.6" spans="1:46">
      <c r="A24" s="41"/>
      <c r="B24" s="46"/>
      <c r="C24" s="47" t="s">
        <v>72</v>
      </c>
      <c r="D24" s="48">
        <f>E24*F24+IF(I24&lt;&gt;0,I24,0)</f>
        <v>355856.832</v>
      </c>
      <c r="E24" s="48">
        <v>29654.736</v>
      </c>
      <c r="F24" s="49">
        <v>12</v>
      </c>
      <c r="G24" s="50">
        <f>IFERROR(SUM(K24:AC24,AE24)/D24,)</f>
        <v>1.00014977371574</v>
      </c>
      <c r="H24" s="57"/>
      <c r="I24" s="51">
        <f t="array" ref="I24">SUMPRODUCT(('[6]白单流水  导入新模板'!$C:$C=$A$2)*('[6]白单流水  导入新模板'!$AF:$AF=LEFT(LEFT($C$9,5),5))*('[6]白单流水  导入新模板'!$K:$K="代收")*(ISNUMBER(FIND(LEFT($C24,4),'[6]白单流水  导入新模板'!$M:$M,1))),'[6]白单流水  导入新模板'!$S:$S)</f>
        <v>0</v>
      </c>
      <c r="J24" s="57">
        <f>$D24-SUM($K24:$AC24,$AE24)</f>
        <v>-53.2979999996023</v>
      </c>
      <c r="K24" s="52"/>
      <c r="L24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导入新模板'!$K:$K,$C24)</f>
        <v>0</v>
      </c>
      <c r="M24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导入新模板'!$K:$K,$C24)</f>
        <v>0</v>
      </c>
      <c r="N24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导入新模板'!$K:$K,$C24)</f>
        <v>0</v>
      </c>
      <c r="O24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导入新模板'!$K:$K,$C24)</f>
        <v>0</v>
      </c>
      <c r="P24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导入新模板'!$K:$K,$C24)</f>
        <v>0</v>
      </c>
      <c r="Q24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导入新模板'!$K:$K,$C24)</f>
        <v>0</v>
      </c>
      <c r="R24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导入新模板'!$K:$K,$C24)</f>
        <v>0</v>
      </c>
      <c r="S24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导入新模板'!$K:$K,$C24)</f>
        <v>0</v>
      </c>
      <c r="T24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导入新模板'!$K:$K,$C24)</f>
        <v>0</v>
      </c>
      <c r="U24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导入新模板'!$K:$K,$C24)</f>
        <v>0</v>
      </c>
      <c r="V24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导入新模板'!$K:$K,$C24)</f>
        <v>0</v>
      </c>
      <c r="W24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导入新模板'!$K:$K,$C24)</f>
        <v>0</v>
      </c>
      <c r="X24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导入新模板'!$K:$K,$C24)</f>
        <v>0</v>
      </c>
      <c r="Y24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导入新模板'!$K:$K,$C24)</f>
        <v>11644.24</v>
      </c>
      <c r="Z24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导入新模板'!$K:$K,$C24)</f>
        <v>340736.61</v>
      </c>
      <c r="AA24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导入新模板'!$K:$K,$C24)</f>
        <v>3529.28</v>
      </c>
      <c r="AB24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导入新模板'!$K:$K,$C24)</f>
        <v>0</v>
      </c>
      <c r="AC24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导入新模板'!$K:$K,$C24)</f>
        <v>0</v>
      </c>
      <c r="AD24" s="53">
        <f>D24-SUM(T24:AC24)</f>
        <v>-53.2979999996023</v>
      </c>
      <c r="AE24" s="53">
        <f>SUM(AH24:AS24)</f>
        <v>0</v>
      </c>
      <c r="AF24" s="54"/>
      <c r="AG24" s="55">
        <f>AD24-AE24-AF24</f>
        <v>-53.2979999996023</v>
      </c>
      <c r="AH24" s="48">
        <f>SUMIFS('[6]白单流水  导入新模板'!$S:$S,'[6]白单流水  导入新模板'!$C:$C,$A$2,'[6]白单流水  导入新模板'!$AF:$AF,LEFT(LEFT($C$9,5),5),'[6]白单流水  导入新模板'!$AA:$AA,AH$3,'[6]白单流水  导入新模板'!$K:$K,$C24)</f>
        <v>0</v>
      </c>
      <c r="AI24" s="48">
        <f>SUMIFS('[6]白单流水  导入新模板'!$S:$S,'[6]白单流水  导入新模板'!$C:$C,$A$2,'[6]白单流水  导入新模板'!$AF:$AF,LEFT(LEFT($C$9,5),5),'[6]白单流水  导入新模板'!$AA:$AA,AI$3,'[6]白单流水  导入新模板'!$K:$K,$C24)</f>
        <v>0</v>
      </c>
      <c r="AJ24" s="48">
        <f>SUMIFS('[6]白单流水  导入新模板'!$S:$S,'[6]白单流水  导入新模板'!$C:$C,$A$2,'[6]白单流水  导入新模板'!$AF:$AF,LEFT(LEFT($C$9,5),5),'[6]白单流水  导入新模板'!$AA:$AA,AJ$3,'[6]白单流水  导入新模板'!$K:$K,$C24)</f>
        <v>0</v>
      </c>
      <c r="AK24" s="48">
        <f>SUMIFS('[6]白单流水  导入新模板'!$S:$S,'[6]白单流水  导入新模板'!$C:$C,$A$2,'[6]白单流水  导入新模板'!$AF:$AF,LEFT(LEFT($C$9,5),5),'[6]白单流水  导入新模板'!$AA:$AA,AK$3,'[6]白单流水  导入新模板'!$K:$K,$C24)</f>
        <v>0</v>
      </c>
      <c r="AL24" s="48">
        <f>SUMIFS('[6]白单流水  导入新模板'!$S:$S,'[6]白单流水  导入新模板'!$C:$C,$A$2,'[6]白单流水  导入新模板'!$AF:$AF,LEFT(LEFT($C$9,5),5),'[6]白单流水  导入新模板'!$AA:$AA,AL$3,'[6]白单流水  导入新模板'!$K:$K,$C24)</f>
        <v>0</v>
      </c>
      <c r="AM24" s="48">
        <f>SUMIFS('[6]白单流水  导入新模板'!$S:$S,'[6]白单流水  导入新模板'!$C:$C,$A$2,'[6]白单流水  导入新模板'!$AF:$AF,LEFT(LEFT($C$9,5),5),'[6]白单流水  导入新模板'!$AA:$AA,AM$3,'[6]白单流水  导入新模板'!$K:$K,$C24)</f>
        <v>0</v>
      </c>
      <c r="AN24" s="48">
        <f>SUMIFS('[6]白单流水  导入新模板'!$S:$S,'[6]白单流水  导入新模板'!$C:$C,$A$2,'[6]白单流水  导入新模板'!$AF:$AF,LEFT(LEFT($C$9,5),5),'[6]白单流水  导入新模板'!$AA:$AA,AN$3,'[6]白单流水  导入新模板'!$K:$K,$C24)</f>
        <v>0</v>
      </c>
      <c r="AO24" s="48">
        <f>SUMIFS('[6]白单流水  导入新模板'!$S:$S,'[6]白单流水  导入新模板'!$C:$C,$A$2,'[6]白单流水  导入新模板'!$AF:$AF,LEFT(LEFT($C$9,5),5),'[6]白单流水  导入新模板'!$AA:$AA,AO$3,'[6]白单流水  导入新模板'!$K:$K,$C24)</f>
        <v>0</v>
      </c>
      <c r="AP24" s="48">
        <f>SUMIFS('[6]白单流水  导入新模板'!$S:$S,'[6]白单流水  导入新模板'!$C:$C,$A$2,'[6]白单流水  导入新模板'!$AF:$AF,LEFT(LEFT($C$9,5),5),'[6]白单流水  导入新模板'!$AA:$AA,AP$3,'[6]白单流水  导入新模板'!$K:$K,$C24)</f>
        <v>0</v>
      </c>
      <c r="AQ24" s="48">
        <f>SUMIFS('[6]白单流水  导入新模板'!$S:$S,'[6]白单流水  导入新模板'!$C:$C,$A$2,'[6]白单流水  导入新模板'!$AF:$AF,LEFT(LEFT($C$9,5),5),'[6]白单流水  导入新模板'!$AA:$AA,AQ$3,'[6]白单流水  导入新模板'!$K:$K,$C24)</f>
        <v>0</v>
      </c>
      <c r="AR24" s="48">
        <f>SUMIFS('[6]白单流水  导入新模板'!$S:$S,'[6]白单流水  导入新模板'!$C:$C,$A$2,'[6]白单流水  导入新模板'!$AF:$AF,LEFT(LEFT($C$9,5),5),'[6]白单流水  导入新模板'!$AA:$AA,AR$3,'[6]白单流水  导入新模板'!$K:$K,$C24)</f>
        <v>0</v>
      </c>
      <c r="AS24" s="48">
        <f>SUMIFS('[6]白单流水  导入新模板'!$S:$S,'[6]白单流水  导入新模板'!$C:$C,$A$2,'[6]白单流水  导入新模板'!$AF:$AF,LEFT(LEFT($C$9,5),5),'[6]白单流水  导入新模板'!$AA:$AA,AS$3,'[6]白单流水  导入新模板'!$K:$K,$C24)</f>
        <v>0</v>
      </c>
      <c r="AT24" s="56"/>
    </row>
    <row r="25" ht="15.6" spans="1:46">
      <c r="A25" s="41"/>
      <c r="B25" s="46"/>
      <c r="C25" s="47" t="s">
        <v>73</v>
      </c>
      <c r="D25" s="48">
        <f>E25*F25+IF(I25&lt;&gt;0,I25,0)</f>
        <v>355856.832</v>
      </c>
      <c r="E25" s="48">
        <v>29654.736</v>
      </c>
      <c r="F25" s="49">
        <v>12</v>
      </c>
      <c r="G25" s="50">
        <f>IFERROR(SUM(K25:AC25,AE25)/D25,)</f>
        <v>0.99999735286802</v>
      </c>
      <c r="H25" s="57">
        <f>$D25-SUM($K25:$AC25,$AE25)</f>
        <v>0.942000000213739</v>
      </c>
      <c r="I25" s="51">
        <f t="array" ref="I25">SUMPRODUCT(('[6]白单流水  导入新模板'!$C:$C=$A$2)*('[6]白单流水  导入新模板'!$AF:$AF=LEFT(LEFT($C$9,5),5))*('[6]白单流水  导入新模板'!$K:$K="代收")*(ISNUMBER(FIND(LEFT($C25,4),'[6]白单流水  导入新模板'!$M:$M,1))),'[6]白单流水  导入新模板'!$S:$S)</f>
        <v>0</v>
      </c>
      <c r="J25" s="57"/>
      <c r="K25" s="52"/>
      <c r="L25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导入新模板'!$K:$K,$C25)</f>
        <v>0</v>
      </c>
      <c r="M25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导入新模板'!$K:$K,$C25)</f>
        <v>0</v>
      </c>
      <c r="N25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导入新模板'!$K:$K,$C25)</f>
        <v>0</v>
      </c>
      <c r="O25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导入新模板'!$K:$K,$C25)</f>
        <v>0</v>
      </c>
      <c r="P25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导入新模板'!$K:$K,$C25)</f>
        <v>0</v>
      </c>
      <c r="Q25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导入新模板'!$K:$K,$C25)</f>
        <v>0</v>
      </c>
      <c r="R25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导入新模板'!$K:$K,$C25)</f>
        <v>0</v>
      </c>
      <c r="S25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导入新模板'!$K:$K,$C25)</f>
        <v>0</v>
      </c>
      <c r="T25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导入新模板'!$K:$K,$C25)</f>
        <v>0</v>
      </c>
      <c r="U25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导入新模板'!$K:$K,$C25)</f>
        <v>0</v>
      </c>
      <c r="V25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导入新模板'!$K:$K,$C25)</f>
        <v>0</v>
      </c>
      <c r="W25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导入新模板'!$K:$K,$C25)</f>
        <v>0</v>
      </c>
      <c r="X25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导入新模板'!$K:$K,$C25)</f>
        <v>0</v>
      </c>
      <c r="Y25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导入新模板'!$K:$K,$C25)</f>
        <v>0</v>
      </c>
      <c r="Z25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导入新模板'!$K:$K,$C25)</f>
        <v>9595.22</v>
      </c>
      <c r="AA25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导入新模板'!$K:$K,$C25)</f>
        <v>345168.91</v>
      </c>
      <c r="AB25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导入新模板'!$K:$K,$C25)</f>
        <v>1091.76</v>
      </c>
      <c r="AC25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导入新模板'!$K:$K,$C25)</f>
        <v>0</v>
      </c>
      <c r="AD25" s="53">
        <f>D25-SUM(T25:AC25)</f>
        <v>0.942000000213739</v>
      </c>
      <c r="AE25" s="53">
        <f>SUM(AH25:AS25)</f>
        <v>0</v>
      </c>
      <c r="AF25" s="54"/>
      <c r="AG25" s="55">
        <f>AD25-AE25-AF25</f>
        <v>0.942000000213739</v>
      </c>
      <c r="AH25" s="48">
        <f>SUMIFS('[6]白单流水  导入新模板'!$S:$S,'[6]白单流水  导入新模板'!$C:$C,$A$2,'[6]白单流水  导入新模板'!$AF:$AF,LEFT(LEFT($C$9,5),5),'[6]白单流水  导入新模板'!$AA:$AA,AH$3,'[6]白单流水  导入新模板'!$K:$K,$C25)</f>
        <v>0</v>
      </c>
      <c r="AI25" s="48">
        <f>SUMIFS('[6]白单流水  导入新模板'!$S:$S,'[6]白单流水  导入新模板'!$C:$C,$A$2,'[6]白单流水  导入新模板'!$AF:$AF,LEFT(LEFT($C$9,5),5),'[6]白单流水  导入新模板'!$AA:$AA,AI$3,'[6]白单流水  导入新模板'!$K:$K,$C25)</f>
        <v>0</v>
      </c>
      <c r="AJ25" s="48">
        <f>SUMIFS('[6]白单流水  导入新模板'!$S:$S,'[6]白单流水  导入新模板'!$C:$C,$A$2,'[6]白单流水  导入新模板'!$AF:$AF,LEFT(LEFT($C$9,5),5),'[6]白单流水  导入新模板'!$AA:$AA,AJ$3,'[6]白单流水  导入新模板'!$K:$K,$C25)</f>
        <v>0</v>
      </c>
      <c r="AK25" s="48">
        <f>SUMIFS('[6]白单流水  导入新模板'!$S:$S,'[6]白单流水  导入新模板'!$C:$C,$A$2,'[6]白单流水  导入新模板'!$AF:$AF,LEFT(LEFT($C$9,5),5),'[6]白单流水  导入新模板'!$AA:$AA,AK$3,'[6]白单流水  导入新模板'!$K:$K,$C25)</f>
        <v>0</v>
      </c>
      <c r="AL25" s="48">
        <f>SUMIFS('[6]白单流水  导入新模板'!$S:$S,'[6]白单流水  导入新模板'!$C:$C,$A$2,'[6]白单流水  导入新模板'!$AF:$AF,LEFT(LEFT($C$9,5),5),'[6]白单流水  导入新模板'!$AA:$AA,AL$3,'[6]白单流水  导入新模板'!$K:$K,$C25)</f>
        <v>0</v>
      </c>
      <c r="AM25" s="48">
        <f>SUMIFS('[6]白单流水  导入新模板'!$S:$S,'[6]白单流水  导入新模板'!$C:$C,$A$2,'[6]白单流水  导入新模板'!$AF:$AF,LEFT(LEFT($C$9,5),5),'[6]白单流水  导入新模板'!$AA:$AA,AM$3,'[6]白单流水  导入新模板'!$K:$K,$C25)</f>
        <v>0</v>
      </c>
      <c r="AN25" s="48">
        <f>SUMIFS('[6]白单流水  导入新模板'!$S:$S,'[6]白单流水  导入新模板'!$C:$C,$A$2,'[6]白单流水  导入新模板'!$AF:$AF,LEFT(LEFT($C$9,5),5),'[6]白单流水  导入新模板'!$AA:$AA,AN$3,'[6]白单流水  导入新模板'!$K:$K,$C25)</f>
        <v>0</v>
      </c>
      <c r="AO25" s="48">
        <f>SUMIFS('[6]白单流水  导入新模板'!$S:$S,'[6]白单流水  导入新模板'!$C:$C,$A$2,'[6]白单流水  导入新模板'!$AF:$AF,LEFT(LEFT($C$9,5),5),'[6]白单流水  导入新模板'!$AA:$AA,AO$3,'[6]白单流水  导入新模板'!$K:$K,$C25)</f>
        <v>0</v>
      </c>
      <c r="AP25" s="48">
        <f>SUMIFS('[6]白单流水  导入新模板'!$S:$S,'[6]白单流水  导入新模板'!$C:$C,$A$2,'[6]白单流水  导入新模板'!$AF:$AF,LEFT(LEFT($C$9,5),5),'[6]白单流水  导入新模板'!$AA:$AA,AP$3,'[6]白单流水  导入新模板'!$K:$K,$C25)</f>
        <v>0</v>
      </c>
      <c r="AQ25" s="48">
        <f>SUMIFS('[6]白单流水  导入新模板'!$S:$S,'[6]白单流水  导入新模板'!$C:$C,$A$2,'[6]白单流水  导入新模板'!$AF:$AF,LEFT(LEFT($C$9,5),5),'[6]白单流水  导入新模板'!$AA:$AA,AQ$3,'[6]白单流水  导入新模板'!$K:$K,$C25)</f>
        <v>0</v>
      </c>
      <c r="AR25" s="48">
        <f>SUMIFS('[6]白单流水  导入新模板'!$S:$S,'[6]白单流水  导入新模板'!$C:$C,$A$2,'[6]白单流水  导入新模板'!$AF:$AF,LEFT(LEFT($C$9,5),5),'[6]白单流水  导入新模板'!$AA:$AA,AR$3,'[6]白单流水  导入新模板'!$K:$K,$C25)</f>
        <v>0</v>
      </c>
      <c r="AS25" s="48">
        <f>SUMIFS('[6]白单流水  导入新模板'!$S:$S,'[6]白单流水  导入新模板'!$C:$C,$A$2,'[6]白单流水  导入新模板'!$AF:$AF,LEFT(LEFT($C$9,5),5),'[6]白单流水  导入新模板'!$AA:$AA,AS$3,'[6]白单流水  导入新模板'!$K:$K,$C25)</f>
        <v>0</v>
      </c>
      <c r="AT25" s="56"/>
    </row>
    <row r="26" ht="15.6" spans="1:46">
      <c r="A26" s="41"/>
      <c r="B26" s="46"/>
      <c r="C26" s="47" t="s">
        <v>74</v>
      </c>
      <c r="D26" s="48">
        <f>E26*F26+IF(I26&lt;&gt;0,I26,0)</f>
        <v>355856.832</v>
      </c>
      <c r="E26" s="48">
        <v>29654.736</v>
      </c>
      <c r="F26" s="49">
        <v>12</v>
      </c>
      <c r="G26" s="50">
        <f>IFERROR(SUM(K26:AC26,AE26)/D26,)</f>
        <v>1.00000904296254</v>
      </c>
      <c r="H26" s="57">
        <f>$D26-SUM($K26:$AC26,$AE26)</f>
        <v>-3.21799999958603</v>
      </c>
      <c r="I26" s="51">
        <f t="array" ref="I26">SUMPRODUCT(('[6]白单流水  导入新模板'!$C:$C=$A$2)*('[6]白单流水  导入新模板'!$AF:$AF=LEFT(LEFT($C$9,5),5))*('[6]白单流水  导入新模板'!$K:$K="代收")*(ISNUMBER(FIND(LEFT($C26,4),'[6]白单流水  导入新模板'!$M:$M,1))),'[6]白单流水  导入新模板'!$S:$S)</f>
        <v>0</v>
      </c>
      <c r="J26" s="57"/>
      <c r="K26" s="52"/>
      <c r="L26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导入新模板'!$K:$K,$C26)</f>
        <v>0</v>
      </c>
      <c r="M26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导入新模板'!$K:$K,$C26)</f>
        <v>0</v>
      </c>
      <c r="N26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导入新模板'!$K:$K,$C26)</f>
        <v>0</v>
      </c>
      <c r="O26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导入新模板'!$K:$K,$C26)</f>
        <v>0</v>
      </c>
      <c r="P26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导入新模板'!$K:$K,$C26)</f>
        <v>0</v>
      </c>
      <c r="Q26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导入新模板'!$K:$K,$C26)</f>
        <v>0</v>
      </c>
      <c r="R26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导入新模板'!$K:$K,$C26)</f>
        <v>0</v>
      </c>
      <c r="S26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导入新模板'!$K:$K,$C26)</f>
        <v>0</v>
      </c>
      <c r="T26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导入新模板'!$K:$K,$C26)</f>
        <v>0</v>
      </c>
      <c r="U26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导入新模板'!$K:$K,$C26)</f>
        <v>0</v>
      </c>
      <c r="V26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导入新模板'!$K:$K,$C26)</f>
        <v>0</v>
      </c>
      <c r="W26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导入新模板'!$K:$K,$C26)</f>
        <v>0</v>
      </c>
      <c r="X26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导入新模板'!$K:$K,$C26)</f>
        <v>0</v>
      </c>
      <c r="Y26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导入新模板'!$K:$K,$C26)</f>
        <v>0</v>
      </c>
      <c r="Z26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导入新模板'!$K:$K,$C26)</f>
        <v>0</v>
      </c>
      <c r="AA26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导入新模板'!$K:$K,$C26)</f>
        <v>0</v>
      </c>
      <c r="AB26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导入新模板'!$K:$K,$C26)</f>
        <v>354768.29</v>
      </c>
      <c r="AC26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导入新模板'!$K:$K,$C26)</f>
        <v>1091.76</v>
      </c>
      <c r="AD26" s="53">
        <f>D26-SUM(T26:AC26)</f>
        <v>-3.21799999958603</v>
      </c>
      <c r="AE26" s="53">
        <f>SUM(AH26:AS26)</f>
        <v>0</v>
      </c>
      <c r="AF26" s="54"/>
      <c r="AG26" s="55">
        <f>AD26-AE26-AF26</f>
        <v>-3.21799999958603</v>
      </c>
      <c r="AH26" s="48">
        <f>SUMIFS('[6]白单流水  导入新模板'!$S:$S,'[6]白单流水  导入新模板'!$C:$C,$A$2,'[6]白单流水  导入新模板'!$AF:$AF,LEFT(LEFT($C$9,5),5),'[6]白单流水  导入新模板'!$AA:$AA,AH$3,'[6]白单流水  导入新模板'!$K:$K,$C26)</f>
        <v>0</v>
      </c>
      <c r="AI26" s="48">
        <f>SUMIFS('[6]白单流水  导入新模板'!$S:$S,'[6]白单流水  导入新模板'!$C:$C,$A$2,'[6]白单流水  导入新模板'!$AF:$AF,LEFT(LEFT($C$9,5),5),'[6]白单流水  导入新模板'!$AA:$AA,AI$3,'[6]白单流水  导入新模板'!$K:$K,$C26)</f>
        <v>0</v>
      </c>
      <c r="AJ26" s="48">
        <f>SUMIFS('[6]白单流水  导入新模板'!$S:$S,'[6]白单流水  导入新模板'!$C:$C,$A$2,'[6]白单流水  导入新模板'!$AF:$AF,LEFT(LEFT($C$9,5),5),'[6]白单流水  导入新模板'!$AA:$AA,AJ$3,'[6]白单流水  导入新模板'!$K:$K,$C26)</f>
        <v>0</v>
      </c>
      <c r="AK26" s="48">
        <f>SUMIFS('[6]白单流水  导入新模板'!$S:$S,'[6]白单流水  导入新模板'!$C:$C,$A$2,'[6]白单流水  导入新模板'!$AF:$AF,LEFT(LEFT($C$9,5),5),'[6]白单流水  导入新模板'!$AA:$AA,AK$3,'[6]白单流水  导入新模板'!$K:$K,$C26)</f>
        <v>0</v>
      </c>
      <c r="AL26" s="48">
        <f>SUMIFS('[6]白单流水  导入新模板'!$S:$S,'[6]白单流水  导入新模板'!$C:$C,$A$2,'[6]白单流水  导入新模板'!$AF:$AF,LEFT(LEFT($C$9,5),5),'[6]白单流水  导入新模板'!$AA:$AA,AL$3,'[6]白单流水  导入新模板'!$K:$K,$C26)</f>
        <v>0</v>
      </c>
      <c r="AM26" s="48">
        <f>SUMIFS('[6]白单流水  导入新模板'!$S:$S,'[6]白单流水  导入新模板'!$C:$C,$A$2,'[6]白单流水  导入新模板'!$AF:$AF,LEFT(LEFT($C$9,5),5),'[6]白单流水  导入新模板'!$AA:$AA,AM$3,'[6]白单流水  导入新模板'!$K:$K,$C26)</f>
        <v>0</v>
      </c>
      <c r="AN26" s="48">
        <f>SUMIFS('[6]白单流水  导入新模板'!$S:$S,'[6]白单流水  导入新模板'!$C:$C,$A$2,'[6]白单流水  导入新模板'!$AF:$AF,LEFT(LEFT($C$9,5),5),'[6]白单流水  导入新模板'!$AA:$AA,AN$3,'[6]白单流水  导入新模板'!$K:$K,$C26)</f>
        <v>0</v>
      </c>
      <c r="AO26" s="48">
        <f>SUMIFS('[6]白单流水  导入新模板'!$S:$S,'[6]白单流水  导入新模板'!$C:$C,$A$2,'[6]白单流水  导入新模板'!$AF:$AF,LEFT(LEFT($C$9,5),5),'[6]白单流水  导入新模板'!$AA:$AA,AO$3,'[6]白单流水  导入新模板'!$K:$K,$C26)</f>
        <v>0</v>
      </c>
      <c r="AP26" s="48">
        <f>SUMIFS('[6]白单流水  导入新模板'!$S:$S,'[6]白单流水  导入新模板'!$C:$C,$A$2,'[6]白单流水  导入新模板'!$AF:$AF,LEFT(LEFT($C$9,5),5),'[6]白单流水  导入新模板'!$AA:$AA,AP$3,'[6]白单流水  导入新模板'!$K:$K,$C26)</f>
        <v>0</v>
      </c>
      <c r="AQ26" s="48">
        <f>SUMIFS('[6]白单流水  导入新模板'!$S:$S,'[6]白单流水  导入新模板'!$C:$C,$A$2,'[6]白单流水  导入新模板'!$AF:$AF,LEFT(LEFT($C$9,5),5),'[6]白单流水  导入新模板'!$AA:$AA,AQ$3,'[6]白单流水  导入新模板'!$K:$K,$C26)</f>
        <v>0</v>
      </c>
      <c r="AR26" s="48">
        <f>SUMIFS('[6]白单流水  导入新模板'!$S:$S,'[6]白单流水  导入新模板'!$C:$C,$A$2,'[6]白单流水  导入新模板'!$AF:$AF,LEFT(LEFT($C$9,5),5),'[6]白单流水  导入新模板'!$AA:$AA,AR$3,'[6]白单流水  导入新模板'!$K:$K,$C26)</f>
        <v>0</v>
      </c>
      <c r="AS26" s="48">
        <f>SUMIFS('[6]白单流水  导入新模板'!$S:$S,'[6]白单流水  导入新模板'!$C:$C,$A$2,'[6]白单流水  导入新模板'!$AF:$AF,LEFT(LEFT($C$9,5),5),'[6]白单流水  导入新模板'!$AA:$AA,AS$3,'[6]白单流水  导入新模板'!$K:$K,$C26)</f>
        <v>0</v>
      </c>
      <c r="AT26" s="56"/>
    </row>
    <row r="27" ht="15.6" spans="1:46">
      <c r="A27" s="41"/>
      <c r="B27" s="46"/>
      <c r="C27" s="47" t="s">
        <v>75</v>
      </c>
      <c r="D27" s="48">
        <f>E27*F27+IF(I27&lt;&gt;0,I27,0)</f>
        <v>355856.832</v>
      </c>
      <c r="E27" s="48">
        <v>29654.736</v>
      </c>
      <c r="F27" s="49">
        <v>12</v>
      </c>
      <c r="G27" s="50">
        <f>IFERROR(SUM(K27:AC27,AE27)/D27,)</f>
        <v>0.999959050947769</v>
      </c>
      <c r="H27" s="57">
        <f>$D27-SUM($K27:$AC27,$AE27)</f>
        <v>14.572000000393</v>
      </c>
      <c r="I27" s="51">
        <f t="array" ref="I27">SUMPRODUCT(('[6]白单流水  导入新模板'!$C:$C=$A$2)*('[6]白单流水  导入新模板'!$AF:$AF=LEFT(LEFT($C$9,5),5))*('[6]白单流水  导入新模板'!$K:$K="代收")*(ISNUMBER(FIND(LEFT($C27,4),'[6]白单流水  导入新模板'!$M:$M,1))),'[6]白单流水  导入新模板'!$S:$S)</f>
        <v>0</v>
      </c>
      <c r="J27" s="57"/>
      <c r="K27" s="52"/>
      <c r="L27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导入新模板'!$K:$K,$C27)</f>
        <v>0</v>
      </c>
      <c r="M27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导入新模板'!$K:$K,$C27)</f>
        <v>0</v>
      </c>
      <c r="N27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导入新模板'!$K:$K,$C27)</f>
        <v>0</v>
      </c>
      <c r="O27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导入新模板'!$K:$K,$C27)</f>
        <v>0</v>
      </c>
      <c r="P27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导入新模板'!$K:$K,$C27)</f>
        <v>0</v>
      </c>
      <c r="Q27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导入新模板'!$K:$K,$C27)</f>
        <v>0</v>
      </c>
      <c r="R27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导入新模板'!$K:$K,$C27)</f>
        <v>0</v>
      </c>
      <c r="S27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导入新模板'!$K:$K,$C27)</f>
        <v>0</v>
      </c>
      <c r="T27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导入新模板'!$K:$K,$C27)</f>
        <v>0</v>
      </c>
      <c r="U27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导入新模板'!$K:$K,$C27)</f>
        <v>0</v>
      </c>
      <c r="V27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导入新模板'!$K:$K,$C27)</f>
        <v>0</v>
      </c>
      <c r="W27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导入新模板'!$K:$K,$C27)</f>
        <v>0</v>
      </c>
      <c r="X27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导入新模板'!$K:$K,$C27)</f>
        <v>0</v>
      </c>
      <c r="Y27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导入新模板'!$K:$K,$C27)</f>
        <v>0</v>
      </c>
      <c r="Z27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导入新模板'!$K:$K,$C27)</f>
        <v>0</v>
      </c>
      <c r="AA27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导入新模板'!$K:$K,$C27)</f>
        <v>0</v>
      </c>
      <c r="AB27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导入新模板'!$K:$K,$C27)</f>
        <v>6745.8</v>
      </c>
      <c r="AC27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导入新模板'!$K:$K,$C27)</f>
        <v>349096.46</v>
      </c>
      <c r="AD27" s="53">
        <f>D27-SUM(T27:AC27)</f>
        <v>14.572000000393</v>
      </c>
      <c r="AE27" s="53">
        <f>SUM(AH27:AS27)</f>
        <v>0</v>
      </c>
      <c r="AF27" s="54"/>
      <c r="AG27" s="55">
        <f>AD27-AE27-AF27</f>
        <v>14.572000000393</v>
      </c>
      <c r="AH27" s="48">
        <f>SUMIFS('[6]白单流水  导入新模板'!$S:$S,'[6]白单流水  导入新模板'!$C:$C,$A$2,'[6]白单流水  导入新模板'!$AF:$AF,LEFT(LEFT($C$9,5),5),'[6]白单流水  导入新模板'!$AA:$AA,AH$3,'[6]白单流水  导入新模板'!$K:$K,$C27)</f>
        <v>0</v>
      </c>
      <c r="AI27" s="48">
        <f>SUMIFS('[6]白单流水  导入新模板'!$S:$S,'[6]白单流水  导入新模板'!$C:$C,$A$2,'[6]白单流水  导入新模板'!$AF:$AF,LEFT(LEFT($C$9,5),5),'[6]白单流水  导入新模板'!$AA:$AA,AI$3,'[6]白单流水  导入新模板'!$K:$K,$C27)</f>
        <v>0</v>
      </c>
      <c r="AJ27" s="48">
        <f>SUMIFS('[6]白单流水  导入新模板'!$S:$S,'[6]白单流水  导入新模板'!$C:$C,$A$2,'[6]白单流水  导入新模板'!$AF:$AF,LEFT(LEFT($C$9,5),5),'[6]白单流水  导入新模板'!$AA:$AA,AJ$3,'[6]白单流水  导入新模板'!$K:$K,$C27)</f>
        <v>0</v>
      </c>
      <c r="AK27" s="48">
        <f>SUMIFS('[6]白单流水  导入新模板'!$S:$S,'[6]白单流水  导入新模板'!$C:$C,$A$2,'[6]白单流水  导入新模板'!$AF:$AF,LEFT(LEFT($C$9,5),5),'[6]白单流水  导入新模板'!$AA:$AA,AK$3,'[6]白单流水  导入新模板'!$K:$K,$C27)</f>
        <v>0</v>
      </c>
      <c r="AL27" s="48">
        <f>SUMIFS('[6]白单流水  导入新模板'!$S:$S,'[6]白单流水  导入新模板'!$C:$C,$A$2,'[6]白单流水  导入新模板'!$AF:$AF,LEFT(LEFT($C$9,5),5),'[6]白单流水  导入新模板'!$AA:$AA,AL$3,'[6]白单流水  导入新模板'!$K:$K,$C27)</f>
        <v>0</v>
      </c>
      <c r="AM27" s="48">
        <f>SUMIFS('[6]白单流水  导入新模板'!$S:$S,'[6]白单流水  导入新模板'!$C:$C,$A$2,'[6]白单流水  导入新模板'!$AF:$AF,LEFT(LEFT($C$9,5),5),'[6]白单流水  导入新模板'!$AA:$AA,AM$3,'[6]白单流水  导入新模板'!$K:$K,$C27)</f>
        <v>0</v>
      </c>
      <c r="AN27" s="48">
        <f>SUMIFS('[6]白单流水  导入新模板'!$S:$S,'[6]白单流水  导入新模板'!$C:$C,$A$2,'[6]白单流水  导入新模板'!$AF:$AF,LEFT(LEFT($C$9,5),5),'[6]白单流水  导入新模板'!$AA:$AA,AN$3,'[6]白单流水  导入新模板'!$K:$K,$C27)</f>
        <v>0</v>
      </c>
      <c r="AO27" s="48">
        <f>SUMIFS('[6]白单流水  导入新模板'!$S:$S,'[6]白单流水  导入新模板'!$C:$C,$A$2,'[6]白单流水  导入新模板'!$AF:$AF,LEFT(LEFT($C$9,5),5),'[6]白单流水  导入新模板'!$AA:$AA,AO$3,'[6]白单流水  导入新模板'!$K:$K,$C27)</f>
        <v>0</v>
      </c>
      <c r="AP27" s="48">
        <f>SUMIFS('[6]白单流水  导入新模板'!$S:$S,'[6]白单流水  导入新模板'!$C:$C,$A$2,'[6]白单流水  导入新模板'!$AF:$AF,LEFT(LEFT($C$9,5),5),'[6]白单流水  导入新模板'!$AA:$AA,AP$3,'[6]白单流水  导入新模板'!$K:$K,$C27)</f>
        <v>0</v>
      </c>
      <c r="AQ27" s="48">
        <f>SUMIFS('[6]白单流水  导入新模板'!$S:$S,'[6]白单流水  导入新模板'!$C:$C,$A$2,'[6]白单流水  导入新模板'!$AF:$AF,LEFT(LEFT($C$9,5),5),'[6]白单流水  导入新模板'!$AA:$AA,AQ$3,'[6]白单流水  导入新模板'!$K:$K,$C27)</f>
        <v>0</v>
      </c>
      <c r="AR27" s="48">
        <f>SUMIFS('[6]白单流水  导入新模板'!$S:$S,'[6]白单流水  导入新模板'!$C:$C,$A$2,'[6]白单流水  导入新模板'!$AF:$AF,LEFT(LEFT($C$9,5),5),'[6]白单流水  导入新模板'!$AA:$AA,AR$3,'[6]白单流水  导入新模板'!$K:$K,$C27)</f>
        <v>0</v>
      </c>
      <c r="AS27" s="48">
        <f>SUMIFS('[6]白单流水  导入新模板'!$S:$S,'[6]白单流水  导入新模板'!$C:$C,$A$2,'[6]白单流水  导入新模板'!$AF:$AF,LEFT(LEFT($C$9,5),5),'[6]白单流水  导入新模板'!$AA:$AA,AS$3,'[6]白单流水  导入新模板'!$K:$K,$C27)</f>
        <v>0</v>
      </c>
      <c r="AT27" s="56"/>
    </row>
    <row r="28" ht="15.6" spans="1:46">
      <c r="A28" s="41"/>
      <c r="B28" s="46"/>
      <c r="C28" s="47" t="s">
        <v>29</v>
      </c>
      <c r="D28" s="48">
        <f>E28*F28+IF(I28&lt;&gt;0,I28,0)</f>
        <v>355856.832</v>
      </c>
      <c r="E28" s="48">
        <v>29654.736</v>
      </c>
      <c r="F28" s="49">
        <v>12</v>
      </c>
      <c r="G28" s="50">
        <f>IFERROR(SUM(K28:AC28,AE28)/D28,)</f>
        <v>0.963467746489689</v>
      </c>
      <c r="H28" s="57"/>
      <c r="I28" s="51">
        <f t="array" ref="I28">SUMPRODUCT(('[6]白单流水  导入新模板'!$C:$C=$A$2)*('[6]白单流水  导入新模板'!$AF:$AF=LEFT(LEFT($C$9,5),5))*('[6]白单流水  导入新模板'!$K:$K="代收")*(ISNUMBER(FIND(LEFT($C28,4),'[6]白单流水  导入新模板'!$M:$M,1))),'[6]白单流水  导入新模板'!$S:$S)</f>
        <v>0</v>
      </c>
      <c r="J28" s="57"/>
      <c r="K28" s="52"/>
      <c r="L28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导入新模板'!$K:$K,$C28)</f>
        <v>0</v>
      </c>
      <c r="M28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导入新模板'!$K:$K,$C28)</f>
        <v>0</v>
      </c>
      <c r="N28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导入新模板'!$K:$K,$C28)</f>
        <v>0</v>
      </c>
      <c r="O28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导入新模板'!$K:$K,$C28)</f>
        <v>0</v>
      </c>
      <c r="P28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导入新模板'!$K:$K,$C28)</f>
        <v>0</v>
      </c>
      <c r="Q28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导入新模板'!$K:$K,$C28)</f>
        <v>0</v>
      </c>
      <c r="R28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导入新模板'!$K:$K,$C28)</f>
        <v>0</v>
      </c>
      <c r="S28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导入新模板'!$K:$K,$C28)</f>
        <v>0</v>
      </c>
      <c r="T28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导入新模板'!$K:$K,$C28)</f>
        <v>0</v>
      </c>
      <c r="U28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导入新模板'!$K:$K,$C28)</f>
        <v>0</v>
      </c>
      <c r="V28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导入新模板'!$K:$K,$C28)</f>
        <v>0</v>
      </c>
      <c r="W28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导入新模板'!$K:$K,$C28)</f>
        <v>0</v>
      </c>
      <c r="X28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导入新模板'!$K:$K,$C28)</f>
        <v>0</v>
      </c>
      <c r="Y28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导入新模板'!$K:$K,$C28)</f>
        <v>0</v>
      </c>
      <c r="Z28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导入新模板'!$K:$K,$C28)</f>
        <v>0</v>
      </c>
      <c r="AA28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导入新模板'!$K:$K,$C28)</f>
        <v>0</v>
      </c>
      <c r="AB28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导入新模板'!$K:$K,$C28)</f>
        <v>0</v>
      </c>
      <c r="AC28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导入新模板'!$K:$K,$C28)</f>
        <v>4747.2</v>
      </c>
      <c r="AD28" s="53">
        <f>D28-SUM(T28:AC28)</f>
        <v>351109.632</v>
      </c>
      <c r="AE28" s="53">
        <f>SUM(AH28:AS28)</f>
        <v>338109.38</v>
      </c>
      <c r="AF28" s="54"/>
      <c r="AG28" s="55">
        <f>AD28-AE28-AF28</f>
        <v>13000.252</v>
      </c>
      <c r="AH28" s="48">
        <f>SUMIFS('[6]白单流水  导入新模板'!$S:$S,'[6]白单流水  导入新模板'!$C:$C,$A$2,'[6]白单流水  导入新模板'!$AF:$AF,LEFT(LEFT($C$9,5),5),'[6]白单流水  导入新模板'!$AA:$AA,AH$3,'[6]白单流水  导入新模板'!$K:$K,$C28)</f>
        <v>46727.13</v>
      </c>
      <c r="AI28" s="48">
        <f>SUMIFS('[6]白单流水  导入新模板'!$S:$S,'[6]白单流水  导入新模板'!$C:$C,$A$2,'[6]白单流水  导入新模板'!$AF:$AF,LEFT(LEFT($C$9,5),5),'[6]白单流水  导入新模板'!$AA:$AA,AI$3,'[6]白单流水  导入新模板'!$K:$K,$C28)</f>
        <v>22614.16</v>
      </c>
      <c r="AJ28" s="48">
        <f>SUMIFS('[6]白单流水  导入新模板'!$S:$S,'[6]白单流水  导入新模板'!$C:$C,$A$2,'[6]白单流水  导入新模板'!$AF:$AF,LEFT(LEFT($C$9,5),5),'[6]白单流水  导入新模板'!$AA:$AA,AJ$3,'[6]白单流水  导入新模板'!$K:$K,$C28)</f>
        <v>72789.39</v>
      </c>
      <c r="AK28" s="48">
        <f>SUMIFS('[6]白单流水  导入新模板'!$S:$S,'[6]白单流水  导入新模板'!$C:$C,$A$2,'[6]白单流水  导入新模板'!$AF:$AF,LEFT(LEFT($C$9,5),5),'[6]白单流水  导入新模板'!$AA:$AA,AK$3,'[6]白单流水  导入新模板'!$K:$K,$C28)</f>
        <v>35807.37</v>
      </c>
      <c r="AL28" s="48">
        <f>SUMIFS('[6]白单流水  导入新模板'!$S:$S,'[6]白单流水  导入新模板'!$C:$C,$A$2,'[6]白单流水  导入新模板'!$AF:$AF,LEFT(LEFT($C$9,5),5),'[6]白单流水  导入新模板'!$AA:$AA,AL$3,'[6]白单流水  导入新模板'!$K:$K,$C28)</f>
        <v>35865.41</v>
      </c>
      <c r="AM28" s="48">
        <f>SUMIFS('[6]白单流水  导入新模板'!$S:$S,'[6]白单流水  导入新模板'!$C:$C,$A$2,'[6]白单流水  导入新模板'!$AF:$AF,LEFT(LEFT($C$9,5),5),'[6]白单流水  导入新模板'!$AA:$AA,AM$3,'[6]白单流水  导入新模板'!$K:$K,$C28)</f>
        <v>16068</v>
      </c>
      <c r="AN28" s="48">
        <f>SUMIFS('[6]白单流水  导入新模板'!$S:$S,'[6]白单流水  导入新模板'!$C:$C,$A$2,'[6]白单流水  导入新模板'!$AF:$AF,LEFT(LEFT($C$9,5),5),'[6]白单流水  导入新模板'!$AA:$AA,AN$3,'[6]白单流水  导入新模板'!$K:$K,$C28)</f>
        <v>30573.65</v>
      </c>
      <c r="AO28" s="48">
        <f>SUMIFS('[6]白单流水  导入新模板'!$S:$S,'[6]白单流水  导入新模板'!$C:$C,$A$2,'[6]白单流水  导入新模板'!$AF:$AF,LEFT(LEFT($C$9,5),5),'[6]白单流水  导入新模板'!$AA:$AA,AO$3,'[6]白单流水  导入新模板'!$K:$K,$C28)</f>
        <v>13055.44</v>
      </c>
      <c r="AP28" s="48">
        <f>SUMIFS('[6]白单流水  导入新模板'!$S:$S,'[6]白单流水  导入新模板'!$C:$C,$A$2,'[6]白单流水  导入新模板'!$AF:$AF,LEFT(LEFT($C$9,5),5),'[6]白单流水  导入新模板'!$AA:$AA,AP$3,'[6]白单流水  导入新模板'!$K:$K,$C28)</f>
        <v>14481.69</v>
      </c>
      <c r="AQ28" s="48">
        <f>SUMIFS('[6]白单流水  导入新模板'!$S:$S,'[6]白单流水  导入新模板'!$C:$C,$A$2,'[6]白单流水  导入新模板'!$AF:$AF,LEFT(LEFT($C$9,5),5),'[6]白单流水  导入新模板'!$AA:$AA,AQ$3,'[6]白单流水  导入新模板'!$K:$K,$C28)</f>
        <v>17821.17</v>
      </c>
      <c r="AR28" s="48">
        <f>SUMIFS('[6]白单流水  导入新模板'!$S:$S,'[6]白单流水  导入新模板'!$C:$C,$A$2,'[6]白单流水  导入新模板'!$AF:$AF,LEFT(LEFT($C$9,5),5),'[6]白单流水  导入新模板'!$AA:$AA,AR$3,'[6]白单流水  导入新模板'!$K:$K,$C28)</f>
        <v>21779.93</v>
      </c>
      <c r="AS28" s="48">
        <f>SUMIFS('[6]白单流水  导入新模板'!$S:$S,'[6]白单流水  导入新模板'!$C:$C,$A$2,'[6]白单流水  导入新模板'!$AF:$AF,LEFT(LEFT($C$9,5),5),'[6]白单流水  导入新模板'!$AA:$AA,AS$3,'[6]白单流水  导入新模板'!$K:$K,$C28)</f>
        <v>10526.04</v>
      </c>
      <c r="AT28" s="56"/>
    </row>
    <row r="29" ht="15.6" spans="1:46">
      <c r="A29" s="41"/>
      <c r="B29" s="46"/>
      <c r="C29" s="47" t="s">
        <v>76</v>
      </c>
      <c r="D29" s="48">
        <f>E29*F29+IF(I29&lt;&gt;0,I29,0)</f>
        <v>0</v>
      </c>
      <c r="E29" s="48">
        <v>29654.736</v>
      </c>
      <c r="F29" s="49"/>
      <c r="G29" s="50">
        <f>IFERROR(SUM(K29:AC29,AE29)/D29,)</f>
        <v>0</v>
      </c>
      <c r="H29" s="57"/>
      <c r="I29" s="51">
        <f t="array" ref="I29">SUMPRODUCT(('[6]白单流水  导入新模板'!$C:$C=$A$2)*('[6]白单流水  导入新模板'!$AF:$AF=LEFT(LEFT($C$9,5),5))*('[6]白单流水  导入新模板'!$K:$K="代收")*(ISNUMBER(FIND(LEFT($C29,4),'[6]白单流水  导入新模板'!$M:$M,1))),'[6]白单流水  导入新模板'!$S:$S)</f>
        <v>0</v>
      </c>
      <c r="J29" s="57"/>
      <c r="K29" s="52"/>
      <c r="L29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导入新模板'!$K:$K,$C29)</f>
        <v>0</v>
      </c>
      <c r="M29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导入新模板'!$K:$K,$C29)</f>
        <v>0</v>
      </c>
      <c r="N29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导入新模板'!$K:$K,$C29)</f>
        <v>0</v>
      </c>
      <c r="O29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导入新模板'!$K:$K,$C29)</f>
        <v>0</v>
      </c>
      <c r="P29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导入新模板'!$K:$K,$C29)</f>
        <v>0</v>
      </c>
      <c r="Q29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导入新模板'!$K:$K,$C29)</f>
        <v>0</v>
      </c>
      <c r="R29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导入新模板'!$K:$K,$C29)</f>
        <v>0</v>
      </c>
      <c r="S29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导入新模板'!$K:$K,$C29)</f>
        <v>0</v>
      </c>
      <c r="T29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导入新模板'!$K:$K,$C29)</f>
        <v>0</v>
      </c>
      <c r="U29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导入新模板'!$K:$K,$C29)</f>
        <v>0</v>
      </c>
      <c r="V29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导入新模板'!$K:$K,$C29)</f>
        <v>0</v>
      </c>
      <c r="W29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导入新模板'!$K:$K,$C29)</f>
        <v>0</v>
      </c>
      <c r="X29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导入新模板'!$K:$K,$C29)</f>
        <v>0</v>
      </c>
      <c r="Y29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导入新模板'!$K:$K,$C29)</f>
        <v>0</v>
      </c>
      <c r="Z29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导入新模板'!$K:$K,$C29)</f>
        <v>0</v>
      </c>
      <c r="AA29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导入新模板'!$K:$K,$C29)</f>
        <v>0</v>
      </c>
      <c r="AB29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导入新模板'!$K:$K,$C29)</f>
        <v>0</v>
      </c>
      <c r="AC29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导入新模板'!$K:$K,$C29)</f>
        <v>0</v>
      </c>
      <c r="AD29" s="53">
        <f>D29-SUM(T29:AC29)</f>
        <v>0</v>
      </c>
      <c r="AE29" s="53">
        <f>SUM(AH29:AS29)</f>
        <v>1473.6</v>
      </c>
      <c r="AF29" s="54"/>
      <c r="AG29" s="55">
        <f>AD29-AE29-AF29</f>
        <v>-1473.6</v>
      </c>
      <c r="AH29" s="48">
        <f>SUMIFS('[6]白单流水  导入新模板'!$S:$S,'[6]白单流水  导入新模板'!$C:$C,$A$2,'[6]白单流水  导入新模板'!$AF:$AF,LEFT(LEFT($C$9,5),5),'[6]白单流水  导入新模板'!$AA:$AA,AH$3,'[6]白单流水  导入新模板'!$K:$K,$C29)</f>
        <v>0</v>
      </c>
      <c r="AI29" s="48">
        <f>SUMIFS('[6]白单流水  导入新模板'!$S:$S,'[6]白单流水  导入新模板'!$C:$C,$A$2,'[6]白单流水  导入新模板'!$AF:$AF,LEFT(LEFT($C$9,5),5),'[6]白单流水  导入新模板'!$AA:$AA,AI$3,'[6]白单流水  导入新模板'!$K:$K,$C29)</f>
        <v>0</v>
      </c>
      <c r="AJ29" s="48">
        <f>SUMIFS('[6]白单流水  导入新模板'!$S:$S,'[6]白单流水  导入新模板'!$C:$C,$A$2,'[6]白单流水  导入新模板'!$AF:$AF,LEFT(LEFT($C$9,5),5),'[6]白单流水  导入新模板'!$AA:$AA,AJ$3,'[6]白单流水  导入新模板'!$K:$K,$C29)</f>
        <v>0</v>
      </c>
      <c r="AK29" s="48">
        <f>SUMIFS('[6]白单流水  导入新模板'!$S:$S,'[6]白单流水  导入新模板'!$C:$C,$A$2,'[6]白单流水  导入新模板'!$AF:$AF,LEFT(LEFT($C$9,5),5),'[6]白单流水  导入新模板'!$AA:$AA,AK$3,'[6]白单流水  导入新模板'!$K:$K,$C29)</f>
        <v>0</v>
      </c>
      <c r="AL29" s="48">
        <f>SUMIFS('[6]白单流水  导入新模板'!$S:$S,'[6]白单流水  导入新模板'!$C:$C,$A$2,'[6]白单流水  导入新模板'!$AF:$AF,LEFT(LEFT($C$9,5),5),'[6]白单流水  导入新模板'!$AA:$AA,AL$3,'[6]白单流水  导入新模板'!$K:$K,$C29)</f>
        <v>0</v>
      </c>
      <c r="AM29" s="48">
        <f>SUMIFS('[6]白单流水  导入新模板'!$S:$S,'[6]白单流水  导入新模板'!$C:$C,$A$2,'[6]白单流水  导入新模板'!$AF:$AF,LEFT(LEFT($C$9,5),5),'[6]白单流水  导入新模板'!$AA:$AA,AM$3,'[6]白单流水  导入新模板'!$K:$K,$C29)</f>
        <v>0</v>
      </c>
      <c r="AN29" s="48">
        <f>SUMIFS('[6]白单流水  导入新模板'!$S:$S,'[6]白单流水  导入新模板'!$C:$C,$A$2,'[6]白单流水  导入新模板'!$AF:$AF,LEFT(LEFT($C$9,5),5),'[6]白单流水  导入新模板'!$AA:$AA,AN$3,'[6]白单流水  导入新模板'!$K:$K,$C29)</f>
        <v>0</v>
      </c>
      <c r="AO29" s="48">
        <f>SUMIFS('[6]白单流水  导入新模板'!$S:$S,'[6]白单流水  导入新模板'!$C:$C,$A$2,'[6]白单流水  导入新模板'!$AF:$AF,LEFT(LEFT($C$9,5),5),'[6]白单流水  导入新模板'!$AA:$AA,AO$3,'[6]白单流水  导入新模板'!$K:$K,$C29)</f>
        <v>1473.6</v>
      </c>
      <c r="AP29" s="48">
        <f>SUMIFS('[6]白单流水  导入新模板'!$S:$S,'[6]白单流水  导入新模板'!$C:$C,$A$2,'[6]白单流水  导入新模板'!$AF:$AF,LEFT(LEFT($C$9,5),5),'[6]白单流水  导入新模板'!$AA:$AA,AP$3,'[6]白单流水  导入新模板'!$K:$K,$C29)</f>
        <v>0</v>
      </c>
      <c r="AQ29" s="48">
        <f>SUMIFS('[6]白单流水  导入新模板'!$S:$S,'[6]白单流水  导入新模板'!$C:$C,$A$2,'[6]白单流水  导入新模板'!$AF:$AF,LEFT(LEFT($C$9,5),5),'[6]白单流水  导入新模板'!$AA:$AA,AQ$3,'[6]白单流水  导入新模板'!$K:$K,$C29)</f>
        <v>0</v>
      </c>
      <c r="AR29" s="48">
        <f>SUMIFS('[6]白单流水  导入新模板'!$S:$S,'[6]白单流水  导入新模板'!$C:$C,$A$2,'[6]白单流水  导入新模板'!$AF:$AF,LEFT(LEFT($C$9,5),5),'[6]白单流水  导入新模板'!$AA:$AA,AR$3,'[6]白单流水  导入新模板'!$K:$K,$C29)</f>
        <v>0</v>
      </c>
      <c r="AS29" s="48">
        <f>SUMIFS('[6]白单流水  导入新模板'!$S:$S,'[6]白单流水  导入新模板'!$C:$C,$A$2,'[6]白单流水  导入新模板'!$AF:$AF,LEFT(LEFT($C$9,5),5),'[6]白单流水  导入新模板'!$AA:$AA,AS$3,'[6]白单流水  导入新模板'!$K:$K,$C29)</f>
        <v>0</v>
      </c>
      <c r="AT29" s="56"/>
    </row>
    <row r="30" ht="15.6" spans="1:46">
      <c r="A30" s="41"/>
      <c r="B30" s="46"/>
      <c r="C30" s="47" t="s">
        <v>77</v>
      </c>
      <c r="D30" s="48">
        <f>E30*F30+IF(I30&lt;&gt;0,I30,0)</f>
        <v>0</v>
      </c>
      <c r="E30" s="48">
        <v>29654.736</v>
      </c>
      <c r="F30" s="49"/>
      <c r="G30" s="50">
        <f>IFERROR(SUM(K30:AC30,AE30)/D30,)</f>
        <v>0</v>
      </c>
      <c r="H30" s="57"/>
      <c r="I30" s="51">
        <f t="array" ref="I30">SUMPRODUCT(('[6]白单流水  导入新模板'!$C:$C=$A$2)*('[6]白单流水  导入新模板'!$AF:$AF=LEFT(LEFT($C$9,5),5))*('[6]白单流水  导入新模板'!$K:$K="代收")*(ISNUMBER(FIND(LEFT($C30,4),'[6]白单流水  导入新模板'!$M:$M,1))),'[6]白单流水  导入新模板'!$S:$S)</f>
        <v>0</v>
      </c>
      <c r="J30" s="57"/>
      <c r="K30" s="52"/>
      <c r="L30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导入新模板'!$K:$K,$C30)</f>
        <v>0</v>
      </c>
      <c r="M30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导入新模板'!$K:$K,$C30)</f>
        <v>0</v>
      </c>
      <c r="N30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导入新模板'!$K:$K,$C30)</f>
        <v>0</v>
      </c>
      <c r="O30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导入新模板'!$K:$K,$C30)</f>
        <v>0</v>
      </c>
      <c r="P30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导入新模板'!$K:$K,$C30)</f>
        <v>0</v>
      </c>
      <c r="Q30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导入新模板'!$K:$K,$C30)</f>
        <v>0</v>
      </c>
      <c r="R30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导入新模板'!$K:$K,$C30)</f>
        <v>0</v>
      </c>
      <c r="S30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导入新模板'!$K:$K,$C30)</f>
        <v>0</v>
      </c>
      <c r="T30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导入新模板'!$K:$K,$C30)</f>
        <v>0</v>
      </c>
      <c r="U30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导入新模板'!$K:$K,$C30)</f>
        <v>0</v>
      </c>
      <c r="V30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导入新模板'!$K:$K,$C30)</f>
        <v>0</v>
      </c>
      <c r="W30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导入新模板'!$K:$K,$C30)</f>
        <v>0</v>
      </c>
      <c r="X30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导入新模板'!$K:$K,$C30)</f>
        <v>0</v>
      </c>
      <c r="Y30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导入新模板'!$K:$K,$C30)</f>
        <v>0</v>
      </c>
      <c r="Z30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导入新模板'!$K:$K,$C30)</f>
        <v>0</v>
      </c>
      <c r="AA30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导入新模板'!$K:$K,$C30)</f>
        <v>0</v>
      </c>
      <c r="AB30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导入新模板'!$K:$K,$C30)</f>
        <v>0</v>
      </c>
      <c r="AC30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导入新模板'!$K:$K,$C30)</f>
        <v>0</v>
      </c>
      <c r="AD30" s="53">
        <f>D30-SUM(T30:AC30)</f>
        <v>0</v>
      </c>
      <c r="AE30" s="53">
        <f>SUM(AH30:AS30)</f>
        <v>0</v>
      </c>
      <c r="AF30" s="54"/>
      <c r="AG30" s="55">
        <f>AD30-AE30-AF30</f>
        <v>0</v>
      </c>
      <c r="AH30" s="48">
        <f>SUMIFS('[6]白单流水  导入新模板'!$S:$S,'[6]白单流水  导入新模板'!$C:$C,$A$2,'[6]白单流水  导入新模板'!$AF:$AF,LEFT(LEFT($C$9,5),5),'[6]白单流水  导入新模板'!$AA:$AA,AH$3,'[6]白单流水  导入新模板'!$K:$K,$C30)</f>
        <v>0</v>
      </c>
      <c r="AI30" s="48">
        <f>SUMIFS('[6]白单流水  导入新模板'!$S:$S,'[6]白单流水  导入新模板'!$C:$C,$A$2,'[6]白单流水  导入新模板'!$AF:$AF,LEFT(LEFT($C$9,5),5),'[6]白单流水  导入新模板'!$AA:$AA,AI$3,'[6]白单流水  导入新模板'!$K:$K,$C30)</f>
        <v>0</v>
      </c>
      <c r="AJ30" s="48">
        <f>SUMIFS('[6]白单流水  导入新模板'!$S:$S,'[6]白单流水  导入新模板'!$C:$C,$A$2,'[6]白单流水  导入新模板'!$AF:$AF,LEFT(LEFT($C$9,5),5),'[6]白单流水  导入新模板'!$AA:$AA,AJ$3,'[6]白单流水  导入新模板'!$K:$K,$C30)</f>
        <v>0</v>
      </c>
      <c r="AK30" s="48">
        <f>SUMIFS('[6]白单流水  导入新模板'!$S:$S,'[6]白单流水  导入新模板'!$C:$C,$A$2,'[6]白单流水  导入新模板'!$AF:$AF,LEFT(LEFT($C$9,5),5),'[6]白单流水  导入新模板'!$AA:$AA,AK$3,'[6]白单流水  导入新模板'!$K:$K,$C30)</f>
        <v>0</v>
      </c>
      <c r="AL30" s="48">
        <f>SUMIFS('[6]白单流水  导入新模板'!$S:$S,'[6]白单流水  导入新模板'!$C:$C,$A$2,'[6]白单流水  导入新模板'!$AF:$AF,LEFT(LEFT($C$9,5),5),'[6]白单流水  导入新模板'!$AA:$AA,AL$3,'[6]白单流水  导入新模板'!$K:$K,$C30)</f>
        <v>0</v>
      </c>
      <c r="AM30" s="48">
        <f>SUMIFS('[6]白单流水  导入新模板'!$S:$S,'[6]白单流水  导入新模板'!$C:$C,$A$2,'[6]白单流水  导入新模板'!$AF:$AF,LEFT(LEFT($C$9,5),5),'[6]白单流水  导入新模板'!$AA:$AA,AM$3,'[6]白单流水  导入新模板'!$K:$K,$C30)</f>
        <v>0</v>
      </c>
      <c r="AN30" s="48">
        <f>SUMIFS('[6]白单流水  导入新模板'!$S:$S,'[6]白单流水  导入新模板'!$C:$C,$A$2,'[6]白单流水  导入新模板'!$AF:$AF,LEFT(LEFT($C$9,5),5),'[6]白单流水  导入新模板'!$AA:$AA,AN$3,'[6]白单流水  导入新模板'!$K:$K,$C30)</f>
        <v>0</v>
      </c>
      <c r="AO30" s="48">
        <f>SUMIFS('[6]白单流水  导入新模板'!$S:$S,'[6]白单流水  导入新模板'!$C:$C,$A$2,'[6]白单流水  导入新模板'!$AF:$AF,LEFT(LEFT($C$9,5),5),'[6]白单流水  导入新模板'!$AA:$AA,AO$3,'[6]白单流水  导入新模板'!$K:$K,$C30)</f>
        <v>0</v>
      </c>
      <c r="AP30" s="48">
        <f>SUMIFS('[6]白单流水  导入新模板'!$S:$S,'[6]白单流水  导入新模板'!$C:$C,$A$2,'[6]白单流水  导入新模板'!$AF:$AF,LEFT(LEFT($C$9,5),5),'[6]白单流水  导入新模板'!$AA:$AA,AP$3,'[6]白单流水  导入新模板'!$K:$K,$C30)</f>
        <v>0</v>
      </c>
      <c r="AQ30" s="48">
        <f>SUMIFS('[6]白单流水  导入新模板'!$S:$S,'[6]白单流水  导入新模板'!$C:$C,$A$2,'[6]白单流水  导入新模板'!$AF:$AF,LEFT(LEFT($C$9,5),5),'[6]白单流水  导入新模板'!$AA:$AA,AQ$3,'[6]白单流水  导入新模板'!$K:$K,$C30)</f>
        <v>0</v>
      </c>
      <c r="AR30" s="48">
        <f>SUMIFS('[6]白单流水  导入新模板'!$S:$S,'[6]白单流水  导入新模板'!$C:$C,$A$2,'[6]白单流水  导入新模板'!$AF:$AF,LEFT(LEFT($C$9,5),5),'[6]白单流水  导入新模板'!$AA:$AA,AR$3,'[6]白单流水  导入新模板'!$K:$K,$C30)</f>
        <v>0</v>
      </c>
      <c r="AS30" s="48">
        <f>SUMIFS('[6]白单流水  导入新模板'!$S:$S,'[6]白单流水  导入新模板'!$C:$C,$A$2,'[6]白单流水  导入新模板'!$AF:$AF,LEFT(LEFT($C$9,5),5),'[6]白单流水  导入新模板'!$AA:$AA,AS$3,'[6]白单流水  导入新模板'!$K:$K,$C30)</f>
        <v>0</v>
      </c>
      <c r="AT30" s="56"/>
    </row>
    <row r="31" ht="15.6" spans="1:46">
      <c r="A31" s="41"/>
      <c r="B31" s="46"/>
      <c r="C31" s="47" t="s">
        <v>78</v>
      </c>
      <c r="D31" s="48">
        <f>E31*F31</f>
        <v>0</v>
      </c>
      <c r="E31" s="48"/>
      <c r="F31" s="49"/>
      <c r="G31" s="50"/>
      <c r="H31" s="57"/>
      <c r="I31" s="51">
        <f t="array" ref="I31">SUMPRODUCT(('[6]白单流水  导入新模板'!$C:$C=$A$2)*('[6]白单流水  导入新模板'!$AF:$AF=LEFT(LEFT($C$9,5),5))*('[6]白单流水  导入新模板'!$K:$K="代收")*(ISNUMBER(FIND(LEFT($C31,4),'[6]白单流水  导入新模板'!$M:$M,1))),'[6]白单流水  导入新模板'!$S:$S)</f>
        <v>0</v>
      </c>
      <c r="J31" s="57"/>
      <c r="K31" s="52"/>
      <c r="L31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导入新模板'!$K:$K,$C31)</f>
        <v>0</v>
      </c>
      <c r="M31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导入新模板'!$K:$K,$C31)</f>
        <v>0</v>
      </c>
      <c r="N31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导入新模板'!$K:$K,$C31)</f>
        <v>0</v>
      </c>
      <c r="O31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导入新模板'!$K:$K,$C31)</f>
        <v>0</v>
      </c>
      <c r="P31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导入新模板'!$K:$K,$C31)</f>
        <v>0</v>
      </c>
      <c r="Q31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导入新模板'!$K:$K,$C31)</f>
        <v>0</v>
      </c>
      <c r="R31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导入新模板'!$K:$K,$C31)</f>
        <v>0</v>
      </c>
      <c r="S31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导入新模板'!$K:$K,$C31)</f>
        <v>0</v>
      </c>
      <c r="T31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导入新模板'!$K:$K,$C31)</f>
        <v>0</v>
      </c>
      <c r="U31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导入新模板'!$K:$K,$C31)</f>
        <v>0</v>
      </c>
      <c r="V31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导入新模板'!$K:$K,$C31)</f>
        <v>0</v>
      </c>
      <c r="W31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导入新模板'!$K:$K,$C31)</f>
        <v>0</v>
      </c>
      <c r="X31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导入新模板'!$K:$K,$C31)</f>
        <v>0</v>
      </c>
      <c r="Y31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导入新模板'!$K:$K,$C31)</f>
        <v>0</v>
      </c>
      <c r="Z31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导入新模板'!$K:$K,$C31)</f>
        <v>0</v>
      </c>
      <c r="AA31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导入新模板'!$K:$K,$C31)</f>
        <v>0</v>
      </c>
      <c r="AB31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导入新模板'!$K:$K,$C31)</f>
        <v>0</v>
      </c>
      <c r="AC31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导入新模板'!$K:$K,$C31)</f>
        <v>0</v>
      </c>
      <c r="AD31" s="53">
        <f>D31-SUM(T31:AC31)</f>
        <v>0</v>
      </c>
      <c r="AE31" s="53">
        <f>SUM(AH31:AS31)</f>
        <v>0</v>
      </c>
      <c r="AF31" s="54"/>
      <c r="AG31" s="55">
        <f>AD31-AE31-AF31</f>
        <v>0</v>
      </c>
      <c r="AH31" s="48">
        <f>SUMIFS('[6]白单流水  导入新模板'!$S:$S,'[6]白单流水  导入新模板'!$C:$C,$A$2,'[6]白单流水  导入新模板'!$AF:$AF,LEFT(LEFT($C$9,5),5),'[6]白单流水  导入新模板'!$AA:$AA,AH$3,'[6]白单流水  导入新模板'!$K:$K,$C31)</f>
        <v>0</v>
      </c>
      <c r="AI31" s="48">
        <f>SUMIFS('[6]白单流水  导入新模板'!$S:$S,'[6]白单流水  导入新模板'!$C:$C,$A$2,'[6]白单流水  导入新模板'!$AF:$AF,LEFT(LEFT($C$9,5),5),'[6]白单流水  导入新模板'!$AA:$AA,AI$3,'[6]白单流水  导入新模板'!$K:$K,$C31)</f>
        <v>0</v>
      </c>
      <c r="AJ31" s="48">
        <f>SUMIFS('[6]白单流水  导入新模板'!$S:$S,'[6]白单流水  导入新模板'!$C:$C,$A$2,'[6]白单流水  导入新模板'!$AF:$AF,LEFT(LEFT($C$9,5),5),'[6]白单流水  导入新模板'!$AA:$AA,AJ$3,'[6]白单流水  导入新模板'!$K:$K,$C31)</f>
        <v>0</v>
      </c>
      <c r="AK31" s="48">
        <f>SUMIFS('[6]白单流水  导入新模板'!$S:$S,'[6]白单流水  导入新模板'!$C:$C,$A$2,'[6]白单流水  导入新模板'!$AF:$AF,LEFT(LEFT($C$9,5),5),'[6]白单流水  导入新模板'!$AA:$AA,AK$3,'[6]白单流水  导入新模板'!$K:$K,$C31)</f>
        <v>0</v>
      </c>
      <c r="AL31" s="48">
        <f>SUMIFS('[6]白单流水  导入新模板'!$S:$S,'[6]白单流水  导入新模板'!$C:$C,$A$2,'[6]白单流水  导入新模板'!$AF:$AF,LEFT(LEFT($C$9,5),5),'[6]白单流水  导入新模板'!$AA:$AA,AL$3,'[6]白单流水  导入新模板'!$K:$K,$C31)</f>
        <v>0</v>
      </c>
      <c r="AM31" s="48">
        <f>SUMIFS('[6]白单流水  导入新模板'!$S:$S,'[6]白单流水  导入新模板'!$C:$C,$A$2,'[6]白单流水  导入新模板'!$AF:$AF,LEFT(LEFT($C$9,5),5),'[6]白单流水  导入新模板'!$AA:$AA,AM$3,'[6]白单流水  导入新模板'!$K:$K,$C31)</f>
        <v>0</v>
      </c>
      <c r="AN31" s="48">
        <f>SUMIFS('[6]白单流水  导入新模板'!$S:$S,'[6]白单流水  导入新模板'!$C:$C,$A$2,'[6]白单流水  导入新模板'!$AF:$AF,LEFT(LEFT($C$9,5),5),'[6]白单流水  导入新模板'!$AA:$AA,AN$3,'[6]白单流水  导入新模板'!$K:$K,$C31)</f>
        <v>0</v>
      </c>
      <c r="AO31" s="48">
        <f>SUMIFS('[6]白单流水  导入新模板'!$S:$S,'[6]白单流水  导入新模板'!$C:$C,$A$2,'[6]白单流水  导入新模板'!$AF:$AF,LEFT(LEFT($C$9,5),5),'[6]白单流水  导入新模板'!$AA:$AA,AO$3,'[6]白单流水  导入新模板'!$K:$K,$C31)</f>
        <v>0</v>
      </c>
      <c r="AP31" s="48">
        <f>SUMIFS('[6]白单流水  导入新模板'!$S:$S,'[6]白单流水  导入新模板'!$C:$C,$A$2,'[6]白单流水  导入新模板'!$AF:$AF,LEFT(LEFT($C$9,5),5),'[6]白单流水  导入新模板'!$AA:$AA,AP$3,'[6]白单流水  导入新模板'!$K:$K,$C31)</f>
        <v>0</v>
      </c>
      <c r="AQ31" s="48">
        <f>SUMIFS('[6]白单流水  导入新模板'!$S:$S,'[6]白单流水  导入新模板'!$C:$C,$A$2,'[6]白单流水  导入新模板'!$AF:$AF,LEFT(LEFT($C$9,5),5),'[6]白单流水  导入新模板'!$AA:$AA,AQ$3,'[6]白单流水  导入新模板'!$K:$K,$C31)</f>
        <v>0</v>
      </c>
      <c r="AR31" s="48">
        <f>SUMIFS('[6]白单流水  导入新模板'!$S:$S,'[6]白单流水  导入新模板'!$C:$C,$A$2,'[6]白单流水  导入新模板'!$AF:$AF,LEFT(LEFT($C$9,5),5),'[6]白单流水  导入新模板'!$AA:$AA,AR$3,'[6]白单流水  导入新模板'!$K:$K,$C31)</f>
        <v>0</v>
      </c>
      <c r="AS31" s="48">
        <f>SUMIFS('[6]白单流水  导入新模板'!$S:$S,'[6]白单流水  导入新模板'!$C:$C,$A$2,'[6]白单流水  导入新模板'!$AF:$AF,LEFT(LEFT($C$9,5),5),'[6]白单流水  导入新模板'!$AA:$AA,AS$3,'[6]白单流水  导入新模板'!$K:$K,$C31)</f>
        <v>0</v>
      </c>
      <c r="AT31" s="56"/>
    </row>
    <row r="32" ht="46.8" spans="1:46">
      <c r="A32" s="41"/>
      <c r="B32" s="46" t="s">
        <v>79</v>
      </c>
      <c r="C32" s="58" t="s">
        <v>80</v>
      </c>
      <c r="D32" s="52"/>
      <c r="E32" s="52"/>
      <c r="F32" s="59"/>
      <c r="G32" s="60"/>
      <c r="H32" s="60"/>
      <c r="I32" s="60"/>
      <c r="J32" s="60"/>
      <c r="K32" s="52"/>
      <c r="L32" s="48">
        <f>SUMIFS('[6]白单流水  导入新模板'!$S:$S,'[6]白单流水  导入新模板'!$C:$C,$A$2,'[6]白单流水  导入新模板'!$AF:$AF,LEFT(LEFT($C$9,5),5),'[6]白单流水  导入新模板'!$AB:$AB,LEFT(LEFT(L$3,4),4),'[6]白单流水  导入新模板'!$K:$K,"代收")</f>
        <v>0</v>
      </c>
      <c r="M32" s="48">
        <f>SUMIFS('[6]白单流水  导入新模板'!$S:$S,'[6]白单流水  导入新模板'!$C:$C,$A$2,'[6]白单流水  导入新模板'!$AF:$AF,LEFT(LEFT($C$9,5),5),'[6]白单流水  导入新模板'!$AB:$AB,LEFT(LEFT(M$3,4),4),'[6]白单流水  导入新模板'!$K:$K,"代收")</f>
        <v>0</v>
      </c>
      <c r="N32" s="48">
        <f>SUMIFS('[6]白单流水  导入新模板'!$S:$S,'[6]白单流水  导入新模板'!$C:$C,$A$2,'[6]白单流水  导入新模板'!$AF:$AF,LEFT(LEFT($C$9,5),5),'[6]白单流水  导入新模板'!$AB:$AB,LEFT(LEFT(N$3,4),4),'[6]白单流水  导入新模板'!$K:$K,"代收")</f>
        <v>0</v>
      </c>
      <c r="O32" s="48">
        <f>SUMIFS('[6]白单流水  导入新模板'!$S:$S,'[6]白单流水  导入新模板'!$C:$C,$A$2,'[6]白单流水  导入新模板'!$AF:$AF,LEFT(LEFT($C$9,5),5),'[6]白单流水  导入新模板'!$AB:$AB,LEFT(LEFT(O$3,4),4),'[6]白单流水  导入新模板'!$K:$K,"代收")</f>
        <v>0</v>
      </c>
      <c r="P32" s="48">
        <f>SUMIFS('[6]白单流水  导入新模板'!$S:$S,'[6]白单流水  导入新模板'!$C:$C,$A$2,'[6]白单流水  导入新模板'!$AF:$AF,LEFT(LEFT($C$9,5),5),'[6]白单流水  导入新模板'!$AB:$AB,LEFT(LEFT(P$3,4),4),'[6]白单流水  导入新模板'!$K:$K,"代收")</f>
        <v>0</v>
      </c>
      <c r="Q32" s="48">
        <f>SUMIFS('[6]白单流水  导入新模板'!$S:$S,'[6]白单流水  导入新模板'!$C:$C,$A$2,'[6]白单流水  导入新模板'!$AF:$AF,LEFT(LEFT($C$9,5),5),'[6]白单流水  导入新模板'!$AB:$AB,LEFT(LEFT(Q$3,4),4),'[6]白单流水  导入新模板'!$K:$K,"代收")</f>
        <v>0</v>
      </c>
      <c r="R32" s="48">
        <f>SUMIFS('[6]白单流水  导入新模板'!$S:$S,'[6]白单流水  导入新模板'!$C:$C,$A$2,'[6]白单流水  导入新模板'!$AF:$AF,LEFT(LEFT($C$9,5),5),'[6]白单流水  导入新模板'!$AB:$AB,LEFT(LEFT(R$3,4),4),'[6]白单流水  导入新模板'!$K:$K,"代收")</f>
        <v>0</v>
      </c>
      <c r="S32" s="48">
        <f>SUMIFS('[6]白单流水  导入新模板'!$S:$S,'[6]白单流水  导入新模板'!$C:$C,$A$2,'[6]白单流水  导入新模板'!$AF:$AF,LEFT(LEFT($C$9,5),5),'[6]白单流水  导入新模板'!$AB:$AB,LEFT(LEFT(S$3,4),4),'[6]白单流水  导入新模板'!$K:$K,"代收")</f>
        <v>0</v>
      </c>
      <c r="T32" s="48">
        <f>SUMIFS('[6]白单流水  导入新模板'!$S:$S,'[6]白单流水  导入新模板'!$C:$C,$A$2,'[6]白单流水  导入新模板'!$AF:$AF,LEFT(LEFT($C$9,5),5),'[6]白单流水  导入新模板'!$AB:$AB,LEFT(LEFT(T$3,4),4),'[6]白单流水  导入新模板'!$K:$K,"代收")</f>
        <v>0</v>
      </c>
      <c r="U32" s="48">
        <f>SUMIFS('[6]白单流水  导入新模板'!$S:$S,'[6]白单流水  导入新模板'!$C:$C,$A$2,'[6]白单流水  导入新模板'!$AF:$AF,LEFT(LEFT($C$9,5),5),'[6]白单流水  导入新模板'!$AB:$AB,LEFT(LEFT(U$3,4),4),'[6]白单流水  导入新模板'!$K:$K,"代收")</f>
        <v>0</v>
      </c>
      <c r="V32" s="48">
        <f>SUMIFS('[6]白单流水  导入新模板'!$S:$S,'[6]白单流水  导入新模板'!$C:$C,$A$2,'[6]白单流水  导入新模板'!$AF:$AF,LEFT(LEFT($C$9,5),5),'[6]白单流水  导入新模板'!$AB:$AB,LEFT(LEFT(V$3,4),4),'[6]白单流水  导入新模板'!$K:$K,"代收")</f>
        <v>0</v>
      </c>
      <c r="W32" s="48">
        <f>SUMIFS('[6]白单流水  导入新模板'!$S:$S,'[6]白单流水  导入新模板'!$C:$C,$A$2,'[6]白单流水  导入新模板'!$AF:$AF,LEFT(LEFT($C$9,5),5),'[6]白单流水  导入新模板'!$AB:$AB,LEFT(LEFT(W$3,4),4),'[6]白单流水  导入新模板'!$K:$K,"代收")</f>
        <v>0</v>
      </c>
      <c r="X32" s="48">
        <f>SUMIFS('[6]白单流水  导入新模板'!$S:$S,'[6]白单流水  导入新模板'!$C:$C,$A$2,'[6]白单流水  导入新模板'!$AF:$AF,LEFT(LEFT($C$9,5),5),'[6]白单流水  导入新模板'!$AB:$AB,LEFT(LEFT(X$3,4),4),'[6]白单流水  导入新模板'!$K:$K,"代收")</f>
        <v>50187.87</v>
      </c>
      <c r="Y32" s="48">
        <f>SUMIFS('[6]白单流水  导入新模板'!$S:$S,'[6]白单流水  导入新模板'!$C:$C,$A$2,'[6]白单流水  导入新模板'!$AF:$AF,LEFT(LEFT($C$9,5),5),'[6]白单流水  导入新模板'!$AB:$AB,LEFT(LEFT(Y$3,4),4),'[6]白单流水  导入新模板'!$K:$K,"代收")</f>
        <v>909.28</v>
      </c>
      <c r="Z32" s="48">
        <f>SUMIFS('[6]白单流水  导入新模板'!$S:$S,'[6]白单流水  导入新模板'!$C:$C,$A$2,'[6]白单流水  导入新模板'!$AF:$AF,LEFT(LEFT($C$9,5),5),'[6]白单流水  导入新模板'!$AB:$AB,LEFT(LEFT(Z$3,4),4),'[6]白单流水  导入新模板'!$K:$K,"代收")</f>
        <v>-278.98</v>
      </c>
      <c r="AA32" s="48">
        <f>SUMIFS('[6]白单流水  导入新模板'!$S:$S,'[6]白单流水  导入新模板'!$C:$C,$A$2,'[6]白单流水  导入新模板'!$AF:$AF,LEFT(LEFT($C$9,5),5),'[6]白单流水  导入新模板'!$AB:$AB,LEFT(LEFT(AA$3,4),4),'[6]白单流水  导入新模板'!$K:$K,"代收")</f>
        <v>0</v>
      </c>
      <c r="AB32" s="48">
        <f>SUMIFS('[6]白单流水  导入新模板'!$S:$S,'[6]白单流水  导入新模板'!$C:$C,$A$2,'[6]白单流水  导入新模板'!$AF:$AF,LEFT(LEFT($C$9,5),5),'[6]白单流水  导入新模板'!$AB:$AB,LEFT(LEFT(AB$3,4),4),'[6]白单流水  导入新模板'!$K:$K,"代收")</f>
        <v>0</v>
      </c>
      <c r="AC32" s="48">
        <f>SUMIFS('[6]白单流水  导入新模板'!$S:$S,'[6]白单流水  导入新模板'!$C:$C,$A$2,'[6]白单流水  导入新模板'!$AF:$AF,LEFT(LEFT($C$9,5),5),'[6]白单流水  导入新模板'!$AB:$AB,LEFT(LEFT(AC$3,4),4),'[6]白单流水  导入新模板'!$K:$K,"代收")</f>
        <v>0</v>
      </c>
      <c r="AD32" s="53"/>
      <c r="AE32" s="53">
        <f>SUM(AH32:AS32)</f>
        <v>0</v>
      </c>
      <c r="AF32" s="52"/>
      <c r="AG32" s="52"/>
      <c r="AH32" s="48">
        <f>SUMIFS('[6]白单流水  导入新模板'!$S:$S,'[6]白单流水  导入新模板'!$C:$C,$A$2,'[6]白单流水  导入新模板'!$AF:$AF,LEFT(LEFT($C$9,5),5),'[6]白单流水  导入新模板'!$AA:$AA,AH$3,'[6]白单流水  导入新模板'!$K:$K,"代收")</f>
        <v>0</v>
      </c>
      <c r="AI32" s="48">
        <f>SUMIFS('[6]白单流水  导入新模板'!$S:$S,'[6]白单流水  导入新模板'!$C:$C,$A$2,'[6]白单流水  导入新模板'!$AF:$AF,LEFT(LEFT($C$9,5),5),'[6]白单流水  导入新模板'!$AA:$AA,AI$3,'[6]白单流水  导入新模板'!$K:$K,"代收")</f>
        <v>0</v>
      </c>
      <c r="AJ32" s="48">
        <f>SUMIFS('[6]白单流水  导入新模板'!$S:$S,'[6]白单流水  导入新模板'!$C:$C,$A$2,'[6]白单流水  导入新模板'!$AF:$AF,LEFT(LEFT($C$9,5),5),'[6]白单流水  导入新模板'!$AA:$AA,AJ$3,'[6]白单流水  导入新模板'!$K:$K,"代收")</f>
        <v>0</v>
      </c>
      <c r="AK32" s="48">
        <f>SUMIFS('[6]白单流水  导入新模板'!$S:$S,'[6]白单流水  导入新模板'!$C:$C,$A$2,'[6]白单流水  导入新模板'!$AF:$AF,LEFT(LEFT($C$9,5),5),'[6]白单流水  导入新模板'!$AA:$AA,AK$3,'[6]白单流水  导入新模板'!$K:$K,"代收")</f>
        <v>0</v>
      </c>
      <c r="AL32" s="48">
        <f>SUMIFS('[6]白单流水  导入新模板'!$S:$S,'[6]白单流水  导入新模板'!$C:$C,$A$2,'[6]白单流水  导入新模板'!$AF:$AF,LEFT(LEFT($C$9,5),5),'[6]白单流水  导入新模板'!$AA:$AA,AL$3,'[6]白单流水  导入新模板'!$K:$K,"代收")</f>
        <v>0</v>
      </c>
      <c r="AM32" s="48">
        <f>SUMIFS('[6]白单流水  导入新模板'!$S:$S,'[6]白单流水  导入新模板'!$C:$C,$A$2,'[6]白单流水  导入新模板'!$AF:$AF,LEFT(LEFT($C$9,5),5),'[6]白单流水  导入新模板'!$AA:$AA,AM$3,'[6]白单流水  导入新模板'!$K:$K,"代收")</f>
        <v>0</v>
      </c>
      <c r="AN32" s="48">
        <f>SUMIFS('[6]白单流水  导入新模板'!$S:$S,'[6]白单流水  导入新模板'!$C:$C,$A$2,'[6]白单流水  导入新模板'!$AF:$AF,LEFT(LEFT($C$9,5),5),'[6]白单流水  导入新模板'!$AA:$AA,AN$3,'[6]白单流水  导入新模板'!$K:$K,"代收")</f>
        <v>0</v>
      </c>
      <c r="AO32" s="48">
        <f>SUMIFS('[6]白单流水  导入新模板'!$S:$S,'[6]白单流水  导入新模板'!$C:$C,$A$2,'[6]白单流水  导入新模板'!$AF:$AF,LEFT(LEFT($C$9,5),5),'[6]白单流水  导入新模板'!$AA:$AA,AO$3,'[6]白单流水  导入新模板'!$K:$K,"代收")</f>
        <v>0</v>
      </c>
      <c r="AP32" s="48">
        <f>SUMIFS('[6]白单流水  导入新模板'!$S:$S,'[6]白单流水  导入新模板'!$C:$C,$A$2,'[6]白单流水  导入新模板'!$AF:$AF,LEFT(LEFT($C$9,5),5),'[6]白单流水  导入新模板'!$AA:$AA,AP$3,'[6]白单流水  导入新模板'!$K:$K,"代收")</f>
        <v>0</v>
      </c>
      <c r="AQ32" s="48">
        <f>SUMIFS('[6]白单流水  导入新模板'!$S:$S,'[6]白单流水  导入新模板'!$C:$C,$A$2,'[6]白单流水  导入新模板'!$AF:$AF,LEFT(LEFT($C$9,5),5),'[6]白单流水  导入新模板'!$AA:$AA,AQ$3,'[6]白单流水  导入新模板'!$K:$K,"代收")</f>
        <v>0</v>
      </c>
      <c r="AR32" s="48">
        <f>SUMIFS('[6]白单流水  导入新模板'!$S:$S,'[6]白单流水  导入新模板'!$C:$C,$A$2,'[6]白单流水  导入新模板'!$AF:$AF,LEFT(LEFT($C$9,5),5),'[6]白单流水  导入新模板'!$AA:$AA,AR$3,'[6]白单流水  导入新模板'!$K:$K,"代收")</f>
        <v>0</v>
      </c>
      <c r="AS32" s="48">
        <f>SUMIFS('[6]白单流水  导入新模板'!$S:$S,'[6]白单流水  导入新模板'!$C:$C,$A$2,'[6]白单流水  导入新模板'!$AF:$AF,LEFT(LEFT($C$9,5),5),'[6]白单流水  导入新模板'!$AA:$AA,AS$3,'[6]白单流水  导入新模板'!$K:$K,"代收")</f>
        <v>0</v>
      </c>
      <c r="AT32" s="52"/>
    </row>
    <row r="33" ht="31.2" spans="1:47">
      <c r="A33" s="41"/>
      <c r="B33" s="42">
        <v>2</v>
      </c>
      <c r="C33" s="42" t="s">
        <v>81</v>
      </c>
      <c r="D33" s="43">
        <f>SUM(D34:D55)</f>
        <v>2699447.325</v>
      </c>
      <c r="E33" s="43">
        <f>SUM(E34:E55)</f>
        <v>296291.313</v>
      </c>
      <c r="F33" s="43">
        <f>SUM(F34:F55)</f>
        <v>82</v>
      </c>
      <c r="G33" s="44"/>
      <c r="H33" s="45">
        <f>SUM(H45:H55)</f>
        <v>53092.3780000001</v>
      </c>
      <c r="I33" s="45"/>
      <c r="J33" s="45">
        <f>SUM(J45:J55)</f>
        <v>-704.022999999754</v>
      </c>
      <c r="K33" s="43"/>
      <c r="L33" s="43">
        <f>SUM(L34:L55)</f>
        <v>0</v>
      </c>
      <c r="M33" s="43">
        <f>SUM(M34:M55)</f>
        <v>0</v>
      </c>
      <c r="N33" s="43">
        <f>SUM(N34:N55)</f>
        <v>0</v>
      </c>
      <c r="O33" s="43">
        <f>SUM(O34:O55)</f>
        <v>0</v>
      </c>
      <c r="P33" s="43">
        <f>SUM(P34:P55)</f>
        <v>0</v>
      </c>
      <c r="Q33" s="43">
        <f>SUM(Q34:Q55)</f>
        <v>0</v>
      </c>
      <c r="R33" s="43">
        <f>SUM(R34:R55)</f>
        <v>0</v>
      </c>
      <c r="S33" s="43">
        <f>SUM(S34:S55)</f>
        <v>0</v>
      </c>
      <c r="T33" s="43">
        <f>SUM(T34:T55)</f>
        <v>0</v>
      </c>
      <c r="U33" s="43">
        <f>SUM(U34:U55)</f>
        <v>0</v>
      </c>
      <c r="V33" s="43">
        <f>SUM(V34:V55)</f>
        <v>0</v>
      </c>
      <c r="W33" s="43">
        <f>SUM(W34:W55)</f>
        <v>0</v>
      </c>
      <c r="X33" s="43">
        <f>SUM(X34:X55)</f>
        <v>293190.68</v>
      </c>
      <c r="Y33" s="43">
        <f>SUM(Y34:Y55)</f>
        <v>364003.49</v>
      </c>
      <c r="Z33" s="43">
        <f>SUM(Z34:Z55)</f>
        <v>462675.22</v>
      </c>
      <c r="AA33" s="43">
        <f>SUM(AA34:AA55)</f>
        <v>380221.97</v>
      </c>
      <c r="AB33" s="43">
        <f>SUM(AB34:AB55)</f>
        <v>373156.67</v>
      </c>
      <c r="AC33" s="43">
        <f>SUM(AC34:AC55)</f>
        <v>386785.52</v>
      </c>
      <c r="AD33" s="43">
        <f>SUM(AD34:AD55)</f>
        <v>439413.775</v>
      </c>
      <c r="AE33" s="43">
        <f>SUM(AE34:AE55)</f>
        <v>259001.38</v>
      </c>
      <c r="AF33" s="43">
        <f>SUM(AF34:AF55)</f>
        <v>0</v>
      </c>
      <c r="AG33" s="43">
        <f>SUM(AG34:AG55)</f>
        <v>180412.395</v>
      </c>
      <c r="AH33" s="43">
        <f>SUM(AH34:AH55)</f>
        <v>9038.03</v>
      </c>
      <c r="AI33" s="43">
        <f>SUM(AI34:AI55)</f>
        <v>15524.56</v>
      </c>
      <c r="AJ33" s="43">
        <f>SUM(AJ34:AJ55)</f>
        <v>25520.99</v>
      </c>
      <c r="AK33" s="43">
        <f>SUM(AK34:AK55)</f>
        <v>56476.99</v>
      </c>
      <c r="AL33" s="43">
        <f>SUM(AL34:AL55)</f>
        <v>19613.19</v>
      </c>
      <c r="AM33" s="43">
        <f>SUM(AM34:AM55)</f>
        <v>16285.83</v>
      </c>
      <c r="AN33" s="43">
        <f>SUM(AN34:AN55)</f>
        <v>37754.79</v>
      </c>
      <c r="AO33" s="43">
        <f>SUM(AO34:AO55)</f>
        <v>15586.05</v>
      </c>
      <c r="AP33" s="43">
        <f>SUM(AP34:AP55)</f>
        <v>3675.27</v>
      </c>
      <c r="AQ33" s="43">
        <f>SUM(AQ34:AQ55)</f>
        <v>21058.1</v>
      </c>
      <c r="AR33" s="43">
        <f>SUM(AR34:AR55)</f>
        <v>23451.88</v>
      </c>
      <c r="AS33" s="43">
        <f>SUM(AS34:AS55)</f>
        <v>15015.7</v>
      </c>
      <c r="AT33" s="43"/>
      <c r="AU33" s="1">
        <f>X33+Y33+Z33+AA33+AB33+AC33+AE33</f>
        <v>2519034.93</v>
      </c>
    </row>
    <row r="34" ht="15.6" hidden="1" spans="1:47">
      <c r="A34" s="41"/>
      <c r="B34" s="46"/>
      <c r="C34" s="47" t="s">
        <v>58</v>
      </c>
      <c r="D34" s="52">
        <f>E34*F34</f>
        <v>0</v>
      </c>
      <c r="E34" s="48"/>
      <c r="F34" s="49"/>
      <c r="G34" s="50"/>
      <c r="H34" s="50"/>
      <c r="I34" s="50"/>
      <c r="J34" s="50"/>
      <c r="K34" s="52"/>
      <c r="L34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导入新模板'!$K:$K,$C34)</f>
        <v>0</v>
      </c>
      <c r="M34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导入新模板'!$K:$K,$C34)</f>
        <v>0</v>
      </c>
      <c r="N34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导入新模板'!$K:$K,$C34)</f>
        <v>0</v>
      </c>
      <c r="O34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导入新模板'!$K:$K,$C34)</f>
        <v>0</v>
      </c>
      <c r="P34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导入新模板'!$K:$K,$C34)</f>
        <v>0</v>
      </c>
      <c r="Q34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导入新模板'!$K:$K,$C34)</f>
        <v>0</v>
      </c>
      <c r="R34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导入新模板'!$K:$K,$C34)</f>
        <v>0</v>
      </c>
      <c r="S34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导入新模板'!$K:$K,$C34)</f>
        <v>0</v>
      </c>
      <c r="T34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导入新模板'!$K:$K,$C34)</f>
        <v>0</v>
      </c>
      <c r="U34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导入新模板'!$K:$K,$C34)</f>
        <v>0</v>
      </c>
      <c r="V34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导入新模板'!$K:$K,$C34)</f>
        <v>0</v>
      </c>
      <c r="W34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导入新模板'!$K:$K,$C34)</f>
        <v>0</v>
      </c>
      <c r="X34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导入新模板'!$K:$K,$C34)</f>
        <v>0</v>
      </c>
      <c r="Y34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导入新模板'!$K:$K,$C34)</f>
        <v>0</v>
      </c>
      <c r="Z34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导入新模板'!$K:$K,$C34)</f>
        <v>0</v>
      </c>
      <c r="AA34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导入新模板'!$K:$K,$C34)</f>
        <v>0</v>
      </c>
      <c r="AB34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导入新模板'!$K:$K,$C34)</f>
        <v>0</v>
      </c>
      <c r="AC34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导入新模板'!$K:$K,$C34)</f>
        <v>0</v>
      </c>
      <c r="AD34" s="53">
        <f>D34-SUM(T34:AC34)</f>
        <v>0</v>
      </c>
      <c r="AE34" s="53">
        <f>SUM(AH34:AS34)</f>
        <v>0</v>
      </c>
      <c r="AF34" s="54"/>
      <c r="AG34" s="55">
        <f>AD34-AE34-AF34</f>
        <v>0</v>
      </c>
      <c r="AH34" s="48">
        <f>SUMIFS('[6]白单流水  导入新模板'!$S:$S,'[6]白单流水  导入新模板'!$C:$C,$A$2,'[6]白单流水  导入新模板'!$AF:$AF,LEFT(LEFT($C$33,5),5),'[6]白单流水  导入新模板'!$AA:$AA,AH$3,'[6]白单流水  导入新模板'!$K:$K,$C34)</f>
        <v>0</v>
      </c>
      <c r="AI34" s="48">
        <f>SUMIFS('[6]白单流水  导入新模板'!$S:$S,'[6]白单流水  导入新模板'!$C:$C,$A$2,'[6]白单流水  导入新模板'!$AF:$AF,LEFT(LEFT($C$33,5),5),'[6]白单流水  导入新模板'!$AA:$AA,AI$3,'[6]白单流水  导入新模板'!$K:$K,$C34)</f>
        <v>0</v>
      </c>
      <c r="AJ34" s="48">
        <f>SUMIFS('[6]白单流水  导入新模板'!$S:$S,'[6]白单流水  导入新模板'!$C:$C,$A$2,'[6]白单流水  导入新模板'!$AF:$AF,LEFT(LEFT($C$33,5),5),'[6]白单流水  导入新模板'!$AA:$AA,AJ$3,'[6]白单流水  导入新模板'!$K:$K,$C34)</f>
        <v>0</v>
      </c>
      <c r="AK34" s="48">
        <f>SUMIFS('[6]白单流水  导入新模板'!$S:$S,'[6]白单流水  导入新模板'!$C:$C,$A$2,'[6]白单流水  导入新模板'!$AF:$AF,LEFT(LEFT($C$33,5),5),'[6]白单流水  导入新模板'!$AA:$AA,AK$3,'[6]白单流水  导入新模板'!$K:$K,$C34)</f>
        <v>0</v>
      </c>
      <c r="AL34" s="48">
        <f>SUMIFS('[6]白单流水  导入新模板'!$S:$S,'[6]白单流水  导入新模板'!$C:$C,$A$2,'[6]白单流水  导入新模板'!$AF:$AF,LEFT(LEFT($C$33,5),5),'[6]白单流水  导入新模板'!$AA:$AA,AL$3,'[6]白单流水  导入新模板'!$K:$K,$C34)</f>
        <v>0</v>
      </c>
      <c r="AM34" s="48">
        <f>SUMIFS('[6]白单流水  导入新模板'!$S:$S,'[6]白单流水  导入新模板'!$C:$C,$A$2,'[6]白单流水  导入新模板'!$AF:$AF,LEFT(LEFT($C$33,5),5),'[6]白单流水  导入新模板'!$AA:$AA,AM$3,'[6]白单流水  导入新模板'!$K:$K,$C34)</f>
        <v>0</v>
      </c>
      <c r="AN34" s="48">
        <f>SUMIFS('[6]白单流水  导入新模板'!$S:$S,'[6]白单流水  导入新模板'!$C:$C,$A$2,'[6]白单流水  导入新模板'!$AF:$AF,LEFT(LEFT($C$33,5),5),'[6]白单流水  导入新模板'!$AA:$AA,AN$3,'[6]白单流水  导入新模板'!$K:$K,$C34)</f>
        <v>0</v>
      </c>
      <c r="AO34" s="48">
        <f>SUMIFS('[6]白单流水  导入新模板'!$S:$S,'[6]白单流水  导入新模板'!$C:$C,$A$2,'[6]白单流水  导入新模板'!$AF:$AF,LEFT(LEFT($C$33,5),5),'[6]白单流水  导入新模板'!$AA:$AA,AO$3,'[6]白单流水  导入新模板'!$K:$K,$C34)</f>
        <v>0</v>
      </c>
      <c r="AP34" s="48">
        <f>SUMIFS('[6]白单流水  导入新模板'!$S:$S,'[6]白单流水  导入新模板'!$C:$C,$A$2,'[6]白单流水  导入新模板'!$AF:$AF,LEFT(LEFT($C$33,5),5),'[6]白单流水  导入新模板'!$AA:$AA,AP$3,'[6]白单流水  导入新模板'!$K:$K,$C34)</f>
        <v>0</v>
      </c>
      <c r="AQ34" s="48">
        <f>SUMIFS('[6]白单流水  导入新模板'!$S:$S,'[6]白单流水  导入新模板'!$C:$C,$A$2,'[6]白单流水  导入新模板'!$AF:$AF,LEFT(LEFT($C$33,5),5),'[6]白单流水  导入新模板'!$AA:$AA,AQ$3,'[6]白单流水  导入新模板'!$K:$K,$C34)</f>
        <v>0</v>
      </c>
      <c r="AR34" s="48">
        <f>SUMIFS('[6]白单流水  导入新模板'!$S:$S,'[6]白单流水  导入新模板'!$C:$C,$A$2,'[6]白单流水  导入新模板'!$AF:$AF,LEFT(LEFT($C$33,5),5),'[6]白单流水  导入新模板'!$AA:$AA,AR$3,'[6]白单流水  导入新模板'!$K:$K,$C34)</f>
        <v>0</v>
      </c>
      <c r="AS34" s="48">
        <f>SUMIFS('[6]白单流水  导入新模板'!$S:$S,'[6]白单流水  导入新模板'!$C:$C,$A$2,'[6]白单流水  导入新模板'!$AF:$AF,LEFT(LEFT($C$33,5),5),'[6]白单流水  导入新模板'!$AA:$AA,AS$3,'[6]白单流水  导入新模板'!$K:$K,$C34)</f>
        <v>0</v>
      </c>
      <c r="AT34" s="52"/>
    </row>
    <row r="35" ht="15.6" hidden="1" spans="1:47">
      <c r="A35" s="41"/>
      <c r="B35" s="46"/>
      <c r="C35" s="47" t="s">
        <v>59</v>
      </c>
      <c r="D35" s="52">
        <f>E35*F35</f>
        <v>0</v>
      </c>
      <c r="E35" s="48"/>
      <c r="F35" s="49"/>
      <c r="G35" s="50"/>
      <c r="H35" s="50"/>
      <c r="I35" s="50"/>
      <c r="J35" s="50"/>
      <c r="K35" s="52"/>
      <c r="L35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导入新模板'!$K:$K,$C35)</f>
        <v>0</v>
      </c>
      <c r="M35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导入新模板'!$K:$K,$C35)</f>
        <v>0</v>
      </c>
      <c r="N35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导入新模板'!$K:$K,$C35)</f>
        <v>0</v>
      </c>
      <c r="O35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导入新模板'!$K:$K,$C35)</f>
        <v>0</v>
      </c>
      <c r="P35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导入新模板'!$K:$K,$C35)</f>
        <v>0</v>
      </c>
      <c r="Q35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导入新模板'!$K:$K,$C35)</f>
        <v>0</v>
      </c>
      <c r="R35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导入新模板'!$K:$K,$C35)</f>
        <v>0</v>
      </c>
      <c r="S35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导入新模板'!$K:$K,$C35)</f>
        <v>0</v>
      </c>
      <c r="T35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导入新模板'!$K:$K,$C35)</f>
        <v>0</v>
      </c>
      <c r="U35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导入新模板'!$K:$K,$C35)</f>
        <v>0</v>
      </c>
      <c r="V35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导入新模板'!$K:$K,$C35)</f>
        <v>0</v>
      </c>
      <c r="W35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导入新模板'!$K:$K,$C35)</f>
        <v>0</v>
      </c>
      <c r="X35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导入新模板'!$K:$K,$C35)</f>
        <v>0</v>
      </c>
      <c r="Y35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导入新模板'!$K:$K,$C35)</f>
        <v>0</v>
      </c>
      <c r="Z35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导入新模板'!$K:$K,$C35)</f>
        <v>0</v>
      </c>
      <c r="AA35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导入新模板'!$K:$K,$C35)</f>
        <v>0</v>
      </c>
      <c r="AB35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导入新模板'!$K:$K,$C35)</f>
        <v>0</v>
      </c>
      <c r="AC35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导入新模板'!$K:$K,$C35)</f>
        <v>0</v>
      </c>
      <c r="AD35" s="53">
        <f>D35-SUM(T35:AC35)</f>
        <v>0</v>
      </c>
      <c r="AE35" s="53">
        <f>SUM(AH35:AS35)</f>
        <v>0</v>
      </c>
      <c r="AF35" s="54"/>
      <c r="AG35" s="55">
        <f>AD35-AE35-AF35</f>
        <v>0</v>
      </c>
      <c r="AH35" s="48">
        <f>SUMIFS('[6]白单流水  导入新模板'!$S:$S,'[6]白单流水  导入新模板'!$C:$C,$A$2,'[6]白单流水  导入新模板'!$AF:$AF,LEFT(LEFT($C$33,5),5),'[6]白单流水  导入新模板'!$AA:$AA,AH$3,'[6]白单流水  导入新模板'!$K:$K,$C35)</f>
        <v>0</v>
      </c>
      <c r="AI35" s="48">
        <f>SUMIFS('[6]白单流水  导入新模板'!$S:$S,'[6]白单流水  导入新模板'!$C:$C,$A$2,'[6]白单流水  导入新模板'!$AF:$AF,LEFT(LEFT($C$33,5),5),'[6]白单流水  导入新模板'!$AA:$AA,AI$3,'[6]白单流水  导入新模板'!$K:$K,$C35)</f>
        <v>0</v>
      </c>
      <c r="AJ35" s="48">
        <f>SUMIFS('[6]白单流水  导入新模板'!$S:$S,'[6]白单流水  导入新模板'!$C:$C,$A$2,'[6]白单流水  导入新模板'!$AF:$AF,LEFT(LEFT($C$33,5),5),'[6]白单流水  导入新模板'!$AA:$AA,AJ$3,'[6]白单流水  导入新模板'!$K:$K,$C35)</f>
        <v>0</v>
      </c>
      <c r="AK35" s="48">
        <f>SUMIFS('[6]白单流水  导入新模板'!$S:$S,'[6]白单流水  导入新模板'!$C:$C,$A$2,'[6]白单流水  导入新模板'!$AF:$AF,LEFT(LEFT($C$33,5),5),'[6]白单流水  导入新模板'!$AA:$AA,AK$3,'[6]白单流水  导入新模板'!$K:$K,$C35)</f>
        <v>0</v>
      </c>
      <c r="AL35" s="48">
        <f>SUMIFS('[6]白单流水  导入新模板'!$S:$S,'[6]白单流水  导入新模板'!$C:$C,$A$2,'[6]白单流水  导入新模板'!$AF:$AF,LEFT(LEFT($C$33,5),5),'[6]白单流水  导入新模板'!$AA:$AA,AL$3,'[6]白单流水  导入新模板'!$K:$K,$C35)</f>
        <v>0</v>
      </c>
      <c r="AM35" s="48">
        <f>SUMIFS('[6]白单流水  导入新模板'!$S:$S,'[6]白单流水  导入新模板'!$C:$C,$A$2,'[6]白单流水  导入新模板'!$AF:$AF,LEFT(LEFT($C$33,5),5),'[6]白单流水  导入新模板'!$AA:$AA,AM$3,'[6]白单流水  导入新模板'!$K:$K,$C35)</f>
        <v>0</v>
      </c>
      <c r="AN35" s="48">
        <f>SUMIFS('[6]白单流水  导入新模板'!$S:$S,'[6]白单流水  导入新模板'!$C:$C,$A$2,'[6]白单流水  导入新模板'!$AF:$AF,LEFT(LEFT($C$33,5),5),'[6]白单流水  导入新模板'!$AA:$AA,AN$3,'[6]白单流水  导入新模板'!$K:$K,$C35)</f>
        <v>0</v>
      </c>
      <c r="AO35" s="48">
        <f>SUMIFS('[6]白单流水  导入新模板'!$S:$S,'[6]白单流水  导入新模板'!$C:$C,$A$2,'[6]白单流水  导入新模板'!$AF:$AF,LEFT(LEFT($C$33,5),5),'[6]白单流水  导入新模板'!$AA:$AA,AO$3,'[6]白单流水  导入新模板'!$K:$K,$C35)</f>
        <v>0</v>
      </c>
      <c r="AP35" s="48">
        <f>SUMIFS('[6]白单流水  导入新模板'!$S:$S,'[6]白单流水  导入新模板'!$C:$C,$A$2,'[6]白单流水  导入新模板'!$AF:$AF,LEFT(LEFT($C$33,5),5),'[6]白单流水  导入新模板'!$AA:$AA,AP$3,'[6]白单流水  导入新模板'!$K:$K,$C35)</f>
        <v>0</v>
      </c>
      <c r="AQ35" s="48">
        <f>SUMIFS('[6]白单流水  导入新模板'!$S:$S,'[6]白单流水  导入新模板'!$C:$C,$A$2,'[6]白单流水  导入新模板'!$AF:$AF,LEFT(LEFT($C$33,5),5),'[6]白单流水  导入新模板'!$AA:$AA,AQ$3,'[6]白单流水  导入新模板'!$K:$K,$C35)</f>
        <v>0</v>
      </c>
      <c r="AR35" s="48">
        <f>SUMIFS('[6]白单流水  导入新模板'!$S:$S,'[6]白单流水  导入新模板'!$C:$C,$A$2,'[6]白单流水  导入新模板'!$AF:$AF,LEFT(LEFT($C$33,5),5),'[6]白单流水  导入新模板'!$AA:$AA,AR$3,'[6]白单流水  导入新模板'!$K:$K,$C35)</f>
        <v>0</v>
      </c>
      <c r="AS35" s="48">
        <f>SUMIFS('[6]白单流水  导入新模板'!$S:$S,'[6]白单流水  导入新模板'!$C:$C,$A$2,'[6]白单流水  导入新模板'!$AF:$AF,LEFT(LEFT($C$33,5),5),'[6]白单流水  导入新模板'!$AA:$AA,AS$3,'[6]白单流水  导入新模板'!$K:$K,$C35)</f>
        <v>0</v>
      </c>
      <c r="AT35" s="52"/>
    </row>
    <row r="36" ht="15.6" hidden="1" spans="1:47">
      <c r="A36" s="41"/>
      <c r="B36" s="46"/>
      <c r="C36" s="47" t="s">
        <v>60</v>
      </c>
      <c r="D36" s="52">
        <f>E36*F36</f>
        <v>0</v>
      </c>
      <c r="E36" s="48"/>
      <c r="F36" s="49"/>
      <c r="G36" s="50"/>
      <c r="H36" s="50"/>
      <c r="I36" s="50"/>
      <c r="J36" s="50"/>
      <c r="K36" s="52"/>
      <c r="L36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导入新模板'!$K:$K,$C36)</f>
        <v>0</v>
      </c>
      <c r="M36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导入新模板'!$K:$K,$C36)</f>
        <v>0</v>
      </c>
      <c r="N36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导入新模板'!$K:$K,$C36)</f>
        <v>0</v>
      </c>
      <c r="O36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导入新模板'!$K:$K,$C36)</f>
        <v>0</v>
      </c>
      <c r="P36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导入新模板'!$K:$K,$C36)</f>
        <v>0</v>
      </c>
      <c r="Q36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导入新模板'!$K:$K,$C36)</f>
        <v>0</v>
      </c>
      <c r="R36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导入新模板'!$K:$K,$C36)</f>
        <v>0</v>
      </c>
      <c r="S36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导入新模板'!$K:$K,$C36)</f>
        <v>0</v>
      </c>
      <c r="T36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导入新模板'!$K:$K,$C36)</f>
        <v>0</v>
      </c>
      <c r="U36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导入新模板'!$K:$K,$C36)</f>
        <v>0</v>
      </c>
      <c r="V36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导入新模板'!$K:$K,$C36)</f>
        <v>0</v>
      </c>
      <c r="W36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导入新模板'!$K:$K,$C36)</f>
        <v>0</v>
      </c>
      <c r="X36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导入新模板'!$K:$K,$C36)</f>
        <v>0</v>
      </c>
      <c r="Y36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导入新模板'!$K:$K,$C36)</f>
        <v>0</v>
      </c>
      <c r="Z36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导入新模板'!$K:$K,$C36)</f>
        <v>0</v>
      </c>
      <c r="AA36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导入新模板'!$K:$K,$C36)</f>
        <v>0</v>
      </c>
      <c r="AB36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导入新模板'!$K:$K,$C36)</f>
        <v>0</v>
      </c>
      <c r="AC36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导入新模板'!$K:$K,$C36)</f>
        <v>0</v>
      </c>
      <c r="AD36" s="53">
        <f>D36-SUM(T36:AC36)</f>
        <v>0</v>
      </c>
      <c r="AE36" s="53">
        <f>SUM(AH36:AS36)</f>
        <v>0</v>
      </c>
      <c r="AF36" s="54"/>
      <c r="AG36" s="55">
        <f>AD36-AE36-AF36</f>
        <v>0</v>
      </c>
      <c r="AH36" s="48">
        <f>SUMIFS('[6]白单流水  导入新模板'!$S:$S,'[6]白单流水  导入新模板'!$C:$C,$A$2,'[6]白单流水  导入新模板'!$AF:$AF,LEFT(LEFT($C$33,5),5),'[6]白单流水  导入新模板'!$AA:$AA,AH$3,'[6]白单流水  导入新模板'!$K:$K,$C36)</f>
        <v>0</v>
      </c>
      <c r="AI36" s="48">
        <f>SUMIFS('[6]白单流水  导入新模板'!$S:$S,'[6]白单流水  导入新模板'!$C:$C,$A$2,'[6]白单流水  导入新模板'!$AF:$AF,LEFT(LEFT($C$33,5),5),'[6]白单流水  导入新模板'!$AA:$AA,AI$3,'[6]白单流水  导入新模板'!$K:$K,$C36)</f>
        <v>0</v>
      </c>
      <c r="AJ36" s="48">
        <f>SUMIFS('[6]白单流水  导入新模板'!$S:$S,'[6]白单流水  导入新模板'!$C:$C,$A$2,'[6]白单流水  导入新模板'!$AF:$AF,LEFT(LEFT($C$33,5),5),'[6]白单流水  导入新模板'!$AA:$AA,AJ$3,'[6]白单流水  导入新模板'!$K:$K,$C36)</f>
        <v>0</v>
      </c>
      <c r="AK36" s="48">
        <f>SUMIFS('[6]白单流水  导入新模板'!$S:$S,'[6]白单流水  导入新模板'!$C:$C,$A$2,'[6]白单流水  导入新模板'!$AF:$AF,LEFT(LEFT($C$33,5),5),'[6]白单流水  导入新模板'!$AA:$AA,AK$3,'[6]白单流水  导入新模板'!$K:$K,$C36)</f>
        <v>0</v>
      </c>
      <c r="AL36" s="48">
        <f>SUMIFS('[6]白单流水  导入新模板'!$S:$S,'[6]白单流水  导入新模板'!$C:$C,$A$2,'[6]白单流水  导入新模板'!$AF:$AF,LEFT(LEFT($C$33,5),5),'[6]白单流水  导入新模板'!$AA:$AA,AL$3,'[6]白单流水  导入新模板'!$K:$K,$C36)</f>
        <v>0</v>
      </c>
      <c r="AM36" s="48">
        <f>SUMIFS('[6]白单流水  导入新模板'!$S:$S,'[6]白单流水  导入新模板'!$C:$C,$A$2,'[6]白单流水  导入新模板'!$AF:$AF,LEFT(LEFT($C$33,5),5),'[6]白单流水  导入新模板'!$AA:$AA,AM$3,'[6]白单流水  导入新模板'!$K:$K,$C36)</f>
        <v>0</v>
      </c>
      <c r="AN36" s="48">
        <f>SUMIFS('[6]白单流水  导入新模板'!$S:$S,'[6]白单流水  导入新模板'!$C:$C,$A$2,'[6]白单流水  导入新模板'!$AF:$AF,LEFT(LEFT($C$33,5),5),'[6]白单流水  导入新模板'!$AA:$AA,AN$3,'[6]白单流水  导入新模板'!$K:$K,$C36)</f>
        <v>0</v>
      </c>
      <c r="AO36" s="48">
        <f>SUMIFS('[6]白单流水  导入新模板'!$S:$S,'[6]白单流水  导入新模板'!$C:$C,$A$2,'[6]白单流水  导入新模板'!$AF:$AF,LEFT(LEFT($C$33,5),5),'[6]白单流水  导入新模板'!$AA:$AA,AO$3,'[6]白单流水  导入新模板'!$K:$K,$C36)</f>
        <v>0</v>
      </c>
      <c r="AP36" s="48">
        <f>SUMIFS('[6]白单流水  导入新模板'!$S:$S,'[6]白单流水  导入新模板'!$C:$C,$A$2,'[6]白单流水  导入新模板'!$AF:$AF,LEFT(LEFT($C$33,5),5),'[6]白单流水  导入新模板'!$AA:$AA,AP$3,'[6]白单流水  导入新模板'!$K:$K,$C36)</f>
        <v>0</v>
      </c>
      <c r="AQ36" s="48">
        <f>SUMIFS('[6]白单流水  导入新模板'!$S:$S,'[6]白单流水  导入新模板'!$C:$C,$A$2,'[6]白单流水  导入新模板'!$AF:$AF,LEFT(LEFT($C$33,5),5),'[6]白单流水  导入新模板'!$AA:$AA,AQ$3,'[6]白单流水  导入新模板'!$K:$K,$C36)</f>
        <v>0</v>
      </c>
      <c r="AR36" s="48">
        <f>SUMIFS('[6]白单流水  导入新模板'!$S:$S,'[6]白单流水  导入新模板'!$C:$C,$A$2,'[6]白单流水  导入新模板'!$AF:$AF,LEFT(LEFT($C$33,5),5),'[6]白单流水  导入新模板'!$AA:$AA,AR$3,'[6]白单流水  导入新模板'!$K:$K,$C36)</f>
        <v>0</v>
      </c>
      <c r="AS36" s="48">
        <f>SUMIFS('[6]白单流水  导入新模板'!$S:$S,'[6]白单流水  导入新模板'!$C:$C,$A$2,'[6]白单流水  导入新模板'!$AF:$AF,LEFT(LEFT($C$33,5),5),'[6]白单流水  导入新模板'!$AA:$AA,AS$3,'[6]白单流水  导入新模板'!$K:$K,$C36)</f>
        <v>0</v>
      </c>
      <c r="AT36" s="52"/>
    </row>
    <row r="37" ht="15.6" hidden="1" spans="1:47">
      <c r="A37" s="41"/>
      <c r="B37" s="46"/>
      <c r="C37" s="47" t="s">
        <v>61</v>
      </c>
      <c r="D37" s="52">
        <f>E37*F37</f>
        <v>0</v>
      </c>
      <c r="E37" s="48"/>
      <c r="F37" s="49"/>
      <c r="G37" s="50"/>
      <c r="H37" s="50"/>
      <c r="I37" s="50"/>
      <c r="J37" s="50"/>
      <c r="K37" s="52"/>
      <c r="L37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导入新模板'!$K:$K,$C37)</f>
        <v>0</v>
      </c>
      <c r="M37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导入新模板'!$K:$K,$C37)</f>
        <v>0</v>
      </c>
      <c r="N37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导入新模板'!$K:$K,$C37)</f>
        <v>0</v>
      </c>
      <c r="O37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导入新模板'!$K:$K,$C37)</f>
        <v>0</v>
      </c>
      <c r="P37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导入新模板'!$K:$K,$C37)</f>
        <v>0</v>
      </c>
      <c r="Q37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导入新模板'!$K:$K,$C37)</f>
        <v>0</v>
      </c>
      <c r="R37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导入新模板'!$K:$K,$C37)</f>
        <v>0</v>
      </c>
      <c r="S37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导入新模板'!$K:$K,$C37)</f>
        <v>0</v>
      </c>
      <c r="T37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导入新模板'!$K:$K,$C37)</f>
        <v>0</v>
      </c>
      <c r="U37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导入新模板'!$K:$K,$C37)</f>
        <v>0</v>
      </c>
      <c r="V37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导入新模板'!$K:$K,$C37)</f>
        <v>0</v>
      </c>
      <c r="W37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导入新模板'!$K:$K,$C37)</f>
        <v>0</v>
      </c>
      <c r="X37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导入新模板'!$K:$K,$C37)</f>
        <v>0</v>
      </c>
      <c r="Y37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导入新模板'!$K:$K,$C37)</f>
        <v>0</v>
      </c>
      <c r="Z37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导入新模板'!$K:$K,$C37)</f>
        <v>0</v>
      </c>
      <c r="AA37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导入新模板'!$K:$K,$C37)</f>
        <v>0</v>
      </c>
      <c r="AB37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导入新模板'!$K:$K,$C37)</f>
        <v>0</v>
      </c>
      <c r="AC37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导入新模板'!$K:$K,$C37)</f>
        <v>0</v>
      </c>
      <c r="AD37" s="53">
        <f>D37-SUM(T37:AC37)</f>
        <v>0</v>
      </c>
      <c r="AE37" s="53">
        <f>SUM(AH37:AS37)</f>
        <v>0</v>
      </c>
      <c r="AF37" s="54"/>
      <c r="AG37" s="55">
        <f>AD37-AE37-AF37</f>
        <v>0</v>
      </c>
      <c r="AH37" s="48">
        <f>SUMIFS('[6]白单流水  导入新模板'!$S:$S,'[6]白单流水  导入新模板'!$C:$C,$A$2,'[6]白单流水  导入新模板'!$AF:$AF,LEFT(LEFT($C$33,5),5),'[6]白单流水  导入新模板'!$AA:$AA,AH$3,'[6]白单流水  导入新模板'!$K:$K,$C37)</f>
        <v>0</v>
      </c>
      <c r="AI37" s="48">
        <f>SUMIFS('[6]白单流水  导入新模板'!$S:$S,'[6]白单流水  导入新模板'!$C:$C,$A$2,'[6]白单流水  导入新模板'!$AF:$AF,LEFT(LEFT($C$33,5),5),'[6]白单流水  导入新模板'!$AA:$AA,AI$3,'[6]白单流水  导入新模板'!$K:$K,$C37)</f>
        <v>0</v>
      </c>
      <c r="AJ37" s="48">
        <f>SUMIFS('[6]白单流水  导入新模板'!$S:$S,'[6]白单流水  导入新模板'!$C:$C,$A$2,'[6]白单流水  导入新模板'!$AF:$AF,LEFT(LEFT($C$33,5),5),'[6]白单流水  导入新模板'!$AA:$AA,AJ$3,'[6]白单流水  导入新模板'!$K:$K,$C37)</f>
        <v>0</v>
      </c>
      <c r="AK37" s="48">
        <f>SUMIFS('[6]白单流水  导入新模板'!$S:$S,'[6]白单流水  导入新模板'!$C:$C,$A$2,'[6]白单流水  导入新模板'!$AF:$AF,LEFT(LEFT($C$33,5),5),'[6]白单流水  导入新模板'!$AA:$AA,AK$3,'[6]白单流水  导入新模板'!$K:$K,$C37)</f>
        <v>0</v>
      </c>
      <c r="AL37" s="48">
        <f>SUMIFS('[6]白单流水  导入新模板'!$S:$S,'[6]白单流水  导入新模板'!$C:$C,$A$2,'[6]白单流水  导入新模板'!$AF:$AF,LEFT(LEFT($C$33,5),5),'[6]白单流水  导入新模板'!$AA:$AA,AL$3,'[6]白单流水  导入新模板'!$K:$K,$C37)</f>
        <v>0</v>
      </c>
      <c r="AM37" s="48">
        <f>SUMIFS('[6]白单流水  导入新模板'!$S:$S,'[6]白单流水  导入新模板'!$C:$C,$A$2,'[6]白单流水  导入新模板'!$AF:$AF,LEFT(LEFT($C$33,5),5),'[6]白单流水  导入新模板'!$AA:$AA,AM$3,'[6]白单流水  导入新模板'!$K:$K,$C37)</f>
        <v>0</v>
      </c>
      <c r="AN37" s="48">
        <f>SUMIFS('[6]白单流水  导入新模板'!$S:$S,'[6]白单流水  导入新模板'!$C:$C,$A$2,'[6]白单流水  导入新模板'!$AF:$AF,LEFT(LEFT($C$33,5),5),'[6]白单流水  导入新模板'!$AA:$AA,AN$3,'[6]白单流水  导入新模板'!$K:$K,$C37)</f>
        <v>0</v>
      </c>
      <c r="AO37" s="48">
        <f>SUMIFS('[6]白单流水  导入新模板'!$S:$S,'[6]白单流水  导入新模板'!$C:$C,$A$2,'[6]白单流水  导入新模板'!$AF:$AF,LEFT(LEFT($C$33,5),5),'[6]白单流水  导入新模板'!$AA:$AA,AO$3,'[6]白单流水  导入新模板'!$K:$K,$C37)</f>
        <v>0</v>
      </c>
      <c r="AP37" s="48">
        <f>SUMIFS('[6]白单流水  导入新模板'!$S:$S,'[6]白单流水  导入新模板'!$C:$C,$A$2,'[6]白单流水  导入新模板'!$AF:$AF,LEFT(LEFT($C$33,5),5),'[6]白单流水  导入新模板'!$AA:$AA,AP$3,'[6]白单流水  导入新模板'!$K:$K,$C37)</f>
        <v>0</v>
      </c>
      <c r="AQ37" s="48">
        <f>SUMIFS('[6]白单流水  导入新模板'!$S:$S,'[6]白单流水  导入新模板'!$C:$C,$A$2,'[6]白单流水  导入新模板'!$AF:$AF,LEFT(LEFT($C$33,5),5),'[6]白单流水  导入新模板'!$AA:$AA,AQ$3,'[6]白单流水  导入新模板'!$K:$K,$C37)</f>
        <v>0</v>
      </c>
      <c r="AR37" s="48">
        <f>SUMIFS('[6]白单流水  导入新模板'!$S:$S,'[6]白单流水  导入新模板'!$C:$C,$A$2,'[6]白单流水  导入新模板'!$AF:$AF,LEFT(LEFT($C$33,5),5),'[6]白单流水  导入新模板'!$AA:$AA,AR$3,'[6]白单流水  导入新模板'!$K:$K,$C37)</f>
        <v>0</v>
      </c>
      <c r="AS37" s="48">
        <f>SUMIFS('[6]白单流水  导入新模板'!$S:$S,'[6]白单流水  导入新模板'!$C:$C,$A$2,'[6]白单流水  导入新模板'!$AF:$AF,LEFT(LEFT($C$33,5),5),'[6]白单流水  导入新模板'!$AA:$AA,AS$3,'[6]白单流水  导入新模板'!$K:$K,$C37)</f>
        <v>0</v>
      </c>
      <c r="AT37" s="52"/>
    </row>
    <row r="38" ht="15.6" hidden="1" spans="1:47">
      <c r="A38" s="41"/>
      <c r="B38" s="46"/>
      <c r="C38" s="47" t="s">
        <v>62</v>
      </c>
      <c r="D38" s="52">
        <f>E38*F38</f>
        <v>0</v>
      </c>
      <c r="E38" s="48"/>
      <c r="F38" s="49"/>
      <c r="G38" s="50"/>
      <c r="H38" s="50"/>
      <c r="I38" s="50"/>
      <c r="J38" s="50"/>
      <c r="K38" s="52"/>
      <c r="L38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导入新模板'!$K:$K,$C38)</f>
        <v>0</v>
      </c>
      <c r="M38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导入新模板'!$K:$K,$C38)</f>
        <v>0</v>
      </c>
      <c r="N38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导入新模板'!$K:$K,$C38)</f>
        <v>0</v>
      </c>
      <c r="O38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导入新模板'!$K:$K,$C38)</f>
        <v>0</v>
      </c>
      <c r="P38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导入新模板'!$K:$K,$C38)</f>
        <v>0</v>
      </c>
      <c r="Q38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导入新模板'!$K:$K,$C38)</f>
        <v>0</v>
      </c>
      <c r="R38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导入新模板'!$K:$K,$C38)</f>
        <v>0</v>
      </c>
      <c r="S38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导入新模板'!$K:$K,$C38)</f>
        <v>0</v>
      </c>
      <c r="T38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导入新模板'!$K:$K,$C38)</f>
        <v>0</v>
      </c>
      <c r="U38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导入新模板'!$K:$K,$C38)</f>
        <v>0</v>
      </c>
      <c r="V38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导入新模板'!$K:$K,$C38)</f>
        <v>0</v>
      </c>
      <c r="W38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导入新模板'!$K:$K,$C38)</f>
        <v>0</v>
      </c>
      <c r="X38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导入新模板'!$K:$K,$C38)</f>
        <v>0</v>
      </c>
      <c r="Y38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导入新模板'!$K:$K,$C38)</f>
        <v>0</v>
      </c>
      <c r="Z38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导入新模板'!$K:$K,$C38)</f>
        <v>0</v>
      </c>
      <c r="AA38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导入新模板'!$K:$K,$C38)</f>
        <v>0</v>
      </c>
      <c r="AB38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导入新模板'!$K:$K,$C38)</f>
        <v>0</v>
      </c>
      <c r="AC38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导入新模板'!$K:$K,$C38)</f>
        <v>0</v>
      </c>
      <c r="AD38" s="53">
        <f>D38-SUM(T38:AC38)</f>
        <v>0</v>
      </c>
      <c r="AE38" s="53">
        <f>SUM(AH38:AS38)</f>
        <v>0</v>
      </c>
      <c r="AF38" s="54"/>
      <c r="AG38" s="55">
        <f>AD38-AE38-AF38</f>
        <v>0</v>
      </c>
      <c r="AH38" s="48">
        <f>SUMIFS('[6]白单流水  导入新模板'!$S:$S,'[6]白单流水  导入新模板'!$C:$C,$A$2,'[6]白单流水  导入新模板'!$AF:$AF,LEFT(LEFT($C$33,5),5),'[6]白单流水  导入新模板'!$AA:$AA,AH$3,'[6]白单流水  导入新模板'!$K:$K,$C38)</f>
        <v>0</v>
      </c>
      <c r="AI38" s="48">
        <f>SUMIFS('[6]白单流水  导入新模板'!$S:$S,'[6]白单流水  导入新模板'!$C:$C,$A$2,'[6]白单流水  导入新模板'!$AF:$AF,LEFT(LEFT($C$33,5),5),'[6]白单流水  导入新模板'!$AA:$AA,AI$3,'[6]白单流水  导入新模板'!$K:$K,$C38)</f>
        <v>0</v>
      </c>
      <c r="AJ38" s="48">
        <f>SUMIFS('[6]白单流水  导入新模板'!$S:$S,'[6]白单流水  导入新模板'!$C:$C,$A$2,'[6]白单流水  导入新模板'!$AF:$AF,LEFT(LEFT($C$33,5),5),'[6]白单流水  导入新模板'!$AA:$AA,AJ$3,'[6]白单流水  导入新模板'!$K:$K,$C38)</f>
        <v>0</v>
      </c>
      <c r="AK38" s="48">
        <f>SUMIFS('[6]白单流水  导入新模板'!$S:$S,'[6]白单流水  导入新模板'!$C:$C,$A$2,'[6]白单流水  导入新模板'!$AF:$AF,LEFT(LEFT($C$33,5),5),'[6]白单流水  导入新模板'!$AA:$AA,AK$3,'[6]白单流水  导入新模板'!$K:$K,$C38)</f>
        <v>0</v>
      </c>
      <c r="AL38" s="48">
        <f>SUMIFS('[6]白单流水  导入新模板'!$S:$S,'[6]白单流水  导入新模板'!$C:$C,$A$2,'[6]白单流水  导入新模板'!$AF:$AF,LEFT(LEFT($C$33,5),5),'[6]白单流水  导入新模板'!$AA:$AA,AL$3,'[6]白单流水  导入新模板'!$K:$K,$C38)</f>
        <v>0</v>
      </c>
      <c r="AM38" s="48">
        <f>SUMIFS('[6]白单流水  导入新模板'!$S:$S,'[6]白单流水  导入新模板'!$C:$C,$A$2,'[6]白单流水  导入新模板'!$AF:$AF,LEFT(LEFT($C$33,5),5),'[6]白单流水  导入新模板'!$AA:$AA,AM$3,'[6]白单流水  导入新模板'!$K:$K,$C38)</f>
        <v>0</v>
      </c>
      <c r="AN38" s="48">
        <f>SUMIFS('[6]白单流水  导入新模板'!$S:$S,'[6]白单流水  导入新模板'!$C:$C,$A$2,'[6]白单流水  导入新模板'!$AF:$AF,LEFT(LEFT($C$33,5),5),'[6]白单流水  导入新模板'!$AA:$AA,AN$3,'[6]白单流水  导入新模板'!$K:$K,$C38)</f>
        <v>0</v>
      </c>
      <c r="AO38" s="48">
        <f>SUMIFS('[6]白单流水  导入新模板'!$S:$S,'[6]白单流水  导入新模板'!$C:$C,$A$2,'[6]白单流水  导入新模板'!$AF:$AF,LEFT(LEFT($C$33,5),5),'[6]白单流水  导入新模板'!$AA:$AA,AO$3,'[6]白单流水  导入新模板'!$K:$K,$C38)</f>
        <v>0</v>
      </c>
      <c r="AP38" s="48">
        <f>SUMIFS('[6]白单流水  导入新模板'!$S:$S,'[6]白单流水  导入新模板'!$C:$C,$A$2,'[6]白单流水  导入新模板'!$AF:$AF,LEFT(LEFT($C$33,5),5),'[6]白单流水  导入新模板'!$AA:$AA,AP$3,'[6]白单流水  导入新模板'!$K:$K,$C38)</f>
        <v>0</v>
      </c>
      <c r="AQ38" s="48">
        <f>SUMIFS('[6]白单流水  导入新模板'!$S:$S,'[6]白单流水  导入新模板'!$C:$C,$A$2,'[6]白单流水  导入新模板'!$AF:$AF,LEFT(LEFT($C$33,5),5),'[6]白单流水  导入新模板'!$AA:$AA,AQ$3,'[6]白单流水  导入新模板'!$K:$K,$C38)</f>
        <v>0</v>
      </c>
      <c r="AR38" s="48">
        <f>SUMIFS('[6]白单流水  导入新模板'!$S:$S,'[6]白单流水  导入新模板'!$C:$C,$A$2,'[6]白单流水  导入新模板'!$AF:$AF,LEFT(LEFT($C$33,5),5),'[6]白单流水  导入新模板'!$AA:$AA,AR$3,'[6]白单流水  导入新模板'!$K:$K,$C38)</f>
        <v>0</v>
      </c>
      <c r="AS38" s="48">
        <f>SUMIFS('[6]白单流水  导入新模板'!$S:$S,'[6]白单流水  导入新模板'!$C:$C,$A$2,'[6]白单流水  导入新模板'!$AF:$AF,LEFT(LEFT($C$33,5),5),'[6]白单流水  导入新模板'!$AA:$AA,AS$3,'[6]白单流水  导入新模板'!$K:$K,$C38)</f>
        <v>0</v>
      </c>
      <c r="AT38" s="52"/>
    </row>
    <row r="39" ht="15.6" hidden="1" spans="1:47">
      <c r="A39" s="41"/>
      <c r="B39" s="46"/>
      <c r="C39" s="47" t="s">
        <v>63</v>
      </c>
      <c r="D39" s="52">
        <f>E39*F39</f>
        <v>0</v>
      </c>
      <c r="E39" s="48"/>
      <c r="F39" s="49"/>
      <c r="G39" s="50"/>
      <c r="H39" s="50"/>
      <c r="I39" s="50"/>
      <c r="J39" s="50"/>
      <c r="K39" s="52"/>
      <c r="L39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导入新模板'!$K:$K,$C39)</f>
        <v>0</v>
      </c>
      <c r="M39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导入新模板'!$K:$K,$C39)</f>
        <v>0</v>
      </c>
      <c r="N39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导入新模板'!$K:$K,$C39)</f>
        <v>0</v>
      </c>
      <c r="O39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导入新模板'!$K:$K,$C39)</f>
        <v>0</v>
      </c>
      <c r="P39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导入新模板'!$K:$K,$C39)</f>
        <v>0</v>
      </c>
      <c r="Q39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导入新模板'!$K:$K,$C39)</f>
        <v>0</v>
      </c>
      <c r="R39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导入新模板'!$K:$K,$C39)</f>
        <v>0</v>
      </c>
      <c r="S39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导入新模板'!$K:$K,$C39)</f>
        <v>0</v>
      </c>
      <c r="T39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导入新模板'!$K:$K,$C39)</f>
        <v>0</v>
      </c>
      <c r="U39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导入新模板'!$K:$K,$C39)</f>
        <v>0</v>
      </c>
      <c r="V39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导入新模板'!$K:$K,$C39)</f>
        <v>0</v>
      </c>
      <c r="W39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导入新模板'!$K:$K,$C39)</f>
        <v>0</v>
      </c>
      <c r="X39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导入新模板'!$K:$K,$C39)</f>
        <v>0</v>
      </c>
      <c r="Y39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导入新模板'!$K:$K,$C39)</f>
        <v>0</v>
      </c>
      <c r="Z39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导入新模板'!$K:$K,$C39)</f>
        <v>0</v>
      </c>
      <c r="AA39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导入新模板'!$K:$K,$C39)</f>
        <v>0</v>
      </c>
      <c r="AB39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导入新模板'!$K:$K,$C39)</f>
        <v>0</v>
      </c>
      <c r="AC39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导入新模板'!$K:$K,$C39)</f>
        <v>0</v>
      </c>
      <c r="AD39" s="53">
        <f>D39-SUM(T39:AC39)</f>
        <v>0</v>
      </c>
      <c r="AE39" s="53">
        <f>SUM(AH39:AS39)</f>
        <v>0</v>
      </c>
      <c r="AF39" s="54"/>
      <c r="AG39" s="55">
        <f>AD39-AE39-AF39</f>
        <v>0</v>
      </c>
      <c r="AH39" s="48">
        <f>SUMIFS('[6]白单流水  导入新模板'!$S:$S,'[6]白单流水  导入新模板'!$C:$C,$A$2,'[6]白单流水  导入新模板'!$AF:$AF,LEFT(LEFT($C$33,5),5),'[6]白单流水  导入新模板'!$AA:$AA,AH$3,'[6]白单流水  导入新模板'!$K:$K,$C39)</f>
        <v>0</v>
      </c>
      <c r="AI39" s="48">
        <f>SUMIFS('[6]白单流水  导入新模板'!$S:$S,'[6]白单流水  导入新模板'!$C:$C,$A$2,'[6]白单流水  导入新模板'!$AF:$AF,LEFT(LEFT($C$33,5),5),'[6]白单流水  导入新模板'!$AA:$AA,AI$3,'[6]白单流水  导入新模板'!$K:$K,$C39)</f>
        <v>0</v>
      </c>
      <c r="AJ39" s="48">
        <f>SUMIFS('[6]白单流水  导入新模板'!$S:$S,'[6]白单流水  导入新模板'!$C:$C,$A$2,'[6]白单流水  导入新模板'!$AF:$AF,LEFT(LEFT($C$33,5),5),'[6]白单流水  导入新模板'!$AA:$AA,AJ$3,'[6]白单流水  导入新模板'!$K:$K,$C39)</f>
        <v>0</v>
      </c>
      <c r="AK39" s="48">
        <f>SUMIFS('[6]白单流水  导入新模板'!$S:$S,'[6]白单流水  导入新模板'!$C:$C,$A$2,'[6]白单流水  导入新模板'!$AF:$AF,LEFT(LEFT($C$33,5),5),'[6]白单流水  导入新模板'!$AA:$AA,AK$3,'[6]白单流水  导入新模板'!$K:$K,$C39)</f>
        <v>0</v>
      </c>
      <c r="AL39" s="48">
        <f>SUMIFS('[6]白单流水  导入新模板'!$S:$S,'[6]白单流水  导入新模板'!$C:$C,$A$2,'[6]白单流水  导入新模板'!$AF:$AF,LEFT(LEFT($C$33,5),5),'[6]白单流水  导入新模板'!$AA:$AA,AL$3,'[6]白单流水  导入新模板'!$K:$K,$C39)</f>
        <v>0</v>
      </c>
      <c r="AM39" s="48">
        <f>SUMIFS('[6]白单流水  导入新模板'!$S:$S,'[6]白单流水  导入新模板'!$C:$C,$A$2,'[6]白单流水  导入新模板'!$AF:$AF,LEFT(LEFT($C$33,5),5),'[6]白单流水  导入新模板'!$AA:$AA,AM$3,'[6]白单流水  导入新模板'!$K:$K,$C39)</f>
        <v>0</v>
      </c>
      <c r="AN39" s="48">
        <f>SUMIFS('[6]白单流水  导入新模板'!$S:$S,'[6]白单流水  导入新模板'!$C:$C,$A$2,'[6]白单流水  导入新模板'!$AF:$AF,LEFT(LEFT($C$33,5),5),'[6]白单流水  导入新模板'!$AA:$AA,AN$3,'[6]白单流水  导入新模板'!$K:$K,$C39)</f>
        <v>0</v>
      </c>
      <c r="AO39" s="48">
        <f>SUMIFS('[6]白单流水  导入新模板'!$S:$S,'[6]白单流水  导入新模板'!$C:$C,$A$2,'[6]白单流水  导入新模板'!$AF:$AF,LEFT(LEFT($C$33,5),5),'[6]白单流水  导入新模板'!$AA:$AA,AO$3,'[6]白单流水  导入新模板'!$K:$K,$C39)</f>
        <v>0</v>
      </c>
      <c r="AP39" s="48">
        <f>SUMIFS('[6]白单流水  导入新模板'!$S:$S,'[6]白单流水  导入新模板'!$C:$C,$A$2,'[6]白单流水  导入新模板'!$AF:$AF,LEFT(LEFT($C$33,5),5),'[6]白单流水  导入新模板'!$AA:$AA,AP$3,'[6]白单流水  导入新模板'!$K:$K,$C39)</f>
        <v>0</v>
      </c>
      <c r="AQ39" s="48">
        <f>SUMIFS('[6]白单流水  导入新模板'!$S:$S,'[6]白单流水  导入新模板'!$C:$C,$A$2,'[6]白单流水  导入新模板'!$AF:$AF,LEFT(LEFT($C$33,5),5),'[6]白单流水  导入新模板'!$AA:$AA,AQ$3,'[6]白单流水  导入新模板'!$K:$K,$C39)</f>
        <v>0</v>
      </c>
      <c r="AR39" s="48">
        <f>SUMIFS('[6]白单流水  导入新模板'!$S:$S,'[6]白单流水  导入新模板'!$C:$C,$A$2,'[6]白单流水  导入新模板'!$AF:$AF,LEFT(LEFT($C$33,5),5),'[6]白单流水  导入新模板'!$AA:$AA,AR$3,'[6]白单流水  导入新模板'!$K:$K,$C39)</f>
        <v>0</v>
      </c>
      <c r="AS39" s="48">
        <f>SUMIFS('[6]白单流水  导入新模板'!$S:$S,'[6]白单流水  导入新模板'!$C:$C,$A$2,'[6]白单流水  导入新模板'!$AF:$AF,LEFT(LEFT($C$33,5),5),'[6]白单流水  导入新模板'!$AA:$AA,AS$3,'[6]白单流水  导入新模板'!$K:$K,$C39)</f>
        <v>0</v>
      </c>
      <c r="AT39" s="52"/>
    </row>
    <row r="40" ht="15.6" hidden="1" spans="1:47">
      <c r="A40" s="41"/>
      <c r="B40" s="46"/>
      <c r="C40" s="47" t="s">
        <v>64</v>
      </c>
      <c r="D40" s="52">
        <f>E40*F40</f>
        <v>0</v>
      </c>
      <c r="E40" s="48"/>
      <c r="F40" s="49"/>
      <c r="G40" s="50"/>
      <c r="H40" s="50"/>
      <c r="I40" s="50"/>
      <c r="J40" s="50"/>
      <c r="K40" s="52"/>
      <c r="L40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导入新模板'!$K:$K,$C40)</f>
        <v>0</v>
      </c>
      <c r="M40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导入新模板'!$K:$K,$C40)</f>
        <v>0</v>
      </c>
      <c r="N40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导入新模板'!$K:$K,$C40)</f>
        <v>0</v>
      </c>
      <c r="O40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导入新模板'!$K:$K,$C40)</f>
        <v>0</v>
      </c>
      <c r="P40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导入新模板'!$K:$K,$C40)</f>
        <v>0</v>
      </c>
      <c r="Q40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导入新模板'!$K:$K,$C40)</f>
        <v>0</v>
      </c>
      <c r="R40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导入新模板'!$K:$K,$C40)</f>
        <v>0</v>
      </c>
      <c r="S40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导入新模板'!$K:$K,$C40)</f>
        <v>0</v>
      </c>
      <c r="T40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导入新模板'!$K:$K,$C40)</f>
        <v>0</v>
      </c>
      <c r="U40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导入新模板'!$K:$K,$C40)</f>
        <v>0</v>
      </c>
      <c r="V40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导入新模板'!$K:$K,$C40)</f>
        <v>0</v>
      </c>
      <c r="W40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导入新模板'!$K:$K,$C40)</f>
        <v>0</v>
      </c>
      <c r="X40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导入新模板'!$K:$K,$C40)</f>
        <v>0</v>
      </c>
      <c r="Y40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导入新模板'!$K:$K,$C40)</f>
        <v>0</v>
      </c>
      <c r="Z40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导入新模板'!$K:$K,$C40)</f>
        <v>0</v>
      </c>
      <c r="AA40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导入新模板'!$K:$K,$C40)</f>
        <v>0</v>
      </c>
      <c r="AB40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导入新模板'!$K:$K,$C40)</f>
        <v>0</v>
      </c>
      <c r="AC40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导入新模板'!$K:$K,$C40)</f>
        <v>0</v>
      </c>
      <c r="AD40" s="53">
        <f>D40-SUM(T40:AC40)</f>
        <v>0</v>
      </c>
      <c r="AE40" s="53">
        <f>SUM(AH40:AS40)</f>
        <v>0</v>
      </c>
      <c r="AF40" s="54"/>
      <c r="AG40" s="55">
        <f>AD40-AE40-AF40</f>
        <v>0</v>
      </c>
      <c r="AH40" s="48">
        <f>SUMIFS('[6]白单流水  导入新模板'!$S:$S,'[6]白单流水  导入新模板'!$C:$C,$A$2,'[6]白单流水  导入新模板'!$AF:$AF,LEFT(LEFT($C$33,5),5),'[6]白单流水  导入新模板'!$AA:$AA,AH$3,'[6]白单流水  导入新模板'!$K:$K,$C40)</f>
        <v>0</v>
      </c>
      <c r="AI40" s="48">
        <f>SUMIFS('[6]白单流水  导入新模板'!$S:$S,'[6]白单流水  导入新模板'!$C:$C,$A$2,'[6]白单流水  导入新模板'!$AF:$AF,LEFT(LEFT($C$33,5),5),'[6]白单流水  导入新模板'!$AA:$AA,AI$3,'[6]白单流水  导入新模板'!$K:$K,$C40)</f>
        <v>0</v>
      </c>
      <c r="AJ40" s="48">
        <f>SUMIFS('[6]白单流水  导入新模板'!$S:$S,'[6]白单流水  导入新模板'!$C:$C,$A$2,'[6]白单流水  导入新模板'!$AF:$AF,LEFT(LEFT($C$33,5),5),'[6]白单流水  导入新模板'!$AA:$AA,AJ$3,'[6]白单流水  导入新模板'!$K:$K,$C40)</f>
        <v>0</v>
      </c>
      <c r="AK40" s="48">
        <f>SUMIFS('[6]白单流水  导入新模板'!$S:$S,'[6]白单流水  导入新模板'!$C:$C,$A$2,'[6]白单流水  导入新模板'!$AF:$AF,LEFT(LEFT($C$33,5),5),'[6]白单流水  导入新模板'!$AA:$AA,AK$3,'[6]白单流水  导入新模板'!$K:$K,$C40)</f>
        <v>0</v>
      </c>
      <c r="AL40" s="48">
        <f>SUMIFS('[6]白单流水  导入新模板'!$S:$S,'[6]白单流水  导入新模板'!$C:$C,$A$2,'[6]白单流水  导入新模板'!$AF:$AF,LEFT(LEFT($C$33,5),5),'[6]白单流水  导入新模板'!$AA:$AA,AL$3,'[6]白单流水  导入新模板'!$K:$K,$C40)</f>
        <v>0</v>
      </c>
      <c r="AM40" s="48">
        <f>SUMIFS('[6]白单流水  导入新模板'!$S:$S,'[6]白单流水  导入新模板'!$C:$C,$A$2,'[6]白单流水  导入新模板'!$AF:$AF,LEFT(LEFT($C$33,5),5),'[6]白单流水  导入新模板'!$AA:$AA,AM$3,'[6]白单流水  导入新模板'!$K:$K,$C40)</f>
        <v>0</v>
      </c>
      <c r="AN40" s="48">
        <f>SUMIFS('[6]白单流水  导入新模板'!$S:$S,'[6]白单流水  导入新模板'!$C:$C,$A$2,'[6]白单流水  导入新模板'!$AF:$AF,LEFT(LEFT($C$33,5),5),'[6]白单流水  导入新模板'!$AA:$AA,AN$3,'[6]白单流水  导入新模板'!$K:$K,$C40)</f>
        <v>0</v>
      </c>
      <c r="AO40" s="48">
        <f>SUMIFS('[6]白单流水  导入新模板'!$S:$S,'[6]白单流水  导入新模板'!$C:$C,$A$2,'[6]白单流水  导入新模板'!$AF:$AF,LEFT(LEFT($C$33,5),5),'[6]白单流水  导入新模板'!$AA:$AA,AO$3,'[6]白单流水  导入新模板'!$K:$K,$C40)</f>
        <v>0</v>
      </c>
      <c r="AP40" s="48">
        <f>SUMIFS('[6]白单流水  导入新模板'!$S:$S,'[6]白单流水  导入新模板'!$C:$C,$A$2,'[6]白单流水  导入新模板'!$AF:$AF,LEFT(LEFT($C$33,5),5),'[6]白单流水  导入新模板'!$AA:$AA,AP$3,'[6]白单流水  导入新模板'!$K:$K,$C40)</f>
        <v>0</v>
      </c>
      <c r="AQ40" s="48">
        <f>SUMIFS('[6]白单流水  导入新模板'!$S:$S,'[6]白单流水  导入新模板'!$C:$C,$A$2,'[6]白单流水  导入新模板'!$AF:$AF,LEFT(LEFT($C$33,5),5),'[6]白单流水  导入新模板'!$AA:$AA,AQ$3,'[6]白单流水  导入新模板'!$K:$K,$C40)</f>
        <v>0</v>
      </c>
      <c r="AR40" s="48">
        <f>SUMIFS('[6]白单流水  导入新模板'!$S:$S,'[6]白单流水  导入新模板'!$C:$C,$A$2,'[6]白单流水  导入新模板'!$AF:$AF,LEFT(LEFT($C$33,5),5),'[6]白单流水  导入新模板'!$AA:$AA,AR$3,'[6]白单流水  导入新模板'!$K:$K,$C40)</f>
        <v>0</v>
      </c>
      <c r="AS40" s="48">
        <f>SUMIFS('[6]白单流水  导入新模板'!$S:$S,'[6]白单流水  导入新模板'!$C:$C,$A$2,'[6]白单流水  导入新模板'!$AF:$AF,LEFT(LEFT($C$33,5),5),'[6]白单流水  导入新模板'!$AA:$AA,AS$3,'[6]白单流水  导入新模板'!$K:$K,$C40)</f>
        <v>0</v>
      </c>
      <c r="AT40" s="52"/>
    </row>
    <row r="41" ht="15.6" hidden="1" spans="1:47">
      <c r="A41" s="41"/>
      <c r="B41" s="46"/>
      <c r="C41" s="47" t="s">
        <v>65</v>
      </c>
      <c r="D41" s="52">
        <f>E41*F41</f>
        <v>0</v>
      </c>
      <c r="E41" s="48"/>
      <c r="F41" s="49"/>
      <c r="G41" s="50"/>
      <c r="H41" s="50"/>
      <c r="I41" s="50"/>
      <c r="J41" s="50"/>
      <c r="K41" s="52"/>
      <c r="L41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导入新模板'!$K:$K,$C41)</f>
        <v>0</v>
      </c>
      <c r="M41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导入新模板'!$K:$K,$C41)</f>
        <v>0</v>
      </c>
      <c r="N41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导入新模板'!$K:$K,$C41)</f>
        <v>0</v>
      </c>
      <c r="O41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导入新模板'!$K:$K,$C41)</f>
        <v>0</v>
      </c>
      <c r="P41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导入新模板'!$K:$K,$C41)</f>
        <v>0</v>
      </c>
      <c r="Q41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导入新模板'!$K:$K,$C41)</f>
        <v>0</v>
      </c>
      <c r="R41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导入新模板'!$K:$K,$C41)</f>
        <v>0</v>
      </c>
      <c r="S41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导入新模板'!$K:$K,$C41)</f>
        <v>0</v>
      </c>
      <c r="T41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导入新模板'!$K:$K,$C41)</f>
        <v>0</v>
      </c>
      <c r="U41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导入新模板'!$K:$K,$C41)</f>
        <v>0</v>
      </c>
      <c r="V41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导入新模板'!$K:$K,$C41)</f>
        <v>0</v>
      </c>
      <c r="W41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导入新模板'!$K:$K,$C41)</f>
        <v>0</v>
      </c>
      <c r="X41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导入新模板'!$K:$K,$C41)</f>
        <v>0</v>
      </c>
      <c r="Y41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导入新模板'!$K:$K,$C41)</f>
        <v>0</v>
      </c>
      <c r="Z41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导入新模板'!$K:$K,$C41)</f>
        <v>0</v>
      </c>
      <c r="AA41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导入新模板'!$K:$K,$C41)</f>
        <v>0</v>
      </c>
      <c r="AB41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导入新模板'!$K:$K,$C41)</f>
        <v>0</v>
      </c>
      <c r="AC41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导入新模板'!$K:$K,$C41)</f>
        <v>0</v>
      </c>
      <c r="AD41" s="53">
        <f>D41-SUM(T41:AC41)</f>
        <v>0</v>
      </c>
      <c r="AE41" s="53">
        <f>SUM(AH41:AS41)</f>
        <v>0</v>
      </c>
      <c r="AF41" s="54"/>
      <c r="AG41" s="55">
        <f>AD41-AE41-AF41</f>
        <v>0</v>
      </c>
      <c r="AH41" s="48">
        <f>SUMIFS('[6]白单流水  导入新模板'!$S:$S,'[6]白单流水  导入新模板'!$C:$C,$A$2,'[6]白单流水  导入新模板'!$AF:$AF,LEFT(LEFT($C$33,5),5),'[6]白单流水  导入新模板'!$AA:$AA,AH$3,'[6]白单流水  导入新模板'!$K:$K,$C41)</f>
        <v>0</v>
      </c>
      <c r="AI41" s="48">
        <f>SUMIFS('[6]白单流水  导入新模板'!$S:$S,'[6]白单流水  导入新模板'!$C:$C,$A$2,'[6]白单流水  导入新模板'!$AF:$AF,LEFT(LEFT($C$33,5),5),'[6]白单流水  导入新模板'!$AA:$AA,AI$3,'[6]白单流水  导入新模板'!$K:$K,$C41)</f>
        <v>0</v>
      </c>
      <c r="AJ41" s="48">
        <f>SUMIFS('[6]白单流水  导入新模板'!$S:$S,'[6]白单流水  导入新模板'!$C:$C,$A$2,'[6]白单流水  导入新模板'!$AF:$AF,LEFT(LEFT($C$33,5),5),'[6]白单流水  导入新模板'!$AA:$AA,AJ$3,'[6]白单流水  导入新模板'!$K:$K,$C41)</f>
        <v>0</v>
      </c>
      <c r="AK41" s="48">
        <f>SUMIFS('[6]白单流水  导入新模板'!$S:$S,'[6]白单流水  导入新模板'!$C:$C,$A$2,'[6]白单流水  导入新模板'!$AF:$AF,LEFT(LEFT($C$33,5),5),'[6]白单流水  导入新模板'!$AA:$AA,AK$3,'[6]白单流水  导入新模板'!$K:$K,$C41)</f>
        <v>0</v>
      </c>
      <c r="AL41" s="48">
        <f>SUMIFS('[6]白单流水  导入新模板'!$S:$S,'[6]白单流水  导入新模板'!$C:$C,$A$2,'[6]白单流水  导入新模板'!$AF:$AF,LEFT(LEFT($C$33,5),5),'[6]白单流水  导入新模板'!$AA:$AA,AL$3,'[6]白单流水  导入新模板'!$K:$K,$C41)</f>
        <v>0</v>
      </c>
      <c r="AM41" s="48">
        <f>SUMIFS('[6]白单流水  导入新模板'!$S:$S,'[6]白单流水  导入新模板'!$C:$C,$A$2,'[6]白单流水  导入新模板'!$AF:$AF,LEFT(LEFT($C$33,5),5),'[6]白单流水  导入新模板'!$AA:$AA,AM$3,'[6]白单流水  导入新模板'!$K:$K,$C41)</f>
        <v>0</v>
      </c>
      <c r="AN41" s="48">
        <f>SUMIFS('[6]白单流水  导入新模板'!$S:$S,'[6]白单流水  导入新模板'!$C:$C,$A$2,'[6]白单流水  导入新模板'!$AF:$AF,LEFT(LEFT($C$33,5),5),'[6]白单流水  导入新模板'!$AA:$AA,AN$3,'[6]白单流水  导入新模板'!$K:$K,$C41)</f>
        <v>0</v>
      </c>
      <c r="AO41" s="48">
        <f>SUMIFS('[6]白单流水  导入新模板'!$S:$S,'[6]白单流水  导入新模板'!$C:$C,$A$2,'[6]白单流水  导入新模板'!$AF:$AF,LEFT(LEFT($C$33,5),5),'[6]白单流水  导入新模板'!$AA:$AA,AO$3,'[6]白单流水  导入新模板'!$K:$K,$C41)</f>
        <v>0</v>
      </c>
      <c r="AP41" s="48">
        <f>SUMIFS('[6]白单流水  导入新模板'!$S:$S,'[6]白单流水  导入新模板'!$C:$C,$A$2,'[6]白单流水  导入新模板'!$AF:$AF,LEFT(LEFT($C$33,5),5),'[6]白单流水  导入新模板'!$AA:$AA,AP$3,'[6]白单流水  导入新模板'!$K:$K,$C41)</f>
        <v>0</v>
      </c>
      <c r="AQ41" s="48">
        <f>SUMIFS('[6]白单流水  导入新模板'!$S:$S,'[6]白单流水  导入新模板'!$C:$C,$A$2,'[6]白单流水  导入新模板'!$AF:$AF,LEFT(LEFT($C$33,5),5),'[6]白单流水  导入新模板'!$AA:$AA,AQ$3,'[6]白单流水  导入新模板'!$K:$K,$C41)</f>
        <v>0</v>
      </c>
      <c r="AR41" s="48">
        <f>SUMIFS('[6]白单流水  导入新模板'!$S:$S,'[6]白单流水  导入新模板'!$C:$C,$A$2,'[6]白单流水  导入新模板'!$AF:$AF,LEFT(LEFT($C$33,5),5),'[6]白单流水  导入新模板'!$AA:$AA,AR$3,'[6]白单流水  导入新模板'!$K:$K,$C41)</f>
        <v>0</v>
      </c>
      <c r="AS41" s="48">
        <f>SUMIFS('[6]白单流水  导入新模板'!$S:$S,'[6]白单流水  导入新模板'!$C:$C,$A$2,'[6]白单流水  导入新模板'!$AF:$AF,LEFT(LEFT($C$33,5),5),'[6]白单流水  导入新模板'!$AA:$AA,AS$3,'[6]白单流水  导入新模板'!$K:$K,$C41)</f>
        <v>0</v>
      </c>
      <c r="AT41" s="52"/>
    </row>
    <row r="42" ht="15.6" hidden="1" spans="1:47">
      <c r="A42" s="41"/>
      <c r="B42" s="46"/>
      <c r="C42" s="47" t="s">
        <v>66</v>
      </c>
      <c r="D42" s="52">
        <f>E42*F42</f>
        <v>0</v>
      </c>
      <c r="E42" s="48"/>
      <c r="F42" s="49"/>
      <c r="G42" s="50"/>
      <c r="H42" s="50"/>
      <c r="I42" s="50"/>
      <c r="J42" s="50"/>
      <c r="K42" s="52"/>
      <c r="L42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导入新模板'!$K:$K,$C42)</f>
        <v>0</v>
      </c>
      <c r="M42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导入新模板'!$K:$K,$C42)</f>
        <v>0</v>
      </c>
      <c r="N42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导入新模板'!$K:$K,$C42)</f>
        <v>0</v>
      </c>
      <c r="O42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导入新模板'!$K:$K,$C42)</f>
        <v>0</v>
      </c>
      <c r="P42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导入新模板'!$K:$K,$C42)</f>
        <v>0</v>
      </c>
      <c r="Q42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导入新模板'!$K:$K,$C42)</f>
        <v>0</v>
      </c>
      <c r="R42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导入新模板'!$K:$K,$C42)</f>
        <v>0</v>
      </c>
      <c r="S42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导入新模板'!$K:$K,$C42)</f>
        <v>0</v>
      </c>
      <c r="T42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导入新模板'!$K:$K,$C42)</f>
        <v>0</v>
      </c>
      <c r="U42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导入新模板'!$K:$K,$C42)</f>
        <v>0</v>
      </c>
      <c r="V42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导入新模板'!$K:$K,$C42)</f>
        <v>0</v>
      </c>
      <c r="W42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导入新模板'!$K:$K,$C42)</f>
        <v>0</v>
      </c>
      <c r="X42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导入新模板'!$K:$K,$C42)</f>
        <v>0</v>
      </c>
      <c r="Y42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导入新模板'!$K:$K,$C42)</f>
        <v>0</v>
      </c>
      <c r="Z42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导入新模板'!$K:$K,$C42)</f>
        <v>0</v>
      </c>
      <c r="AA42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导入新模板'!$K:$K,$C42)</f>
        <v>0</v>
      </c>
      <c r="AB42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导入新模板'!$K:$K,$C42)</f>
        <v>0</v>
      </c>
      <c r="AC42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导入新模板'!$K:$K,$C42)</f>
        <v>0</v>
      </c>
      <c r="AD42" s="53">
        <f>D42-SUM(T42:AC42)</f>
        <v>0</v>
      </c>
      <c r="AE42" s="53">
        <f>SUM(AH42:AS42)</f>
        <v>0</v>
      </c>
      <c r="AF42" s="54"/>
      <c r="AG42" s="55">
        <f>AD42-AE42-AF42</f>
        <v>0</v>
      </c>
      <c r="AH42" s="48">
        <f>SUMIFS('[6]白单流水  导入新模板'!$S:$S,'[6]白单流水  导入新模板'!$C:$C,$A$2,'[6]白单流水  导入新模板'!$AF:$AF,LEFT(LEFT($C$33,5),5),'[6]白单流水  导入新模板'!$AA:$AA,AH$3,'[6]白单流水  导入新模板'!$K:$K,$C42)</f>
        <v>0</v>
      </c>
      <c r="AI42" s="48">
        <f>SUMIFS('[6]白单流水  导入新模板'!$S:$S,'[6]白单流水  导入新模板'!$C:$C,$A$2,'[6]白单流水  导入新模板'!$AF:$AF,LEFT(LEFT($C$33,5),5),'[6]白单流水  导入新模板'!$AA:$AA,AI$3,'[6]白单流水  导入新模板'!$K:$K,$C42)</f>
        <v>0</v>
      </c>
      <c r="AJ42" s="48">
        <f>SUMIFS('[6]白单流水  导入新模板'!$S:$S,'[6]白单流水  导入新模板'!$C:$C,$A$2,'[6]白单流水  导入新模板'!$AF:$AF,LEFT(LEFT($C$33,5),5),'[6]白单流水  导入新模板'!$AA:$AA,AJ$3,'[6]白单流水  导入新模板'!$K:$K,$C42)</f>
        <v>0</v>
      </c>
      <c r="AK42" s="48">
        <f>SUMIFS('[6]白单流水  导入新模板'!$S:$S,'[6]白单流水  导入新模板'!$C:$C,$A$2,'[6]白单流水  导入新模板'!$AF:$AF,LEFT(LEFT($C$33,5),5),'[6]白单流水  导入新模板'!$AA:$AA,AK$3,'[6]白单流水  导入新模板'!$K:$K,$C42)</f>
        <v>0</v>
      </c>
      <c r="AL42" s="48">
        <f>SUMIFS('[6]白单流水  导入新模板'!$S:$S,'[6]白单流水  导入新模板'!$C:$C,$A$2,'[6]白单流水  导入新模板'!$AF:$AF,LEFT(LEFT($C$33,5),5),'[6]白单流水  导入新模板'!$AA:$AA,AL$3,'[6]白单流水  导入新模板'!$K:$K,$C42)</f>
        <v>0</v>
      </c>
      <c r="AM42" s="48">
        <f>SUMIFS('[6]白单流水  导入新模板'!$S:$S,'[6]白单流水  导入新模板'!$C:$C,$A$2,'[6]白单流水  导入新模板'!$AF:$AF,LEFT(LEFT($C$33,5),5),'[6]白单流水  导入新模板'!$AA:$AA,AM$3,'[6]白单流水  导入新模板'!$K:$K,$C42)</f>
        <v>0</v>
      </c>
      <c r="AN42" s="48">
        <f>SUMIFS('[6]白单流水  导入新模板'!$S:$S,'[6]白单流水  导入新模板'!$C:$C,$A$2,'[6]白单流水  导入新模板'!$AF:$AF,LEFT(LEFT($C$33,5),5),'[6]白单流水  导入新模板'!$AA:$AA,AN$3,'[6]白单流水  导入新模板'!$K:$K,$C42)</f>
        <v>0</v>
      </c>
      <c r="AO42" s="48">
        <f>SUMIFS('[6]白单流水  导入新模板'!$S:$S,'[6]白单流水  导入新模板'!$C:$C,$A$2,'[6]白单流水  导入新模板'!$AF:$AF,LEFT(LEFT($C$33,5),5),'[6]白单流水  导入新模板'!$AA:$AA,AO$3,'[6]白单流水  导入新模板'!$K:$K,$C42)</f>
        <v>0</v>
      </c>
      <c r="AP42" s="48">
        <f>SUMIFS('[6]白单流水  导入新模板'!$S:$S,'[6]白单流水  导入新模板'!$C:$C,$A$2,'[6]白单流水  导入新模板'!$AF:$AF,LEFT(LEFT($C$33,5),5),'[6]白单流水  导入新模板'!$AA:$AA,AP$3,'[6]白单流水  导入新模板'!$K:$K,$C42)</f>
        <v>0</v>
      </c>
      <c r="AQ42" s="48">
        <f>SUMIFS('[6]白单流水  导入新模板'!$S:$S,'[6]白单流水  导入新模板'!$C:$C,$A$2,'[6]白单流水  导入新模板'!$AF:$AF,LEFT(LEFT($C$33,5),5),'[6]白单流水  导入新模板'!$AA:$AA,AQ$3,'[6]白单流水  导入新模板'!$K:$K,$C42)</f>
        <v>0</v>
      </c>
      <c r="AR42" s="48">
        <f>SUMIFS('[6]白单流水  导入新模板'!$S:$S,'[6]白单流水  导入新模板'!$C:$C,$A$2,'[6]白单流水  导入新模板'!$AF:$AF,LEFT(LEFT($C$33,5),5),'[6]白单流水  导入新模板'!$AA:$AA,AR$3,'[6]白单流水  导入新模板'!$K:$K,$C42)</f>
        <v>0</v>
      </c>
      <c r="AS42" s="48">
        <f>SUMIFS('[6]白单流水  导入新模板'!$S:$S,'[6]白单流水  导入新模板'!$C:$C,$A$2,'[6]白单流水  导入新模板'!$AF:$AF,LEFT(LEFT($C$33,5),5),'[6]白单流水  导入新模板'!$AA:$AA,AS$3,'[6]白单流水  导入新模板'!$K:$K,$C42)</f>
        <v>0</v>
      </c>
      <c r="AT42" s="52"/>
    </row>
    <row r="43" ht="15.6" hidden="1" spans="1:47">
      <c r="A43" s="41"/>
      <c r="B43" s="46"/>
      <c r="C43" s="47" t="s">
        <v>67</v>
      </c>
      <c r="D43" s="52">
        <f>E43*F43</f>
        <v>0</v>
      </c>
      <c r="E43" s="48"/>
      <c r="F43" s="49"/>
      <c r="G43" s="50"/>
      <c r="H43" s="50"/>
      <c r="I43" s="50"/>
      <c r="J43" s="50"/>
      <c r="K43" s="52"/>
      <c r="L43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导入新模板'!$K:$K,$C43)</f>
        <v>0</v>
      </c>
      <c r="M43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导入新模板'!$K:$K,$C43)</f>
        <v>0</v>
      </c>
      <c r="N43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导入新模板'!$K:$K,$C43)</f>
        <v>0</v>
      </c>
      <c r="O43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导入新模板'!$K:$K,$C43)</f>
        <v>0</v>
      </c>
      <c r="P43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导入新模板'!$K:$K,$C43)</f>
        <v>0</v>
      </c>
      <c r="Q43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导入新模板'!$K:$K,$C43)</f>
        <v>0</v>
      </c>
      <c r="R43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导入新模板'!$K:$K,$C43)</f>
        <v>0</v>
      </c>
      <c r="S43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导入新模板'!$K:$K,$C43)</f>
        <v>0</v>
      </c>
      <c r="T43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导入新模板'!$K:$K,$C43)</f>
        <v>0</v>
      </c>
      <c r="U43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导入新模板'!$K:$K,$C43)</f>
        <v>0</v>
      </c>
      <c r="V43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导入新模板'!$K:$K,$C43)</f>
        <v>0</v>
      </c>
      <c r="W43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导入新模板'!$K:$K,$C43)</f>
        <v>0</v>
      </c>
      <c r="X43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导入新模板'!$K:$K,$C43)</f>
        <v>0</v>
      </c>
      <c r="Y43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导入新模板'!$K:$K,$C43)</f>
        <v>0</v>
      </c>
      <c r="Z43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导入新模板'!$K:$K,$C43)</f>
        <v>0</v>
      </c>
      <c r="AA43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导入新模板'!$K:$K,$C43)</f>
        <v>0</v>
      </c>
      <c r="AB43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导入新模板'!$K:$K,$C43)</f>
        <v>0</v>
      </c>
      <c r="AC43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导入新模板'!$K:$K,$C43)</f>
        <v>0</v>
      </c>
      <c r="AD43" s="53">
        <f>D43-SUM(T43:AC43)</f>
        <v>0</v>
      </c>
      <c r="AE43" s="53">
        <f>SUM(AH43:AS43)</f>
        <v>0</v>
      </c>
      <c r="AF43" s="54"/>
      <c r="AG43" s="55">
        <f>AD43-AE43-AF43</f>
        <v>0</v>
      </c>
      <c r="AH43" s="48">
        <f>SUMIFS('[6]白单流水  导入新模板'!$S:$S,'[6]白单流水  导入新模板'!$C:$C,$A$2,'[6]白单流水  导入新模板'!$AF:$AF,LEFT(LEFT($C$33,5),5),'[6]白单流水  导入新模板'!$AA:$AA,AH$3,'[6]白单流水  导入新模板'!$K:$K,$C43)</f>
        <v>0</v>
      </c>
      <c r="AI43" s="48">
        <f>SUMIFS('[6]白单流水  导入新模板'!$S:$S,'[6]白单流水  导入新模板'!$C:$C,$A$2,'[6]白单流水  导入新模板'!$AF:$AF,LEFT(LEFT($C$33,5),5),'[6]白单流水  导入新模板'!$AA:$AA,AI$3,'[6]白单流水  导入新模板'!$K:$K,$C43)</f>
        <v>0</v>
      </c>
      <c r="AJ43" s="48">
        <f>SUMIFS('[6]白单流水  导入新模板'!$S:$S,'[6]白单流水  导入新模板'!$C:$C,$A$2,'[6]白单流水  导入新模板'!$AF:$AF,LEFT(LEFT($C$33,5),5),'[6]白单流水  导入新模板'!$AA:$AA,AJ$3,'[6]白单流水  导入新模板'!$K:$K,$C43)</f>
        <v>0</v>
      </c>
      <c r="AK43" s="48">
        <f>SUMIFS('[6]白单流水  导入新模板'!$S:$S,'[6]白单流水  导入新模板'!$C:$C,$A$2,'[6]白单流水  导入新模板'!$AF:$AF,LEFT(LEFT($C$33,5),5),'[6]白单流水  导入新模板'!$AA:$AA,AK$3,'[6]白单流水  导入新模板'!$K:$K,$C43)</f>
        <v>0</v>
      </c>
      <c r="AL43" s="48">
        <f>SUMIFS('[6]白单流水  导入新模板'!$S:$S,'[6]白单流水  导入新模板'!$C:$C,$A$2,'[6]白单流水  导入新模板'!$AF:$AF,LEFT(LEFT($C$33,5),5),'[6]白单流水  导入新模板'!$AA:$AA,AL$3,'[6]白单流水  导入新模板'!$K:$K,$C43)</f>
        <v>0</v>
      </c>
      <c r="AM43" s="48">
        <f>SUMIFS('[6]白单流水  导入新模板'!$S:$S,'[6]白单流水  导入新模板'!$C:$C,$A$2,'[6]白单流水  导入新模板'!$AF:$AF,LEFT(LEFT($C$33,5),5),'[6]白单流水  导入新模板'!$AA:$AA,AM$3,'[6]白单流水  导入新模板'!$K:$K,$C43)</f>
        <v>0</v>
      </c>
      <c r="AN43" s="48">
        <f>SUMIFS('[6]白单流水  导入新模板'!$S:$S,'[6]白单流水  导入新模板'!$C:$C,$A$2,'[6]白单流水  导入新模板'!$AF:$AF,LEFT(LEFT($C$33,5),5),'[6]白单流水  导入新模板'!$AA:$AA,AN$3,'[6]白单流水  导入新模板'!$K:$K,$C43)</f>
        <v>0</v>
      </c>
      <c r="AO43" s="48">
        <f>SUMIFS('[6]白单流水  导入新模板'!$S:$S,'[6]白单流水  导入新模板'!$C:$C,$A$2,'[6]白单流水  导入新模板'!$AF:$AF,LEFT(LEFT($C$33,5),5),'[6]白单流水  导入新模板'!$AA:$AA,AO$3,'[6]白单流水  导入新模板'!$K:$K,$C43)</f>
        <v>0</v>
      </c>
      <c r="AP43" s="48">
        <f>SUMIFS('[6]白单流水  导入新模板'!$S:$S,'[6]白单流水  导入新模板'!$C:$C,$A$2,'[6]白单流水  导入新模板'!$AF:$AF,LEFT(LEFT($C$33,5),5),'[6]白单流水  导入新模板'!$AA:$AA,AP$3,'[6]白单流水  导入新模板'!$K:$K,$C43)</f>
        <v>0</v>
      </c>
      <c r="AQ43" s="48">
        <f>SUMIFS('[6]白单流水  导入新模板'!$S:$S,'[6]白单流水  导入新模板'!$C:$C,$A$2,'[6]白单流水  导入新模板'!$AF:$AF,LEFT(LEFT($C$33,5),5),'[6]白单流水  导入新模板'!$AA:$AA,AQ$3,'[6]白单流水  导入新模板'!$K:$K,$C43)</f>
        <v>0</v>
      </c>
      <c r="AR43" s="48">
        <f>SUMIFS('[6]白单流水  导入新模板'!$S:$S,'[6]白单流水  导入新模板'!$C:$C,$A$2,'[6]白单流水  导入新模板'!$AF:$AF,LEFT(LEFT($C$33,5),5),'[6]白单流水  导入新模板'!$AA:$AA,AR$3,'[6]白单流水  导入新模板'!$K:$K,$C43)</f>
        <v>0</v>
      </c>
      <c r="AS43" s="48">
        <f>SUMIFS('[6]白单流水  导入新模板'!$S:$S,'[6]白单流水  导入新模板'!$C:$C,$A$2,'[6]白单流水  导入新模板'!$AF:$AF,LEFT(LEFT($C$33,5),5),'[6]白单流水  导入新模板'!$AA:$AA,AS$3,'[6]白单流水  导入新模板'!$K:$K,$C43)</f>
        <v>0</v>
      </c>
      <c r="AT43" s="52"/>
    </row>
    <row r="44" ht="15.6" hidden="1" spans="1:47">
      <c r="A44" s="41"/>
      <c r="B44" s="46"/>
      <c r="C44" s="47" t="s">
        <v>68</v>
      </c>
      <c r="D44" s="52">
        <f>E44*F44</f>
        <v>0</v>
      </c>
      <c r="E44" s="48"/>
      <c r="F44" s="49"/>
      <c r="G44" s="50"/>
      <c r="H44" s="50"/>
      <c r="I44" s="50"/>
      <c r="J44" s="50"/>
      <c r="K44" s="52"/>
      <c r="L44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导入新模板'!$K:$K,$C44)</f>
        <v>0</v>
      </c>
      <c r="M44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导入新模板'!$K:$K,$C44)</f>
        <v>0</v>
      </c>
      <c r="N44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导入新模板'!$K:$K,$C44)</f>
        <v>0</v>
      </c>
      <c r="O44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导入新模板'!$K:$K,$C44)</f>
        <v>0</v>
      </c>
      <c r="P44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导入新模板'!$K:$K,$C44)</f>
        <v>0</v>
      </c>
      <c r="Q44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导入新模板'!$K:$K,$C44)</f>
        <v>0</v>
      </c>
      <c r="R44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导入新模板'!$K:$K,$C44)</f>
        <v>0</v>
      </c>
      <c r="S44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导入新模板'!$K:$K,$C44)</f>
        <v>0</v>
      </c>
      <c r="T44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导入新模板'!$K:$K,$C44)</f>
        <v>0</v>
      </c>
      <c r="U44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导入新模板'!$K:$K,$C44)</f>
        <v>0</v>
      </c>
      <c r="V44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导入新模板'!$K:$K,$C44)</f>
        <v>0</v>
      </c>
      <c r="W44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导入新模板'!$K:$K,$C44)</f>
        <v>0</v>
      </c>
      <c r="X44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导入新模板'!$K:$K,$C44)</f>
        <v>0</v>
      </c>
      <c r="Y44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导入新模板'!$K:$K,$C44)</f>
        <v>0</v>
      </c>
      <c r="Z44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导入新模板'!$K:$K,$C44)</f>
        <v>0</v>
      </c>
      <c r="AA44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导入新模板'!$K:$K,$C44)</f>
        <v>0</v>
      </c>
      <c r="AB44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导入新模板'!$K:$K,$C44)</f>
        <v>0</v>
      </c>
      <c r="AC44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导入新模板'!$K:$K,$C44)</f>
        <v>0</v>
      </c>
      <c r="AD44" s="53">
        <f>D44-SUM(T44:AC44)</f>
        <v>0</v>
      </c>
      <c r="AE44" s="53">
        <f>SUM(AH44:AS44)</f>
        <v>0</v>
      </c>
      <c r="AF44" s="54"/>
      <c r="AG44" s="55">
        <f>AD44-AE44-AF44</f>
        <v>0</v>
      </c>
      <c r="AH44" s="48">
        <f>SUMIFS('[6]白单流水  导入新模板'!$S:$S,'[6]白单流水  导入新模板'!$C:$C,$A$2,'[6]白单流水  导入新模板'!$AF:$AF,LEFT(LEFT($C$33,5),5),'[6]白单流水  导入新模板'!$AA:$AA,AH$3,'[6]白单流水  导入新模板'!$K:$K,$C44)</f>
        <v>0</v>
      </c>
      <c r="AI44" s="48">
        <f>SUMIFS('[6]白单流水  导入新模板'!$S:$S,'[6]白单流水  导入新模板'!$C:$C,$A$2,'[6]白单流水  导入新模板'!$AF:$AF,LEFT(LEFT($C$33,5),5),'[6]白单流水  导入新模板'!$AA:$AA,AI$3,'[6]白单流水  导入新模板'!$K:$K,$C44)</f>
        <v>0</v>
      </c>
      <c r="AJ44" s="48">
        <f>SUMIFS('[6]白单流水  导入新模板'!$S:$S,'[6]白单流水  导入新模板'!$C:$C,$A$2,'[6]白单流水  导入新模板'!$AF:$AF,LEFT(LEFT($C$33,5),5),'[6]白单流水  导入新模板'!$AA:$AA,AJ$3,'[6]白单流水  导入新模板'!$K:$K,$C44)</f>
        <v>0</v>
      </c>
      <c r="AK44" s="48">
        <f>SUMIFS('[6]白单流水  导入新模板'!$S:$S,'[6]白单流水  导入新模板'!$C:$C,$A$2,'[6]白单流水  导入新模板'!$AF:$AF,LEFT(LEFT($C$33,5),5),'[6]白单流水  导入新模板'!$AA:$AA,AK$3,'[6]白单流水  导入新模板'!$K:$K,$C44)</f>
        <v>0</v>
      </c>
      <c r="AL44" s="48">
        <f>SUMIFS('[6]白单流水  导入新模板'!$S:$S,'[6]白单流水  导入新模板'!$C:$C,$A$2,'[6]白单流水  导入新模板'!$AF:$AF,LEFT(LEFT($C$33,5),5),'[6]白单流水  导入新模板'!$AA:$AA,AL$3,'[6]白单流水  导入新模板'!$K:$K,$C44)</f>
        <v>0</v>
      </c>
      <c r="AM44" s="48">
        <f>SUMIFS('[6]白单流水  导入新模板'!$S:$S,'[6]白单流水  导入新模板'!$C:$C,$A$2,'[6]白单流水  导入新模板'!$AF:$AF,LEFT(LEFT($C$33,5),5),'[6]白单流水  导入新模板'!$AA:$AA,AM$3,'[6]白单流水  导入新模板'!$K:$K,$C44)</f>
        <v>0</v>
      </c>
      <c r="AN44" s="48">
        <f>SUMIFS('[6]白单流水  导入新模板'!$S:$S,'[6]白单流水  导入新模板'!$C:$C,$A$2,'[6]白单流水  导入新模板'!$AF:$AF,LEFT(LEFT($C$33,5),5),'[6]白单流水  导入新模板'!$AA:$AA,AN$3,'[6]白单流水  导入新模板'!$K:$K,$C44)</f>
        <v>0</v>
      </c>
      <c r="AO44" s="48">
        <f>SUMIFS('[6]白单流水  导入新模板'!$S:$S,'[6]白单流水  导入新模板'!$C:$C,$A$2,'[6]白单流水  导入新模板'!$AF:$AF,LEFT(LEFT($C$33,5),5),'[6]白单流水  导入新模板'!$AA:$AA,AO$3,'[6]白单流水  导入新模板'!$K:$K,$C44)</f>
        <v>0</v>
      </c>
      <c r="AP44" s="48">
        <f>SUMIFS('[6]白单流水  导入新模板'!$S:$S,'[6]白单流水  导入新模板'!$C:$C,$A$2,'[6]白单流水  导入新模板'!$AF:$AF,LEFT(LEFT($C$33,5),5),'[6]白单流水  导入新模板'!$AA:$AA,AP$3,'[6]白单流水  导入新模板'!$K:$K,$C44)</f>
        <v>0</v>
      </c>
      <c r="AQ44" s="48">
        <f>SUMIFS('[6]白单流水  导入新模板'!$S:$S,'[6]白单流水  导入新模板'!$C:$C,$A$2,'[6]白单流水  导入新模板'!$AF:$AF,LEFT(LEFT($C$33,5),5),'[6]白单流水  导入新模板'!$AA:$AA,AQ$3,'[6]白单流水  导入新模板'!$K:$K,$C44)</f>
        <v>0</v>
      </c>
      <c r="AR44" s="48">
        <f>SUMIFS('[6]白单流水  导入新模板'!$S:$S,'[6]白单流水  导入新模板'!$C:$C,$A$2,'[6]白单流水  导入新模板'!$AF:$AF,LEFT(LEFT($C$33,5),5),'[6]白单流水  导入新模板'!$AA:$AA,AR$3,'[6]白单流水  导入新模板'!$K:$K,$C44)</f>
        <v>0</v>
      </c>
      <c r="AS44" s="48">
        <f>SUMIFS('[6]白单流水  导入新模板'!$S:$S,'[6]白单流水  导入新模板'!$C:$C,$A$2,'[6]白单流水  导入新模板'!$AF:$AF,LEFT(LEFT($C$33,5),5),'[6]白单流水  导入新模板'!$AA:$AA,AS$3,'[6]白单流水  导入新模板'!$K:$K,$C44)</f>
        <v>0</v>
      </c>
      <c r="AT44" s="52"/>
    </row>
    <row r="45" ht="15.6" spans="1:47">
      <c r="A45" s="41"/>
      <c r="B45" s="46"/>
      <c r="C45" s="47" t="s">
        <v>69</v>
      </c>
      <c r="D45" s="52">
        <f>E45*F45</f>
        <v>0</v>
      </c>
      <c r="E45" s="48"/>
      <c r="F45" s="49"/>
      <c r="G45" s="50"/>
      <c r="H45" s="50"/>
      <c r="I45" s="51">
        <f t="array" ref="I45">SUMPRODUCT(('[6]白单流水  导入新模板'!$C:$C=$A$2)*('[6]白单流水  导入新模板'!$AF:$AF=LEFT(LEFT($C$33,5),5))*('[6]白单流水  导入新模板'!$K:$K="代收")*(ISNUMBER(FIND(LEFT($C45,4),'[6]白单流水  导入新模板'!$M:$M,1))),'[6]白单流水  导入新模板'!$S:$S)</f>
        <v>0</v>
      </c>
      <c r="J45" s="50"/>
      <c r="K45" s="52"/>
      <c r="L45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导入新模板'!$K:$K,$C45)</f>
        <v>0</v>
      </c>
      <c r="M45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导入新模板'!$K:$K,$C45)</f>
        <v>0</v>
      </c>
      <c r="N45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导入新模板'!$K:$K,$C45)</f>
        <v>0</v>
      </c>
      <c r="O45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导入新模板'!$K:$K,$C45)</f>
        <v>0</v>
      </c>
      <c r="P45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导入新模板'!$K:$K,$C45)</f>
        <v>0</v>
      </c>
      <c r="Q45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导入新模板'!$K:$K,$C45)</f>
        <v>0</v>
      </c>
      <c r="R45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导入新模板'!$K:$K,$C45)</f>
        <v>0</v>
      </c>
      <c r="S45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导入新模板'!$K:$K,$C45)</f>
        <v>0</v>
      </c>
      <c r="T45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导入新模板'!$K:$K,$C45)</f>
        <v>0</v>
      </c>
      <c r="U45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导入新模板'!$K:$K,$C45)</f>
        <v>0</v>
      </c>
      <c r="V45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导入新模板'!$K:$K,$C45)</f>
        <v>0</v>
      </c>
      <c r="W45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导入新模板'!$K:$K,$C45)</f>
        <v>0</v>
      </c>
      <c r="X45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导入新模板'!$K:$K,$C45)</f>
        <v>0</v>
      </c>
      <c r="Y45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导入新模板'!$K:$K,$C45)</f>
        <v>0</v>
      </c>
      <c r="Z45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导入新模板'!$K:$K,$C45)</f>
        <v>0</v>
      </c>
      <c r="AA45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导入新模板'!$K:$K,$C45)</f>
        <v>0</v>
      </c>
      <c r="AB45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导入新模板'!$K:$K,$C45)</f>
        <v>0</v>
      </c>
      <c r="AC45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导入新模板'!$K:$K,$C45)</f>
        <v>0</v>
      </c>
      <c r="AD45" s="53">
        <f>D45-SUM(T45:AC45)</f>
        <v>0</v>
      </c>
      <c r="AE45" s="53">
        <f>SUM(AH45:AS45)</f>
        <v>0</v>
      </c>
      <c r="AF45" s="54"/>
      <c r="AG45" s="55">
        <f>AD45-AE45-AF45</f>
        <v>0</v>
      </c>
      <c r="AH45" s="48">
        <f>SUMIFS('[6]白单流水  导入新模板'!$S:$S,'[6]白单流水  导入新模板'!$C:$C,$A$2,'[6]白单流水  导入新模板'!$AF:$AF,LEFT(LEFT($C$33,5),5),'[6]白单流水  导入新模板'!$AA:$AA,AH$3,'[6]白单流水  导入新模板'!$K:$K,$C45)</f>
        <v>0</v>
      </c>
      <c r="AI45" s="48">
        <f>SUMIFS('[6]白单流水  导入新模板'!$S:$S,'[6]白单流水  导入新模板'!$C:$C,$A$2,'[6]白单流水  导入新模板'!$AF:$AF,LEFT(LEFT($C$33,5),5),'[6]白单流水  导入新模板'!$AA:$AA,AI$3,'[6]白单流水  导入新模板'!$K:$K,$C45)</f>
        <v>0</v>
      </c>
      <c r="AJ45" s="48">
        <f>SUMIFS('[6]白单流水  导入新模板'!$S:$S,'[6]白单流水  导入新模板'!$C:$C,$A$2,'[6]白单流水  导入新模板'!$AF:$AF,LEFT(LEFT($C$33,5),5),'[6]白单流水  导入新模板'!$AA:$AA,AJ$3,'[6]白单流水  导入新模板'!$K:$K,$C45)</f>
        <v>0</v>
      </c>
      <c r="AK45" s="48">
        <f>SUMIFS('[6]白单流水  导入新模板'!$S:$S,'[6]白单流水  导入新模板'!$C:$C,$A$2,'[6]白单流水  导入新模板'!$AF:$AF,LEFT(LEFT($C$33,5),5),'[6]白单流水  导入新模板'!$AA:$AA,AK$3,'[6]白单流水  导入新模板'!$K:$K,$C45)</f>
        <v>0</v>
      </c>
      <c r="AL45" s="48">
        <f>SUMIFS('[6]白单流水  导入新模板'!$S:$S,'[6]白单流水  导入新模板'!$C:$C,$A$2,'[6]白单流水  导入新模板'!$AF:$AF,LEFT(LEFT($C$33,5),5),'[6]白单流水  导入新模板'!$AA:$AA,AL$3,'[6]白单流水  导入新模板'!$K:$K,$C45)</f>
        <v>0</v>
      </c>
      <c r="AM45" s="48">
        <f>SUMIFS('[6]白单流水  导入新模板'!$S:$S,'[6]白单流水  导入新模板'!$C:$C,$A$2,'[6]白单流水  导入新模板'!$AF:$AF,LEFT(LEFT($C$33,5),5),'[6]白单流水  导入新模板'!$AA:$AA,AM$3,'[6]白单流水  导入新模板'!$K:$K,$C45)</f>
        <v>0</v>
      </c>
      <c r="AN45" s="48">
        <f>SUMIFS('[6]白单流水  导入新模板'!$S:$S,'[6]白单流水  导入新模板'!$C:$C,$A$2,'[6]白单流水  导入新模板'!$AF:$AF,LEFT(LEFT($C$33,5),5),'[6]白单流水  导入新模板'!$AA:$AA,AN$3,'[6]白单流水  导入新模板'!$K:$K,$C45)</f>
        <v>0</v>
      </c>
      <c r="AO45" s="48">
        <f>SUMIFS('[6]白单流水  导入新模板'!$S:$S,'[6]白单流水  导入新模板'!$C:$C,$A$2,'[6]白单流水  导入新模板'!$AF:$AF,LEFT(LEFT($C$33,5),5),'[6]白单流水  导入新模板'!$AA:$AA,AO$3,'[6]白单流水  导入新模板'!$K:$K,$C45)</f>
        <v>0</v>
      </c>
      <c r="AP45" s="48">
        <f>SUMIFS('[6]白单流水  导入新模板'!$S:$S,'[6]白单流水  导入新模板'!$C:$C,$A$2,'[6]白单流水  导入新模板'!$AF:$AF,LEFT(LEFT($C$33,5),5),'[6]白单流水  导入新模板'!$AA:$AA,AP$3,'[6]白单流水  导入新模板'!$K:$K,$C45)</f>
        <v>0</v>
      </c>
      <c r="AQ45" s="48">
        <f>SUMIFS('[6]白单流水  导入新模板'!$S:$S,'[6]白单流水  导入新模板'!$C:$C,$A$2,'[6]白单流水  导入新模板'!$AF:$AF,LEFT(LEFT($C$33,5),5),'[6]白单流水  导入新模板'!$AA:$AA,AQ$3,'[6]白单流水  导入新模板'!$K:$K,$C45)</f>
        <v>0</v>
      </c>
      <c r="AR45" s="48">
        <f>SUMIFS('[6]白单流水  导入新模板'!$S:$S,'[6]白单流水  导入新模板'!$C:$C,$A$2,'[6]白单流水  导入新模板'!$AF:$AF,LEFT(LEFT($C$33,5),5),'[6]白单流水  导入新模板'!$AA:$AA,AR$3,'[6]白单流水  导入新模板'!$K:$K,$C45)</f>
        <v>0</v>
      </c>
      <c r="AS45" s="48">
        <f>SUMIFS('[6]白单流水  导入新模板'!$S:$S,'[6]白单流水  导入新模板'!$C:$C,$A$2,'[6]白单流水  导入新模板'!$AF:$AF,LEFT(LEFT($C$33,5),5),'[6]白单流水  导入新模板'!$AA:$AA,AS$3,'[6]白单流水  导入新模板'!$K:$K,$C45)</f>
        <v>0</v>
      </c>
      <c r="AT45" s="52"/>
    </row>
    <row r="46" ht="15.6" spans="1:47">
      <c r="A46" s="41"/>
      <c r="B46" s="46"/>
      <c r="C46" s="47" t="s">
        <v>70</v>
      </c>
      <c r="D46" s="52">
        <f>E46*F46</f>
        <v>329191.755</v>
      </c>
      <c r="E46" s="48">
        <v>32919.1755</v>
      </c>
      <c r="F46" s="49">
        <v>10</v>
      </c>
      <c r="G46" s="50">
        <f>IFERROR(SUM(X46:AC46,AE46)/D46,)</f>
        <v>0.996207271351616</v>
      </c>
      <c r="H46" s="50"/>
      <c r="I46" s="51">
        <f t="array" ref="I46">SUMPRODUCT(('[6]白单流水  导入新模板'!$C:$C=$A$2)*('[6]白单流水  导入新模板'!$AF:$AF=LEFT(LEFT($C$33,5),5))*('[6]白单流水  导入新模板'!$K:$K="代收")*(ISNUMBER(FIND(LEFT($C46,4),'[6]白单流水  导入新模板'!$M:$M,1))),'[6]白单流水  导入新模板'!$S:$S)</f>
        <v>0</v>
      </c>
      <c r="J46" s="57">
        <f>$D46-SUM($K46:$AC46,$AE46)</f>
        <v>1248.53500000015</v>
      </c>
      <c r="K46" s="52"/>
      <c r="L46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导入新模板'!$K:$K,$C46)</f>
        <v>0</v>
      </c>
      <c r="M46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导入新模板'!$K:$K,$C46)</f>
        <v>0</v>
      </c>
      <c r="N46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导入新模板'!$K:$K,$C46)</f>
        <v>0</v>
      </c>
      <c r="O46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导入新模板'!$K:$K,$C46)</f>
        <v>0</v>
      </c>
      <c r="P46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导入新模板'!$K:$K,$C46)</f>
        <v>0</v>
      </c>
      <c r="Q46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导入新模板'!$K:$K,$C46)</f>
        <v>0</v>
      </c>
      <c r="R46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导入新模板'!$K:$K,$C46)</f>
        <v>0</v>
      </c>
      <c r="S46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导入新模板'!$K:$K,$C46)</f>
        <v>0</v>
      </c>
      <c r="T46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导入新模板'!$K:$K,$C46)</f>
        <v>0</v>
      </c>
      <c r="U46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导入新模板'!$K:$K,$C46)</f>
        <v>0</v>
      </c>
      <c r="V46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导入新模板'!$K:$K,$C46)</f>
        <v>0</v>
      </c>
      <c r="W46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导入新模板'!$K:$K,$C46)</f>
        <v>0</v>
      </c>
      <c r="X46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导入新模板'!$K:$K,$C46)</f>
        <v>293190.68</v>
      </c>
      <c r="Y46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导入新模板'!$K:$K,$C46)</f>
        <v>34752.54</v>
      </c>
      <c r="Z46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导入新模板'!$K:$K,$C46)</f>
        <v>0</v>
      </c>
      <c r="AA46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导入新模板'!$K:$K,$C46)</f>
        <v>0</v>
      </c>
      <c r="AB46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导入新模板'!$K:$K,$C46)</f>
        <v>0</v>
      </c>
      <c r="AC46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导入新模板'!$K:$K,$C46)</f>
        <v>0</v>
      </c>
      <c r="AD46" s="53">
        <f>D46-SUM(T46:AC46)</f>
        <v>1248.53500000015</v>
      </c>
      <c r="AE46" s="53">
        <f>SUM(AH46:AS46)</f>
        <v>0</v>
      </c>
      <c r="AF46" s="54"/>
      <c r="AG46" s="55">
        <f>AD46-AE46-AF46</f>
        <v>1248.53500000015</v>
      </c>
      <c r="AH46" s="48">
        <f>SUMIFS('[6]白单流水  导入新模板'!$S:$S,'[6]白单流水  导入新模板'!$C:$C,$A$2,'[6]白单流水  导入新模板'!$AF:$AF,LEFT(LEFT($C$33,5),5),'[6]白单流水  导入新模板'!$AA:$AA,AH$3,'[6]白单流水  导入新模板'!$K:$K,$C46)</f>
        <v>0</v>
      </c>
      <c r="AI46" s="48">
        <f>SUMIFS('[6]白单流水  导入新模板'!$S:$S,'[6]白单流水  导入新模板'!$C:$C,$A$2,'[6]白单流水  导入新模板'!$AF:$AF,LEFT(LEFT($C$33,5),5),'[6]白单流水  导入新模板'!$AA:$AA,AI$3,'[6]白单流水  导入新模板'!$K:$K,$C46)</f>
        <v>0</v>
      </c>
      <c r="AJ46" s="48">
        <f>SUMIFS('[6]白单流水  导入新模板'!$S:$S,'[6]白单流水  导入新模板'!$C:$C,$A$2,'[6]白单流水  导入新模板'!$AF:$AF,LEFT(LEFT($C$33,5),5),'[6]白单流水  导入新模板'!$AA:$AA,AJ$3,'[6]白单流水  导入新模板'!$K:$K,$C46)</f>
        <v>0</v>
      </c>
      <c r="AK46" s="48">
        <f>SUMIFS('[6]白单流水  导入新模板'!$S:$S,'[6]白单流水  导入新模板'!$C:$C,$A$2,'[6]白单流水  导入新模板'!$AF:$AF,LEFT(LEFT($C$33,5),5),'[6]白单流水  导入新模板'!$AA:$AA,AK$3,'[6]白单流水  导入新模板'!$K:$K,$C46)</f>
        <v>0</v>
      </c>
      <c r="AL46" s="48">
        <f>SUMIFS('[6]白单流水  导入新模板'!$S:$S,'[6]白单流水  导入新模板'!$C:$C,$A$2,'[6]白单流水  导入新模板'!$AF:$AF,LEFT(LEFT($C$33,5),5),'[6]白单流水  导入新模板'!$AA:$AA,AL$3,'[6]白单流水  导入新模板'!$K:$K,$C46)</f>
        <v>0</v>
      </c>
      <c r="AM46" s="48">
        <f>SUMIFS('[6]白单流水  导入新模板'!$S:$S,'[6]白单流水  导入新模板'!$C:$C,$A$2,'[6]白单流水  导入新模板'!$AF:$AF,LEFT(LEFT($C$33,5),5),'[6]白单流水  导入新模板'!$AA:$AA,AM$3,'[6]白单流水  导入新模板'!$K:$K,$C46)</f>
        <v>0</v>
      </c>
      <c r="AN46" s="48">
        <f>SUMIFS('[6]白单流水  导入新模板'!$S:$S,'[6]白单流水  导入新模板'!$C:$C,$A$2,'[6]白单流水  导入新模板'!$AF:$AF,LEFT(LEFT($C$33,5),5),'[6]白单流水  导入新模板'!$AA:$AA,AN$3,'[6]白单流水  导入新模板'!$K:$K,$C46)</f>
        <v>0</v>
      </c>
      <c r="AO46" s="48">
        <f>SUMIFS('[6]白单流水  导入新模板'!$S:$S,'[6]白单流水  导入新模板'!$C:$C,$A$2,'[6]白单流水  导入新模板'!$AF:$AF,LEFT(LEFT($C$33,5),5),'[6]白单流水  导入新模板'!$AA:$AA,AO$3,'[6]白单流水  导入新模板'!$K:$K,$C46)</f>
        <v>0</v>
      </c>
      <c r="AP46" s="48">
        <f>SUMIFS('[6]白单流水  导入新模板'!$S:$S,'[6]白单流水  导入新模板'!$C:$C,$A$2,'[6]白单流水  导入新模板'!$AF:$AF,LEFT(LEFT($C$33,5),5),'[6]白单流水  导入新模板'!$AA:$AA,AP$3,'[6]白单流水  导入新模板'!$K:$K,$C46)</f>
        <v>0</v>
      </c>
      <c r="AQ46" s="48">
        <f>SUMIFS('[6]白单流水  导入新模板'!$S:$S,'[6]白单流水  导入新模板'!$C:$C,$A$2,'[6]白单流水  导入新模板'!$AF:$AF,LEFT(LEFT($C$33,5),5),'[6]白单流水  导入新模板'!$AA:$AA,AQ$3,'[6]白单流水  导入新模板'!$K:$K,$C46)</f>
        <v>0</v>
      </c>
      <c r="AR46" s="48">
        <f>SUMIFS('[6]白单流水  导入新模板'!$S:$S,'[6]白单流水  导入新模板'!$C:$C,$A$2,'[6]白单流水  导入新模板'!$AF:$AF,LEFT(LEFT($C$33,5),5),'[6]白单流水  导入新模板'!$AA:$AA,AR$3,'[6]白单流水  导入新模板'!$K:$K,$C46)</f>
        <v>0</v>
      </c>
      <c r="AS46" s="48">
        <f>SUMIFS('[6]白单流水  导入新模板'!$S:$S,'[6]白单流水  导入新模板'!$C:$C,$A$2,'[6]白单流水  导入新模板'!$AF:$AF,LEFT(LEFT($C$33,5),5),'[6]白单流水  导入新模板'!$AA:$AA,AS$3,'[6]白单流水  导入新模板'!$K:$K,$C46)</f>
        <v>0</v>
      </c>
      <c r="AT46" s="52"/>
    </row>
    <row r="47" ht="15.6" spans="1:47">
      <c r="A47" s="41"/>
      <c r="B47" s="46"/>
      <c r="C47" s="47" t="s">
        <v>71</v>
      </c>
      <c r="D47" s="52">
        <f>E47*F47</f>
        <v>395030.106</v>
      </c>
      <c r="E47" s="48">
        <v>32919.1755</v>
      </c>
      <c r="F47" s="49">
        <v>12</v>
      </c>
      <c r="G47" s="50">
        <f>IFERROR(SUM(X47:AC47,AE47)/D47,)</f>
        <v>1.00866390674538</v>
      </c>
      <c r="H47" s="57"/>
      <c r="I47" s="51">
        <f t="array" ref="I47">SUMPRODUCT(('[6]白单流水  导入新模板'!$C:$C=$A$2)*('[6]白单流水  导入新模板'!$AF:$AF=LEFT(LEFT($C$33,5),5))*('[6]白单流水  导入新模板'!$K:$K="代收")*(ISNUMBER(FIND(LEFT($C47,4),'[6]白单流水  导入新模板'!$M:$M,1))),'[6]白单流水  导入新模板'!$S:$S)</f>
        <v>0</v>
      </c>
      <c r="J47" s="57">
        <f>$D47-SUM($K47:$AC47,$AE47)</f>
        <v>-3422.50399999996</v>
      </c>
      <c r="K47" s="52"/>
      <c r="L47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导入新模板'!$K:$K,$C47)</f>
        <v>0</v>
      </c>
      <c r="M47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导入新模板'!$K:$K,$C47)</f>
        <v>0</v>
      </c>
      <c r="N47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导入新模板'!$K:$K,$C47)</f>
        <v>0</v>
      </c>
      <c r="O47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导入新模板'!$K:$K,$C47)</f>
        <v>0</v>
      </c>
      <c r="P47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导入新模板'!$K:$K,$C47)</f>
        <v>0</v>
      </c>
      <c r="Q47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导入新模板'!$K:$K,$C47)</f>
        <v>0</v>
      </c>
      <c r="R47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导入新模板'!$K:$K,$C47)</f>
        <v>0</v>
      </c>
      <c r="S47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导入新模板'!$K:$K,$C47)</f>
        <v>0</v>
      </c>
      <c r="T47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导入新模板'!$K:$K,$C47)</f>
        <v>0</v>
      </c>
      <c r="U47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导入新模板'!$K:$K,$C47)</f>
        <v>0</v>
      </c>
      <c r="V47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导入新模板'!$K:$K,$C47)</f>
        <v>0</v>
      </c>
      <c r="W47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导入新模板'!$K:$K,$C47)</f>
        <v>0</v>
      </c>
      <c r="X47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导入新模板'!$K:$K,$C47)</f>
        <v>0</v>
      </c>
      <c r="Y47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导入新模板'!$K:$K,$C47)</f>
        <v>329250.95</v>
      </c>
      <c r="Z47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导入新模板'!$K:$K,$C47)</f>
        <v>69201.66</v>
      </c>
      <c r="AA47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导入新模板'!$K:$K,$C47)</f>
        <v>0</v>
      </c>
      <c r="AB47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导入新模板'!$K:$K,$C47)</f>
        <v>0</v>
      </c>
      <c r="AC47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导入新模板'!$K:$K,$C47)</f>
        <v>0</v>
      </c>
      <c r="AD47" s="53">
        <f>D47-SUM(T47:AC47)</f>
        <v>-3422.50399999996</v>
      </c>
      <c r="AE47" s="53">
        <f>SUM(AH47:AS47)</f>
        <v>0</v>
      </c>
      <c r="AF47" s="54"/>
      <c r="AG47" s="55">
        <f>AD47-AE47-AF47</f>
        <v>-3422.50399999996</v>
      </c>
      <c r="AH47" s="48">
        <f>SUMIFS('[6]白单流水  导入新模板'!$S:$S,'[6]白单流水  导入新模板'!$C:$C,$A$2,'[6]白单流水  导入新模板'!$AF:$AF,LEFT(LEFT($C$33,5),5),'[6]白单流水  导入新模板'!$AA:$AA,AH$3,'[6]白单流水  导入新模板'!$K:$K,$C47)</f>
        <v>0</v>
      </c>
      <c r="AI47" s="48">
        <f>SUMIFS('[6]白单流水  导入新模板'!$S:$S,'[6]白单流水  导入新模板'!$C:$C,$A$2,'[6]白单流水  导入新模板'!$AF:$AF,LEFT(LEFT($C$33,5),5),'[6]白单流水  导入新模板'!$AA:$AA,AI$3,'[6]白单流水  导入新模板'!$K:$K,$C47)</f>
        <v>0</v>
      </c>
      <c r="AJ47" s="48">
        <f>SUMIFS('[6]白单流水  导入新模板'!$S:$S,'[6]白单流水  导入新模板'!$C:$C,$A$2,'[6]白单流水  导入新模板'!$AF:$AF,LEFT(LEFT($C$33,5),5),'[6]白单流水  导入新模板'!$AA:$AA,AJ$3,'[6]白单流水  导入新模板'!$K:$K,$C47)</f>
        <v>0</v>
      </c>
      <c r="AK47" s="48">
        <f>SUMIFS('[6]白单流水  导入新模板'!$S:$S,'[6]白单流水  导入新模板'!$C:$C,$A$2,'[6]白单流水  导入新模板'!$AF:$AF,LEFT(LEFT($C$33,5),5),'[6]白单流水  导入新模板'!$AA:$AA,AK$3,'[6]白单流水  导入新模板'!$K:$K,$C47)</f>
        <v>0</v>
      </c>
      <c r="AL47" s="48">
        <f>SUMIFS('[6]白单流水  导入新模板'!$S:$S,'[6]白单流水  导入新模板'!$C:$C,$A$2,'[6]白单流水  导入新模板'!$AF:$AF,LEFT(LEFT($C$33,5),5),'[6]白单流水  导入新模板'!$AA:$AA,AL$3,'[6]白单流水  导入新模板'!$K:$K,$C47)</f>
        <v>0</v>
      </c>
      <c r="AM47" s="48">
        <f>SUMIFS('[6]白单流水  导入新模板'!$S:$S,'[6]白单流水  导入新模板'!$C:$C,$A$2,'[6]白单流水  导入新模板'!$AF:$AF,LEFT(LEFT($C$33,5),5),'[6]白单流水  导入新模板'!$AA:$AA,AM$3,'[6]白单流水  导入新模板'!$K:$K,$C47)</f>
        <v>0</v>
      </c>
      <c r="AN47" s="48">
        <f>SUMIFS('[6]白单流水  导入新模板'!$S:$S,'[6]白单流水  导入新模板'!$C:$C,$A$2,'[6]白单流水  导入新模板'!$AF:$AF,LEFT(LEFT($C$33,5),5),'[6]白单流水  导入新模板'!$AA:$AA,AN$3,'[6]白单流水  导入新模板'!$K:$K,$C47)</f>
        <v>0</v>
      </c>
      <c r="AO47" s="48">
        <f>SUMIFS('[6]白单流水  导入新模板'!$S:$S,'[6]白单流水  导入新模板'!$C:$C,$A$2,'[6]白单流水  导入新模板'!$AF:$AF,LEFT(LEFT($C$33,5),5),'[6]白单流水  导入新模板'!$AA:$AA,AO$3,'[6]白单流水  导入新模板'!$K:$K,$C47)</f>
        <v>0</v>
      </c>
      <c r="AP47" s="48">
        <f>SUMIFS('[6]白单流水  导入新模板'!$S:$S,'[6]白单流水  导入新模板'!$C:$C,$A$2,'[6]白单流水  导入新模板'!$AF:$AF,LEFT(LEFT($C$33,5),5),'[6]白单流水  导入新模板'!$AA:$AA,AP$3,'[6]白单流水  导入新模板'!$K:$K,$C47)</f>
        <v>0</v>
      </c>
      <c r="AQ47" s="48">
        <f>SUMIFS('[6]白单流水  导入新模板'!$S:$S,'[6]白单流水  导入新模板'!$C:$C,$A$2,'[6]白单流水  导入新模板'!$AF:$AF,LEFT(LEFT($C$33,5),5),'[6]白单流水  导入新模板'!$AA:$AA,AQ$3,'[6]白单流水  导入新模板'!$K:$K,$C47)</f>
        <v>0</v>
      </c>
      <c r="AR47" s="48">
        <f>SUMIFS('[6]白单流水  导入新模板'!$S:$S,'[6]白单流水  导入新模板'!$C:$C,$A$2,'[6]白单流水  导入新模板'!$AF:$AF,LEFT(LEFT($C$33,5),5),'[6]白单流水  导入新模板'!$AA:$AA,AR$3,'[6]白单流水  导入新模板'!$K:$K,$C47)</f>
        <v>0</v>
      </c>
      <c r="AS47" s="48">
        <f>SUMIFS('[6]白单流水  导入新模板'!$S:$S,'[6]白单流水  导入新模板'!$C:$C,$A$2,'[6]白单流水  导入新模板'!$AF:$AF,LEFT(LEFT($C$33,5),5),'[6]白单流水  导入新模板'!$AA:$AA,AS$3,'[6]白单流水  导入新模板'!$K:$K,$C47)</f>
        <v>0</v>
      </c>
      <c r="AT47" s="52"/>
    </row>
    <row r="48" ht="15.6" spans="1:47">
      <c r="A48" s="41"/>
      <c r="B48" s="46"/>
      <c r="C48" s="47" t="s">
        <v>72</v>
      </c>
      <c r="D48" s="52">
        <f>E48*F48</f>
        <v>395030.106</v>
      </c>
      <c r="E48" s="48">
        <v>32919.1755</v>
      </c>
      <c r="F48" s="49">
        <v>12</v>
      </c>
      <c r="G48" s="50">
        <f>IFERROR(SUM(X48:AC48,AE48)/D48,)</f>
        <v>0.996278901335181</v>
      </c>
      <c r="H48" s="57"/>
      <c r="I48" s="51">
        <f t="array" ref="I48">SUMPRODUCT(('[6]白单流水  导入新模板'!$C:$C=$A$2)*('[6]白单流水  导入新模板'!$AF:$AF=LEFT(LEFT($C$33,5),5))*('[6]白单流水  导入新模板'!$K:$K="代收")*(ISNUMBER(FIND(LEFT($C48,4),'[6]白单流水  导入新模板'!$M:$M,1))),'[6]白单流水  导入新模板'!$S:$S)</f>
        <v>0</v>
      </c>
      <c r="J48" s="57">
        <f>$D48-SUM($K48:$AC48,$AE48)</f>
        <v>1469.94600000005</v>
      </c>
      <c r="K48" s="52"/>
      <c r="L48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导入新模板'!$K:$K,$C48)</f>
        <v>0</v>
      </c>
      <c r="M48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导入新模板'!$K:$K,$C48)</f>
        <v>0</v>
      </c>
      <c r="N48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导入新模板'!$K:$K,$C48)</f>
        <v>0</v>
      </c>
      <c r="O48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导入新模板'!$K:$K,$C48)</f>
        <v>0</v>
      </c>
      <c r="P48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导入新模板'!$K:$K,$C48)</f>
        <v>0</v>
      </c>
      <c r="Q48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导入新模板'!$K:$K,$C48)</f>
        <v>0</v>
      </c>
      <c r="R48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导入新模板'!$K:$K,$C48)</f>
        <v>0</v>
      </c>
      <c r="S48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导入新模板'!$K:$K,$C48)</f>
        <v>0</v>
      </c>
      <c r="T48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导入新模板'!$K:$K,$C48)</f>
        <v>0</v>
      </c>
      <c r="U48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导入新模板'!$K:$K,$C48)</f>
        <v>0</v>
      </c>
      <c r="V48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导入新模板'!$K:$K,$C48)</f>
        <v>0</v>
      </c>
      <c r="W48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导入新模板'!$K:$K,$C48)</f>
        <v>0</v>
      </c>
      <c r="X48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导入新模板'!$K:$K,$C48)</f>
        <v>0</v>
      </c>
      <c r="Y48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导入新模板'!$K:$K,$C48)</f>
        <v>0</v>
      </c>
      <c r="Z48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导入新模板'!$K:$K,$C48)</f>
        <v>393473.56</v>
      </c>
      <c r="AA48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导入新模板'!$K:$K,$C48)</f>
        <v>86.6</v>
      </c>
      <c r="AB48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导入新模板'!$K:$K,$C48)</f>
        <v>0</v>
      </c>
      <c r="AC48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导入新模板'!$K:$K,$C48)</f>
        <v>0</v>
      </c>
      <c r="AD48" s="53">
        <f>D48-SUM(T48:AC48)</f>
        <v>1469.94600000005</v>
      </c>
      <c r="AE48" s="53">
        <f>SUM(AH48:AS48)</f>
        <v>0</v>
      </c>
      <c r="AF48" s="54"/>
      <c r="AG48" s="55">
        <f>AD48-AE48-AF48</f>
        <v>1469.94600000005</v>
      </c>
      <c r="AH48" s="48">
        <f>SUMIFS('[6]白单流水  导入新模板'!$S:$S,'[6]白单流水  导入新模板'!$C:$C,$A$2,'[6]白单流水  导入新模板'!$AF:$AF,LEFT(LEFT($C$33,5),5),'[6]白单流水  导入新模板'!$AA:$AA,AH$3,'[6]白单流水  导入新模板'!$K:$K,$C48)</f>
        <v>0</v>
      </c>
      <c r="AI48" s="48">
        <f>SUMIFS('[6]白单流水  导入新模板'!$S:$S,'[6]白单流水  导入新模板'!$C:$C,$A$2,'[6]白单流水  导入新模板'!$AF:$AF,LEFT(LEFT($C$33,5),5),'[6]白单流水  导入新模板'!$AA:$AA,AI$3,'[6]白单流水  导入新模板'!$K:$K,$C48)</f>
        <v>0</v>
      </c>
      <c r="AJ48" s="48">
        <f>SUMIFS('[6]白单流水  导入新模板'!$S:$S,'[6]白单流水  导入新模板'!$C:$C,$A$2,'[6]白单流水  导入新模板'!$AF:$AF,LEFT(LEFT($C$33,5),5),'[6]白单流水  导入新模板'!$AA:$AA,AJ$3,'[6]白单流水  导入新模板'!$K:$K,$C48)</f>
        <v>0</v>
      </c>
      <c r="AK48" s="48">
        <f>SUMIFS('[6]白单流水  导入新模板'!$S:$S,'[6]白单流水  导入新模板'!$C:$C,$A$2,'[6]白单流水  导入新模板'!$AF:$AF,LEFT(LEFT($C$33,5),5),'[6]白单流水  导入新模板'!$AA:$AA,AK$3,'[6]白单流水  导入新模板'!$K:$K,$C48)</f>
        <v>0</v>
      </c>
      <c r="AL48" s="48">
        <f>SUMIFS('[6]白单流水  导入新模板'!$S:$S,'[6]白单流水  导入新模板'!$C:$C,$A$2,'[6]白单流水  导入新模板'!$AF:$AF,LEFT(LEFT($C$33,5),5),'[6]白单流水  导入新模板'!$AA:$AA,AL$3,'[6]白单流水  导入新模板'!$K:$K,$C48)</f>
        <v>0</v>
      </c>
      <c r="AM48" s="48">
        <f>SUMIFS('[6]白单流水  导入新模板'!$S:$S,'[6]白单流水  导入新模板'!$C:$C,$A$2,'[6]白单流水  导入新模板'!$AF:$AF,LEFT(LEFT($C$33,5),5),'[6]白单流水  导入新模板'!$AA:$AA,AM$3,'[6]白单流水  导入新模板'!$K:$K,$C48)</f>
        <v>0</v>
      </c>
      <c r="AN48" s="48">
        <f>SUMIFS('[6]白单流水  导入新模板'!$S:$S,'[6]白单流水  导入新模板'!$C:$C,$A$2,'[6]白单流水  导入新模板'!$AF:$AF,LEFT(LEFT($C$33,5),5),'[6]白单流水  导入新模板'!$AA:$AA,AN$3,'[6]白单流水  导入新模板'!$K:$K,$C48)</f>
        <v>0</v>
      </c>
      <c r="AO48" s="48">
        <f>SUMIFS('[6]白单流水  导入新模板'!$S:$S,'[6]白单流水  导入新模板'!$C:$C,$A$2,'[6]白单流水  导入新模板'!$AF:$AF,LEFT(LEFT($C$33,5),5),'[6]白单流水  导入新模板'!$AA:$AA,AO$3,'[6]白单流水  导入新模板'!$K:$K,$C48)</f>
        <v>0</v>
      </c>
      <c r="AP48" s="48">
        <f>SUMIFS('[6]白单流水  导入新模板'!$S:$S,'[6]白单流水  导入新模板'!$C:$C,$A$2,'[6]白单流水  导入新模板'!$AF:$AF,LEFT(LEFT($C$33,5),5),'[6]白单流水  导入新模板'!$AA:$AA,AP$3,'[6]白单流水  导入新模板'!$K:$K,$C48)</f>
        <v>0</v>
      </c>
      <c r="AQ48" s="48">
        <f>SUMIFS('[6]白单流水  导入新模板'!$S:$S,'[6]白单流水  导入新模板'!$C:$C,$A$2,'[6]白单流水  导入新模板'!$AF:$AF,LEFT(LEFT($C$33,5),5),'[6]白单流水  导入新模板'!$AA:$AA,AQ$3,'[6]白单流水  导入新模板'!$K:$K,$C48)</f>
        <v>0</v>
      </c>
      <c r="AR48" s="48">
        <f>SUMIFS('[6]白单流水  导入新模板'!$S:$S,'[6]白单流水  导入新模板'!$C:$C,$A$2,'[6]白单流水  导入新模板'!$AF:$AF,LEFT(LEFT($C$33,5),5),'[6]白单流水  导入新模板'!$AA:$AA,AR$3,'[6]白单流水  导入新模板'!$K:$K,$C48)</f>
        <v>0</v>
      </c>
      <c r="AS48" s="48">
        <f>SUMIFS('[6]白单流水  导入新模板'!$S:$S,'[6]白单流水  导入新模板'!$C:$C,$A$2,'[6]白单流水  导入新模板'!$AF:$AF,LEFT(LEFT($C$33,5),5),'[6]白单流水  导入新模板'!$AA:$AA,AS$3,'[6]白单流水  导入新模板'!$K:$K,$C48)</f>
        <v>0</v>
      </c>
      <c r="AT48" s="52"/>
    </row>
    <row r="49" ht="15.6" spans="1:47">
      <c r="A49" s="41"/>
      <c r="B49" s="46"/>
      <c r="C49" s="47" t="s">
        <v>73</v>
      </c>
      <c r="D49" s="52">
        <f>E49*F49</f>
        <v>395030.106</v>
      </c>
      <c r="E49" s="48">
        <v>32919.1755</v>
      </c>
      <c r="F49" s="49">
        <v>12</v>
      </c>
      <c r="G49" s="50">
        <f>IFERROR(SUM(X49:AC49,AE49)/D49,)</f>
        <v>0.963697106164359</v>
      </c>
      <c r="H49" s="57">
        <f>$D49-SUM($K49:$AC49,$AE49)</f>
        <v>14340.7360000001</v>
      </c>
      <c r="I49" s="51">
        <f t="array" ref="I49">SUMPRODUCT(('[6]白单流水  导入新模板'!$C:$C=$A$2)*('[6]白单流水  导入新模板'!$AF:$AF=LEFT(LEFT($C$33,5),5))*('[6]白单流水  导入新模板'!$K:$K="代收")*(ISNUMBER(FIND(LEFT($C49,4),'[6]白单流水  导入新模板'!$M:$M,1))),'[6]白单流水  导入新模板'!$S:$S)</f>
        <v>0</v>
      </c>
      <c r="J49" s="50"/>
      <c r="K49" s="52"/>
      <c r="L49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导入新模板'!$K:$K,$C49)</f>
        <v>0</v>
      </c>
      <c r="M49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导入新模板'!$K:$K,$C49)</f>
        <v>0</v>
      </c>
      <c r="N49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导入新模板'!$K:$K,$C49)</f>
        <v>0</v>
      </c>
      <c r="O49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导入新模板'!$K:$K,$C49)</f>
        <v>0</v>
      </c>
      <c r="P49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导入新模板'!$K:$K,$C49)</f>
        <v>0</v>
      </c>
      <c r="Q49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导入新模板'!$K:$K,$C49)</f>
        <v>0</v>
      </c>
      <c r="R49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导入新模板'!$K:$K,$C49)</f>
        <v>0</v>
      </c>
      <c r="S49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导入新模板'!$K:$K,$C49)</f>
        <v>0</v>
      </c>
      <c r="T49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导入新模板'!$K:$K,$C49)</f>
        <v>0</v>
      </c>
      <c r="U49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导入新模板'!$K:$K,$C49)</f>
        <v>0</v>
      </c>
      <c r="V49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导入新模板'!$K:$K,$C49)</f>
        <v>0</v>
      </c>
      <c r="W49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导入新模板'!$K:$K,$C49)</f>
        <v>0</v>
      </c>
      <c r="X49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导入新模板'!$K:$K,$C49)</f>
        <v>0</v>
      </c>
      <c r="Y49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导入新模板'!$K:$K,$C49)</f>
        <v>0</v>
      </c>
      <c r="Z49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导入新模板'!$K:$K,$C49)</f>
        <v>0</v>
      </c>
      <c r="AA49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导入新模板'!$K:$K,$C49)</f>
        <v>380135.37</v>
      </c>
      <c r="AB49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导入新模板'!$K:$K,$C49)</f>
        <v>12</v>
      </c>
      <c r="AC49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导入新模板'!$K:$K,$C49)</f>
        <v>542</v>
      </c>
      <c r="AD49" s="53">
        <f>D49-SUM(T49:AC49)</f>
        <v>14340.7360000001</v>
      </c>
      <c r="AE49" s="53">
        <f>SUM(AH49:AS49)</f>
        <v>0</v>
      </c>
      <c r="AF49" s="54"/>
      <c r="AG49" s="55">
        <f>AD49-AE49-AF49</f>
        <v>14340.7360000001</v>
      </c>
      <c r="AH49" s="48">
        <f>SUMIFS('[6]白单流水  导入新模板'!$S:$S,'[6]白单流水  导入新模板'!$C:$C,$A$2,'[6]白单流水  导入新模板'!$AF:$AF,LEFT(LEFT($C$33,5),5),'[6]白单流水  导入新模板'!$AA:$AA,AH$3,'[6]白单流水  导入新模板'!$K:$K,$C49)</f>
        <v>0</v>
      </c>
      <c r="AI49" s="48">
        <f>SUMIFS('[6]白单流水  导入新模板'!$S:$S,'[6]白单流水  导入新模板'!$C:$C,$A$2,'[6]白单流水  导入新模板'!$AF:$AF,LEFT(LEFT($C$33,5),5),'[6]白单流水  导入新模板'!$AA:$AA,AI$3,'[6]白单流水  导入新模板'!$K:$K,$C49)</f>
        <v>0</v>
      </c>
      <c r="AJ49" s="48">
        <f>SUMIFS('[6]白单流水  导入新模板'!$S:$S,'[6]白单流水  导入新模板'!$C:$C,$A$2,'[6]白单流水  导入新模板'!$AF:$AF,LEFT(LEFT($C$33,5),5),'[6]白单流水  导入新模板'!$AA:$AA,AJ$3,'[6]白单流水  导入新模板'!$K:$K,$C49)</f>
        <v>0</v>
      </c>
      <c r="AK49" s="48">
        <f>SUMIFS('[6]白单流水  导入新模板'!$S:$S,'[6]白单流水  导入新模板'!$C:$C,$A$2,'[6]白单流水  导入新模板'!$AF:$AF,LEFT(LEFT($C$33,5),5),'[6]白单流水  导入新模板'!$AA:$AA,AK$3,'[6]白单流水  导入新模板'!$K:$K,$C49)</f>
        <v>0</v>
      </c>
      <c r="AL49" s="48">
        <f>SUMIFS('[6]白单流水  导入新模板'!$S:$S,'[6]白单流水  导入新模板'!$C:$C,$A$2,'[6]白单流水  导入新模板'!$AF:$AF,LEFT(LEFT($C$33,5),5),'[6]白单流水  导入新模板'!$AA:$AA,AL$3,'[6]白单流水  导入新模板'!$K:$K,$C49)</f>
        <v>0</v>
      </c>
      <c r="AM49" s="48">
        <f>SUMIFS('[6]白单流水  导入新模板'!$S:$S,'[6]白单流水  导入新模板'!$C:$C,$A$2,'[6]白单流水  导入新模板'!$AF:$AF,LEFT(LEFT($C$33,5),5),'[6]白单流水  导入新模板'!$AA:$AA,AM$3,'[6]白单流水  导入新模板'!$K:$K,$C49)</f>
        <v>0</v>
      </c>
      <c r="AN49" s="48">
        <f>SUMIFS('[6]白单流水  导入新模板'!$S:$S,'[6]白单流水  导入新模板'!$C:$C,$A$2,'[6]白单流水  导入新模板'!$AF:$AF,LEFT(LEFT($C$33,5),5),'[6]白单流水  导入新模板'!$AA:$AA,AN$3,'[6]白单流水  导入新模板'!$K:$K,$C49)</f>
        <v>0</v>
      </c>
      <c r="AO49" s="48">
        <f>SUMIFS('[6]白单流水  导入新模板'!$S:$S,'[6]白单流水  导入新模板'!$C:$C,$A$2,'[6]白单流水  导入新模板'!$AF:$AF,LEFT(LEFT($C$33,5),5),'[6]白单流水  导入新模板'!$AA:$AA,AO$3,'[6]白单流水  导入新模板'!$K:$K,$C49)</f>
        <v>0</v>
      </c>
      <c r="AP49" s="48">
        <f>SUMIFS('[6]白单流水  导入新模板'!$S:$S,'[6]白单流水  导入新模板'!$C:$C,$A$2,'[6]白单流水  导入新模板'!$AF:$AF,LEFT(LEFT($C$33,5),5),'[6]白单流水  导入新模板'!$AA:$AA,AP$3,'[6]白单流水  导入新模板'!$K:$K,$C49)</f>
        <v>0</v>
      </c>
      <c r="AQ49" s="48">
        <f>SUMIFS('[6]白单流水  导入新模板'!$S:$S,'[6]白单流水  导入新模板'!$C:$C,$A$2,'[6]白单流水  导入新模板'!$AF:$AF,LEFT(LEFT($C$33,5),5),'[6]白单流水  导入新模板'!$AA:$AA,AQ$3,'[6]白单流水  导入新模板'!$K:$K,$C49)</f>
        <v>0</v>
      </c>
      <c r="AR49" s="48">
        <f>SUMIFS('[6]白单流水  导入新模板'!$S:$S,'[6]白单流水  导入新模板'!$C:$C,$A$2,'[6]白单流水  导入新模板'!$AF:$AF,LEFT(LEFT($C$33,5),5),'[6]白单流水  导入新模板'!$AA:$AA,AR$3,'[6]白单流水  导入新模板'!$K:$K,$C49)</f>
        <v>0</v>
      </c>
      <c r="AS49" s="48">
        <f>SUMIFS('[6]白单流水  导入新模板'!$S:$S,'[6]白单流水  导入新模板'!$C:$C,$A$2,'[6]白单流水  导入新模板'!$AF:$AF,LEFT(LEFT($C$33,5),5),'[6]白单流水  导入新模板'!$AA:$AA,AS$3,'[6]白单流水  导入新模板'!$K:$K,$C49)</f>
        <v>0</v>
      </c>
      <c r="AT49" s="52"/>
    </row>
    <row r="50" ht="15.6" spans="1:47">
      <c r="A50" s="41"/>
      <c r="B50" s="46"/>
      <c r="C50" s="47" t="s">
        <v>74</v>
      </c>
      <c r="D50" s="52">
        <f>E50*F50</f>
        <v>395030.106</v>
      </c>
      <c r="E50" s="48">
        <v>32919.1755</v>
      </c>
      <c r="F50" s="49">
        <v>12</v>
      </c>
      <c r="G50" s="50">
        <f>IFERROR(SUM(X50:AC50,AE50)/D50,)</f>
        <v>0.949185959006375</v>
      </c>
      <c r="H50" s="57">
        <f>$D50-SUM($K50:$AC50,$AE50)</f>
        <v>20073.076</v>
      </c>
      <c r="I50" s="51">
        <f t="array" ref="I50">SUMPRODUCT(('[6]白单流水  导入新模板'!$C:$C=$A$2)*('[6]白单流水  导入新模板'!$AF:$AF=LEFT(LEFT($C$33,5),5))*('[6]白单流水  导入新模板'!$K:$K="代收")*(ISNUMBER(FIND(LEFT($C50,4),'[6]白单流水  导入新模板'!$M:$M,1))),'[6]白单流水  导入新模板'!$S:$S)</f>
        <v>0</v>
      </c>
      <c r="J50" s="50"/>
      <c r="K50" s="52"/>
      <c r="L50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导入新模板'!$K:$K,$C50)</f>
        <v>0</v>
      </c>
      <c r="M50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导入新模板'!$K:$K,$C50)</f>
        <v>0</v>
      </c>
      <c r="N50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导入新模板'!$K:$K,$C50)</f>
        <v>0</v>
      </c>
      <c r="O50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导入新模板'!$K:$K,$C50)</f>
        <v>0</v>
      </c>
      <c r="P50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导入新模板'!$K:$K,$C50)</f>
        <v>0</v>
      </c>
      <c r="Q50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导入新模板'!$K:$K,$C50)</f>
        <v>0</v>
      </c>
      <c r="R50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导入新模板'!$K:$K,$C50)</f>
        <v>0</v>
      </c>
      <c r="S50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导入新模板'!$K:$K,$C50)</f>
        <v>0</v>
      </c>
      <c r="T50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导入新模板'!$K:$K,$C50)</f>
        <v>0</v>
      </c>
      <c r="U50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导入新模板'!$K:$K,$C50)</f>
        <v>0</v>
      </c>
      <c r="V50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导入新模板'!$K:$K,$C50)</f>
        <v>0</v>
      </c>
      <c r="W50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导入新模板'!$K:$K,$C50)</f>
        <v>0</v>
      </c>
      <c r="X50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导入新模板'!$K:$K,$C50)</f>
        <v>0</v>
      </c>
      <c r="Y50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导入新模板'!$K:$K,$C50)</f>
        <v>0</v>
      </c>
      <c r="Z50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导入新模板'!$K:$K,$C50)</f>
        <v>0</v>
      </c>
      <c r="AA50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导入新模板'!$K:$K,$C50)</f>
        <v>0</v>
      </c>
      <c r="AB50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导入新模板'!$K:$K,$C50)</f>
        <v>373144.67</v>
      </c>
      <c r="AC50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导入新模板'!$K:$K,$C50)</f>
        <v>1812.36</v>
      </c>
      <c r="AD50" s="53">
        <f>D50-SUM(T50:AC50)</f>
        <v>20073.076</v>
      </c>
      <c r="AE50" s="53">
        <f>SUM(AH50:AS50)</f>
        <v>0</v>
      </c>
      <c r="AF50" s="54"/>
      <c r="AG50" s="55">
        <f>AD50-AE50-AF50</f>
        <v>20073.076</v>
      </c>
      <c r="AH50" s="48">
        <f>SUMIFS('[6]白单流水  导入新模板'!$S:$S,'[6]白单流水  导入新模板'!$C:$C,$A$2,'[6]白单流水  导入新模板'!$AF:$AF,LEFT(LEFT($C$33,5),5),'[6]白单流水  导入新模板'!$AA:$AA,AH$3,'[6]白单流水  导入新模板'!$K:$K,$C50)</f>
        <v>0</v>
      </c>
      <c r="AI50" s="48">
        <f>SUMIFS('[6]白单流水  导入新模板'!$S:$S,'[6]白单流水  导入新模板'!$C:$C,$A$2,'[6]白单流水  导入新模板'!$AF:$AF,LEFT(LEFT($C$33,5),5),'[6]白单流水  导入新模板'!$AA:$AA,AI$3,'[6]白单流水  导入新模板'!$K:$K,$C50)</f>
        <v>0</v>
      </c>
      <c r="AJ50" s="48">
        <f>SUMIFS('[6]白单流水  导入新模板'!$S:$S,'[6]白单流水  导入新模板'!$C:$C,$A$2,'[6]白单流水  导入新模板'!$AF:$AF,LEFT(LEFT($C$33,5),5),'[6]白单流水  导入新模板'!$AA:$AA,AJ$3,'[6]白单流水  导入新模板'!$K:$K,$C50)</f>
        <v>0</v>
      </c>
      <c r="AK50" s="48">
        <f>SUMIFS('[6]白单流水  导入新模板'!$S:$S,'[6]白单流水  导入新模板'!$C:$C,$A$2,'[6]白单流水  导入新模板'!$AF:$AF,LEFT(LEFT($C$33,5),5),'[6]白单流水  导入新模板'!$AA:$AA,AK$3,'[6]白单流水  导入新模板'!$K:$K,$C50)</f>
        <v>0</v>
      </c>
      <c r="AL50" s="48">
        <f>SUMIFS('[6]白单流水  导入新模板'!$S:$S,'[6]白单流水  导入新模板'!$C:$C,$A$2,'[6]白单流水  导入新模板'!$AF:$AF,LEFT(LEFT($C$33,5),5),'[6]白单流水  导入新模板'!$AA:$AA,AL$3,'[6]白单流水  导入新模板'!$K:$K,$C50)</f>
        <v>0</v>
      </c>
      <c r="AM50" s="48">
        <f>SUMIFS('[6]白单流水  导入新模板'!$S:$S,'[6]白单流水  导入新模板'!$C:$C,$A$2,'[6]白单流水  导入新模板'!$AF:$AF,LEFT(LEFT($C$33,5),5),'[6]白单流水  导入新模板'!$AA:$AA,AM$3,'[6]白单流水  导入新模板'!$K:$K,$C50)</f>
        <v>0</v>
      </c>
      <c r="AN50" s="48">
        <f>SUMIFS('[6]白单流水  导入新模板'!$S:$S,'[6]白单流水  导入新模板'!$C:$C,$A$2,'[6]白单流水  导入新模板'!$AF:$AF,LEFT(LEFT($C$33,5),5),'[6]白单流水  导入新模板'!$AA:$AA,AN$3,'[6]白单流水  导入新模板'!$K:$K,$C50)</f>
        <v>0</v>
      </c>
      <c r="AO50" s="48">
        <f>SUMIFS('[6]白单流水  导入新模板'!$S:$S,'[6]白单流水  导入新模板'!$C:$C,$A$2,'[6]白单流水  导入新模板'!$AF:$AF,LEFT(LEFT($C$33,5),5),'[6]白单流水  导入新模板'!$AA:$AA,AO$3,'[6]白单流水  导入新模板'!$K:$K,$C50)</f>
        <v>0</v>
      </c>
      <c r="AP50" s="48">
        <f>SUMIFS('[6]白单流水  导入新模板'!$S:$S,'[6]白单流水  导入新模板'!$C:$C,$A$2,'[6]白单流水  导入新模板'!$AF:$AF,LEFT(LEFT($C$33,5),5),'[6]白单流水  导入新模板'!$AA:$AA,AP$3,'[6]白单流水  导入新模板'!$K:$K,$C50)</f>
        <v>0</v>
      </c>
      <c r="AQ50" s="48">
        <f>SUMIFS('[6]白单流水  导入新模板'!$S:$S,'[6]白单流水  导入新模板'!$C:$C,$A$2,'[6]白单流水  导入新模板'!$AF:$AF,LEFT(LEFT($C$33,5),5),'[6]白单流水  导入新模板'!$AA:$AA,AQ$3,'[6]白单流水  导入新模板'!$K:$K,$C50)</f>
        <v>0</v>
      </c>
      <c r="AR50" s="48">
        <f>SUMIFS('[6]白单流水  导入新模板'!$S:$S,'[6]白单流水  导入新模板'!$C:$C,$A$2,'[6]白单流水  导入新模板'!$AF:$AF,LEFT(LEFT($C$33,5),5),'[6]白单流水  导入新模板'!$AA:$AA,AR$3,'[6]白单流水  导入新模板'!$K:$K,$C50)</f>
        <v>0</v>
      </c>
      <c r="AS50" s="48">
        <f>SUMIFS('[6]白单流水  导入新模板'!$S:$S,'[6]白单流水  导入新模板'!$C:$C,$A$2,'[6]白单流水  导入新模板'!$AF:$AF,LEFT(LEFT($C$33,5),5),'[6]白单流水  导入新模板'!$AA:$AA,AS$3,'[6]白单流水  导入新模板'!$K:$K,$C50)</f>
        <v>0</v>
      </c>
      <c r="AT50" s="52"/>
    </row>
    <row r="51" ht="15.6" spans="1:47">
      <c r="A51" s="41"/>
      <c r="B51" s="46"/>
      <c r="C51" s="47" t="s">
        <v>75</v>
      </c>
      <c r="D51" s="52">
        <f>E51*F51</f>
        <v>395030.106</v>
      </c>
      <c r="E51" s="48">
        <v>32919.1755</v>
      </c>
      <c r="F51" s="49">
        <v>12</v>
      </c>
      <c r="G51" s="50">
        <f>IFERROR(SUM(X51:AC51,AE51)/D51,)</f>
        <v>0.952716095010743</v>
      </c>
      <c r="H51" s="57">
        <f>$D51-SUM($K51:$AC51,$AE51)</f>
        <v>18678.566</v>
      </c>
      <c r="I51" s="51">
        <f t="array" ref="I51">SUMPRODUCT(('[6]白单流水  导入新模板'!$C:$C=$A$2)*('[6]白单流水  导入新模板'!$AF:$AF=LEFT(LEFT($C$33,5),5))*('[6]白单流水  导入新模板'!$K:$K="代收")*(ISNUMBER(FIND(LEFT($C51,4),'[6]白单流水  导入新模板'!$M:$M,1))),'[6]白单流水  导入新模板'!$S:$S)</f>
        <v>0</v>
      </c>
      <c r="J51" s="50"/>
      <c r="K51" s="52"/>
      <c r="L51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导入新模板'!$K:$K,$C51)</f>
        <v>0</v>
      </c>
      <c r="M51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导入新模板'!$K:$K,$C51)</f>
        <v>0</v>
      </c>
      <c r="N51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导入新模板'!$K:$K,$C51)</f>
        <v>0</v>
      </c>
      <c r="O51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导入新模板'!$K:$K,$C51)</f>
        <v>0</v>
      </c>
      <c r="P51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导入新模板'!$K:$K,$C51)</f>
        <v>0</v>
      </c>
      <c r="Q51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导入新模板'!$K:$K,$C51)</f>
        <v>0</v>
      </c>
      <c r="R51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导入新模板'!$K:$K,$C51)</f>
        <v>0</v>
      </c>
      <c r="S51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导入新模板'!$K:$K,$C51)</f>
        <v>0</v>
      </c>
      <c r="T51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导入新模板'!$K:$K,$C51)</f>
        <v>0</v>
      </c>
      <c r="U51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导入新模板'!$K:$K,$C51)</f>
        <v>0</v>
      </c>
      <c r="V51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导入新模板'!$K:$K,$C51)</f>
        <v>0</v>
      </c>
      <c r="W51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导入新模板'!$K:$K,$C51)</f>
        <v>0</v>
      </c>
      <c r="X51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导入新模板'!$K:$K,$C51)</f>
        <v>0</v>
      </c>
      <c r="Y51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导入新模板'!$K:$K,$C51)</f>
        <v>0</v>
      </c>
      <c r="Z51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导入新模板'!$K:$K,$C51)</f>
        <v>0</v>
      </c>
      <c r="AA51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导入新模板'!$K:$K,$C51)</f>
        <v>0</v>
      </c>
      <c r="AB51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导入新模板'!$K:$K,$C51)</f>
        <v>0</v>
      </c>
      <c r="AC51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导入新模板'!$K:$K,$C51)</f>
        <v>367709.4</v>
      </c>
      <c r="AD51" s="53">
        <f>D51-SUM(T51:AC51)</f>
        <v>27320.706</v>
      </c>
      <c r="AE51" s="53">
        <f>SUM(AH51:AS51)</f>
        <v>8642.14</v>
      </c>
      <c r="AF51" s="54"/>
      <c r="AG51" s="55">
        <f>AD51-AE51-AF51</f>
        <v>18678.566</v>
      </c>
      <c r="AH51" s="48">
        <f>SUMIFS('[6]白单流水  导入新模板'!$S:$S,'[6]白单流水  导入新模板'!$C:$C,$A$2,'[6]白单流水  导入新模板'!$AF:$AF,LEFT(LEFT($C$33,5),5),'[6]白单流水  导入新模板'!$AA:$AA,AH$3,'[6]白单流水  导入新模板'!$K:$K,$C51)</f>
        <v>4321.07</v>
      </c>
      <c r="AI51" s="48">
        <f>SUMIFS('[6]白单流水  导入新模板'!$S:$S,'[6]白单流水  导入新模板'!$C:$C,$A$2,'[6]白单流水  导入新模板'!$AF:$AF,LEFT(LEFT($C$33,5),5),'[6]白单流水  导入新模板'!$AA:$AA,AI$3,'[6]白单流水  导入新模板'!$K:$K,$C51)</f>
        <v>0</v>
      </c>
      <c r="AJ51" s="48">
        <f>SUMIFS('[6]白单流水  导入新模板'!$S:$S,'[6]白单流水  导入新模板'!$C:$C,$A$2,'[6]白单流水  导入新模板'!$AF:$AF,LEFT(LEFT($C$33,5),5),'[6]白单流水  导入新模板'!$AA:$AA,AJ$3,'[6]白单流水  导入新模板'!$K:$K,$C51)</f>
        <v>4321.07</v>
      </c>
      <c r="AK51" s="48">
        <f>SUMIFS('[6]白单流水  导入新模板'!$S:$S,'[6]白单流水  导入新模板'!$C:$C,$A$2,'[6]白单流水  导入新模板'!$AF:$AF,LEFT(LEFT($C$33,5),5),'[6]白单流水  导入新模板'!$AA:$AA,AK$3,'[6]白单流水  导入新模板'!$K:$K,$C51)</f>
        <v>0</v>
      </c>
      <c r="AL51" s="48">
        <f>SUMIFS('[6]白单流水  导入新模板'!$S:$S,'[6]白单流水  导入新模板'!$C:$C,$A$2,'[6]白单流水  导入新模板'!$AF:$AF,LEFT(LEFT($C$33,5),5),'[6]白单流水  导入新模板'!$AA:$AA,AL$3,'[6]白单流水  导入新模板'!$K:$K,$C51)</f>
        <v>0</v>
      </c>
      <c r="AM51" s="48">
        <f>SUMIFS('[6]白单流水  导入新模板'!$S:$S,'[6]白单流水  导入新模板'!$C:$C,$A$2,'[6]白单流水  导入新模板'!$AF:$AF,LEFT(LEFT($C$33,5),5),'[6]白单流水  导入新模板'!$AA:$AA,AM$3,'[6]白单流水  导入新模板'!$K:$K,$C51)</f>
        <v>0</v>
      </c>
      <c r="AN51" s="48">
        <f>SUMIFS('[6]白单流水  导入新模板'!$S:$S,'[6]白单流水  导入新模板'!$C:$C,$A$2,'[6]白单流水  导入新模板'!$AF:$AF,LEFT(LEFT($C$33,5),5),'[6]白单流水  导入新模板'!$AA:$AA,AN$3,'[6]白单流水  导入新模板'!$K:$K,$C51)</f>
        <v>0</v>
      </c>
      <c r="AO51" s="48">
        <f>SUMIFS('[6]白单流水  导入新模板'!$S:$S,'[6]白单流水  导入新模板'!$C:$C,$A$2,'[6]白单流水  导入新模板'!$AF:$AF,LEFT(LEFT($C$33,5),5),'[6]白单流水  导入新模板'!$AA:$AA,AO$3,'[6]白单流水  导入新模板'!$K:$K,$C51)</f>
        <v>0</v>
      </c>
      <c r="AP51" s="48">
        <f>SUMIFS('[6]白单流水  导入新模板'!$S:$S,'[6]白单流水  导入新模板'!$C:$C,$A$2,'[6]白单流水  导入新模板'!$AF:$AF,LEFT(LEFT($C$33,5),5),'[6]白单流水  导入新模板'!$AA:$AA,AP$3,'[6]白单流水  导入新模板'!$K:$K,$C51)</f>
        <v>0</v>
      </c>
      <c r="AQ51" s="48">
        <f>SUMIFS('[6]白单流水  导入新模板'!$S:$S,'[6]白单流水  导入新模板'!$C:$C,$A$2,'[6]白单流水  导入新模板'!$AF:$AF,LEFT(LEFT($C$33,5),5),'[6]白单流水  导入新模板'!$AA:$AA,AQ$3,'[6]白单流水  导入新模板'!$K:$K,$C51)</f>
        <v>0</v>
      </c>
      <c r="AR51" s="48">
        <f>SUMIFS('[6]白单流水  导入新模板'!$S:$S,'[6]白单流水  导入新模板'!$C:$C,$A$2,'[6]白单流水  导入新模板'!$AF:$AF,LEFT(LEFT($C$33,5),5),'[6]白单流水  导入新模板'!$AA:$AA,AR$3,'[6]白单流水  导入新模板'!$K:$K,$C51)</f>
        <v>0</v>
      </c>
      <c r="AS51" s="48">
        <f>SUMIFS('[6]白单流水  导入新模板'!$S:$S,'[6]白单流水  导入新模板'!$C:$C,$A$2,'[6]白单流水  导入新模板'!$AF:$AF,LEFT(LEFT($C$33,5),5),'[6]白单流水  导入新模板'!$AA:$AA,AS$3,'[6]白单流水  导入新模板'!$K:$K,$C51)</f>
        <v>0</v>
      </c>
      <c r="AT51" s="52"/>
    </row>
    <row r="52" ht="15.6" spans="1:47">
      <c r="A52" s="41"/>
      <c r="B52" s="46"/>
      <c r="C52" s="47" t="s">
        <v>29</v>
      </c>
      <c r="D52" s="52">
        <f>E52*F52</f>
        <v>395105.04</v>
      </c>
      <c r="E52" s="48">
        <v>32925.42</v>
      </c>
      <c r="F52" s="49">
        <v>12</v>
      </c>
      <c r="G52" s="50">
        <f>IFERROR(SUM(X52:AC52,AE52)/D52,)</f>
        <v>0.675974672456722</v>
      </c>
      <c r="H52" s="50"/>
      <c r="I52" s="51">
        <f t="array" ref="I52">SUMPRODUCT(('[6]白单流水  导入新模板'!$C:$C=$A$2)*('[6]白单流水  导入新模板'!$AF:$AF=LEFT(LEFT($C$33,5),5))*('[6]白单流水  导入新模板'!$K:$K="代收")*(ISNUMBER(FIND(LEFT($C52,4),'[6]白单流水  导入新模板'!$M:$M,1))),'[6]白单流水  导入新模板'!$S:$S)</f>
        <v>0</v>
      </c>
      <c r="J52" s="50"/>
      <c r="K52" s="52"/>
      <c r="L52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导入新模板'!$K:$K,$C52)</f>
        <v>0</v>
      </c>
      <c r="M52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导入新模板'!$K:$K,$C52)</f>
        <v>0</v>
      </c>
      <c r="N52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导入新模板'!$K:$K,$C52)</f>
        <v>0</v>
      </c>
      <c r="O52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导入新模板'!$K:$K,$C52)</f>
        <v>0</v>
      </c>
      <c r="P52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导入新模板'!$K:$K,$C52)</f>
        <v>0</v>
      </c>
      <c r="Q52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导入新模板'!$K:$K,$C52)</f>
        <v>0</v>
      </c>
      <c r="R52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导入新模板'!$K:$K,$C52)</f>
        <v>0</v>
      </c>
      <c r="S52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导入新模板'!$K:$K,$C52)</f>
        <v>0</v>
      </c>
      <c r="T52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导入新模板'!$K:$K,$C52)</f>
        <v>0</v>
      </c>
      <c r="U52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导入新模板'!$K:$K,$C52)</f>
        <v>0</v>
      </c>
      <c r="V52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导入新模板'!$K:$K,$C52)</f>
        <v>0</v>
      </c>
      <c r="W52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导入新模板'!$K:$K,$C52)</f>
        <v>0</v>
      </c>
      <c r="X52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导入新模板'!$K:$K,$C52)</f>
        <v>0</v>
      </c>
      <c r="Y52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导入新模板'!$K:$K,$C52)</f>
        <v>0</v>
      </c>
      <c r="Z52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导入新模板'!$K:$K,$C52)</f>
        <v>0</v>
      </c>
      <c r="AA52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导入新模板'!$K:$K,$C52)</f>
        <v>0</v>
      </c>
      <c r="AB52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导入新模板'!$K:$K,$C52)</f>
        <v>0</v>
      </c>
      <c r="AC52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导入新模板'!$K:$K,$C52)</f>
        <v>16721.76</v>
      </c>
      <c r="AD52" s="53">
        <f>D52-SUM(T52:AC52)</f>
        <v>378383.28</v>
      </c>
      <c r="AE52" s="53">
        <f>SUM(AH52:AS52)</f>
        <v>250359.24</v>
      </c>
      <c r="AF52" s="54"/>
      <c r="AG52" s="55">
        <f>AD52-AE52-AF52</f>
        <v>128024.04</v>
      </c>
      <c r="AH52" s="48">
        <f>SUMIFS('[6]白单流水  导入新模板'!$S:$S,'[6]白单流水  导入新模板'!$C:$C,$A$2,'[6]白单流水  导入新模板'!$AF:$AF,LEFT(LEFT($C$33,5),5),'[6]白单流水  导入新模板'!$AA:$AA,AH$3,'[6]白单流水  导入新模板'!$K:$K,$C52)</f>
        <v>4716.96</v>
      </c>
      <c r="AI52" s="48">
        <f>SUMIFS('[6]白单流水  导入新模板'!$S:$S,'[6]白单流水  导入新模板'!$C:$C,$A$2,'[6]白单流水  导入新模板'!$AF:$AF,LEFT(LEFT($C$33,5),5),'[6]白单流水  导入新模板'!$AA:$AA,AI$3,'[6]白单流水  导入新模板'!$K:$K,$C52)</f>
        <v>15524.56</v>
      </c>
      <c r="AJ52" s="48">
        <f>SUMIFS('[6]白单流水  导入新模板'!$S:$S,'[6]白单流水  导入新模板'!$C:$C,$A$2,'[6]白单流水  导入新模板'!$AF:$AF,LEFT(LEFT($C$33,5),5),'[6]白单流水  导入新模板'!$AA:$AA,AJ$3,'[6]白单流水  导入新模板'!$K:$K,$C52)</f>
        <v>21199.92</v>
      </c>
      <c r="AK52" s="48">
        <f>SUMIFS('[6]白单流水  导入新模板'!$S:$S,'[6]白单流水  导入新模板'!$C:$C,$A$2,'[6]白单流水  导入新模板'!$AF:$AF,LEFT(LEFT($C$33,5),5),'[6]白单流水  导入新模板'!$AA:$AA,AK$3,'[6]白单流水  导入新模板'!$K:$K,$C52)</f>
        <v>56476.99</v>
      </c>
      <c r="AL52" s="48">
        <f>SUMIFS('[6]白单流水  导入新模板'!$S:$S,'[6]白单流水  导入新模板'!$C:$C,$A$2,'[6]白单流水  导入新模板'!$AF:$AF,LEFT(LEFT($C$33,5),5),'[6]白单流水  导入新模板'!$AA:$AA,AL$3,'[6]白单流水  导入新模板'!$K:$K,$C52)</f>
        <v>19613.19</v>
      </c>
      <c r="AM52" s="48">
        <f>SUMIFS('[6]白单流水  导入新模板'!$S:$S,'[6]白单流水  导入新模板'!$C:$C,$A$2,'[6]白单流水  导入新模板'!$AF:$AF,LEFT(LEFT($C$33,5),5),'[6]白单流水  导入新模板'!$AA:$AA,AM$3,'[6]白单流水  导入新模板'!$K:$K,$C52)</f>
        <v>16285.83</v>
      </c>
      <c r="AN52" s="48">
        <f>SUMIFS('[6]白单流水  导入新模板'!$S:$S,'[6]白单流水  导入新模板'!$C:$C,$A$2,'[6]白单流水  导入新模板'!$AF:$AF,LEFT(LEFT($C$33,5),5),'[6]白单流水  导入新模板'!$AA:$AA,AN$3,'[6]白单流水  导入新模板'!$K:$K,$C52)</f>
        <v>37754.79</v>
      </c>
      <c r="AO52" s="48">
        <f>SUMIFS('[6]白单流水  导入新模板'!$S:$S,'[6]白单流水  导入新模板'!$C:$C,$A$2,'[6]白单流水  导入新模板'!$AF:$AF,LEFT(LEFT($C$33,5),5),'[6]白单流水  导入新模板'!$AA:$AA,AO$3,'[6]白单流水  导入新模板'!$K:$K,$C52)</f>
        <v>15586.05</v>
      </c>
      <c r="AP52" s="48">
        <f>SUMIFS('[6]白单流水  导入新模板'!$S:$S,'[6]白单流水  导入新模板'!$C:$C,$A$2,'[6]白单流水  导入新模板'!$AF:$AF,LEFT(LEFT($C$33,5),5),'[6]白单流水  导入新模板'!$AA:$AA,AP$3,'[6]白单流水  导入新模板'!$K:$K,$C52)</f>
        <v>3675.27</v>
      </c>
      <c r="AQ52" s="48">
        <f>SUMIFS('[6]白单流水  导入新模板'!$S:$S,'[6]白单流水  导入新模板'!$C:$C,$A$2,'[6]白单流水  导入新模板'!$AF:$AF,LEFT(LEFT($C$33,5),5),'[6]白单流水  导入新模板'!$AA:$AA,AQ$3,'[6]白单流水  导入新模板'!$K:$K,$C52)</f>
        <v>21058.1</v>
      </c>
      <c r="AR52" s="48">
        <f>SUMIFS('[6]白单流水  导入新模板'!$S:$S,'[6]白单流水  导入新模板'!$C:$C,$A$2,'[6]白单流水  导入新模板'!$AF:$AF,LEFT(LEFT($C$33,5),5),'[6]白单流水  导入新模板'!$AA:$AA,AR$3,'[6]白单流水  导入新模板'!$K:$K,$C52)</f>
        <v>23451.88</v>
      </c>
      <c r="AS52" s="48">
        <f>SUMIFS('[6]白单流水  导入新模板'!$S:$S,'[6]白单流水  导入新模板'!$C:$C,$A$2,'[6]白单流水  导入新模板'!$AF:$AF,LEFT(LEFT($C$33,5),5),'[6]白单流水  导入新模板'!$AA:$AA,AS$3,'[6]白单流水  导入新模板'!$K:$K,$C52)</f>
        <v>15015.7</v>
      </c>
      <c r="AT52" s="52"/>
    </row>
    <row r="53" ht="15.6" spans="1:47">
      <c r="A53" s="41"/>
      <c r="B53" s="46"/>
      <c r="C53" s="47" t="s">
        <v>76</v>
      </c>
      <c r="D53" s="52">
        <f>E53*F53</f>
        <v>0</v>
      </c>
      <c r="E53" s="48">
        <v>32925.42</v>
      </c>
      <c r="F53" s="49"/>
      <c r="G53" s="50">
        <f>IFERROR(SUM(X53:AC53,AE53)/D53,)</f>
        <v>0</v>
      </c>
      <c r="H53" s="50"/>
      <c r="I53" s="51">
        <f t="array" ref="I53">SUMPRODUCT(('[6]白单流水  导入新模板'!$C:$C=$A$2)*('[6]白单流水  导入新模板'!$AF:$AF=LEFT(LEFT($C$33,5),5))*('[6]白单流水  导入新模板'!$K:$K="代收")*(ISNUMBER(FIND(LEFT($C53,4),'[6]白单流水  导入新模板'!$M:$M,1))),'[6]白单流水  导入新模板'!$S:$S)</f>
        <v>0</v>
      </c>
      <c r="J53" s="50"/>
      <c r="K53" s="52"/>
      <c r="L53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导入新模板'!$K:$K,$C53)</f>
        <v>0</v>
      </c>
      <c r="M53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导入新模板'!$K:$K,$C53)</f>
        <v>0</v>
      </c>
      <c r="N53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导入新模板'!$K:$K,$C53)</f>
        <v>0</v>
      </c>
      <c r="O53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导入新模板'!$K:$K,$C53)</f>
        <v>0</v>
      </c>
      <c r="P53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导入新模板'!$K:$K,$C53)</f>
        <v>0</v>
      </c>
      <c r="Q53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导入新模板'!$K:$K,$C53)</f>
        <v>0</v>
      </c>
      <c r="R53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导入新模板'!$K:$K,$C53)</f>
        <v>0</v>
      </c>
      <c r="S53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导入新模板'!$K:$K,$C53)</f>
        <v>0</v>
      </c>
      <c r="T53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导入新模板'!$K:$K,$C53)</f>
        <v>0</v>
      </c>
      <c r="U53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导入新模板'!$K:$K,$C53)</f>
        <v>0</v>
      </c>
      <c r="V53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导入新模板'!$K:$K,$C53)</f>
        <v>0</v>
      </c>
      <c r="W53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导入新模板'!$K:$K,$C53)</f>
        <v>0</v>
      </c>
      <c r="X53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导入新模板'!$K:$K,$C53)</f>
        <v>0</v>
      </c>
      <c r="Y53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导入新模板'!$K:$K,$C53)</f>
        <v>0</v>
      </c>
      <c r="Z53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导入新模板'!$K:$K,$C53)</f>
        <v>0</v>
      </c>
      <c r="AA53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导入新模板'!$K:$K,$C53)</f>
        <v>0</v>
      </c>
      <c r="AB53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导入新模板'!$K:$K,$C53)</f>
        <v>0</v>
      </c>
      <c r="AC53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导入新模板'!$K:$K,$C53)</f>
        <v>0</v>
      </c>
      <c r="AD53" s="53">
        <f>D53-SUM(T53:AC53)</f>
        <v>0</v>
      </c>
      <c r="AE53" s="53">
        <f>SUM(AH53:AS53)</f>
        <v>0</v>
      </c>
      <c r="AF53" s="54"/>
      <c r="AG53" s="55">
        <f>AD53-AE53-AF53</f>
        <v>0</v>
      </c>
      <c r="AH53" s="48">
        <f>SUMIFS('[6]白单流水  导入新模板'!$S:$S,'[6]白单流水  导入新模板'!$C:$C,$A$2,'[6]白单流水  导入新模板'!$AF:$AF,LEFT(LEFT($C$33,5),5),'[6]白单流水  导入新模板'!$AA:$AA,AH$3,'[6]白单流水  导入新模板'!$K:$K,$C53)</f>
        <v>0</v>
      </c>
      <c r="AI53" s="48">
        <f>SUMIFS('[6]白单流水  导入新模板'!$S:$S,'[6]白单流水  导入新模板'!$C:$C,$A$2,'[6]白单流水  导入新模板'!$AF:$AF,LEFT(LEFT($C$33,5),5),'[6]白单流水  导入新模板'!$AA:$AA,AI$3,'[6]白单流水  导入新模板'!$K:$K,$C53)</f>
        <v>0</v>
      </c>
      <c r="AJ53" s="48">
        <f>SUMIFS('[6]白单流水  导入新模板'!$S:$S,'[6]白单流水  导入新模板'!$C:$C,$A$2,'[6]白单流水  导入新模板'!$AF:$AF,LEFT(LEFT($C$33,5),5),'[6]白单流水  导入新模板'!$AA:$AA,AJ$3,'[6]白单流水  导入新模板'!$K:$K,$C53)</f>
        <v>0</v>
      </c>
      <c r="AK53" s="48">
        <f>SUMIFS('[6]白单流水  导入新模板'!$S:$S,'[6]白单流水  导入新模板'!$C:$C,$A$2,'[6]白单流水  导入新模板'!$AF:$AF,LEFT(LEFT($C$33,5),5),'[6]白单流水  导入新模板'!$AA:$AA,AK$3,'[6]白单流水  导入新模板'!$K:$K,$C53)</f>
        <v>0</v>
      </c>
      <c r="AL53" s="48">
        <f>SUMIFS('[6]白单流水  导入新模板'!$S:$S,'[6]白单流水  导入新模板'!$C:$C,$A$2,'[6]白单流水  导入新模板'!$AF:$AF,LEFT(LEFT($C$33,5),5),'[6]白单流水  导入新模板'!$AA:$AA,AL$3,'[6]白单流水  导入新模板'!$K:$K,$C53)</f>
        <v>0</v>
      </c>
      <c r="AM53" s="48">
        <f>SUMIFS('[6]白单流水  导入新模板'!$S:$S,'[6]白单流水  导入新模板'!$C:$C,$A$2,'[6]白单流水  导入新模板'!$AF:$AF,LEFT(LEFT($C$33,5),5),'[6]白单流水  导入新模板'!$AA:$AA,AM$3,'[6]白单流水  导入新模板'!$K:$K,$C53)</f>
        <v>0</v>
      </c>
      <c r="AN53" s="48">
        <f>SUMIFS('[6]白单流水  导入新模板'!$S:$S,'[6]白单流水  导入新模板'!$C:$C,$A$2,'[6]白单流水  导入新模板'!$AF:$AF,LEFT(LEFT($C$33,5),5),'[6]白单流水  导入新模板'!$AA:$AA,AN$3,'[6]白单流水  导入新模板'!$K:$K,$C53)</f>
        <v>0</v>
      </c>
      <c r="AO53" s="48">
        <f>SUMIFS('[6]白单流水  导入新模板'!$S:$S,'[6]白单流水  导入新模板'!$C:$C,$A$2,'[6]白单流水  导入新模板'!$AF:$AF,LEFT(LEFT($C$33,5),5),'[6]白单流水  导入新模板'!$AA:$AA,AO$3,'[6]白单流水  导入新模板'!$K:$K,$C53)</f>
        <v>0</v>
      </c>
      <c r="AP53" s="48">
        <f>SUMIFS('[6]白单流水  导入新模板'!$S:$S,'[6]白单流水  导入新模板'!$C:$C,$A$2,'[6]白单流水  导入新模板'!$AF:$AF,LEFT(LEFT($C$33,5),5),'[6]白单流水  导入新模板'!$AA:$AA,AP$3,'[6]白单流水  导入新模板'!$K:$K,$C53)</f>
        <v>0</v>
      </c>
      <c r="AQ53" s="48">
        <f>SUMIFS('[6]白单流水  导入新模板'!$S:$S,'[6]白单流水  导入新模板'!$C:$C,$A$2,'[6]白单流水  导入新模板'!$AF:$AF,LEFT(LEFT($C$33,5),5),'[6]白单流水  导入新模板'!$AA:$AA,AQ$3,'[6]白单流水  导入新模板'!$K:$K,$C53)</f>
        <v>0</v>
      </c>
      <c r="AR53" s="48">
        <f>SUMIFS('[6]白单流水  导入新模板'!$S:$S,'[6]白单流水  导入新模板'!$C:$C,$A$2,'[6]白单流水  导入新模板'!$AF:$AF,LEFT(LEFT($C$33,5),5),'[6]白单流水  导入新模板'!$AA:$AA,AR$3,'[6]白单流水  导入新模板'!$K:$K,$C53)</f>
        <v>0</v>
      </c>
      <c r="AS53" s="48">
        <f>SUMIFS('[6]白单流水  导入新模板'!$S:$S,'[6]白单流水  导入新模板'!$C:$C,$A$2,'[6]白单流水  导入新模板'!$AF:$AF,LEFT(LEFT($C$33,5),5),'[6]白单流水  导入新模板'!$AA:$AA,AS$3,'[6]白单流水  导入新模板'!$K:$K,$C53)</f>
        <v>0</v>
      </c>
      <c r="AT53" s="52"/>
    </row>
    <row r="54" ht="15.6" spans="1:47">
      <c r="A54" s="41"/>
      <c r="B54" s="46"/>
      <c r="C54" s="47" t="s">
        <v>77</v>
      </c>
      <c r="D54" s="52">
        <f>E54*F54</f>
        <v>0</v>
      </c>
      <c r="E54" s="48">
        <v>32925.42</v>
      </c>
      <c r="F54" s="49"/>
      <c r="G54" s="50">
        <f>IFERROR(SUM(X54:AC54,AE54)/D54,)</f>
        <v>0</v>
      </c>
      <c r="H54" s="50"/>
      <c r="I54" s="51">
        <f t="array" ref="I54">SUMPRODUCT(('[6]白单流水  导入新模板'!$C:$C=$A$2)*('[6]白单流水  导入新模板'!$AF:$AF=LEFT(LEFT($C$33,5),5))*('[6]白单流水  导入新模板'!$K:$K="代收")*(ISNUMBER(FIND(LEFT($C54,4),'[6]白单流水  导入新模板'!$M:$M,1))),'[6]白单流水  导入新模板'!$S:$S)</f>
        <v>0</v>
      </c>
      <c r="J54" s="50"/>
      <c r="K54" s="52"/>
      <c r="L54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导入新模板'!$K:$K,$C54)</f>
        <v>0</v>
      </c>
      <c r="M54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导入新模板'!$K:$K,$C54)</f>
        <v>0</v>
      </c>
      <c r="N54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导入新模板'!$K:$K,$C54)</f>
        <v>0</v>
      </c>
      <c r="O54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导入新模板'!$K:$K,$C54)</f>
        <v>0</v>
      </c>
      <c r="P54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导入新模板'!$K:$K,$C54)</f>
        <v>0</v>
      </c>
      <c r="Q54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导入新模板'!$K:$K,$C54)</f>
        <v>0</v>
      </c>
      <c r="R54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导入新模板'!$K:$K,$C54)</f>
        <v>0</v>
      </c>
      <c r="S54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导入新模板'!$K:$K,$C54)</f>
        <v>0</v>
      </c>
      <c r="T54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导入新模板'!$K:$K,$C54)</f>
        <v>0</v>
      </c>
      <c r="U54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导入新模板'!$K:$K,$C54)</f>
        <v>0</v>
      </c>
      <c r="V54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导入新模板'!$K:$K,$C54)</f>
        <v>0</v>
      </c>
      <c r="W54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导入新模板'!$K:$K,$C54)</f>
        <v>0</v>
      </c>
      <c r="X54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导入新模板'!$K:$K,$C54)</f>
        <v>0</v>
      </c>
      <c r="Y54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导入新模板'!$K:$K,$C54)</f>
        <v>0</v>
      </c>
      <c r="Z54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导入新模板'!$K:$K,$C54)</f>
        <v>0</v>
      </c>
      <c r="AA54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导入新模板'!$K:$K,$C54)</f>
        <v>0</v>
      </c>
      <c r="AB54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导入新模板'!$K:$K,$C54)</f>
        <v>0</v>
      </c>
      <c r="AC54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导入新模板'!$K:$K,$C54)</f>
        <v>0</v>
      </c>
      <c r="AD54" s="53">
        <f>D54-SUM(T54:AC54)</f>
        <v>0</v>
      </c>
      <c r="AE54" s="53">
        <f>SUM(AH54:AS54)</f>
        <v>0</v>
      </c>
      <c r="AF54" s="54"/>
      <c r="AG54" s="55">
        <f>AD54-AE54-AF54</f>
        <v>0</v>
      </c>
      <c r="AH54" s="48">
        <f>SUMIFS('[6]白单流水  导入新模板'!$S:$S,'[6]白单流水  导入新模板'!$C:$C,$A$2,'[6]白单流水  导入新模板'!$AF:$AF,LEFT(LEFT($C$33,5),5),'[6]白单流水  导入新模板'!$AA:$AA,AH$3,'[6]白单流水  导入新模板'!$K:$K,$C54)</f>
        <v>0</v>
      </c>
      <c r="AI54" s="48">
        <f>SUMIFS('[6]白单流水  导入新模板'!$S:$S,'[6]白单流水  导入新模板'!$C:$C,$A$2,'[6]白单流水  导入新模板'!$AF:$AF,LEFT(LEFT($C$33,5),5),'[6]白单流水  导入新模板'!$AA:$AA,AI$3,'[6]白单流水  导入新模板'!$K:$K,$C54)</f>
        <v>0</v>
      </c>
      <c r="AJ54" s="48">
        <f>SUMIFS('[6]白单流水  导入新模板'!$S:$S,'[6]白单流水  导入新模板'!$C:$C,$A$2,'[6]白单流水  导入新模板'!$AF:$AF,LEFT(LEFT($C$33,5),5),'[6]白单流水  导入新模板'!$AA:$AA,AJ$3,'[6]白单流水  导入新模板'!$K:$K,$C54)</f>
        <v>0</v>
      </c>
      <c r="AK54" s="48">
        <f>SUMIFS('[6]白单流水  导入新模板'!$S:$S,'[6]白单流水  导入新模板'!$C:$C,$A$2,'[6]白单流水  导入新模板'!$AF:$AF,LEFT(LEFT($C$33,5),5),'[6]白单流水  导入新模板'!$AA:$AA,AK$3,'[6]白单流水  导入新模板'!$K:$K,$C54)</f>
        <v>0</v>
      </c>
      <c r="AL54" s="48">
        <f>SUMIFS('[6]白单流水  导入新模板'!$S:$S,'[6]白单流水  导入新模板'!$C:$C,$A$2,'[6]白单流水  导入新模板'!$AF:$AF,LEFT(LEFT($C$33,5),5),'[6]白单流水  导入新模板'!$AA:$AA,AL$3,'[6]白单流水  导入新模板'!$K:$K,$C54)</f>
        <v>0</v>
      </c>
      <c r="AM54" s="48">
        <f>SUMIFS('[6]白单流水  导入新模板'!$S:$S,'[6]白单流水  导入新模板'!$C:$C,$A$2,'[6]白单流水  导入新模板'!$AF:$AF,LEFT(LEFT($C$33,5),5),'[6]白单流水  导入新模板'!$AA:$AA,AM$3,'[6]白单流水  导入新模板'!$K:$K,$C54)</f>
        <v>0</v>
      </c>
      <c r="AN54" s="48">
        <f>SUMIFS('[6]白单流水  导入新模板'!$S:$S,'[6]白单流水  导入新模板'!$C:$C,$A$2,'[6]白单流水  导入新模板'!$AF:$AF,LEFT(LEFT($C$33,5),5),'[6]白单流水  导入新模板'!$AA:$AA,AN$3,'[6]白单流水  导入新模板'!$K:$K,$C54)</f>
        <v>0</v>
      </c>
      <c r="AO54" s="48">
        <f>SUMIFS('[6]白单流水  导入新模板'!$S:$S,'[6]白单流水  导入新模板'!$C:$C,$A$2,'[6]白单流水  导入新模板'!$AF:$AF,LEFT(LEFT($C$33,5),5),'[6]白单流水  导入新模板'!$AA:$AA,AO$3,'[6]白单流水  导入新模板'!$K:$K,$C54)</f>
        <v>0</v>
      </c>
      <c r="AP54" s="48">
        <f>SUMIFS('[6]白单流水  导入新模板'!$S:$S,'[6]白单流水  导入新模板'!$C:$C,$A$2,'[6]白单流水  导入新模板'!$AF:$AF,LEFT(LEFT($C$33,5),5),'[6]白单流水  导入新模板'!$AA:$AA,AP$3,'[6]白单流水  导入新模板'!$K:$K,$C54)</f>
        <v>0</v>
      </c>
      <c r="AQ54" s="48">
        <f>SUMIFS('[6]白单流水  导入新模板'!$S:$S,'[6]白单流水  导入新模板'!$C:$C,$A$2,'[6]白单流水  导入新模板'!$AF:$AF,LEFT(LEFT($C$33,5),5),'[6]白单流水  导入新模板'!$AA:$AA,AQ$3,'[6]白单流水  导入新模板'!$K:$K,$C54)</f>
        <v>0</v>
      </c>
      <c r="AR54" s="48">
        <f>SUMIFS('[6]白单流水  导入新模板'!$S:$S,'[6]白单流水  导入新模板'!$C:$C,$A$2,'[6]白单流水  导入新模板'!$AF:$AF,LEFT(LEFT($C$33,5),5),'[6]白单流水  导入新模板'!$AA:$AA,AR$3,'[6]白单流水  导入新模板'!$K:$K,$C54)</f>
        <v>0</v>
      </c>
      <c r="AS54" s="48">
        <f>SUMIFS('[6]白单流水  导入新模板'!$S:$S,'[6]白单流水  导入新模板'!$C:$C,$A$2,'[6]白单流水  导入新模板'!$AF:$AF,LEFT(LEFT($C$33,5),5),'[6]白单流水  导入新模板'!$AA:$AA,AS$3,'[6]白单流水  导入新模板'!$K:$K,$C54)</f>
        <v>0</v>
      </c>
      <c r="AT54" s="52"/>
    </row>
    <row r="55" ht="15.6" spans="1:47">
      <c r="A55" s="41"/>
      <c r="B55" s="46"/>
      <c r="C55" s="47" t="s">
        <v>78</v>
      </c>
      <c r="D55" s="52">
        <f>E55*F55</f>
        <v>0</v>
      </c>
      <c r="E55" s="48"/>
      <c r="F55" s="49"/>
      <c r="G55" s="50"/>
      <c r="H55" s="50"/>
      <c r="I55" s="51">
        <f t="array" ref="I55">SUMPRODUCT(('[6]白单流水  导入新模板'!$C:$C=$A$2)*('[6]白单流水  导入新模板'!$AF:$AF=LEFT(LEFT($C$33,5),5))*('[6]白单流水  导入新模板'!$K:$K="代收")*(ISNUMBER(FIND(LEFT($C55,4),'[6]白单流水  导入新模板'!$M:$M,1))),'[6]白单流水  导入新模板'!$S:$S)</f>
        <v>0</v>
      </c>
      <c r="J55" s="50"/>
      <c r="K55" s="52"/>
      <c r="L55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导入新模板'!$K:$K,$C55)</f>
        <v>0</v>
      </c>
      <c r="M55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导入新模板'!$K:$K,$C55)</f>
        <v>0</v>
      </c>
      <c r="N55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导入新模板'!$K:$K,$C55)</f>
        <v>0</v>
      </c>
      <c r="O55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导入新模板'!$K:$K,$C55)</f>
        <v>0</v>
      </c>
      <c r="P55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导入新模板'!$K:$K,$C55)</f>
        <v>0</v>
      </c>
      <c r="Q55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导入新模板'!$K:$K,$C55)</f>
        <v>0</v>
      </c>
      <c r="R55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导入新模板'!$K:$K,$C55)</f>
        <v>0</v>
      </c>
      <c r="S55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导入新模板'!$K:$K,$C55)</f>
        <v>0</v>
      </c>
      <c r="T55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导入新模板'!$K:$K,$C55)</f>
        <v>0</v>
      </c>
      <c r="U55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导入新模板'!$K:$K,$C55)</f>
        <v>0</v>
      </c>
      <c r="V55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导入新模板'!$K:$K,$C55)</f>
        <v>0</v>
      </c>
      <c r="W55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导入新模板'!$K:$K,$C55)</f>
        <v>0</v>
      </c>
      <c r="X55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导入新模板'!$K:$K,$C55)</f>
        <v>0</v>
      </c>
      <c r="Y55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导入新模板'!$K:$K,$C55)</f>
        <v>0</v>
      </c>
      <c r="Z55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导入新模板'!$K:$K,$C55)</f>
        <v>0</v>
      </c>
      <c r="AA55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导入新模板'!$K:$K,$C55)</f>
        <v>0</v>
      </c>
      <c r="AB55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导入新模板'!$K:$K,$C55)</f>
        <v>0</v>
      </c>
      <c r="AC55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导入新模板'!$K:$K,$C55)</f>
        <v>0</v>
      </c>
      <c r="AD55" s="53">
        <f>D55-SUM(T55:AC55)</f>
        <v>0</v>
      </c>
      <c r="AE55" s="53">
        <f>SUM(AH55:AS55)</f>
        <v>0</v>
      </c>
      <c r="AF55" s="54"/>
      <c r="AG55" s="55">
        <f>AD55-AE55-AF55</f>
        <v>0</v>
      </c>
      <c r="AH55" s="48">
        <f>SUMIFS('[6]白单流水  导入新模板'!$S:$S,'[6]白单流水  导入新模板'!$C:$C,$A$2,'[6]白单流水  导入新模板'!$AF:$AF,LEFT(LEFT($C$33,5),5),'[6]白单流水  导入新模板'!$AA:$AA,AH$3,'[6]白单流水  导入新模板'!$K:$K,$C55)</f>
        <v>0</v>
      </c>
      <c r="AI55" s="48">
        <f>SUMIFS('[6]白单流水  导入新模板'!$S:$S,'[6]白单流水  导入新模板'!$C:$C,$A$2,'[6]白单流水  导入新模板'!$AF:$AF,LEFT(LEFT($C$33,5),5),'[6]白单流水  导入新模板'!$AA:$AA,AI$3,'[6]白单流水  导入新模板'!$K:$K,$C55)</f>
        <v>0</v>
      </c>
      <c r="AJ55" s="48">
        <f>SUMIFS('[6]白单流水  导入新模板'!$S:$S,'[6]白单流水  导入新模板'!$C:$C,$A$2,'[6]白单流水  导入新模板'!$AF:$AF,LEFT(LEFT($C$33,5),5),'[6]白单流水  导入新模板'!$AA:$AA,AJ$3,'[6]白单流水  导入新模板'!$K:$K,$C55)</f>
        <v>0</v>
      </c>
      <c r="AK55" s="48">
        <f>SUMIFS('[6]白单流水  导入新模板'!$S:$S,'[6]白单流水  导入新模板'!$C:$C,$A$2,'[6]白单流水  导入新模板'!$AF:$AF,LEFT(LEFT($C$33,5),5),'[6]白单流水  导入新模板'!$AA:$AA,AK$3,'[6]白单流水  导入新模板'!$K:$K,$C55)</f>
        <v>0</v>
      </c>
      <c r="AL55" s="48">
        <f>SUMIFS('[6]白单流水  导入新模板'!$S:$S,'[6]白单流水  导入新模板'!$C:$C,$A$2,'[6]白单流水  导入新模板'!$AF:$AF,LEFT(LEFT($C$33,5),5),'[6]白单流水  导入新模板'!$AA:$AA,AL$3,'[6]白单流水  导入新模板'!$K:$K,$C55)</f>
        <v>0</v>
      </c>
      <c r="AM55" s="48">
        <f>SUMIFS('[6]白单流水  导入新模板'!$S:$S,'[6]白单流水  导入新模板'!$C:$C,$A$2,'[6]白单流水  导入新模板'!$AF:$AF,LEFT(LEFT($C$33,5),5),'[6]白单流水  导入新模板'!$AA:$AA,AM$3,'[6]白单流水  导入新模板'!$K:$K,$C55)</f>
        <v>0</v>
      </c>
      <c r="AN55" s="48">
        <f>SUMIFS('[6]白单流水  导入新模板'!$S:$S,'[6]白单流水  导入新模板'!$C:$C,$A$2,'[6]白单流水  导入新模板'!$AF:$AF,LEFT(LEFT($C$33,5),5),'[6]白单流水  导入新模板'!$AA:$AA,AN$3,'[6]白单流水  导入新模板'!$K:$K,$C55)</f>
        <v>0</v>
      </c>
      <c r="AO55" s="48">
        <f>SUMIFS('[6]白单流水  导入新模板'!$S:$S,'[6]白单流水  导入新模板'!$C:$C,$A$2,'[6]白单流水  导入新模板'!$AF:$AF,LEFT(LEFT($C$33,5),5),'[6]白单流水  导入新模板'!$AA:$AA,AO$3,'[6]白单流水  导入新模板'!$K:$K,$C55)</f>
        <v>0</v>
      </c>
      <c r="AP55" s="48">
        <f>SUMIFS('[6]白单流水  导入新模板'!$S:$S,'[6]白单流水  导入新模板'!$C:$C,$A$2,'[6]白单流水  导入新模板'!$AF:$AF,LEFT(LEFT($C$33,5),5),'[6]白单流水  导入新模板'!$AA:$AA,AP$3,'[6]白单流水  导入新模板'!$K:$K,$C55)</f>
        <v>0</v>
      </c>
      <c r="AQ55" s="48">
        <f>SUMIFS('[6]白单流水  导入新模板'!$S:$S,'[6]白单流水  导入新模板'!$C:$C,$A$2,'[6]白单流水  导入新模板'!$AF:$AF,LEFT(LEFT($C$33,5),5),'[6]白单流水  导入新模板'!$AA:$AA,AQ$3,'[6]白单流水  导入新模板'!$K:$K,$C55)</f>
        <v>0</v>
      </c>
      <c r="AR55" s="48">
        <f>SUMIFS('[6]白单流水  导入新模板'!$S:$S,'[6]白单流水  导入新模板'!$C:$C,$A$2,'[6]白单流水  导入新模板'!$AF:$AF,LEFT(LEFT($C$33,5),5),'[6]白单流水  导入新模板'!$AA:$AA,AR$3,'[6]白单流水  导入新模板'!$K:$K,$C55)</f>
        <v>0</v>
      </c>
      <c r="AS55" s="48">
        <f>SUMIFS('[6]白单流水  导入新模板'!$S:$S,'[6]白单流水  导入新模板'!$C:$C,$A$2,'[6]白单流水  导入新模板'!$AF:$AF,LEFT(LEFT($C$33,5),5),'[6]白单流水  导入新模板'!$AA:$AA,AS$3,'[6]白单流水  导入新模板'!$K:$K,$C55)</f>
        <v>0</v>
      </c>
      <c r="AT55" s="52"/>
    </row>
    <row r="56" ht="45" spans="1:47">
      <c r="A56" s="41"/>
      <c r="B56" s="46" t="s">
        <v>82</v>
      </c>
      <c r="C56" s="47" t="s">
        <v>80</v>
      </c>
      <c r="D56" s="52"/>
      <c r="E56" s="52"/>
      <c r="F56" s="59"/>
      <c r="G56" s="60"/>
      <c r="H56" s="60"/>
      <c r="I56" s="60"/>
      <c r="J56" s="60"/>
      <c r="K56" s="52"/>
      <c r="L56" s="48">
        <f>SUMIFS('[6]白单流水  导入新模板'!$S:$S,'[6]白单流水  导入新模板'!$C:$C,$A$2,'[6]白单流水  导入新模板'!$AF:$AF,LEFT(LEFT($C$33,5),5),'[6]白单流水  导入新模板'!$AB:$AB,LEFT(LEFT(L$3,4),4),'[6]白单流水  导入新模板'!$K:$K,"代收")</f>
        <v>0</v>
      </c>
      <c r="M56" s="48">
        <f>SUMIFS('[6]白单流水  导入新模板'!$S:$S,'[6]白单流水  导入新模板'!$C:$C,$A$2,'[6]白单流水  导入新模板'!$AF:$AF,LEFT(LEFT($C$33,5),5),'[6]白单流水  导入新模板'!$AB:$AB,LEFT(LEFT(M$3,4),4),'[6]白单流水  导入新模板'!$K:$K,"代收")</f>
        <v>0</v>
      </c>
      <c r="N56" s="48">
        <f>SUMIFS('[6]白单流水  导入新模板'!$S:$S,'[6]白单流水  导入新模板'!$C:$C,$A$2,'[6]白单流水  导入新模板'!$AF:$AF,LEFT(LEFT($C$33,5),5),'[6]白单流水  导入新模板'!$AB:$AB,LEFT(LEFT(N$3,4),4),'[6]白单流水  导入新模板'!$K:$K,"代收")</f>
        <v>0</v>
      </c>
      <c r="O56" s="48">
        <f>SUMIFS('[6]白单流水  导入新模板'!$S:$S,'[6]白单流水  导入新模板'!$C:$C,$A$2,'[6]白单流水  导入新模板'!$AF:$AF,LEFT(LEFT($C$33,5),5),'[6]白单流水  导入新模板'!$AB:$AB,LEFT(LEFT(O$3,4),4),'[6]白单流水  导入新模板'!$K:$K,"代收")</f>
        <v>0</v>
      </c>
      <c r="P56" s="48">
        <f>SUMIFS('[6]白单流水  导入新模板'!$S:$S,'[6]白单流水  导入新模板'!$C:$C,$A$2,'[6]白单流水  导入新模板'!$AF:$AF,LEFT(LEFT($C$33,5),5),'[6]白单流水  导入新模板'!$AB:$AB,LEFT(LEFT(P$3,4),4),'[6]白单流水  导入新模板'!$K:$K,"代收")</f>
        <v>0</v>
      </c>
      <c r="Q56" s="48">
        <f>SUMIFS('[6]白单流水  导入新模板'!$S:$S,'[6]白单流水  导入新模板'!$C:$C,$A$2,'[6]白单流水  导入新模板'!$AF:$AF,LEFT(LEFT($C$33,5),5),'[6]白单流水  导入新模板'!$AB:$AB,LEFT(LEFT(Q$3,4),4),'[6]白单流水  导入新模板'!$K:$K,"代收")</f>
        <v>0</v>
      </c>
      <c r="R56" s="48">
        <f>SUMIFS('[6]白单流水  导入新模板'!$S:$S,'[6]白单流水  导入新模板'!$C:$C,$A$2,'[6]白单流水  导入新模板'!$AF:$AF,LEFT(LEFT($C$33,5),5),'[6]白单流水  导入新模板'!$AB:$AB,LEFT(LEFT(R$3,4),4),'[6]白单流水  导入新模板'!$K:$K,"代收")</f>
        <v>0</v>
      </c>
      <c r="S56" s="48">
        <f>SUMIFS('[6]白单流水  导入新模板'!$S:$S,'[6]白单流水  导入新模板'!$C:$C,$A$2,'[6]白单流水  导入新模板'!$AF:$AF,LEFT(LEFT($C$33,5),5),'[6]白单流水  导入新模板'!$AB:$AB,LEFT(LEFT(S$3,4),4),'[6]白单流水  导入新模板'!$K:$K,"代收")</f>
        <v>0</v>
      </c>
      <c r="T56" s="48">
        <f>SUMIFS('[6]白单流水  导入新模板'!$S:$S,'[6]白单流水  导入新模板'!$C:$C,$A$2,'[6]白单流水  导入新模板'!$AF:$AF,LEFT(LEFT($C$33,5),5),'[6]白单流水  导入新模板'!$AB:$AB,LEFT(LEFT(T$3,4),4),'[6]白单流水  导入新模板'!$K:$K,"代收")</f>
        <v>0</v>
      </c>
      <c r="U56" s="48">
        <f>SUMIFS('[6]白单流水  导入新模板'!$S:$S,'[6]白单流水  导入新模板'!$C:$C,$A$2,'[6]白单流水  导入新模板'!$AF:$AF,LEFT(LEFT($C$33,5),5),'[6]白单流水  导入新模板'!$AB:$AB,LEFT(LEFT(U$3,4),4),'[6]白单流水  导入新模板'!$K:$K,"代收")</f>
        <v>0</v>
      </c>
      <c r="V56" s="48">
        <f>SUMIFS('[6]白单流水  导入新模板'!$S:$S,'[6]白单流水  导入新模板'!$C:$C,$A$2,'[6]白单流水  导入新模板'!$AF:$AF,LEFT(LEFT($C$33,5),5),'[6]白单流水  导入新模板'!$AB:$AB,LEFT(LEFT(V$3,4),4),'[6]白单流水  导入新模板'!$K:$K,"代收")</f>
        <v>0</v>
      </c>
      <c r="W56" s="48">
        <f>SUMIFS('[6]白单流水  导入新模板'!$S:$S,'[6]白单流水  导入新模板'!$C:$C,$A$2,'[6]白单流水  导入新模板'!$AF:$AF,LEFT(LEFT($C$33,5),5),'[6]白单流水  导入新模板'!$AB:$AB,LEFT(LEFT(W$3,4),4),'[6]白单流水  导入新模板'!$K:$K,"代收")</f>
        <v>0</v>
      </c>
      <c r="X56" s="48">
        <f>SUMIFS('[6]白单流水  导入新模板'!$S:$S,'[6]白单流水  导入新模板'!$C:$C,$A$2,'[6]白单流水  导入新模板'!$AF:$AF,LEFT(LEFT($C$33,5),5),'[6]白单流水  导入新模板'!$AB:$AB,LEFT(LEFT(X$3,4),4),'[6]白单流水  导入新模板'!$K:$K,"代收")</f>
        <v>60443.24</v>
      </c>
      <c r="Y56" s="48">
        <f>SUMIFS('[6]白单流水  导入新模板'!$S:$S,'[6]白单流水  导入新模板'!$C:$C,$A$2,'[6]白单流水  导入新模板'!$AF:$AF,LEFT(LEFT($C$33,5),5),'[6]白单流水  导入新模板'!$AB:$AB,LEFT(LEFT(Y$3,4),4),'[6]白单流水  导入新模板'!$K:$K,"代收")</f>
        <v>5128.94</v>
      </c>
      <c r="Z56" s="48">
        <f>SUMIFS('[6]白单流水  导入新模板'!$S:$S,'[6]白单流水  导入新模板'!$C:$C,$A$2,'[6]白单流水  导入新模板'!$AF:$AF,LEFT(LEFT($C$33,5),5),'[6]白单流水  导入新模板'!$AB:$AB,LEFT(LEFT(Z$3,4),4),'[6]白单流水  导入新模板'!$K:$K,"代收")</f>
        <v>0</v>
      </c>
      <c r="AA56" s="48">
        <f>SUMIFS('[6]白单流水  导入新模板'!$S:$S,'[6]白单流水  导入新模板'!$C:$C,$A$2,'[6]白单流水  导入新模板'!$AF:$AF,LEFT(LEFT($C$33,5),5),'[6]白单流水  导入新模板'!$AB:$AB,LEFT(LEFT(AA$3,4),4),'[6]白单流水  导入新模板'!$K:$K,"代收")</f>
        <v>0</v>
      </c>
      <c r="AB56" s="48">
        <f>SUMIFS('[6]白单流水  导入新模板'!$S:$S,'[6]白单流水  导入新模板'!$C:$C,$A$2,'[6]白单流水  导入新模板'!$AF:$AF,LEFT(LEFT($C$33,5),5),'[6]白单流水  导入新模板'!$AB:$AB,LEFT(LEFT(AB$3,4),4),'[6]白单流水  导入新模板'!$K:$K,"代收")</f>
        <v>0</v>
      </c>
      <c r="AC56" s="48">
        <f>SUMIFS('[6]白单流水  导入新模板'!$S:$S,'[6]白单流水  导入新模板'!$C:$C,$A$2,'[6]白单流水  导入新模板'!$AF:$AF,LEFT(LEFT($C$33,5),5),'[6]白单流水  导入新模板'!$AB:$AB,LEFT(LEFT(AC$3,4),4),'[6]白单流水  导入新模板'!$K:$K,"代收")</f>
        <v>0</v>
      </c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6"/>
    </row>
    <row r="57" ht="15.6" spans="1:47">
      <c r="A57" s="41" t="s">
        <v>83</v>
      </c>
      <c r="B57" s="39" t="s">
        <v>84</v>
      </c>
      <c r="C57" s="39"/>
      <c r="D57" s="35"/>
      <c r="E57" s="35"/>
      <c r="F57" s="61"/>
      <c r="G57" s="40"/>
      <c r="H57" s="40"/>
      <c r="I57" s="40"/>
      <c r="J57" s="40"/>
      <c r="K57" s="35"/>
      <c r="L57" s="35">
        <f>L58+L81+L104+L127+L150</f>
        <v>0</v>
      </c>
      <c r="M57" s="35">
        <f>M58+M81+M104+M127+M150</f>
        <v>0</v>
      </c>
      <c r="N57" s="35">
        <f>N58+N81+N104+N127+N150</f>
        <v>0</v>
      </c>
      <c r="O57" s="35">
        <f>O58+O81+O104+O127+O150</f>
        <v>0</v>
      </c>
      <c r="P57" s="35">
        <f>P58+P81+P104+P127+P150</f>
        <v>0</v>
      </c>
      <c r="Q57" s="35">
        <f>Q58+Q81+Q104+Q127+Q150</f>
        <v>0</v>
      </c>
      <c r="R57" s="35">
        <f>R58+R81+R104+R127+R150</f>
        <v>0</v>
      </c>
      <c r="S57" s="35">
        <f>S58+S81+S104+S127+S150</f>
        <v>0</v>
      </c>
      <c r="T57" s="35">
        <f>T58+T81+T104+T127+T150</f>
        <v>0</v>
      </c>
      <c r="U57" s="35">
        <f>U58+U81+U104+U127+U150</f>
        <v>0</v>
      </c>
      <c r="V57" s="35">
        <f>V58+V81+V104+V127+V150</f>
        <v>0</v>
      </c>
      <c r="W57" s="35">
        <f>W58+W81+W104+W127+W150</f>
        <v>0</v>
      </c>
      <c r="X57" s="35">
        <f>X58+X81+X104+X127+X150</f>
        <v>207760</v>
      </c>
      <c r="Y57" s="35">
        <f>Y58+Y81+Y104+Y127+Y150</f>
        <v>245600</v>
      </c>
      <c r="Z57" s="35">
        <f>Z58+Z81+Z104+Z127+Z150</f>
        <v>241740</v>
      </c>
      <c r="AA57" s="35">
        <f>AA58+AA81+AA104+AA127+AA150</f>
        <v>210980</v>
      </c>
      <c r="AB57" s="35">
        <f>AB58+AB81+AB104+AB127+AB150</f>
        <v>244485.04</v>
      </c>
      <c r="AC57" s="35">
        <f>AC58+AC81+AC104+AC127+AC150</f>
        <v>238273</v>
      </c>
      <c r="AD57" s="35">
        <f>AD58+AD81+AD104+AD127+AD150</f>
        <v>220974.693333333</v>
      </c>
      <c r="AE57" s="35">
        <f>AE58+AE81+AE104+AE127+AE150</f>
        <v>212540</v>
      </c>
      <c r="AF57" s="35">
        <f>AF58+AF81+AF104+AF127+AF150</f>
        <v>0</v>
      </c>
      <c r="AG57" s="35">
        <f>AG58+AG81+AG104+AG127+AG150</f>
        <v>8434.69333333309</v>
      </c>
      <c r="AH57" s="35">
        <f>AH58+AH81+AH104+AH127+AH150</f>
        <v>39925</v>
      </c>
      <c r="AI57" s="35">
        <f>AI58+AI81+AI104+AI127+AI150</f>
        <v>15860</v>
      </c>
      <c r="AJ57" s="35">
        <f>AJ58+AJ81+AJ104+AJ127+AJ150</f>
        <v>41150</v>
      </c>
      <c r="AK57" s="35">
        <f>AK58+AK81+AK104+AK127+AK150</f>
        <v>19010</v>
      </c>
      <c r="AL57" s="35">
        <f>AL58+AL81+AL104+AL127+AL150</f>
        <v>22320</v>
      </c>
      <c r="AM57" s="35">
        <f>AM58+AM81+AM104+AM127+AM150</f>
        <v>9445</v>
      </c>
      <c r="AN57" s="35">
        <f>AN58+AN81+AN104+AN127+AN150</f>
        <v>22315</v>
      </c>
      <c r="AO57" s="35">
        <f>AO58+AO81+AO104+AO127+AO150</f>
        <v>9270</v>
      </c>
      <c r="AP57" s="35">
        <f>AP58+AP81+AP104+AP127+AP150</f>
        <v>10450</v>
      </c>
      <c r="AQ57" s="35">
        <f>AQ58+AQ81+AQ104+AQ127+AQ150</f>
        <v>6305</v>
      </c>
      <c r="AR57" s="35">
        <f>AR58+AR81+AR104+AR127+AR150</f>
        <v>11990</v>
      </c>
      <c r="AS57" s="35">
        <f>AS58+AS81+AS104+AS127+AS150</f>
        <v>4500</v>
      </c>
      <c r="AT57" s="38"/>
    </row>
    <row r="58" ht="31.2" spans="1:47">
      <c r="A58" s="41"/>
      <c r="B58" s="62">
        <v>3</v>
      </c>
      <c r="C58" s="42" t="s">
        <v>85</v>
      </c>
      <c r="D58" s="43"/>
      <c r="E58" s="43"/>
      <c r="F58" s="63"/>
      <c r="G58" s="44"/>
      <c r="H58" s="44"/>
      <c r="I58" s="44"/>
      <c r="J58" s="44"/>
      <c r="K58" s="43"/>
      <c r="L58" s="43">
        <f>SUM(L59:L80)</f>
        <v>0</v>
      </c>
      <c r="M58" s="43">
        <f>SUM(M59:M80)</f>
        <v>0</v>
      </c>
      <c r="N58" s="43">
        <f>SUM(N59:N80)</f>
        <v>0</v>
      </c>
      <c r="O58" s="43">
        <f>SUM(O59:O80)</f>
        <v>0</v>
      </c>
      <c r="P58" s="43">
        <f>SUM(P59:P80)</f>
        <v>0</v>
      </c>
      <c r="Q58" s="43">
        <f>SUM(Q59:Q80)</f>
        <v>0</v>
      </c>
      <c r="R58" s="43">
        <f>SUM(R59:R80)</f>
        <v>0</v>
      </c>
      <c r="S58" s="43">
        <f>SUM(S59:S80)</f>
        <v>0</v>
      </c>
      <c r="T58" s="43">
        <f>SUM(T59:T80)</f>
        <v>0</v>
      </c>
      <c r="U58" s="43">
        <f>SUM(U59:U80)</f>
        <v>0</v>
      </c>
      <c r="V58" s="43">
        <f>SUM(V59:V80)</f>
        <v>0</v>
      </c>
      <c r="W58" s="43">
        <f>SUM(W59:W80)</f>
        <v>0</v>
      </c>
      <c r="X58" s="43">
        <f>SUM(X59:X80)</f>
        <v>106250</v>
      </c>
      <c r="Y58" s="43">
        <f>SUM(Y59:Y80)</f>
        <v>138500</v>
      </c>
      <c r="Z58" s="43">
        <f>SUM(Z59:Z80)</f>
        <v>120000</v>
      </c>
      <c r="AA58" s="43">
        <f>SUM(AA59:AA80)</f>
        <v>117000</v>
      </c>
      <c r="AB58" s="43">
        <f>SUM(AB59:AB80)</f>
        <v>135000</v>
      </c>
      <c r="AC58" s="43">
        <f>SUM(AC59:AC80)</f>
        <v>123000</v>
      </c>
      <c r="AD58" s="43">
        <f>SUM(AD59:AD80)</f>
        <v>100750</v>
      </c>
      <c r="AE58" s="43">
        <f>SUM(AE59:AE80)</f>
        <v>115500</v>
      </c>
      <c r="AF58" s="43">
        <f>SUM(AF59:AF80)</f>
        <v>0</v>
      </c>
      <c r="AG58" s="43">
        <f>SUM(AG59:AG80)</f>
        <v>-14750</v>
      </c>
      <c r="AH58" s="43">
        <f>SUM(AH59:AH80)</f>
        <v>19500</v>
      </c>
      <c r="AI58" s="43">
        <f>SUM(AI59:AI80)</f>
        <v>15000</v>
      </c>
      <c r="AJ58" s="43">
        <f>SUM(AJ59:AJ80)</f>
        <v>24000</v>
      </c>
      <c r="AK58" s="43">
        <f>SUM(AK59:AK80)</f>
        <v>7500</v>
      </c>
      <c r="AL58" s="43">
        <f>SUM(AL59:AL80)</f>
        <v>12000</v>
      </c>
      <c r="AM58" s="43">
        <f>SUM(AM59:AM80)</f>
        <v>3000</v>
      </c>
      <c r="AN58" s="43">
        <f>SUM(AN59:AN80)</f>
        <v>15000</v>
      </c>
      <c r="AO58" s="43">
        <f>SUM(AO59:AO80)</f>
        <v>4500</v>
      </c>
      <c r="AP58" s="43">
        <f>SUM(AP59:AP80)</f>
        <v>3000</v>
      </c>
      <c r="AQ58" s="43">
        <f>SUM(AQ59:AQ80)</f>
        <v>1500</v>
      </c>
      <c r="AR58" s="43">
        <f>SUM(AR59:AR80)</f>
        <v>7500</v>
      </c>
      <c r="AS58" s="43">
        <f>SUM(AS59:AS80)</f>
        <v>3000</v>
      </c>
      <c r="AT58" s="64"/>
      <c r="AU58" s="1">
        <f>X58+Y58+Z58+AA58+AB58+AC58+AE58</f>
        <v>855250</v>
      </c>
    </row>
    <row r="59" ht="15.6" hidden="1" spans="1:47">
      <c r="A59" s="41"/>
      <c r="B59" s="62"/>
      <c r="C59" s="65" t="s">
        <v>58</v>
      </c>
      <c r="D59" s="52">
        <f>E59*F59</f>
        <v>0</v>
      </c>
      <c r="E59" s="43"/>
      <c r="F59" s="63"/>
      <c r="G59" s="44"/>
      <c r="H59" s="44"/>
      <c r="I59" s="44"/>
      <c r="J59" s="44"/>
      <c r="K59" s="43"/>
      <c r="L59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导入新模板'!$K:$K,$C59)</f>
        <v>0</v>
      </c>
      <c r="M59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导入新模板'!$K:$K,$C59)</f>
        <v>0</v>
      </c>
      <c r="N59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导入新模板'!$K:$K,$C59)</f>
        <v>0</v>
      </c>
      <c r="O59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导入新模板'!$K:$K,$C59)</f>
        <v>0</v>
      </c>
      <c r="P59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导入新模板'!$K:$K,$C59)</f>
        <v>0</v>
      </c>
      <c r="Q59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导入新模板'!$K:$K,$C59)</f>
        <v>0</v>
      </c>
      <c r="R59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导入新模板'!$K:$K,$C59)</f>
        <v>0</v>
      </c>
      <c r="S59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导入新模板'!$K:$K,$C59)</f>
        <v>0</v>
      </c>
      <c r="T59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导入新模板'!$K:$K,$C59)</f>
        <v>0</v>
      </c>
      <c r="U59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导入新模板'!$K:$K,$C59)</f>
        <v>0</v>
      </c>
      <c r="V59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导入新模板'!$K:$K,$C59)</f>
        <v>0</v>
      </c>
      <c r="W59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导入新模板'!$K:$K,$C59)</f>
        <v>0</v>
      </c>
      <c r="X59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导入新模板'!$K:$K,$C59)</f>
        <v>0</v>
      </c>
      <c r="Y59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导入新模板'!$K:$K,$C59)</f>
        <v>0</v>
      </c>
      <c r="Z59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导入新模板'!$K:$K,$C59)</f>
        <v>0</v>
      </c>
      <c r="AA59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导入新模板'!$K:$K,$C59)</f>
        <v>0</v>
      </c>
      <c r="AB59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导入新模板'!$K:$K,$C59)</f>
        <v>0</v>
      </c>
      <c r="AC59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导入新模板'!$K:$K,$C59)</f>
        <v>0</v>
      </c>
      <c r="AD59" s="53">
        <f>D59-SUM(T59:AC59)</f>
        <v>0</v>
      </c>
      <c r="AE59" s="53">
        <f>SUM(AH59:AS59)</f>
        <v>0</v>
      </c>
      <c r="AF59" s="54"/>
      <c r="AG59" s="55">
        <f>AD59-AE59-AF59</f>
        <v>0</v>
      </c>
      <c r="AH59" s="48">
        <f>SUMIFS('[6]白单流水  导入新模板'!$S:$S,'[6]白单流水  导入新模板'!$C:$C,$A$2,'[6]白单流水  导入新模板'!$AF:$AF,LEFT(LEFT($C$58,5),5),'[6]白单流水  导入新模板'!$AA:$AA,AH$3,'[6]白单流水  导入新模板'!$K:$K,$C59)</f>
        <v>0</v>
      </c>
      <c r="AI59" s="48">
        <f>SUMIFS('[6]白单流水  导入新模板'!$S:$S,'[6]白单流水  导入新模板'!$C:$C,$A$2,'[6]白单流水  导入新模板'!$AF:$AF,LEFT(LEFT($C$58,5),5),'[6]白单流水  导入新模板'!$AA:$AA,AI$3,'[6]白单流水  导入新模板'!$K:$K,$C59)</f>
        <v>0</v>
      </c>
      <c r="AJ59" s="48">
        <f>SUMIFS('[6]白单流水  导入新模板'!$S:$S,'[6]白单流水  导入新模板'!$C:$C,$A$2,'[6]白单流水  导入新模板'!$AF:$AF,LEFT(LEFT($C$58,5),5),'[6]白单流水  导入新模板'!$AA:$AA,AJ$3,'[6]白单流水  导入新模板'!$K:$K,$C59)</f>
        <v>0</v>
      </c>
      <c r="AK59" s="48">
        <f>SUMIFS('[6]白单流水  导入新模板'!$S:$S,'[6]白单流水  导入新模板'!$C:$C,$A$2,'[6]白单流水  导入新模板'!$AF:$AF,LEFT(LEFT($C$58,5),5),'[6]白单流水  导入新模板'!$AA:$AA,AK$3,'[6]白单流水  导入新模板'!$K:$K,$C59)</f>
        <v>0</v>
      </c>
      <c r="AL59" s="48">
        <f>SUMIFS('[6]白单流水  导入新模板'!$S:$S,'[6]白单流水  导入新模板'!$C:$C,$A$2,'[6]白单流水  导入新模板'!$AF:$AF,LEFT(LEFT($C$58,5),5),'[6]白单流水  导入新模板'!$AA:$AA,AL$3,'[6]白单流水  导入新模板'!$K:$K,$C59)</f>
        <v>0</v>
      </c>
      <c r="AM59" s="48">
        <f>SUMIFS('[6]白单流水  导入新模板'!$S:$S,'[6]白单流水  导入新模板'!$C:$C,$A$2,'[6]白单流水  导入新模板'!$AF:$AF,LEFT(LEFT($C$58,5),5),'[6]白单流水  导入新模板'!$AA:$AA,AM$3,'[6]白单流水  导入新模板'!$K:$K,$C59)</f>
        <v>0</v>
      </c>
      <c r="AN59" s="48">
        <f>SUMIFS('[6]白单流水  导入新模板'!$S:$S,'[6]白单流水  导入新模板'!$C:$C,$A$2,'[6]白单流水  导入新模板'!$AF:$AF,LEFT(LEFT($C$58,5),5),'[6]白单流水  导入新模板'!$AA:$AA,AN$3,'[6]白单流水  导入新模板'!$K:$K,$C59)</f>
        <v>0</v>
      </c>
      <c r="AO59" s="48">
        <f>SUMIFS('[6]白单流水  导入新模板'!$S:$S,'[6]白单流水  导入新模板'!$C:$C,$A$2,'[6]白单流水  导入新模板'!$AF:$AF,LEFT(LEFT($C$58,5),5),'[6]白单流水  导入新模板'!$AA:$AA,AO$3,'[6]白单流水  导入新模板'!$K:$K,$C59)</f>
        <v>0</v>
      </c>
      <c r="AP59" s="48">
        <f>SUMIFS('[6]白单流水  导入新模板'!$S:$S,'[6]白单流水  导入新模板'!$C:$C,$A$2,'[6]白单流水  导入新模板'!$AF:$AF,LEFT(LEFT($C$58,5),5),'[6]白单流水  导入新模板'!$AA:$AA,AP$3,'[6]白单流水  导入新模板'!$K:$K,$C59)</f>
        <v>0</v>
      </c>
      <c r="AQ59" s="48">
        <f>SUMIFS('[6]白单流水  导入新模板'!$S:$S,'[6]白单流水  导入新模板'!$C:$C,$A$2,'[6]白单流水  导入新模板'!$AF:$AF,LEFT(LEFT($C$58,5),5),'[6]白单流水  导入新模板'!$AA:$AA,AQ$3,'[6]白单流水  导入新模板'!$K:$K,$C59)</f>
        <v>0</v>
      </c>
      <c r="AR59" s="48">
        <f>SUMIFS('[6]白单流水  导入新模板'!$S:$S,'[6]白单流水  导入新模板'!$C:$C,$A$2,'[6]白单流水  导入新模板'!$AF:$AF,LEFT(LEFT($C$58,5),5),'[6]白单流水  导入新模板'!$AA:$AA,AR$3,'[6]白单流水  导入新模板'!$K:$K,$C59)</f>
        <v>0</v>
      </c>
      <c r="AS59" s="48">
        <f>SUMIFS('[6]白单流水  导入新模板'!$S:$S,'[6]白单流水  导入新模板'!$C:$C,$A$2,'[6]白单流水  导入新模板'!$AF:$AF,LEFT(LEFT($C$58,5),5),'[6]白单流水  导入新模板'!$AA:$AA,AS$3,'[6]白单流水  导入新模板'!$K:$K,$C59)</f>
        <v>0</v>
      </c>
      <c r="AT59" s="64"/>
    </row>
    <row r="60" ht="15.6" hidden="1" spans="1:47">
      <c r="A60" s="41"/>
      <c r="B60" s="62"/>
      <c r="C60" s="65" t="s">
        <v>59</v>
      </c>
      <c r="D60" s="52">
        <f>E60*F60</f>
        <v>0</v>
      </c>
      <c r="E60" s="43"/>
      <c r="F60" s="63"/>
      <c r="G60" s="44"/>
      <c r="H60" s="44"/>
      <c r="I60" s="44"/>
      <c r="J60" s="44"/>
      <c r="K60" s="43"/>
      <c r="L60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导入新模板'!$K:$K,$C60)</f>
        <v>0</v>
      </c>
      <c r="M60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导入新模板'!$K:$K,$C60)</f>
        <v>0</v>
      </c>
      <c r="N60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导入新模板'!$K:$K,$C60)</f>
        <v>0</v>
      </c>
      <c r="O60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导入新模板'!$K:$K,$C60)</f>
        <v>0</v>
      </c>
      <c r="P60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导入新模板'!$K:$K,$C60)</f>
        <v>0</v>
      </c>
      <c r="Q60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导入新模板'!$K:$K,$C60)</f>
        <v>0</v>
      </c>
      <c r="R60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导入新模板'!$K:$K,$C60)</f>
        <v>0</v>
      </c>
      <c r="S60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导入新模板'!$K:$K,$C60)</f>
        <v>0</v>
      </c>
      <c r="T60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导入新模板'!$K:$K,$C60)</f>
        <v>0</v>
      </c>
      <c r="U60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导入新模板'!$K:$K,$C60)</f>
        <v>0</v>
      </c>
      <c r="V60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导入新模板'!$K:$K,$C60)</f>
        <v>0</v>
      </c>
      <c r="W60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导入新模板'!$K:$K,$C60)</f>
        <v>0</v>
      </c>
      <c r="X60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导入新模板'!$K:$K,$C60)</f>
        <v>0</v>
      </c>
      <c r="Y60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导入新模板'!$K:$K,$C60)</f>
        <v>0</v>
      </c>
      <c r="Z60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导入新模板'!$K:$K,$C60)</f>
        <v>0</v>
      </c>
      <c r="AA60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导入新模板'!$K:$K,$C60)</f>
        <v>0</v>
      </c>
      <c r="AB60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导入新模板'!$K:$K,$C60)</f>
        <v>0</v>
      </c>
      <c r="AC60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导入新模板'!$K:$K,$C60)</f>
        <v>0</v>
      </c>
      <c r="AD60" s="53">
        <f>D60-SUM(T60:AC60)</f>
        <v>0</v>
      </c>
      <c r="AE60" s="53">
        <f>SUM(AH60:AS60)</f>
        <v>0</v>
      </c>
      <c r="AF60" s="54"/>
      <c r="AG60" s="55">
        <f>AD60-AE60-AF60</f>
        <v>0</v>
      </c>
      <c r="AH60" s="48">
        <f>SUMIFS('[6]白单流水  导入新模板'!$S:$S,'[6]白单流水  导入新模板'!$C:$C,$A$2,'[6]白单流水  导入新模板'!$AF:$AF,LEFT(LEFT($C$58,5),5),'[6]白单流水  导入新模板'!$AA:$AA,AH$3,'[6]白单流水  导入新模板'!$K:$K,$C60)</f>
        <v>0</v>
      </c>
      <c r="AI60" s="48">
        <f>SUMIFS('[6]白单流水  导入新模板'!$S:$S,'[6]白单流水  导入新模板'!$C:$C,$A$2,'[6]白单流水  导入新模板'!$AF:$AF,LEFT(LEFT($C$58,5),5),'[6]白单流水  导入新模板'!$AA:$AA,AI$3,'[6]白单流水  导入新模板'!$K:$K,$C60)</f>
        <v>0</v>
      </c>
      <c r="AJ60" s="48">
        <f>SUMIFS('[6]白单流水  导入新模板'!$S:$S,'[6]白单流水  导入新模板'!$C:$C,$A$2,'[6]白单流水  导入新模板'!$AF:$AF,LEFT(LEFT($C$58,5),5),'[6]白单流水  导入新模板'!$AA:$AA,AJ$3,'[6]白单流水  导入新模板'!$K:$K,$C60)</f>
        <v>0</v>
      </c>
      <c r="AK60" s="48">
        <f>SUMIFS('[6]白单流水  导入新模板'!$S:$S,'[6]白单流水  导入新模板'!$C:$C,$A$2,'[6]白单流水  导入新模板'!$AF:$AF,LEFT(LEFT($C$58,5),5),'[6]白单流水  导入新模板'!$AA:$AA,AK$3,'[6]白单流水  导入新模板'!$K:$K,$C60)</f>
        <v>0</v>
      </c>
      <c r="AL60" s="48">
        <f>SUMIFS('[6]白单流水  导入新模板'!$S:$S,'[6]白单流水  导入新模板'!$C:$C,$A$2,'[6]白单流水  导入新模板'!$AF:$AF,LEFT(LEFT($C$58,5),5),'[6]白单流水  导入新模板'!$AA:$AA,AL$3,'[6]白单流水  导入新模板'!$K:$K,$C60)</f>
        <v>0</v>
      </c>
      <c r="AM60" s="48">
        <f>SUMIFS('[6]白单流水  导入新模板'!$S:$S,'[6]白单流水  导入新模板'!$C:$C,$A$2,'[6]白单流水  导入新模板'!$AF:$AF,LEFT(LEFT($C$58,5),5),'[6]白单流水  导入新模板'!$AA:$AA,AM$3,'[6]白单流水  导入新模板'!$K:$K,$C60)</f>
        <v>0</v>
      </c>
      <c r="AN60" s="48">
        <f>SUMIFS('[6]白单流水  导入新模板'!$S:$S,'[6]白单流水  导入新模板'!$C:$C,$A$2,'[6]白单流水  导入新模板'!$AF:$AF,LEFT(LEFT($C$58,5),5),'[6]白单流水  导入新模板'!$AA:$AA,AN$3,'[6]白单流水  导入新模板'!$K:$K,$C60)</f>
        <v>0</v>
      </c>
      <c r="AO60" s="48">
        <f>SUMIFS('[6]白单流水  导入新模板'!$S:$S,'[6]白单流水  导入新模板'!$C:$C,$A$2,'[6]白单流水  导入新模板'!$AF:$AF,LEFT(LEFT($C$58,5),5),'[6]白单流水  导入新模板'!$AA:$AA,AO$3,'[6]白单流水  导入新模板'!$K:$K,$C60)</f>
        <v>0</v>
      </c>
      <c r="AP60" s="48">
        <f>SUMIFS('[6]白单流水  导入新模板'!$S:$S,'[6]白单流水  导入新模板'!$C:$C,$A$2,'[6]白单流水  导入新模板'!$AF:$AF,LEFT(LEFT($C$58,5),5),'[6]白单流水  导入新模板'!$AA:$AA,AP$3,'[6]白单流水  导入新模板'!$K:$K,$C60)</f>
        <v>0</v>
      </c>
      <c r="AQ60" s="48">
        <f>SUMIFS('[6]白单流水  导入新模板'!$S:$S,'[6]白单流水  导入新模板'!$C:$C,$A$2,'[6]白单流水  导入新模板'!$AF:$AF,LEFT(LEFT($C$58,5),5),'[6]白单流水  导入新模板'!$AA:$AA,AQ$3,'[6]白单流水  导入新模板'!$K:$K,$C60)</f>
        <v>0</v>
      </c>
      <c r="AR60" s="48">
        <f>SUMIFS('[6]白单流水  导入新模板'!$S:$S,'[6]白单流水  导入新模板'!$C:$C,$A$2,'[6]白单流水  导入新模板'!$AF:$AF,LEFT(LEFT($C$58,5),5),'[6]白单流水  导入新模板'!$AA:$AA,AR$3,'[6]白单流水  导入新模板'!$K:$K,$C60)</f>
        <v>0</v>
      </c>
      <c r="AS60" s="48">
        <f>SUMIFS('[6]白单流水  导入新模板'!$S:$S,'[6]白单流水  导入新模板'!$C:$C,$A$2,'[6]白单流水  导入新模板'!$AF:$AF,LEFT(LEFT($C$58,5),5),'[6]白单流水  导入新模板'!$AA:$AA,AS$3,'[6]白单流水  导入新模板'!$K:$K,$C60)</f>
        <v>0</v>
      </c>
      <c r="AT60" s="64"/>
    </row>
    <row r="61" ht="15.6" hidden="1" spans="1:47">
      <c r="A61" s="41"/>
      <c r="B61" s="62"/>
      <c r="C61" s="65" t="s">
        <v>60</v>
      </c>
      <c r="D61" s="52">
        <f>E61*F61</f>
        <v>0</v>
      </c>
      <c r="E61" s="43"/>
      <c r="F61" s="63"/>
      <c r="G61" s="44"/>
      <c r="H61" s="44"/>
      <c r="I61" s="44"/>
      <c r="J61" s="44"/>
      <c r="K61" s="43"/>
      <c r="L61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导入新模板'!$K:$K,$C61)</f>
        <v>0</v>
      </c>
      <c r="M61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导入新模板'!$K:$K,$C61)</f>
        <v>0</v>
      </c>
      <c r="N61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导入新模板'!$K:$K,$C61)</f>
        <v>0</v>
      </c>
      <c r="O61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导入新模板'!$K:$K,$C61)</f>
        <v>0</v>
      </c>
      <c r="P61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导入新模板'!$K:$K,$C61)</f>
        <v>0</v>
      </c>
      <c r="Q61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导入新模板'!$K:$K,$C61)</f>
        <v>0</v>
      </c>
      <c r="R61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导入新模板'!$K:$K,$C61)</f>
        <v>0</v>
      </c>
      <c r="S61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导入新模板'!$K:$K,$C61)</f>
        <v>0</v>
      </c>
      <c r="T61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导入新模板'!$K:$K,$C61)</f>
        <v>0</v>
      </c>
      <c r="U61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导入新模板'!$K:$K,$C61)</f>
        <v>0</v>
      </c>
      <c r="V61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导入新模板'!$K:$K,$C61)</f>
        <v>0</v>
      </c>
      <c r="W61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导入新模板'!$K:$K,$C61)</f>
        <v>0</v>
      </c>
      <c r="X61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导入新模板'!$K:$K,$C61)</f>
        <v>0</v>
      </c>
      <c r="Y61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导入新模板'!$K:$K,$C61)</f>
        <v>0</v>
      </c>
      <c r="Z61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导入新模板'!$K:$K,$C61)</f>
        <v>0</v>
      </c>
      <c r="AA61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导入新模板'!$K:$K,$C61)</f>
        <v>0</v>
      </c>
      <c r="AB61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导入新模板'!$K:$K,$C61)</f>
        <v>0</v>
      </c>
      <c r="AC61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导入新模板'!$K:$K,$C61)</f>
        <v>0</v>
      </c>
      <c r="AD61" s="53">
        <f>D61-SUM(T61:AC61)</f>
        <v>0</v>
      </c>
      <c r="AE61" s="53">
        <f>SUM(AH61:AS61)</f>
        <v>0</v>
      </c>
      <c r="AF61" s="54"/>
      <c r="AG61" s="55">
        <f>AD61-AE61-AF61</f>
        <v>0</v>
      </c>
      <c r="AH61" s="48">
        <f>SUMIFS('[6]白单流水  导入新模板'!$S:$S,'[6]白单流水  导入新模板'!$C:$C,$A$2,'[6]白单流水  导入新模板'!$AF:$AF,LEFT(LEFT($C$58,5),5),'[6]白单流水  导入新模板'!$AA:$AA,AH$3,'[6]白单流水  导入新模板'!$K:$K,$C61)</f>
        <v>0</v>
      </c>
      <c r="AI61" s="48">
        <f>SUMIFS('[6]白单流水  导入新模板'!$S:$S,'[6]白单流水  导入新模板'!$C:$C,$A$2,'[6]白单流水  导入新模板'!$AF:$AF,LEFT(LEFT($C$58,5),5),'[6]白单流水  导入新模板'!$AA:$AA,AI$3,'[6]白单流水  导入新模板'!$K:$K,$C61)</f>
        <v>0</v>
      </c>
      <c r="AJ61" s="48">
        <f>SUMIFS('[6]白单流水  导入新模板'!$S:$S,'[6]白单流水  导入新模板'!$C:$C,$A$2,'[6]白单流水  导入新模板'!$AF:$AF,LEFT(LEFT($C$58,5),5),'[6]白单流水  导入新模板'!$AA:$AA,AJ$3,'[6]白单流水  导入新模板'!$K:$K,$C61)</f>
        <v>0</v>
      </c>
      <c r="AK61" s="48">
        <f>SUMIFS('[6]白单流水  导入新模板'!$S:$S,'[6]白单流水  导入新模板'!$C:$C,$A$2,'[6]白单流水  导入新模板'!$AF:$AF,LEFT(LEFT($C$58,5),5),'[6]白单流水  导入新模板'!$AA:$AA,AK$3,'[6]白单流水  导入新模板'!$K:$K,$C61)</f>
        <v>0</v>
      </c>
      <c r="AL61" s="48">
        <f>SUMIFS('[6]白单流水  导入新模板'!$S:$S,'[6]白单流水  导入新模板'!$C:$C,$A$2,'[6]白单流水  导入新模板'!$AF:$AF,LEFT(LEFT($C$58,5),5),'[6]白单流水  导入新模板'!$AA:$AA,AL$3,'[6]白单流水  导入新模板'!$K:$K,$C61)</f>
        <v>0</v>
      </c>
      <c r="AM61" s="48">
        <f>SUMIFS('[6]白单流水  导入新模板'!$S:$S,'[6]白单流水  导入新模板'!$C:$C,$A$2,'[6]白单流水  导入新模板'!$AF:$AF,LEFT(LEFT($C$58,5),5),'[6]白单流水  导入新模板'!$AA:$AA,AM$3,'[6]白单流水  导入新模板'!$K:$K,$C61)</f>
        <v>0</v>
      </c>
      <c r="AN61" s="48">
        <f>SUMIFS('[6]白单流水  导入新模板'!$S:$S,'[6]白单流水  导入新模板'!$C:$C,$A$2,'[6]白单流水  导入新模板'!$AF:$AF,LEFT(LEFT($C$58,5),5),'[6]白单流水  导入新模板'!$AA:$AA,AN$3,'[6]白单流水  导入新模板'!$K:$K,$C61)</f>
        <v>0</v>
      </c>
      <c r="AO61" s="48">
        <f>SUMIFS('[6]白单流水  导入新模板'!$S:$S,'[6]白单流水  导入新模板'!$C:$C,$A$2,'[6]白单流水  导入新模板'!$AF:$AF,LEFT(LEFT($C$58,5),5),'[6]白单流水  导入新模板'!$AA:$AA,AO$3,'[6]白单流水  导入新模板'!$K:$K,$C61)</f>
        <v>0</v>
      </c>
      <c r="AP61" s="48">
        <f>SUMIFS('[6]白单流水  导入新模板'!$S:$S,'[6]白单流水  导入新模板'!$C:$C,$A$2,'[6]白单流水  导入新模板'!$AF:$AF,LEFT(LEFT($C$58,5),5),'[6]白单流水  导入新模板'!$AA:$AA,AP$3,'[6]白单流水  导入新模板'!$K:$K,$C61)</f>
        <v>0</v>
      </c>
      <c r="AQ61" s="48">
        <f>SUMIFS('[6]白单流水  导入新模板'!$S:$S,'[6]白单流水  导入新模板'!$C:$C,$A$2,'[6]白单流水  导入新模板'!$AF:$AF,LEFT(LEFT($C$58,5),5),'[6]白单流水  导入新模板'!$AA:$AA,AQ$3,'[6]白单流水  导入新模板'!$K:$K,$C61)</f>
        <v>0</v>
      </c>
      <c r="AR61" s="48">
        <f>SUMIFS('[6]白单流水  导入新模板'!$S:$S,'[6]白单流水  导入新模板'!$C:$C,$A$2,'[6]白单流水  导入新模板'!$AF:$AF,LEFT(LEFT($C$58,5),5),'[6]白单流水  导入新模板'!$AA:$AA,AR$3,'[6]白单流水  导入新模板'!$K:$K,$C61)</f>
        <v>0</v>
      </c>
      <c r="AS61" s="48">
        <f>SUMIFS('[6]白单流水  导入新模板'!$S:$S,'[6]白单流水  导入新模板'!$C:$C,$A$2,'[6]白单流水  导入新模板'!$AF:$AF,LEFT(LEFT($C$58,5),5),'[6]白单流水  导入新模板'!$AA:$AA,AS$3,'[6]白单流水  导入新模板'!$K:$K,$C61)</f>
        <v>0</v>
      </c>
      <c r="AT61" s="64"/>
    </row>
    <row r="62" ht="15.6" hidden="1" spans="1:47">
      <c r="A62" s="41"/>
      <c r="B62" s="62"/>
      <c r="C62" s="65" t="s">
        <v>61</v>
      </c>
      <c r="D62" s="52">
        <f>E62*F62</f>
        <v>0</v>
      </c>
      <c r="E62" s="43"/>
      <c r="F62" s="63"/>
      <c r="G62" s="44"/>
      <c r="H62" s="44"/>
      <c r="I62" s="44"/>
      <c r="J62" s="44"/>
      <c r="K62" s="43"/>
      <c r="L62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导入新模板'!$K:$K,$C62)</f>
        <v>0</v>
      </c>
      <c r="M62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导入新模板'!$K:$K,$C62)</f>
        <v>0</v>
      </c>
      <c r="N62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导入新模板'!$K:$K,$C62)</f>
        <v>0</v>
      </c>
      <c r="O62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导入新模板'!$K:$K,$C62)</f>
        <v>0</v>
      </c>
      <c r="P62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导入新模板'!$K:$K,$C62)</f>
        <v>0</v>
      </c>
      <c r="Q62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导入新模板'!$K:$K,$C62)</f>
        <v>0</v>
      </c>
      <c r="R62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导入新模板'!$K:$K,$C62)</f>
        <v>0</v>
      </c>
      <c r="S62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导入新模板'!$K:$K,$C62)</f>
        <v>0</v>
      </c>
      <c r="T62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导入新模板'!$K:$K,$C62)</f>
        <v>0</v>
      </c>
      <c r="U62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导入新模板'!$K:$K,$C62)</f>
        <v>0</v>
      </c>
      <c r="V62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导入新模板'!$K:$K,$C62)</f>
        <v>0</v>
      </c>
      <c r="W62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导入新模板'!$K:$K,$C62)</f>
        <v>0</v>
      </c>
      <c r="X62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导入新模板'!$K:$K,$C62)</f>
        <v>0</v>
      </c>
      <c r="Y62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导入新模板'!$K:$K,$C62)</f>
        <v>0</v>
      </c>
      <c r="Z62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导入新模板'!$K:$K,$C62)</f>
        <v>0</v>
      </c>
      <c r="AA62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导入新模板'!$K:$K,$C62)</f>
        <v>0</v>
      </c>
      <c r="AB62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导入新模板'!$K:$K,$C62)</f>
        <v>0</v>
      </c>
      <c r="AC62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导入新模板'!$K:$K,$C62)</f>
        <v>0</v>
      </c>
      <c r="AD62" s="53">
        <f>D62-SUM(T62:AC62)</f>
        <v>0</v>
      </c>
      <c r="AE62" s="53">
        <f>SUM(AH62:AS62)</f>
        <v>0</v>
      </c>
      <c r="AF62" s="54"/>
      <c r="AG62" s="55">
        <f>AD62-AE62-AF62</f>
        <v>0</v>
      </c>
      <c r="AH62" s="48">
        <f>SUMIFS('[6]白单流水  导入新模板'!$S:$S,'[6]白单流水  导入新模板'!$C:$C,$A$2,'[6]白单流水  导入新模板'!$AF:$AF,LEFT(LEFT($C$58,5),5),'[6]白单流水  导入新模板'!$AA:$AA,AH$3,'[6]白单流水  导入新模板'!$K:$K,$C62)</f>
        <v>0</v>
      </c>
      <c r="AI62" s="48">
        <f>SUMIFS('[6]白单流水  导入新模板'!$S:$S,'[6]白单流水  导入新模板'!$C:$C,$A$2,'[6]白单流水  导入新模板'!$AF:$AF,LEFT(LEFT($C$58,5),5),'[6]白单流水  导入新模板'!$AA:$AA,AI$3,'[6]白单流水  导入新模板'!$K:$K,$C62)</f>
        <v>0</v>
      </c>
      <c r="AJ62" s="48">
        <f>SUMIFS('[6]白单流水  导入新模板'!$S:$S,'[6]白单流水  导入新模板'!$C:$C,$A$2,'[6]白单流水  导入新模板'!$AF:$AF,LEFT(LEFT($C$58,5),5),'[6]白单流水  导入新模板'!$AA:$AA,AJ$3,'[6]白单流水  导入新模板'!$K:$K,$C62)</f>
        <v>0</v>
      </c>
      <c r="AK62" s="48">
        <f>SUMIFS('[6]白单流水  导入新模板'!$S:$S,'[6]白单流水  导入新模板'!$C:$C,$A$2,'[6]白单流水  导入新模板'!$AF:$AF,LEFT(LEFT($C$58,5),5),'[6]白单流水  导入新模板'!$AA:$AA,AK$3,'[6]白单流水  导入新模板'!$K:$K,$C62)</f>
        <v>0</v>
      </c>
      <c r="AL62" s="48">
        <f>SUMIFS('[6]白单流水  导入新模板'!$S:$S,'[6]白单流水  导入新模板'!$C:$C,$A$2,'[6]白单流水  导入新模板'!$AF:$AF,LEFT(LEFT($C$58,5),5),'[6]白单流水  导入新模板'!$AA:$AA,AL$3,'[6]白单流水  导入新模板'!$K:$K,$C62)</f>
        <v>0</v>
      </c>
      <c r="AM62" s="48">
        <f>SUMIFS('[6]白单流水  导入新模板'!$S:$S,'[6]白单流水  导入新模板'!$C:$C,$A$2,'[6]白单流水  导入新模板'!$AF:$AF,LEFT(LEFT($C$58,5),5),'[6]白单流水  导入新模板'!$AA:$AA,AM$3,'[6]白单流水  导入新模板'!$K:$K,$C62)</f>
        <v>0</v>
      </c>
      <c r="AN62" s="48">
        <f>SUMIFS('[6]白单流水  导入新模板'!$S:$S,'[6]白单流水  导入新模板'!$C:$C,$A$2,'[6]白单流水  导入新模板'!$AF:$AF,LEFT(LEFT($C$58,5),5),'[6]白单流水  导入新模板'!$AA:$AA,AN$3,'[6]白单流水  导入新模板'!$K:$K,$C62)</f>
        <v>0</v>
      </c>
      <c r="AO62" s="48">
        <f>SUMIFS('[6]白单流水  导入新模板'!$S:$S,'[6]白单流水  导入新模板'!$C:$C,$A$2,'[6]白单流水  导入新模板'!$AF:$AF,LEFT(LEFT($C$58,5),5),'[6]白单流水  导入新模板'!$AA:$AA,AO$3,'[6]白单流水  导入新模板'!$K:$K,$C62)</f>
        <v>0</v>
      </c>
      <c r="AP62" s="48">
        <f>SUMIFS('[6]白单流水  导入新模板'!$S:$S,'[6]白单流水  导入新模板'!$C:$C,$A$2,'[6]白单流水  导入新模板'!$AF:$AF,LEFT(LEFT($C$58,5),5),'[6]白单流水  导入新模板'!$AA:$AA,AP$3,'[6]白单流水  导入新模板'!$K:$K,$C62)</f>
        <v>0</v>
      </c>
      <c r="AQ62" s="48">
        <f>SUMIFS('[6]白单流水  导入新模板'!$S:$S,'[6]白单流水  导入新模板'!$C:$C,$A$2,'[6]白单流水  导入新模板'!$AF:$AF,LEFT(LEFT($C$58,5),5),'[6]白单流水  导入新模板'!$AA:$AA,AQ$3,'[6]白单流水  导入新模板'!$K:$K,$C62)</f>
        <v>0</v>
      </c>
      <c r="AR62" s="48">
        <f>SUMIFS('[6]白单流水  导入新模板'!$S:$S,'[6]白单流水  导入新模板'!$C:$C,$A$2,'[6]白单流水  导入新模板'!$AF:$AF,LEFT(LEFT($C$58,5),5),'[6]白单流水  导入新模板'!$AA:$AA,AR$3,'[6]白单流水  导入新模板'!$K:$K,$C62)</f>
        <v>0</v>
      </c>
      <c r="AS62" s="48">
        <f>SUMIFS('[6]白单流水  导入新模板'!$S:$S,'[6]白单流水  导入新模板'!$C:$C,$A$2,'[6]白单流水  导入新模板'!$AF:$AF,LEFT(LEFT($C$58,5),5),'[6]白单流水  导入新模板'!$AA:$AA,AS$3,'[6]白单流水  导入新模板'!$K:$K,$C62)</f>
        <v>0</v>
      </c>
      <c r="AT62" s="64"/>
    </row>
    <row r="63" ht="15.6" hidden="1" spans="1:47">
      <c r="A63" s="41"/>
      <c r="B63" s="62"/>
      <c r="C63" s="65" t="s">
        <v>62</v>
      </c>
      <c r="D63" s="52">
        <f>E63*F63</f>
        <v>0</v>
      </c>
      <c r="E63" s="66"/>
      <c r="F63" s="67"/>
      <c r="G63" s="68"/>
      <c r="H63" s="68"/>
      <c r="I63" s="68"/>
      <c r="J63" s="68"/>
      <c r="K63" s="66"/>
      <c r="L63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导入新模板'!$K:$K,$C63)</f>
        <v>0</v>
      </c>
      <c r="M63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导入新模板'!$K:$K,$C63)</f>
        <v>0</v>
      </c>
      <c r="N63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导入新模板'!$K:$K,$C63)</f>
        <v>0</v>
      </c>
      <c r="O63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导入新模板'!$K:$K,$C63)</f>
        <v>0</v>
      </c>
      <c r="P63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导入新模板'!$K:$K,$C63)</f>
        <v>0</v>
      </c>
      <c r="Q63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导入新模板'!$K:$K,$C63)</f>
        <v>0</v>
      </c>
      <c r="R63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导入新模板'!$K:$K,$C63)</f>
        <v>0</v>
      </c>
      <c r="S63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导入新模板'!$K:$K,$C63)</f>
        <v>0</v>
      </c>
      <c r="T63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导入新模板'!$K:$K,$C63)</f>
        <v>0</v>
      </c>
      <c r="U63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导入新模板'!$K:$K,$C63)</f>
        <v>0</v>
      </c>
      <c r="V63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导入新模板'!$K:$K,$C63)</f>
        <v>0</v>
      </c>
      <c r="W63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导入新模板'!$K:$K,$C63)</f>
        <v>0</v>
      </c>
      <c r="X63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导入新模板'!$K:$K,$C63)</f>
        <v>0</v>
      </c>
      <c r="Y63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导入新模板'!$K:$K,$C63)</f>
        <v>0</v>
      </c>
      <c r="Z63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导入新模板'!$K:$K,$C63)</f>
        <v>0</v>
      </c>
      <c r="AA63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导入新模板'!$K:$K,$C63)</f>
        <v>0</v>
      </c>
      <c r="AB63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导入新模板'!$K:$K,$C63)</f>
        <v>0</v>
      </c>
      <c r="AC63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导入新模板'!$K:$K,$C63)</f>
        <v>0</v>
      </c>
      <c r="AD63" s="53">
        <f>D63-SUM(T63:AC63)</f>
        <v>0</v>
      </c>
      <c r="AE63" s="53">
        <f>SUM(AH63:AS63)</f>
        <v>0</v>
      </c>
      <c r="AF63" s="54"/>
      <c r="AG63" s="55">
        <f>AD63-AE63-AF63</f>
        <v>0</v>
      </c>
      <c r="AH63" s="48">
        <f>SUMIFS('[6]白单流水  导入新模板'!$S:$S,'[6]白单流水  导入新模板'!$C:$C,$A$2,'[6]白单流水  导入新模板'!$AF:$AF,LEFT(LEFT($C$58,5),5),'[6]白单流水  导入新模板'!$AA:$AA,AH$3,'[6]白单流水  导入新模板'!$K:$K,$C63)</f>
        <v>0</v>
      </c>
      <c r="AI63" s="48">
        <f>SUMIFS('[6]白单流水  导入新模板'!$S:$S,'[6]白单流水  导入新模板'!$C:$C,$A$2,'[6]白单流水  导入新模板'!$AF:$AF,LEFT(LEFT($C$58,5),5),'[6]白单流水  导入新模板'!$AA:$AA,AI$3,'[6]白单流水  导入新模板'!$K:$K,$C63)</f>
        <v>0</v>
      </c>
      <c r="AJ63" s="48">
        <f>SUMIFS('[6]白单流水  导入新模板'!$S:$S,'[6]白单流水  导入新模板'!$C:$C,$A$2,'[6]白单流水  导入新模板'!$AF:$AF,LEFT(LEFT($C$58,5),5),'[6]白单流水  导入新模板'!$AA:$AA,AJ$3,'[6]白单流水  导入新模板'!$K:$K,$C63)</f>
        <v>0</v>
      </c>
      <c r="AK63" s="48">
        <f>SUMIFS('[6]白单流水  导入新模板'!$S:$S,'[6]白单流水  导入新模板'!$C:$C,$A$2,'[6]白单流水  导入新模板'!$AF:$AF,LEFT(LEFT($C$58,5),5),'[6]白单流水  导入新模板'!$AA:$AA,AK$3,'[6]白单流水  导入新模板'!$K:$K,$C63)</f>
        <v>0</v>
      </c>
      <c r="AL63" s="48">
        <f>SUMIFS('[6]白单流水  导入新模板'!$S:$S,'[6]白单流水  导入新模板'!$C:$C,$A$2,'[6]白单流水  导入新模板'!$AF:$AF,LEFT(LEFT($C$58,5),5),'[6]白单流水  导入新模板'!$AA:$AA,AL$3,'[6]白单流水  导入新模板'!$K:$K,$C63)</f>
        <v>0</v>
      </c>
      <c r="AM63" s="48">
        <f>SUMIFS('[6]白单流水  导入新模板'!$S:$S,'[6]白单流水  导入新模板'!$C:$C,$A$2,'[6]白单流水  导入新模板'!$AF:$AF,LEFT(LEFT($C$58,5),5),'[6]白单流水  导入新模板'!$AA:$AA,AM$3,'[6]白单流水  导入新模板'!$K:$K,$C63)</f>
        <v>0</v>
      </c>
      <c r="AN63" s="48">
        <f>SUMIFS('[6]白单流水  导入新模板'!$S:$S,'[6]白单流水  导入新模板'!$C:$C,$A$2,'[6]白单流水  导入新模板'!$AF:$AF,LEFT(LEFT($C$58,5),5),'[6]白单流水  导入新模板'!$AA:$AA,AN$3,'[6]白单流水  导入新模板'!$K:$K,$C63)</f>
        <v>0</v>
      </c>
      <c r="AO63" s="48">
        <f>SUMIFS('[6]白单流水  导入新模板'!$S:$S,'[6]白单流水  导入新模板'!$C:$C,$A$2,'[6]白单流水  导入新模板'!$AF:$AF,LEFT(LEFT($C$58,5),5),'[6]白单流水  导入新模板'!$AA:$AA,AO$3,'[6]白单流水  导入新模板'!$K:$K,$C63)</f>
        <v>0</v>
      </c>
      <c r="AP63" s="48">
        <f>SUMIFS('[6]白单流水  导入新模板'!$S:$S,'[6]白单流水  导入新模板'!$C:$C,$A$2,'[6]白单流水  导入新模板'!$AF:$AF,LEFT(LEFT($C$58,5),5),'[6]白单流水  导入新模板'!$AA:$AA,AP$3,'[6]白单流水  导入新模板'!$K:$K,$C63)</f>
        <v>0</v>
      </c>
      <c r="AQ63" s="48">
        <f>SUMIFS('[6]白单流水  导入新模板'!$S:$S,'[6]白单流水  导入新模板'!$C:$C,$A$2,'[6]白单流水  导入新模板'!$AF:$AF,LEFT(LEFT($C$58,5),5),'[6]白单流水  导入新模板'!$AA:$AA,AQ$3,'[6]白单流水  导入新模板'!$K:$K,$C63)</f>
        <v>0</v>
      </c>
      <c r="AR63" s="48">
        <f>SUMIFS('[6]白单流水  导入新模板'!$S:$S,'[6]白单流水  导入新模板'!$C:$C,$A$2,'[6]白单流水  导入新模板'!$AF:$AF,LEFT(LEFT($C$58,5),5),'[6]白单流水  导入新模板'!$AA:$AA,AR$3,'[6]白单流水  导入新模板'!$K:$K,$C63)</f>
        <v>0</v>
      </c>
      <c r="AS63" s="48">
        <f>SUMIFS('[6]白单流水  导入新模板'!$S:$S,'[6]白单流水  导入新模板'!$C:$C,$A$2,'[6]白单流水  导入新模板'!$AF:$AF,LEFT(LEFT($C$58,5),5),'[6]白单流水  导入新模板'!$AA:$AA,AS$3,'[6]白单流水  导入新模板'!$K:$K,$C63)</f>
        <v>0</v>
      </c>
      <c r="AT63" s="69"/>
    </row>
    <row r="64" ht="15.6" hidden="1" spans="1:47">
      <c r="A64" s="41"/>
      <c r="B64" s="62"/>
      <c r="C64" s="65" t="s">
        <v>63</v>
      </c>
      <c r="D64" s="52">
        <f>E64*F64</f>
        <v>0</v>
      </c>
      <c r="E64" s="43"/>
      <c r="F64" s="63"/>
      <c r="G64" s="44"/>
      <c r="H64" s="44"/>
      <c r="I64" s="44"/>
      <c r="J64" s="44"/>
      <c r="K64" s="43"/>
      <c r="L64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导入新模板'!$K:$K,$C64)</f>
        <v>0</v>
      </c>
      <c r="M64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导入新模板'!$K:$K,$C64)</f>
        <v>0</v>
      </c>
      <c r="N64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导入新模板'!$K:$K,$C64)</f>
        <v>0</v>
      </c>
      <c r="O64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导入新模板'!$K:$K,$C64)</f>
        <v>0</v>
      </c>
      <c r="P64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导入新模板'!$K:$K,$C64)</f>
        <v>0</v>
      </c>
      <c r="Q64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导入新模板'!$K:$K,$C64)</f>
        <v>0</v>
      </c>
      <c r="R64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导入新模板'!$K:$K,$C64)</f>
        <v>0</v>
      </c>
      <c r="S64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导入新模板'!$K:$K,$C64)</f>
        <v>0</v>
      </c>
      <c r="T64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导入新模板'!$K:$K,$C64)</f>
        <v>0</v>
      </c>
      <c r="U64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导入新模板'!$K:$K,$C64)</f>
        <v>0</v>
      </c>
      <c r="V64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导入新模板'!$K:$K,$C64)</f>
        <v>0</v>
      </c>
      <c r="W64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导入新模板'!$K:$K,$C64)</f>
        <v>0</v>
      </c>
      <c r="X64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导入新模板'!$K:$K,$C64)</f>
        <v>0</v>
      </c>
      <c r="Y64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导入新模板'!$K:$K,$C64)</f>
        <v>0</v>
      </c>
      <c r="Z64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导入新模板'!$K:$K,$C64)</f>
        <v>0</v>
      </c>
      <c r="AA64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导入新模板'!$K:$K,$C64)</f>
        <v>0</v>
      </c>
      <c r="AB64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导入新模板'!$K:$K,$C64)</f>
        <v>0</v>
      </c>
      <c r="AC64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导入新模板'!$K:$K,$C64)</f>
        <v>0</v>
      </c>
      <c r="AD64" s="53">
        <f>D64-SUM(T64:AC64)</f>
        <v>0</v>
      </c>
      <c r="AE64" s="53">
        <f>SUM(AH64:AS64)</f>
        <v>0</v>
      </c>
      <c r="AF64" s="54"/>
      <c r="AG64" s="55">
        <f>AD64-AE64-AF64</f>
        <v>0</v>
      </c>
      <c r="AH64" s="48">
        <f>SUMIFS('[6]白单流水  导入新模板'!$S:$S,'[6]白单流水  导入新模板'!$C:$C,$A$2,'[6]白单流水  导入新模板'!$AF:$AF,LEFT(LEFT($C$58,5),5),'[6]白单流水  导入新模板'!$AA:$AA,AH$3,'[6]白单流水  导入新模板'!$K:$K,$C64)</f>
        <v>0</v>
      </c>
      <c r="AI64" s="48">
        <f>SUMIFS('[6]白单流水  导入新模板'!$S:$S,'[6]白单流水  导入新模板'!$C:$C,$A$2,'[6]白单流水  导入新模板'!$AF:$AF,LEFT(LEFT($C$58,5),5),'[6]白单流水  导入新模板'!$AA:$AA,AI$3,'[6]白单流水  导入新模板'!$K:$K,$C64)</f>
        <v>0</v>
      </c>
      <c r="AJ64" s="48">
        <f>SUMIFS('[6]白单流水  导入新模板'!$S:$S,'[6]白单流水  导入新模板'!$C:$C,$A$2,'[6]白单流水  导入新模板'!$AF:$AF,LEFT(LEFT($C$58,5),5),'[6]白单流水  导入新模板'!$AA:$AA,AJ$3,'[6]白单流水  导入新模板'!$K:$K,$C64)</f>
        <v>0</v>
      </c>
      <c r="AK64" s="48">
        <f>SUMIFS('[6]白单流水  导入新模板'!$S:$S,'[6]白单流水  导入新模板'!$C:$C,$A$2,'[6]白单流水  导入新模板'!$AF:$AF,LEFT(LEFT($C$58,5),5),'[6]白单流水  导入新模板'!$AA:$AA,AK$3,'[6]白单流水  导入新模板'!$K:$K,$C64)</f>
        <v>0</v>
      </c>
      <c r="AL64" s="48">
        <f>SUMIFS('[6]白单流水  导入新模板'!$S:$S,'[6]白单流水  导入新模板'!$C:$C,$A$2,'[6]白单流水  导入新模板'!$AF:$AF,LEFT(LEFT($C$58,5),5),'[6]白单流水  导入新模板'!$AA:$AA,AL$3,'[6]白单流水  导入新模板'!$K:$K,$C64)</f>
        <v>0</v>
      </c>
      <c r="AM64" s="48">
        <f>SUMIFS('[6]白单流水  导入新模板'!$S:$S,'[6]白单流水  导入新模板'!$C:$C,$A$2,'[6]白单流水  导入新模板'!$AF:$AF,LEFT(LEFT($C$58,5),5),'[6]白单流水  导入新模板'!$AA:$AA,AM$3,'[6]白单流水  导入新模板'!$K:$K,$C64)</f>
        <v>0</v>
      </c>
      <c r="AN64" s="48">
        <f>SUMIFS('[6]白单流水  导入新模板'!$S:$S,'[6]白单流水  导入新模板'!$C:$C,$A$2,'[6]白单流水  导入新模板'!$AF:$AF,LEFT(LEFT($C$58,5),5),'[6]白单流水  导入新模板'!$AA:$AA,AN$3,'[6]白单流水  导入新模板'!$K:$K,$C64)</f>
        <v>0</v>
      </c>
      <c r="AO64" s="48">
        <f>SUMIFS('[6]白单流水  导入新模板'!$S:$S,'[6]白单流水  导入新模板'!$C:$C,$A$2,'[6]白单流水  导入新模板'!$AF:$AF,LEFT(LEFT($C$58,5),5),'[6]白单流水  导入新模板'!$AA:$AA,AO$3,'[6]白单流水  导入新模板'!$K:$K,$C64)</f>
        <v>0</v>
      </c>
      <c r="AP64" s="48">
        <f>SUMIFS('[6]白单流水  导入新模板'!$S:$S,'[6]白单流水  导入新模板'!$C:$C,$A$2,'[6]白单流水  导入新模板'!$AF:$AF,LEFT(LEFT($C$58,5),5),'[6]白单流水  导入新模板'!$AA:$AA,AP$3,'[6]白单流水  导入新模板'!$K:$K,$C64)</f>
        <v>0</v>
      </c>
      <c r="AQ64" s="48">
        <f>SUMIFS('[6]白单流水  导入新模板'!$S:$S,'[6]白单流水  导入新模板'!$C:$C,$A$2,'[6]白单流水  导入新模板'!$AF:$AF,LEFT(LEFT($C$58,5),5),'[6]白单流水  导入新模板'!$AA:$AA,AQ$3,'[6]白单流水  导入新模板'!$K:$K,$C64)</f>
        <v>0</v>
      </c>
      <c r="AR64" s="48">
        <f>SUMIFS('[6]白单流水  导入新模板'!$S:$S,'[6]白单流水  导入新模板'!$C:$C,$A$2,'[6]白单流水  导入新模板'!$AF:$AF,LEFT(LEFT($C$58,5),5),'[6]白单流水  导入新模板'!$AA:$AA,AR$3,'[6]白单流水  导入新模板'!$K:$K,$C64)</f>
        <v>0</v>
      </c>
      <c r="AS64" s="48">
        <f>SUMIFS('[6]白单流水  导入新模板'!$S:$S,'[6]白单流水  导入新模板'!$C:$C,$A$2,'[6]白单流水  导入新模板'!$AF:$AF,LEFT(LEFT($C$58,5),5),'[6]白单流水  导入新模板'!$AA:$AA,AS$3,'[6]白单流水  导入新模板'!$K:$K,$C64)</f>
        <v>0</v>
      </c>
      <c r="AT64" s="64"/>
    </row>
    <row r="65" ht="15.6" hidden="1" spans="1:46">
      <c r="A65" s="41"/>
      <c r="B65" s="62"/>
      <c r="C65" s="65" t="s">
        <v>64</v>
      </c>
      <c r="D65" s="52">
        <f>E65*F65</f>
        <v>0</v>
      </c>
      <c r="E65" s="43"/>
      <c r="F65" s="63"/>
      <c r="G65" s="44"/>
      <c r="H65" s="44"/>
      <c r="I65" s="44"/>
      <c r="J65" s="44"/>
      <c r="K65" s="43"/>
      <c r="L65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导入新模板'!$K:$K,$C65)</f>
        <v>0</v>
      </c>
      <c r="M65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导入新模板'!$K:$K,$C65)</f>
        <v>0</v>
      </c>
      <c r="N65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导入新模板'!$K:$K,$C65)</f>
        <v>0</v>
      </c>
      <c r="O65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导入新模板'!$K:$K,$C65)</f>
        <v>0</v>
      </c>
      <c r="P65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导入新模板'!$K:$K,$C65)</f>
        <v>0</v>
      </c>
      <c r="Q65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导入新模板'!$K:$K,$C65)</f>
        <v>0</v>
      </c>
      <c r="R65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导入新模板'!$K:$K,$C65)</f>
        <v>0</v>
      </c>
      <c r="S65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导入新模板'!$K:$K,$C65)</f>
        <v>0</v>
      </c>
      <c r="T65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导入新模板'!$K:$K,$C65)</f>
        <v>0</v>
      </c>
      <c r="U65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导入新模板'!$K:$K,$C65)</f>
        <v>0</v>
      </c>
      <c r="V65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导入新模板'!$K:$K,$C65)</f>
        <v>0</v>
      </c>
      <c r="W65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导入新模板'!$K:$K,$C65)</f>
        <v>0</v>
      </c>
      <c r="X65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导入新模板'!$K:$K,$C65)</f>
        <v>0</v>
      </c>
      <c r="Y65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导入新模板'!$K:$K,$C65)</f>
        <v>0</v>
      </c>
      <c r="Z65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导入新模板'!$K:$K,$C65)</f>
        <v>0</v>
      </c>
      <c r="AA65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导入新模板'!$K:$K,$C65)</f>
        <v>0</v>
      </c>
      <c r="AB65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导入新模板'!$K:$K,$C65)</f>
        <v>0</v>
      </c>
      <c r="AC65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导入新模板'!$K:$K,$C65)</f>
        <v>0</v>
      </c>
      <c r="AD65" s="53">
        <f>D65-SUM(T65:AC65)</f>
        <v>0</v>
      </c>
      <c r="AE65" s="53">
        <f>SUM(AH65:AS65)</f>
        <v>0</v>
      </c>
      <c r="AF65" s="54"/>
      <c r="AG65" s="55">
        <f>AD65-AE65-AF65</f>
        <v>0</v>
      </c>
      <c r="AH65" s="48">
        <f>SUMIFS('[6]白单流水  导入新模板'!$S:$S,'[6]白单流水  导入新模板'!$C:$C,$A$2,'[6]白单流水  导入新模板'!$AF:$AF,LEFT(LEFT($C$58,5),5),'[6]白单流水  导入新模板'!$AA:$AA,AH$3,'[6]白单流水  导入新模板'!$K:$K,$C65)</f>
        <v>0</v>
      </c>
      <c r="AI65" s="48">
        <f>SUMIFS('[6]白单流水  导入新模板'!$S:$S,'[6]白单流水  导入新模板'!$C:$C,$A$2,'[6]白单流水  导入新模板'!$AF:$AF,LEFT(LEFT($C$58,5),5),'[6]白单流水  导入新模板'!$AA:$AA,AI$3,'[6]白单流水  导入新模板'!$K:$K,$C65)</f>
        <v>0</v>
      </c>
      <c r="AJ65" s="48">
        <f>SUMIFS('[6]白单流水  导入新模板'!$S:$S,'[6]白单流水  导入新模板'!$C:$C,$A$2,'[6]白单流水  导入新模板'!$AF:$AF,LEFT(LEFT($C$58,5),5),'[6]白单流水  导入新模板'!$AA:$AA,AJ$3,'[6]白单流水  导入新模板'!$K:$K,$C65)</f>
        <v>0</v>
      </c>
      <c r="AK65" s="48">
        <f>SUMIFS('[6]白单流水  导入新模板'!$S:$S,'[6]白单流水  导入新模板'!$C:$C,$A$2,'[6]白单流水  导入新模板'!$AF:$AF,LEFT(LEFT($C$58,5),5),'[6]白单流水  导入新模板'!$AA:$AA,AK$3,'[6]白单流水  导入新模板'!$K:$K,$C65)</f>
        <v>0</v>
      </c>
      <c r="AL65" s="48">
        <f>SUMIFS('[6]白单流水  导入新模板'!$S:$S,'[6]白单流水  导入新模板'!$C:$C,$A$2,'[6]白单流水  导入新模板'!$AF:$AF,LEFT(LEFT($C$58,5),5),'[6]白单流水  导入新模板'!$AA:$AA,AL$3,'[6]白单流水  导入新模板'!$K:$K,$C65)</f>
        <v>0</v>
      </c>
      <c r="AM65" s="48">
        <f>SUMIFS('[6]白单流水  导入新模板'!$S:$S,'[6]白单流水  导入新模板'!$C:$C,$A$2,'[6]白单流水  导入新模板'!$AF:$AF,LEFT(LEFT($C$58,5),5),'[6]白单流水  导入新模板'!$AA:$AA,AM$3,'[6]白单流水  导入新模板'!$K:$K,$C65)</f>
        <v>0</v>
      </c>
      <c r="AN65" s="48">
        <f>SUMIFS('[6]白单流水  导入新模板'!$S:$S,'[6]白单流水  导入新模板'!$C:$C,$A$2,'[6]白单流水  导入新模板'!$AF:$AF,LEFT(LEFT($C$58,5),5),'[6]白单流水  导入新模板'!$AA:$AA,AN$3,'[6]白单流水  导入新模板'!$K:$K,$C65)</f>
        <v>0</v>
      </c>
      <c r="AO65" s="48">
        <f>SUMIFS('[6]白单流水  导入新模板'!$S:$S,'[6]白单流水  导入新模板'!$C:$C,$A$2,'[6]白单流水  导入新模板'!$AF:$AF,LEFT(LEFT($C$58,5),5),'[6]白单流水  导入新模板'!$AA:$AA,AO$3,'[6]白单流水  导入新模板'!$K:$K,$C65)</f>
        <v>0</v>
      </c>
      <c r="AP65" s="48">
        <f>SUMIFS('[6]白单流水  导入新模板'!$S:$S,'[6]白单流水  导入新模板'!$C:$C,$A$2,'[6]白单流水  导入新模板'!$AF:$AF,LEFT(LEFT($C$58,5),5),'[6]白单流水  导入新模板'!$AA:$AA,AP$3,'[6]白单流水  导入新模板'!$K:$K,$C65)</f>
        <v>0</v>
      </c>
      <c r="AQ65" s="48">
        <f>SUMIFS('[6]白单流水  导入新模板'!$S:$S,'[6]白单流水  导入新模板'!$C:$C,$A$2,'[6]白单流水  导入新模板'!$AF:$AF,LEFT(LEFT($C$58,5),5),'[6]白单流水  导入新模板'!$AA:$AA,AQ$3,'[6]白单流水  导入新模板'!$K:$K,$C65)</f>
        <v>0</v>
      </c>
      <c r="AR65" s="48">
        <f>SUMIFS('[6]白单流水  导入新模板'!$S:$S,'[6]白单流水  导入新模板'!$C:$C,$A$2,'[6]白单流水  导入新模板'!$AF:$AF,LEFT(LEFT($C$58,5),5),'[6]白单流水  导入新模板'!$AA:$AA,AR$3,'[6]白单流水  导入新模板'!$K:$K,$C65)</f>
        <v>0</v>
      </c>
      <c r="AS65" s="48">
        <f>SUMIFS('[6]白单流水  导入新模板'!$S:$S,'[6]白单流水  导入新模板'!$C:$C,$A$2,'[6]白单流水  导入新模板'!$AF:$AF,LEFT(LEFT($C$58,5),5),'[6]白单流水  导入新模板'!$AA:$AA,AS$3,'[6]白单流水  导入新模板'!$K:$K,$C65)</f>
        <v>0</v>
      </c>
      <c r="AT65" s="64"/>
    </row>
    <row r="66" ht="15.6" hidden="1" spans="1:46">
      <c r="A66" s="41"/>
      <c r="B66" s="62"/>
      <c r="C66" s="65" t="s">
        <v>65</v>
      </c>
      <c r="D66" s="52">
        <f>E66*F66</f>
        <v>0</v>
      </c>
      <c r="E66" s="43"/>
      <c r="F66" s="63"/>
      <c r="G66" s="44"/>
      <c r="H66" s="44"/>
      <c r="I66" s="44"/>
      <c r="J66" s="44"/>
      <c r="K66" s="43"/>
      <c r="L66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导入新模板'!$K:$K,$C66)</f>
        <v>0</v>
      </c>
      <c r="M66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导入新模板'!$K:$K,$C66)</f>
        <v>0</v>
      </c>
      <c r="N66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导入新模板'!$K:$K,$C66)</f>
        <v>0</v>
      </c>
      <c r="O66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导入新模板'!$K:$K,$C66)</f>
        <v>0</v>
      </c>
      <c r="P66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导入新模板'!$K:$K,$C66)</f>
        <v>0</v>
      </c>
      <c r="Q66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导入新模板'!$K:$K,$C66)</f>
        <v>0</v>
      </c>
      <c r="R66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导入新模板'!$K:$K,$C66)</f>
        <v>0</v>
      </c>
      <c r="S66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导入新模板'!$K:$K,$C66)</f>
        <v>0</v>
      </c>
      <c r="T66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导入新模板'!$K:$K,$C66)</f>
        <v>0</v>
      </c>
      <c r="U66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导入新模板'!$K:$K,$C66)</f>
        <v>0</v>
      </c>
      <c r="V66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导入新模板'!$K:$K,$C66)</f>
        <v>0</v>
      </c>
      <c r="W66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导入新模板'!$K:$K,$C66)</f>
        <v>0</v>
      </c>
      <c r="X66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导入新模板'!$K:$K,$C66)</f>
        <v>0</v>
      </c>
      <c r="Y66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导入新模板'!$K:$K,$C66)</f>
        <v>0</v>
      </c>
      <c r="Z66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导入新模板'!$K:$K,$C66)</f>
        <v>0</v>
      </c>
      <c r="AA66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导入新模板'!$K:$K,$C66)</f>
        <v>0</v>
      </c>
      <c r="AB66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导入新模板'!$K:$K,$C66)</f>
        <v>0</v>
      </c>
      <c r="AC66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导入新模板'!$K:$K,$C66)</f>
        <v>0</v>
      </c>
      <c r="AD66" s="53">
        <f>D66-SUM(T66:AC66)</f>
        <v>0</v>
      </c>
      <c r="AE66" s="53">
        <f>SUM(AH66:AS66)</f>
        <v>0</v>
      </c>
      <c r="AF66" s="54"/>
      <c r="AG66" s="55">
        <f>AD66-AE66-AF66</f>
        <v>0</v>
      </c>
      <c r="AH66" s="48">
        <f>SUMIFS('[6]白单流水  导入新模板'!$S:$S,'[6]白单流水  导入新模板'!$C:$C,$A$2,'[6]白单流水  导入新模板'!$AF:$AF,LEFT(LEFT($C$58,5),5),'[6]白单流水  导入新模板'!$AA:$AA,AH$3,'[6]白单流水  导入新模板'!$K:$K,$C66)</f>
        <v>0</v>
      </c>
      <c r="AI66" s="48">
        <f>SUMIFS('[6]白单流水  导入新模板'!$S:$S,'[6]白单流水  导入新模板'!$C:$C,$A$2,'[6]白单流水  导入新模板'!$AF:$AF,LEFT(LEFT($C$58,5),5),'[6]白单流水  导入新模板'!$AA:$AA,AI$3,'[6]白单流水  导入新模板'!$K:$K,$C66)</f>
        <v>0</v>
      </c>
      <c r="AJ66" s="48">
        <f>SUMIFS('[6]白单流水  导入新模板'!$S:$S,'[6]白单流水  导入新模板'!$C:$C,$A$2,'[6]白单流水  导入新模板'!$AF:$AF,LEFT(LEFT($C$58,5),5),'[6]白单流水  导入新模板'!$AA:$AA,AJ$3,'[6]白单流水  导入新模板'!$K:$K,$C66)</f>
        <v>0</v>
      </c>
      <c r="AK66" s="48">
        <f>SUMIFS('[6]白单流水  导入新模板'!$S:$S,'[6]白单流水  导入新模板'!$C:$C,$A$2,'[6]白单流水  导入新模板'!$AF:$AF,LEFT(LEFT($C$58,5),5),'[6]白单流水  导入新模板'!$AA:$AA,AK$3,'[6]白单流水  导入新模板'!$K:$K,$C66)</f>
        <v>0</v>
      </c>
      <c r="AL66" s="48">
        <f>SUMIFS('[6]白单流水  导入新模板'!$S:$S,'[6]白单流水  导入新模板'!$C:$C,$A$2,'[6]白单流水  导入新模板'!$AF:$AF,LEFT(LEFT($C$58,5),5),'[6]白单流水  导入新模板'!$AA:$AA,AL$3,'[6]白单流水  导入新模板'!$K:$K,$C66)</f>
        <v>0</v>
      </c>
      <c r="AM66" s="48">
        <f>SUMIFS('[6]白单流水  导入新模板'!$S:$S,'[6]白单流水  导入新模板'!$C:$C,$A$2,'[6]白单流水  导入新模板'!$AF:$AF,LEFT(LEFT($C$58,5),5),'[6]白单流水  导入新模板'!$AA:$AA,AM$3,'[6]白单流水  导入新模板'!$K:$K,$C66)</f>
        <v>0</v>
      </c>
      <c r="AN66" s="48">
        <f>SUMIFS('[6]白单流水  导入新模板'!$S:$S,'[6]白单流水  导入新模板'!$C:$C,$A$2,'[6]白单流水  导入新模板'!$AF:$AF,LEFT(LEFT($C$58,5),5),'[6]白单流水  导入新模板'!$AA:$AA,AN$3,'[6]白单流水  导入新模板'!$K:$K,$C66)</f>
        <v>0</v>
      </c>
      <c r="AO66" s="48">
        <f>SUMIFS('[6]白单流水  导入新模板'!$S:$S,'[6]白单流水  导入新模板'!$C:$C,$A$2,'[6]白单流水  导入新模板'!$AF:$AF,LEFT(LEFT($C$58,5),5),'[6]白单流水  导入新模板'!$AA:$AA,AO$3,'[6]白单流水  导入新模板'!$K:$K,$C66)</f>
        <v>0</v>
      </c>
      <c r="AP66" s="48">
        <f>SUMIFS('[6]白单流水  导入新模板'!$S:$S,'[6]白单流水  导入新模板'!$C:$C,$A$2,'[6]白单流水  导入新模板'!$AF:$AF,LEFT(LEFT($C$58,5),5),'[6]白单流水  导入新模板'!$AA:$AA,AP$3,'[6]白单流水  导入新模板'!$K:$K,$C66)</f>
        <v>0</v>
      </c>
      <c r="AQ66" s="48">
        <f>SUMIFS('[6]白单流水  导入新模板'!$S:$S,'[6]白单流水  导入新模板'!$C:$C,$A$2,'[6]白单流水  导入新模板'!$AF:$AF,LEFT(LEFT($C$58,5),5),'[6]白单流水  导入新模板'!$AA:$AA,AQ$3,'[6]白单流水  导入新模板'!$K:$K,$C66)</f>
        <v>0</v>
      </c>
      <c r="AR66" s="48">
        <f>SUMIFS('[6]白单流水  导入新模板'!$S:$S,'[6]白单流水  导入新模板'!$C:$C,$A$2,'[6]白单流水  导入新模板'!$AF:$AF,LEFT(LEFT($C$58,5),5),'[6]白单流水  导入新模板'!$AA:$AA,AR$3,'[6]白单流水  导入新模板'!$K:$K,$C66)</f>
        <v>0</v>
      </c>
      <c r="AS66" s="48">
        <f>SUMIFS('[6]白单流水  导入新模板'!$S:$S,'[6]白单流水  导入新模板'!$C:$C,$A$2,'[6]白单流水  导入新模板'!$AF:$AF,LEFT(LEFT($C$58,5),5),'[6]白单流水  导入新模板'!$AA:$AA,AS$3,'[6]白单流水  导入新模板'!$K:$K,$C66)</f>
        <v>0</v>
      </c>
      <c r="AT66" s="64"/>
    </row>
    <row r="67" ht="15.6" hidden="1" spans="1:46">
      <c r="A67" s="41"/>
      <c r="B67" s="62"/>
      <c r="C67" s="65" t="s">
        <v>66</v>
      </c>
      <c r="D67" s="52">
        <f>E67*F67</f>
        <v>0</v>
      </c>
      <c r="E67" s="66"/>
      <c r="F67" s="67"/>
      <c r="G67" s="68"/>
      <c r="H67" s="68"/>
      <c r="I67" s="68"/>
      <c r="J67" s="68"/>
      <c r="K67" s="66"/>
      <c r="L67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导入新模板'!$K:$K,$C67)</f>
        <v>0</v>
      </c>
      <c r="M67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导入新模板'!$K:$K,$C67)</f>
        <v>0</v>
      </c>
      <c r="N67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导入新模板'!$K:$K,$C67)</f>
        <v>0</v>
      </c>
      <c r="O67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导入新模板'!$K:$K,$C67)</f>
        <v>0</v>
      </c>
      <c r="P67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导入新模板'!$K:$K,$C67)</f>
        <v>0</v>
      </c>
      <c r="Q67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导入新模板'!$K:$K,$C67)</f>
        <v>0</v>
      </c>
      <c r="R67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导入新模板'!$K:$K,$C67)</f>
        <v>0</v>
      </c>
      <c r="S67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导入新模板'!$K:$K,$C67)</f>
        <v>0</v>
      </c>
      <c r="T67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导入新模板'!$K:$K,$C67)</f>
        <v>0</v>
      </c>
      <c r="U67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导入新模板'!$K:$K,$C67)</f>
        <v>0</v>
      </c>
      <c r="V67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导入新模板'!$K:$K,$C67)</f>
        <v>0</v>
      </c>
      <c r="W67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导入新模板'!$K:$K,$C67)</f>
        <v>0</v>
      </c>
      <c r="X67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导入新模板'!$K:$K,$C67)</f>
        <v>0</v>
      </c>
      <c r="Y67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导入新模板'!$K:$K,$C67)</f>
        <v>0</v>
      </c>
      <c r="Z67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导入新模板'!$K:$K,$C67)</f>
        <v>0</v>
      </c>
      <c r="AA67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导入新模板'!$K:$K,$C67)</f>
        <v>0</v>
      </c>
      <c r="AB67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导入新模板'!$K:$K,$C67)</f>
        <v>0</v>
      </c>
      <c r="AC67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导入新模板'!$K:$K,$C67)</f>
        <v>0</v>
      </c>
      <c r="AD67" s="53">
        <f>D67-SUM(T67:AC67)</f>
        <v>0</v>
      </c>
      <c r="AE67" s="53">
        <f>SUM(AH67:AS67)</f>
        <v>0</v>
      </c>
      <c r="AF67" s="54"/>
      <c r="AG67" s="55">
        <f>AD67-AE67-AF67</f>
        <v>0</v>
      </c>
      <c r="AH67" s="48">
        <f>SUMIFS('[6]白单流水  导入新模板'!$S:$S,'[6]白单流水  导入新模板'!$C:$C,$A$2,'[6]白单流水  导入新模板'!$AF:$AF,LEFT(LEFT($C$58,5),5),'[6]白单流水  导入新模板'!$AA:$AA,AH$3,'[6]白单流水  导入新模板'!$K:$K,$C67)</f>
        <v>0</v>
      </c>
      <c r="AI67" s="48">
        <f>SUMIFS('[6]白单流水  导入新模板'!$S:$S,'[6]白单流水  导入新模板'!$C:$C,$A$2,'[6]白单流水  导入新模板'!$AF:$AF,LEFT(LEFT($C$58,5),5),'[6]白单流水  导入新模板'!$AA:$AA,AI$3,'[6]白单流水  导入新模板'!$K:$K,$C67)</f>
        <v>0</v>
      </c>
      <c r="AJ67" s="48">
        <f>SUMIFS('[6]白单流水  导入新模板'!$S:$S,'[6]白单流水  导入新模板'!$C:$C,$A$2,'[6]白单流水  导入新模板'!$AF:$AF,LEFT(LEFT($C$58,5),5),'[6]白单流水  导入新模板'!$AA:$AA,AJ$3,'[6]白单流水  导入新模板'!$K:$K,$C67)</f>
        <v>0</v>
      </c>
      <c r="AK67" s="48">
        <f>SUMIFS('[6]白单流水  导入新模板'!$S:$S,'[6]白单流水  导入新模板'!$C:$C,$A$2,'[6]白单流水  导入新模板'!$AF:$AF,LEFT(LEFT($C$58,5),5),'[6]白单流水  导入新模板'!$AA:$AA,AK$3,'[6]白单流水  导入新模板'!$K:$K,$C67)</f>
        <v>0</v>
      </c>
      <c r="AL67" s="48">
        <f>SUMIFS('[6]白单流水  导入新模板'!$S:$S,'[6]白单流水  导入新模板'!$C:$C,$A$2,'[6]白单流水  导入新模板'!$AF:$AF,LEFT(LEFT($C$58,5),5),'[6]白单流水  导入新模板'!$AA:$AA,AL$3,'[6]白单流水  导入新模板'!$K:$K,$C67)</f>
        <v>0</v>
      </c>
      <c r="AM67" s="48">
        <f>SUMIFS('[6]白单流水  导入新模板'!$S:$S,'[6]白单流水  导入新模板'!$C:$C,$A$2,'[6]白单流水  导入新模板'!$AF:$AF,LEFT(LEFT($C$58,5),5),'[6]白单流水  导入新模板'!$AA:$AA,AM$3,'[6]白单流水  导入新模板'!$K:$K,$C67)</f>
        <v>0</v>
      </c>
      <c r="AN67" s="48">
        <f>SUMIFS('[6]白单流水  导入新模板'!$S:$S,'[6]白单流水  导入新模板'!$C:$C,$A$2,'[6]白单流水  导入新模板'!$AF:$AF,LEFT(LEFT($C$58,5),5),'[6]白单流水  导入新模板'!$AA:$AA,AN$3,'[6]白单流水  导入新模板'!$K:$K,$C67)</f>
        <v>0</v>
      </c>
      <c r="AO67" s="48">
        <f>SUMIFS('[6]白单流水  导入新模板'!$S:$S,'[6]白单流水  导入新模板'!$C:$C,$A$2,'[6]白单流水  导入新模板'!$AF:$AF,LEFT(LEFT($C$58,5),5),'[6]白单流水  导入新模板'!$AA:$AA,AO$3,'[6]白单流水  导入新模板'!$K:$K,$C67)</f>
        <v>0</v>
      </c>
      <c r="AP67" s="48">
        <f>SUMIFS('[6]白单流水  导入新模板'!$S:$S,'[6]白单流水  导入新模板'!$C:$C,$A$2,'[6]白单流水  导入新模板'!$AF:$AF,LEFT(LEFT($C$58,5),5),'[6]白单流水  导入新模板'!$AA:$AA,AP$3,'[6]白单流水  导入新模板'!$K:$K,$C67)</f>
        <v>0</v>
      </c>
      <c r="AQ67" s="48">
        <f>SUMIFS('[6]白单流水  导入新模板'!$S:$S,'[6]白单流水  导入新模板'!$C:$C,$A$2,'[6]白单流水  导入新模板'!$AF:$AF,LEFT(LEFT($C$58,5),5),'[6]白单流水  导入新模板'!$AA:$AA,AQ$3,'[6]白单流水  导入新模板'!$K:$K,$C67)</f>
        <v>0</v>
      </c>
      <c r="AR67" s="48">
        <f>SUMIFS('[6]白单流水  导入新模板'!$S:$S,'[6]白单流水  导入新模板'!$C:$C,$A$2,'[6]白单流水  导入新模板'!$AF:$AF,LEFT(LEFT($C$58,5),5),'[6]白单流水  导入新模板'!$AA:$AA,AR$3,'[6]白单流水  导入新模板'!$K:$K,$C67)</f>
        <v>0</v>
      </c>
      <c r="AS67" s="48">
        <f>SUMIFS('[6]白单流水  导入新模板'!$S:$S,'[6]白单流水  导入新模板'!$C:$C,$A$2,'[6]白单流水  导入新模板'!$AF:$AF,LEFT(LEFT($C$58,5),5),'[6]白单流水  导入新模板'!$AA:$AA,AS$3,'[6]白单流水  导入新模板'!$K:$K,$C67)</f>
        <v>0</v>
      </c>
      <c r="AT67" s="69"/>
    </row>
    <row r="68" ht="15.6" hidden="1" spans="1:46">
      <c r="A68" s="41"/>
      <c r="B68" s="62"/>
      <c r="C68" s="65" t="s">
        <v>67</v>
      </c>
      <c r="D68" s="52">
        <f>E68*F68</f>
        <v>0</v>
      </c>
      <c r="E68" s="43"/>
      <c r="F68" s="63"/>
      <c r="G68" s="44"/>
      <c r="H68" s="44"/>
      <c r="I68" s="44"/>
      <c r="J68" s="44"/>
      <c r="K68" s="43"/>
      <c r="L68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导入新模板'!$K:$K,$C68)</f>
        <v>0</v>
      </c>
      <c r="M68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导入新模板'!$K:$K,$C68)</f>
        <v>0</v>
      </c>
      <c r="N68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导入新模板'!$K:$K,$C68)</f>
        <v>0</v>
      </c>
      <c r="O68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导入新模板'!$K:$K,$C68)</f>
        <v>0</v>
      </c>
      <c r="P68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导入新模板'!$K:$K,$C68)</f>
        <v>0</v>
      </c>
      <c r="Q68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导入新模板'!$K:$K,$C68)</f>
        <v>0</v>
      </c>
      <c r="R68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导入新模板'!$K:$K,$C68)</f>
        <v>0</v>
      </c>
      <c r="S68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导入新模板'!$K:$K,$C68)</f>
        <v>0</v>
      </c>
      <c r="T68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导入新模板'!$K:$K,$C68)</f>
        <v>0</v>
      </c>
      <c r="U68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导入新模板'!$K:$K,$C68)</f>
        <v>0</v>
      </c>
      <c r="V68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导入新模板'!$K:$K,$C68)</f>
        <v>0</v>
      </c>
      <c r="W68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导入新模板'!$K:$K,$C68)</f>
        <v>0</v>
      </c>
      <c r="X68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导入新模板'!$K:$K,$C68)</f>
        <v>0</v>
      </c>
      <c r="Y68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导入新模板'!$K:$K,$C68)</f>
        <v>0</v>
      </c>
      <c r="Z68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导入新模板'!$K:$K,$C68)</f>
        <v>0</v>
      </c>
      <c r="AA68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导入新模板'!$K:$K,$C68)</f>
        <v>0</v>
      </c>
      <c r="AB68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导入新模板'!$K:$K,$C68)</f>
        <v>0</v>
      </c>
      <c r="AC68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导入新模板'!$K:$K,$C68)</f>
        <v>0</v>
      </c>
      <c r="AD68" s="53">
        <f>D68-SUM(T68:AC68)</f>
        <v>0</v>
      </c>
      <c r="AE68" s="53">
        <f>SUM(AH68:AS68)</f>
        <v>0</v>
      </c>
      <c r="AF68" s="54"/>
      <c r="AG68" s="55">
        <f>AD68-AE68-AF68</f>
        <v>0</v>
      </c>
      <c r="AH68" s="48">
        <f>SUMIFS('[6]白单流水  导入新模板'!$S:$S,'[6]白单流水  导入新模板'!$C:$C,$A$2,'[6]白单流水  导入新模板'!$AF:$AF,LEFT(LEFT($C$58,5),5),'[6]白单流水  导入新模板'!$AA:$AA,AH$3,'[6]白单流水  导入新模板'!$K:$K,$C68)</f>
        <v>0</v>
      </c>
      <c r="AI68" s="48">
        <f>SUMIFS('[6]白单流水  导入新模板'!$S:$S,'[6]白单流水  导入新模板'!$C:$C,$A$2,'[6]白单流水  导入新模板'!$AF:$AF,LEFT(LEFT($C$58,5),5),'[6]白单流水  导入新模板'!$AA:$AA,AI$3,'[6]白单流水  导入新模板'!$K:$K,$C68)</f>
        <v>0</v>
      </c>
      <c r="AJ68" s="48">
        <f>SUMIFS('[6]白单流水  导入新模板'!$S:$S,'[6]白单流水  导入新模板'!$C:$C,$A$2,'[6]白单流水  导入新模板'!$AF:$AF,LEFT(LEFT($C$58,5),5),'[6]白单流水  导入新模板'!$AA:$AA,AJ$3,'[6]白单流水  导入新模板'!$K:$K,$C68)</f>
        <v>0</v>
      </c>
      <c r="AK68" s="48">
        <f>SUMIFS('[6]白单流水  导入新模板'!$S:$S,'[6]白单流水  导入新模板'!$C:$C,$A$2,'[6]白单流水  导入新模板'!$AF:$AF,LEFT(LEFT($C$58,5),5),'[6]白单流水  导入新模板'!$AA:$AA,AK$3,'[6]白单流水  导入新模板'!$K:$K,$C68)</f>
        <v>0</v>
      </c>
      <c r="AL68" s="48">
        <f>SUMIFS('[6]白单流水  导入新模板'!$S:$S,'[6]白单流水  导入新模板'!$C:$C,$A$2,'[6]白单流水  导入新模板'!$AF:$AF,LEFT(LEFT($C$58,5),5),'[6]白单流水  导入新模板'!$AA:$AA,AL$3,'[6]白单流水  导入新模板'!$K:$K,$C68)</f>
        <v>0</v>
      </c>
      <c r="AM68" s="48">
        <f>SUMIFS('[6]白单流水  导入新模板'!$S:$S,'[6]白单流水  导入新模板'!$C:$C,$A$2,'[6]白单流水  导入新模板'!$AF:$AF,LEFT(LEFT($C$58,5),5),'[6]白单流水  导入新模板'!$AA:$AA,AM$3,'[6]白单流水  导入新模板'!$K:$K,$C68)</f>
        <v>0</v>
      </c>
      <c r="AN68" s="48">
        <f>SUMIFS('[6]白单流水  导入新模板'!$S:$S,'[6]白单流水  导入新模板'!$C:$C,$A$2,'[6]白单流水  导入新模板'!$AF:$AF,LEFT(LEFT($C$58,5),5),'[6]白单流水  导入新模板'!$AA:$AA,AN$3,'[6]白单流水  导入新模板'!$K:$K,$C68)</f>
        <v>0</v>
      </c>
      <c r="AO68" s="48">
        <f>SUMIFS('[6]白单流水  导入新模板'!$S:$S,'[6]白单流水  导入新模板'!$C:$C,$A$2,'[6]白单流水  导入新模板'!$AF:$AF,LEFT(LEFT($C$58,5),5),'[6]白单流水  导入新模板'!$AA:$AA,AO$3,'[6]白单流水  导入新模板'!$K:$K,$C68)</f>
        <v>0</v>
      </c>
      <c r="AP68" s="48">
        <f>SUMIFS('[6]白单流水  导入新模板'!$S:$S,'[6]白单流水  导入新模板'!$C:$C,$A$2,'[6]白单流水  导入新模板'!$AF:$AF,LEFT(LEFT($C$58,5),5),'[6]白单流水  导入新模板'!$AA:$AA,AP$3,'[6]白单流水  导入新模板'!$K:$K,$C68)</f>
        <v>0</v>
      </c>
      <c r="AQ68" s="48">
        <f>SUMIFS('[6]白单流水  导入新模板'!$S:$S,'[6]白单流水  导入新模板'!$C:$C,$A$2,'[6]白单流水  导入新模板'!$AF:$AF,LEFT(LEFT($C$58,5),5),'[6]白单流水  导入新模板'!$AA:$AA,AQ$3,'[6]白单流水  导入新模板'!$K:$K,$C68)</f>
        <v>0</v>
      </c>
      <c r="AR68" s="48">
        <f>SUMIFS('[6]白单流水  导入新模板'!$S:$S,'[6]白单流水  导入新模板'!$C:$C,$A$2,'[6]白单流水  导入新模板'!$AF:$AF,LEFT(LEFT($C$58,5),5),'[6]白单流水  导入新模板'!$AA:$AA,AR$3,'[6]白单流水  导入新模板'!$K:$K,$C68)</f>
        <v>0</v>
      </c>
      <c r="AS68" s="48">
        <f>SUMIFS('[6]白单流水  导入新模板'!$S:$S,'[6]白单流水  导入新模板'!$C:$C,$A$2,'[6]白单流水  导入新模板'!$AF:$AF,LEFT(LEFT($C$58,5),5),'[6]白单流水  导入新模板'!$AA:$AA,AS$3,'[6]白单流水  导入新模板'!$K:$K,$C68)</f>
        <v>0</v>
      </c>
      <c r="AT68" s="64"/>
    </row>
    <row r="69" ht="15.6" hidden="1" spans="1:46">
      <c r="A69" s="41"/>
      <c r="B69" s="62"/>
      <c r="C69" s="65" t="s">
        <v>68</v>
      </c>
      <c r="D69" s="52">
        <f>E69*F69</f>
        <v>0</v>
      </c>
      <c r="E69" s="43"/>
      <c r="F69" s="63"/>
      <c r="G69" s="44"/>
      <c r="H69" s="44"/>
      <c r="I69" s="44"/>
      <c r="J69" s="44"/>
      <c r="K69" s="43"/>
      <c r="L69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导入新模板'!$K:$K,$C69)</f>
        <v>0</v>
      </c>
      <c r="M69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导入新模板'!$K:$K,$C69)</f>
        <v>0</v>
      </c>
      <c r="N69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导入新模板'!$K:$K,$C69)</f>
        <v>0</v>
      </c>
      <c r="O69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导入新模板'!$K:$K,$C69)</f>
        <v>0</v>
      </c>
      <c r="P69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导入新模板'!$K:$K,$C69)</f>
        <v>0</v>
      </c>
      <c r="Q69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导入新模板'!$K:$K,$C69)</f>
        <v>0</v>
      </c>
      <c r="R69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导入新模板'!$K:$K,$C69)</f>
        <v>0</v>
      </c>
      <c r="S69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导入新模板'!$K:$K,$C69)</f>
        <v>0</v>
      </c>
      <c r="T69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导入新模板'!$K:$K,$C69)</f>
        <v>0</v>
      </c>
      <c r="U69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导入新模板'!$K:$K,$C69)</f>
        <v>0</v>
      </c>
      <c r="V69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导入新模板'!$K:$K,$C69)</f>
        <v>0</v>
      </c>
      <c r="W69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导入新模板'!$K:$K,$C69)</f>
        <v>0</v>
      </c>
      <c r="X69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导入新模板'!$K:$K,$C69)</f>
        <v>0</v>
      </c>
      <c r="Y69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导入新模板'!$K:$K,$C69)</f>
        <v>0</v>
      </c>
      <c r="Z69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导入新模板'!$K:$K,$C69)</f>
        <v>0</v>
      </c>
      <c r="AA69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导入新模板'!$K:$K,$C69)</f>
        <v>0</v>
      </c>
      <c r="AB69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导入新模板'!$K:$K,$C69)</f>
        <v>0</v>
      </c>
      <c r="AC69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导入新模板'!$K:$K,$C69)</f>
        <v>0</v>
      </c>
      <c r="AD69" s="53">
        <f>D69-SUM(T69:AC69)</f>
        <v>0</v>
      </c>
      <c r="AE69" s="53">
        <f>SUM(AH69:AS69)</f>
        <v>0</v>
      </c>
      <c r="AF69" s="54"/>
      <c r="AG69" s="55">
        <f>AD69-AE69-AF69</f>
        <v>0</v>
      </c>
      <c r="AH69" s="48">
        <f>SUMIFS('[6]白单流水  导入新模板'!$S:$S,'[6]白单流水  导入新模板'!$C:$C,$A$2,'[6]白单流水  导入新模板'!$AF:$AF,LEFT(LEFT($C$58,5),5),'[6]白单流水  导入新模板'!$AA:$AA,AH$3,'[6]白单流水  导入新模板'!$K:$K,$C69)</f>
        <v>0</v>
      </c>
      <c r="AI69" s="48">
        <f>SUMIFS('[6]白单流水  导入新模板'!$S:$S,'[6]白单流水  导入新模板'!$C:$C,$A$2,'[6]白单流水  导入新模板'!$AF:$AF,LEFT(LEFT($C$58,5),5),'[6]白单流水  导入新模板'!$AA:$AA,AI$3,'[6]白单流水  导入新模板'!$K:$K,$C69)</f>
        <v>0</v>
      </c>
      <c r="AJ69" s="48">
        <f>SUMIFS('[6]白单流水  导入新模板'!$S:$S,'[6]白单流水  导入新模板'!$C:$C,$A$2,'[6]白单流水  导入新模板'!$AF:$AF,LEFT(LEFT($C$58,5),5),'[6]白单流水  导入新模板'!$AA:$AA,AJ$3,'[6]白单流水  导入新模板'!$K:$K,$C69)</f>
        <v>0</v>
      </c>
      <c r="AK69" s="48">
        <f>SUMIFS('[6]白单流水  导入新模板'!$S:$S,'[6]白单流水  导入新模板'!$C:$C,$A$2,'[6]白单流水  导入新模板'!$AF:$AF,LEFT(LEFT($C$58,5),5),'[6]白单流水  导入新模板'!$AA:$AA,AK$3,'[6]白单流水  导入新模板'!$K:$K,$C69)</f>
        <v>0</v>
      </c>
      <c r="AL69" s="48">
        <f>SUMIFS('[6]白单流水  导入新模板'!$S:$S,'[6]白单流水  导入新模板'!$C:$C,$A$2,'[6]白单流水  导入新模板'!$AF:$AF,LEFT(LEFT($C$58,5),5),'[6]白单流水  导入新模板'!$AA:$AA,AL$3,'[6]白单流水  导入新模板'!$K:$K,$C69)</f>
        <v>0</v>
      </c>
      <c r="AM69" s="48">
        <f>SUMIFS('[6]白单流水  导入新模板'!$S:$S,'[6]白单流水  导入新模板'!$C:$C,$A$2,'[6]白单流水  导入新模板'!$AF:$AF,LEFT(LEFT($C$58,5),5),'[6]白单流水  导入新模板'!$AA:$AA,AM$3,'[6]白单流水  导入新模板'!$K:$K,$C69)</f>
        <v>0</v>
      </c>
      <c r="AN69" s="48">
        <f>SUMIFS('[6]白单流水  导入新模板'!$S:$S,'[6]白单流水  导入新模板'!$C:$C,$A$2,'[6]白单流水  导入新模板'!$AF:$AF,LEFT(LEFT($C$58,5),5),'[6]白单流水  导入新模板'!$AA:$AA,AN$3,'[6]白单流水  导入新模板'!$K:$K,$C69)</f>
        <v>0</v>
      </c>
      <c r="AO69" s="48">
        <f>SUMIFS('[6]白单流水  导入新模板'!$S:$S,'[6]白单流水  导入新模板'!$C:$C,$A$2,'[6]白单流水  导入新模板'!$AF:$AF,LEFT(LEFT($C$58,5),5),'[6]白单流水  导入新模板'!$AA:$AA,AO$3,'[6]白单流水  导入新模板'!$K:$K,$C69)</f>
        <v>0</v>
      </c>
      <c r="AP69" s="48">
        <f>SUMIFS('[6]白单流水  导入新模板'!$S:$S,'[6]白单流水  导入新模板'!$C:$C,$A$2,'[6]白单流水  导入新模板'!$AF:$AF,LEFT(LEFT($C$58,5),5),'[6]白单流水  导入新模板'!$AA:$AA,AP$3,'[6]白单流水  导入新模板'!$K:$K,$C69)</f>
        <v>0</v>
      </c>
      <c r="AQ69" s="48">
        <f>SUMIFS('[6]白单流水  导入新模板'!$S:$S,'[6]白单流水  导入新模板'!$C:$C,$A$2,'[6]白单流水  导入新模板'!$AF:$AF,LEFT(LEFT($C$58,5),5),'[6]白单流水  导入新模板'!$AA:$AA,AQ$3,'[6]白单流水  导入新模板'!$K:$K,$C69)</f>
        <v>0</v>
      </c>
      <c r="AR69" s="48">
        <f>SUMIFS('[6]白单流水  导入新模板'!$S:$S,'[6]白单流水  导入新模板'!$C:$C,$A$2,'[6]白单流水  导入新模板'!$AF:$AF,LEFT(LEFT($C$58,5),5),'[6]白单流水  导入新模板'!$AA:$AA,AR$3,'[6]白单流水  导入新模板'!$K:$K,$C69)</f>
        <v>0</v>
      </c>
      <c r="AS69" s="48">
        <f>SUMIFS('[6]白单流水  导入新模板'!$S:$S,'[6]白单流水  导入新模板'!$C:$C,$A$2,'[6]白单流水  导入新模板'!$AF:$AF,LEFT(LEFT($C$58,5),5),'[6]白单流水  导入新模板'!$AA:$AA,AS$3,'[6]白单流水  导入新模板'!$K:$K,$C69)</f>
        <v>0</v>
      </c>
      <c r="AT69" s="64"/>
    </row>
    <row r="70" ht="15.6" spans="1:46">
      <c r="A70" s="41"/>
      <c r="B70" s="62"/>
      <c r="C70" s="65" t="s">
        <v>86</v>
      </c>
      <c r="D70" s="52">
        <f>E70*F70</f>
        <v>0</v>
      </c>
      <c r="E70" s="43"/>
      <c r="F70" s="63"/>
      <c r="G70" s="44"/>
      <c r="H70" s="44"/>
      <c r="I70" s="44"/>
      <c r="J70" s="44"/>
      <c r="K70" s="43"/>
      <c r="L70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导入新模板'!$K:$K,$C70)</f>
        <v>0</v>
      </c>
      <c r="M70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导入新模板'!$K:$K,$C70)</f>
        <v>0</v>
      </c>
      <c r="N70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导入新模板'!$K:$K,$C70)</f>
        <v>0</v>
      </c>
      <c r="O70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导入新模板'!$K:$K,$C70)</f>
        <v>0</v>
      </c>
      <c r="P70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导入新模板'!$K:$K,$C70)</f>
        <v>0</v>
      </c>
      <c r="Q70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导入新模板'!$K:$K,$C70)</f>
        <v>0</v>
      </c>
      <c r="R70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导入新模板'!$K:$K,$C70)</f>
        <v>0</v>
      </c>
      <c r="S70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导入新模板'!$K:$K,$C70)</f>
        <v>0</v>
      </c>
      <c r="T70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导入新模板'!$K:$K,$C70)</f>
        <v>0</v>
      </c>
      <c r="U70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导入新模板'!$K:$K,$C70)</f>
        <v>0</v>
      </c>
      <c r="V70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导入新模板'!$K:$K,$C70)</f>
        <v>0</v>
      </c>
      <c r="W70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导入新模板'!$K:$K,$C70)</f>
        <v>0</v>
      </c>
      <c r="X70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导入新模板'!$K:$K,$C70)</f>
        <v>16500</v>
      </c>
      <c r="Y70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导入新模板'!$K:$K,$C70)</f>
        <v>0</v>
      </c>
      <c r="Z70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导入新模板'!$K:$K,$C70)</f>
        <v>0</v>
      </c>
      <c r="AA70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导入新模板'!$K:$K,$C70)</f>
        <v>0</v>
      </c>
      <c r="AB70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导入新模板'!$K:$K,$C70)</f>
        <v>0</v>
      </c>
      <c r="AC70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导入新模板'!$K:$K,$C70)</f>
        <v>0</v>
      </c>
      <c r="AD70" s="53">
        <f>D70-SUM(T70:AC70)</f>
        <v>-16500</v>
      </c>
      <c r="AE70" s="53">
        <f>SUM(AH70:AS70)</f>
        <v>0</v>
      </c>
      <c r="AF70" s="54"/>
      <c r="AG70" s="55">
        <f>AD70-AE70-AF70</f>
        <v>-16500</v>
      </c>
      <c r="AH70" s="48">
        <f>SUMIFS('[6]白单流水  导入新模板'!$S:$S,'[6]白单流水  导入新模板'!$C:$C,$A$2,'[6]白单流水  导入新模板'!$AF:$AF,LEFT(LEFT($C$58,5),5),'[6]白单流水  导入新模板'!$AA:$AA,AH$3,'[6]白单流水  导入新模板'!$K:$K,$C70)</f>
        <v>0</v>
      </c>
      <c r="AI70" s="48">
        <f>SUMIFS('[6]白单流水  导入新模板'!$S:$S,'[6]白单流水  导入新模板'!$C:$C,$A$2,'[6]白单流水  导入新模板'!$AF:$AF,LEFT(LEFT($C$58,5),5),'[6]白单流水  导入新模板'!$AA:$AA,AI$3,'[6]白单流水  导入新模板'!$K:$K,$C70)</f>
        <v>0</v>
      </c>
      <c r="AJ70" s="48">
        <f>SUMIFS('[6]白单流水  导入新模板'!$S:$S,'[6]白单流水  导入新模板'!$C:$C,$A$2,'[6]白单流水  导入新模板'!$AF:$AF,LEFT(LEFT($C$58,5),5),'[6]白单流水  导入新模板'!$AA:$AA,AJ$3,'[6]白单流水  导入新模板'!$K:$K,$C70)</f>
        <v>0</v>
      </c>
      <c r="AK70" s="48">
        <f>SUMIFS('[6]白单流水  导入新模板'!$S:$S,'[6]白单流水  导入新模板'!$C:$C,$A$2,'[6]白单流水  导入新模板'!$AF:$AF,LEFT(LEFT($C$58,5),5),'[6]白单流水  导入新模板'!$AA:$AA,AK$3,'[6]白单流水  导入新模板'!$K:$K,$C70)</f>
        <v>0</v>
      </c>
      <c r="AL70" s="48">
        <f>SUMIFS('[6]白单流水  导入新模板'!$S:$S,'[6]白单流水  导入新模板'!$C:$C,$A$2,'[6]白单流水  导入新模板'!$AF:$AF,LEFT(LEFT($C$58,5),5),'[6]白单流水  导入新模板'!$AA:$AA,AL$3,'[6]白单流水  导入新模板'!$K:$K,$C70)</f>
        <v>0</v>
      </c>
      <c r="AM70" s="48">
        <f>SUMIFS('[6]白单流水  导入新模板'!$S:$S,'[6]白单流水  导入新模板'!$C:$C,$A$2,'[6]白单流水  导入新模板'!$AF:$AF,LEFT(LEFT($C$58,5),5),'[6]白单流水  导入新模板'!$AA:$AA,AM$3,'[6]白单流水  导入新模板'!$K:$K,$C70)</f>
        <v>0</v>
      </c>
      <c r="AN70" s="48">
        <f>SUMIFS('[6]白单流水  导入新模板'!$S:$S,'[6]白单流水  导入新模板'!$C:$C,$A$2,'[6]白单流水  导入新模板'!$AF:$AF,LEFT(LEFT($C$58,5),5),'[6]白单流水  导入新模板'!$AA:$AA,AN$3,'[6]白单流水  导入新模板'!$K:$K,$C70)</f>
        <v>0</v>
      </c>
      <c r="AO70" s="48">
        <f>SUMIFS('[6]白单流水  导入新模板'!$S:$S,'[6]白单流水  导入新模板'!$C:$C,$A$2,'[6]白单流水  导入新模板'!$AF:$AF,LEFT(LEFT($C$58,5),5),'[6]白单流水  导入新模板'!$AA:$AA,AO$3,'[6]白单流水  导入新模板'!$K:$K,$C70)</f>
        <v>0</v>
      </c>
      <c r="AP70" s="48">
        <f>SUMIFS('[6]白单流水  导入新模板'!$S:$S,'[6]白单流水  导入新模板'!$C:$C,$A$2,'[6]白单流水  导入新模板'!$AF:$AF,LEFT(LEFT($C$58,5),5),'[6]白单流水  导入新模板'!$AA:$AA,AP$3,'[6]白单流水  导入新模板'!$K:$K,$C70)</f>
        <v>0</v>
      </c>
      <c r="AQ70" s="48">
        <f>SUMIFS('[6]白单流水  导入新模板'!$S:$S,'[6]白单流水  导入新模板'!$C:$C,$A$2,'[6]白单流水  导入新模板'!$AF:$AF,LEFT(LEFT($C$58,5),5),'[6]白单流水  导入新模板'!$AA:$AA,AQ$3,'[6]白单流水  导入新模板'!$K:$K,$C70)</f>
        <v>0</v>
      </c>
      <c r="AR70" s="48">
        <f>SUMIFS('[6]白单流水  导入新模板'!$S:$S,'[6]白单流水  导入新模板'!$C:$C,$A$2,'[6]白单流水  导入新模板'!$AF:$AF,LEFT(LEFT($C$58,5),5),'[6]白单流水  导入新模板'!$AA:$AA,AR$3,'[6]白单流水  导入新模板'!$K:$K,$C70)</f>
        <v>0</v>
      </c>
      <c r="AS70" s="48">
        <f>SUMIFS('[6]白单流水  导入新模板'!$S:$S,'[6]白单流水  导入新模板'!$C:$C,$A$2,'[6]白单流水  导入新模板'!$AF:$AF,LEFT(LEFT($C$58,5),5),'[6]白单流水  导入新模板'!$AA:$AA,AS$3,'[6]白单流水  导入新模板'!$K:$K,$C70)</f>
        <v>0</v>
      </c>
      <c r="AT70" s="64"/>
    </row>
    <row r="71" ht="15.6" spans="1:46">
      <c r="A71" s="41"/>
      <c r="B71" s="62"/>
      <c r="C71" s="65" t="s">
        <v>70</v>
      </c>
      <c r="D71" s="52">
        <f>E71*F71</f>
        <v>102500</v>
      </c>
      <c r="E71" s="66">
        <v>10250</v>
      </c>
      <c r="F71" s="67">
        <v>10</v>
      </c>
      <c r="G71" s="50">
        <f>IFERROR(SUM(K71:AC71,AE71)/D71,)</f>
        <v>0.831707317073171</v>
      </c>
      <c r="H71" s="50"/>
      <c r="I71" s="51">
        <f t="array" ref="I71">SUMPRODUCT(('[6]白单流水  导入新模板'!$C:$C=$A$2)*('[6]白单流水  导入新模板'!$AF:$AF=LEFT(LEFT($C$58,5),5))*('[6]白单流水  导入新模板'!$K:$K="代收")*(ISNUMBER(FIND(LEFT($C71,4),'[6]白单流水  导入新模板'!$M:$M,1))),'[6]白单流水  导入新模板'!$S:$S)</f>
        <v>0</v>
      </c>
      <c r="J71" s="50"/>
      <c r="K71" s="66"/>
      <c r="L71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导入新模板'!$K:$K,$C71)</f>
        <v>0</v>
      </c>
      <c r="M71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导入新模板'!$K:$K,$C71)</f>
        <v>0</v>
      </c>
      <c r="N71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导入新模板'!$K:$K,$C71)</f>
        <v>0</v>
      </c>
      <c r="O71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导入新模板'!$K:$K,$C71)</f>
        <v>0</v>
      </c>
      <c r="P71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导入新模板'!$K:$K,$C71)</f>
        <v>0</v>
      </c>
      <c r="Q71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导入新模板'!$K:$K,$C71)</f>
        <v>0</v>
      </c>
      <c r="R71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导入新模板'!$K:$K,$C71)</f>
        <v>0</v>
      </c>
      <c r="S71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导入新模板'!$K:$K,$C71)</f>
        <v>0</v>
      </c>
      <c r="T71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导入新模板'!$K:$K,$C71)</f>
        <v>0</v>
      </c>
      <c r="U71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导入新模板'!$K:$K,$C71)</f>
        <v>0</v>
      </c>
      <c r="V71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导入新模板'!$K:$K,$C71)</f>
        <v>0</v>
      </c>
      <c r="W71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导入新模板'!$K:$K,$C71)</f>
        <v>0</v>
      </c>
      <c r="X71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导入新模板'!$K:$K,$C71)</f>
        <v>85250</v>
      </c>
      <c r="Y71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导入新模板'!$K:$K,$C71)</f>
        <v>0</v>
      </c>
      <c r="Z71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导入新模板'!$K:$K,$C71)</f>
        <v>0</v>
      </c>
      <c r="AA71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导入新模板'!$K:$K,$C71)</f>
        <v>0</v>
      </c>
      <c r="AB71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导入新模板'!$K:$K,$C71)</f>
        <v>0</v>
      </c>
      <c r="AC71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导入新模板'!$K:$K,$C71)</f>
        <v>0</v>
      </c>
      <c r="AD71" s="53">
        <f>D71-SUM(T71:AC71)</f>
        <v>17250</v>
      </c>
      <c r="AE71" s="53">
        <f>SUM(AH71:AS71)</f>
        <v>0</v>
      </c>
      <c r="AF71" s="54"/>
      <c r="AG71" s="55">
        <f>AD71-AE71-AF71</f>
        <v>17250</v>
      </c>
      <c r="AH71" s="48">
        <f>SUMIFS('[6]白单流水  导入新模板'!$S:$S,'[6]白单流水  导入新模板'!$C:$C,$A$2,'[6]白单流水  导入新模板'!$AF:$AF,LEFT(LEFT($C$58,5),5),'[6]白单流水  导入新模板'!$AA:$AA,AH$3,'[6]白单流水  导入新模板'!$K:$K,$C71)</f>
        <v>0</v>
      </c>
      <c r="AI71" s="48">
        <f>SUMIFS('[6]白单流水  导入新模板'!$S:$S,'[6]白单流水  导入新模板'!$C:$C,$A$2,'[6]白单流水  导入新模板'!$AF:$AF,LEFT(LEFT($C$58,5),5),'[6]白单流水  导入新模板'!$AA:$AA,AI$3,'[6]白单流水  导入新模板'!$K:$K,$C71)</f>
        <v>0</v>
      </c>
      <c r="AJ71" s="48">
        <f>SUMIFS('[6]白单流水  导入新模板'!$S:$S,'[6]白单流水  导入新模板'!$C:$C,$A$2,'[6]白单流水  导入新模板'!$AF:$AF,LEFT(LEFT($C$58,5),5),'[6]白单流水  导入新模板'!$AA:$AA,AJ$3,'[6]白单流水  导入新模板'!$K:$K,$C71)</f>
        <v>0</v>
      </c>
      <c r="AK71" s="48">
        <f>SUMIFS('[6]白单流水  导入新模板'!$S:$S,'[6]白单流水  导入新模板'!$C:$C,$A$2,'[6]白单流水  导入新模板'!$AF:$AF,LEFT(LEFT($C$58,5),5),'[6]白单流水  导入新模板'!$AA:$AA,AK$3,'[6]白单流水  导入新模板'!$K:$K,$C71)</f>
        <v>0</v>
      </c>
      <c r="AL71" s="48">
        <f>SUMIFS('[6]白单流水  导入新模板'!$S:$S,'[6]白单流水  导入新模板'!$C:$C,$A$2,'[6]白单流水  导入新模板'!$AF:$AF,LEFT(LEFT($C$58,5),5),'[6]白单流水  导入新模板'!$AA:$AA,AL$3,'[6]白单流水  导入新模板'!$K:$K,$C71)</f>
        <v>0</v>
      </c>
      <c r="AM71" s="48">
        <f>SUMIFS('[6]白单流水  导入新模板'!$S:$S,'[6]白单流水  导入新模板'!$C:$C,$A$2,'[6]白单流水  导入新模板'!$AF:$AF,LEFT(LEFT($C$58,5),5),'[6]白单流水  导入新模板'!$AA:$AA,AM$3,'[6]白单流水  导入新模板'!$K:$K,$C71)</f>
        <v>0</v>
      </c>
      <c r="AN71" s="48">
        <f>SUMIFS('[6]白单流水  导入新模板'!$S:$S,'[6]白单流水  导入新模板'!$C:$C,$A$2,'[6]白单流水  导入新模板'!$AF:$AF,LEFT(LEFT($C$58,5),5),'[6]白单流水  导入新模板'!$AA:$AA,AN$3,'[6]白单流水  导入新模板'!$K:$K,$C71)</f>
        <v>0</v>
      </c>
      <c r="AO71" s="48">
        <f>SUMIFS('[6]白单流水  导入新模板'!$S:$S,'[6]白单流水  导入新模板'!$C:$C,$A$2,'[6]白单流水  导入新模板'!$AF:$AF,LEFT(LEFT($C$58,5),5),'[6]白单流水  导入新模板'!$AA:$AA,AO$3,'[6]白单流水  导入新模板'!$K:$K,$C71)</f>
        <v>0</v>
      </c>
      <c r="AP71" s="48">
        <f>SUMIFS('[6]白单流水  导入新模板'!$S:$S,'[6]白单流水  导入新模板'!$C:$C,$A$2,'[6]白单流水  导入新模板'!$AF:$AF,LEFT(LEFT($C$58,5),5),'[6]白单流水  导入新模板'!$AA:$AA,AP$3,'[6]白单流水  导入新模板'!$K:$K,$C71)</f>
        <v>0</v>
      </c>
      <c r="AQ71" s="48">
        <f>SUMIFS('[6]白单流水  导入新模板'!$S:$S,'[6]白单流水  导入新模板'!$C:$C,$A$2,'[6]白单流水  导入新模板'!$AF:$AF,LEFT(LEFT($C$58,5),5),'[6]白单流水  导入新模板'!$AA:$AA,AQ$3,'[6]白单流水  导入新模板'!$K:$K,$C71)</f>
        <v>0</v>
      </c>
      <c r="AR71" s="48">
        <f>SUMIFS('[6]白单流水  导入新模板'!$S:$S,'[6]白单流水  导入新模板'!$C:$C,$A$2,'[6]白单流水  导入新模板'!$AF:$AF,LEFT(LEFT($C$58,5),5),'[6]白单流水  导入新模板'!$AA:$AA,AR$3,'[6]白单流水  导入新模板'!$K:$K,$C71)</f>
        <v>0</v>
      </c>
      <c r="AS71" s="48">
        <f>SUMIFS('[6]白单流水  导入新模板'!$S:$S,'[6]白单流水  导入新模板'!$C:$C,$A$2,'[6]白单流水  导入新模板'!$AF:$AF,LEFT(LEFT($C$58,5),5),'[6]白单流水  导入新模板'!$AA:$AA,AS$3,'[6]白单流水  导入新模板'!$K:$K,$C71)</f>
        <v>0</v>
      </c>
      <c r="AT71" s="69"/>
    </row>
    <row r="72" ht="15.6" spans="1:46">
      <c r="A72" s="41"/>
      <c r="B72" s="62"/>
      <c r="C72" s="65" t="s">
        <v>71</v>
      </c>
      <c r="D72" s="52">
        <f>E72*F72</f>
        <v>123000</v>
      </c>
      <c r="E72" s="66">
        <v>10250</v>
      </c>
      <c r="F72" s="59">
        <v>12</v>
      </c>
      <c r="G72" s="50">
        <f>IFERROR(SUM(K72:AC72,AE72)/D72,)</f>
        <v>1.02845528455285</v>
      </c>
      <c r="H72" s="50"/>
      <c r="I72" s="51">
        <f t="array" ref="I72">SUMPRODUCT(('[6]白单流水  导入新模板'!$C:$C=$A$2)*('[6]白单流水  导入新模板'!$AF:$AF=LEFT(LEFT($C$58,5),5))*('[6]白单流水  导入新模板'!$K:$K="代收")*(ISNUMBER(FIND(LEFT($C72,4),'[6]白单流水  导入新模板'!$M:$M,1))),'[6]白单流水  导入新模板'!$S:$S)</f>
        <v>0</v>
      </c>
      <c r="J72" s="50"/>
      <c r="K72" s="52"/>
      <c r="L72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导入新模板'!$K:$K,$C72)</f>
        <v>0</v>
      </c>
      <c r="M72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导入新模板'!$K:$K,$C72)</f>
        <v>0</v>
      </c>
      <c r="N72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导入新模板'!$K:$K,$C72)</f>
        <v>0</v>
      </c>
      <c r="O72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导入新模板'!$K:$K,$C72)</f>
        <v>0</v>
      </c>
      <c r="P72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导入新模板'!$K:$K,$C72)</f>
        <v>0</v>
      </c>
      <c r="Q72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导入新模板'!$K:$K,$C72)</f>
        <v>0</v>
      </c>
      <c r="R72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导入新模板'!$K:$K,$C72)</f>
        <v>0</v>
      </c>
      <c r="S72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导入新模板'!$K:$K,$C72)</f>
        <v>0</v>
      </c>
      <c r="T72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导入新模板'!$K:$K,$C72)</f>
        <v>0</v>
      </c>
      <c r="U72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导入新模板'!$K:$K,$C72)</f>
        <v>0</v>
      </c>
      <c r="V72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导入新模板'!$K:$K,$C72)</f>
        <v>0</v>
      </c>
      <c r="W72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导入新模板'!$K:$K,$C72)</f>
        <v>0</v>
      </c>
      <c r="X72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导入新模板'!$K:$K,$C72)</f>
        <v>4500</v>
      </c>
      <c r="Y72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导入新模板'!$K:$K,$C72)</f>
        <v>122000</v>
      </c>
      <c r="Z72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导入新模板'!$K:$K,$C72)</f>
        <v>0</v>
      </c>
      <c r="AA72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导入新模板'!$K:$K,$C72)</f>
        <v>0</v>
      </c>
      <c r="AB72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导入新模板'!$K:$K,$C72)</f>
        <v>0</v>
      </c>
      <c r="AC72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导入新模板'!$K:$K,$C72)</f>
        <v>0</v>
      </c>
      <c r="AD72" s="53">
        <f>D72-SUM(T72:AC72)</f>
        <v>-3500</v>
      </c>
      <c r="AE72" s="53">
        <f>SUM(AH72:AS72)</f>
        <v>0</v>
      </c>
      <c r="AF72" s="54"/>
      <c r="AG72" s="55">
        <f>AD72-AE72-AF72</f>
        <v>-3500</v>
      </c>
      <c r="AH72" s="48">
        <f>SUMIFS('[6]白单流水  导入新模板'!$S:$S,'[6]白单流水  导入新模板'!$C:$C,$A$2,'[6]白单流水  导入新模板'!$AF:$AF,LEFT(LEFT($C$58,5),5),'[6]白单流水  导入新模板'!$AA:$AA,AH$3,'[6]白单流水  导入新模板'!$K:$K,$C72)</f>
        <v>0</v>
      </c>
      <c r="AI72" s="48">
        <f>SUMIFS('[6]白单流水  导入新模板'!$S:$S,'[6]白单流水  导入新模板'!$C:$C,$A$2,'[6]白单流水  导入新模板'!$AF:$AF,LEFT(LEFT($C$58,5),5),'[6]白单流水  导入新模板'!$AA:$AA,AI$3,'[6]白单流水  导入新模板'!$K:$K,$C72)</f>
        <v>0</v>
      </c>
      <c r="AJ72" s="48">
        <f>SUMIFS('[6]白单流水  导入新模板'!$S:$S,'[6]白单流水  导入新模板'!$C:$C,$A$2,'[6]白单流水  导入新模板'!$AF:$AF,LEFT(LEFT($C$58,5),5),'[6]白单流水  导入新模板'!$AA:$AA,AJ$3,'[6]白单流水  导入新模板'!$K:$K,$C72)</f>
        <v>0</v>
      </c>
      <c r="AK72" s="48">
        <f>SUMIFS('[6]白单流水  导入新模板'!$S:$S,'[6]白单流水  导入新模板'!$C:$C,$A$2,'[6]白单流水  导入新模板'!$AF:$AF,LEFT(LEFT($C$58,5),5),'[6]白单流水  导入新模板'!$AA:$AA,AK$3,'[6]白单流水  导入新模板'!$K:$K,$C72)</f>
        <v>0</v>
      </c>
      <c r="AL72" s="48">
        <f>SUMIFS('[6]白单流水  导入新模板'!$S:$S,'[6]白单流水  导入新模板'!$C:$C,$A$2,'[6]白单流水  导入新模板'!$AF:$AF,LEFT(LEFT($C$58,5),5),'[6]白单流水  导入新模板'!$AA:$AA,AL$3,'[6]白单流水  导入新模板'!$K:$K,$C72)</f>
        <v>0</v>
      </c>
      <c r="AM72" s="48">
        <f>SUMIFS('[6]白单流水  导入新模板'!$S:$S,'[6]白单流水  导入新模板'!$C:$C,$A$2,'[6]白单流水  导入新模板'!$AF:$AF,LEFT(LEFT($C$58,5),5),'[6]白单流水  导入新模板'!$AA:$AA,AM$3,'[6]白单流水  导入新模板'!$K:$K,$C72)</f>
        <v>0</v>
      </c>
      <c r="AN72" s="48">
        <f>SUMIFS('[6]白单流水  导入新模板'!$S:$S,'[6]白单流水  导入新模板'!$C:$C,$A$2,'[6]白单流水  导入新模板'!$AF:$AF,LEFT(LEFT($C$58,5),5),'[6]白单流水  导入新模板'!$AA:$AA,AN$3,'[6]白单流水  导入新模板'!$K:$K,$C72)</f>
        <v>0</v>
      </c>
      <c r="AO72" s="48">
        <f>SUMIFS('[6]白单流水  导入新模板'!$S:$S,'[6]白单流水  导入新模板'!$C:$C,$A$2,'[6]白单流水  导入新模板'!$AF:$AF,LEFT(LEFT($C$58,5),5),'[6]白单流水  导入新模板'!$AA:$AA,AO$3,'[6]白单流水  导入新模板'!$K:$K,$C72)</f>
        <v>0</v>
      </c>
      <c r="AP72" s="48">
        <f>SUMIFS('[6]白单流水  导入新模板'!$S:$S,'[6]白单流水  导入新模板'!$C:$C,$A$2,'[6]白单流水  导入新模板'!$AF:$AF,LEFT(LEFT($C$58,5),5),'[6]白单流水  导入新模板'!$AA:$AA,AP$3,'[6]白单流水  导入新模板'!$K:$K,$C72)</f>
        <v>0</v>
      </c>
      <c r="AQ72" s="48">
        <f>SUMIFS('[6]白单流水  导入新模板'!$S:$S,'[6]白单流水  导入新模板'!$C:$C,$A$2,'[6]白单流水  导入新模板'!$AF:$AF,LEFT(LEFT($C$58,5),5),'[6]白单流水  导入新模板'!$AA:$AA,AQ$3,'[6]白单流水  导入新模板'!$K:$K,$C72)</f>
        <v>0</v>
      </c>
      <c r="AR72" s="48">
        <f>SUMIFS('[6]白单流水  导入新模板'!$S:$S,'[6]白单流水  导入新模板'!$C:$C,$A$2,'[6]白单流水  导入新模板'!$AF:$AF,LEFT(LEFT($C$58,5),5),'[6]白单流水  导入新模板'!$AA:$AA,AR$3,'[6]白单流水  导入新模板'!$K:$K,$C72)</f>
        <v>0</v>
      </c>
      <c r="AS72" s="48">
        <f>SUMIFS('[6]白单流水  导入新模板'!$S:$S,'[6]白单流水  导入新模板'!$C:$C,$A$2,'[6]白单流水  导入新模板'!$AF:$AF,LEFT(LEFT($C$58,5),5),'[6]白单流水  导入新模板'!$AA:$AA,AS$3,'[6]白单流水  导入新模板'!$K:$K,$C72)</f>
        <v>0</v>
      </c>
      <c r="AT72" s="56"/>
    </row>
    <row r="73" ht="15.6" spans="1:46">
      <c r="A73" s="41"/>
      <c r="B73" s="62"/>
      <c r="C73" s="65" t="s">
        <v>72</v>
      </c>
      <c r="D73" s="52">
        <f>E73*F73</f>
        <v>123000</v>
      </c>
      <c r="E73" s="66">
        <v>10250</v>
      </c>
      <c r="F73" s="59">
        <v>12</v>
      </c>
      <c r="G73" s="50">
        <f>IFERROR(SUM(K73:AC73,AE73)/D73,)</f>
        <v>1.03658536585366</v>
      </c>
      <c r="H73" s="50"/>
      <c r="I73" s="51">
        <f t="array" ref="I73">SUMPRODUCT(('[6]白单流水  导入新模板'!$C:$C=$A$2)*('[6]白单流水  导入新模板'!$AF:$AF=LEFT(LEFT($C$58,5),5))*('[6]白单流水  导入新模板'!$K:$K="代收")*(ISNUMBER(FIND(LEFT($C73,4),'[6]白单流水  导入新模板'!$M:$M,1))),'[6]白单流水  导入新模板'!$S:$S)</f>
        <v>0</v>
      </c>
      <c r="J73" s="50"/>
      <c r="K73" s="66"/>
      <c r="L73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导入新模板'!$K:$K,$C73)</f>
        <v>0</v>
      </c>
      <c r="M73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导入新模板'!$K:$K,$C73)</f>
        <v>0</v>
      </c>
      <c r="N73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导入新模板'!$K:$K,$C73)</f>
        <v>0</v>
      </c>
      <c r="O73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导入新模板'!$K:$K,$C73)</f>
        <v>0</v>
      </c>
      <c r="P73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导入新模板'!$K:$K,$C73)</f>
        <v>0</v>
      </c>
      <c r="Q73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导入新模板'!$K:$K,$C73)</f>
        <v>0</v>
      </c>
      <c r="R73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导入新模板'!$K:$K,$C73)</f>
        <v>0</v>
      </c>
      <c r="S73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导入新模板'!$K:$K,$C73)</f>
        <v>0</v>
      </c>
      <c r="T73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导入新模板'!$K:$K,$C73)</f>
        <v>0</v>
      </c>
      <c r="U73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导入新模板'!$K:$K,$C73)</f>
        <v>0</v>
      </c>
      <c r="V73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导入新模板'!$K:$K,$C73)</f>
        <v>0</v>
      </c>
      <c r="W73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导入新模板'!$K:$K,$C73)</f>
        <v>0</v>
      </c>
      <c r="X73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导入新模板'!$K:$K,$C73)</f>
        <v>0</v>
      </c>
      <c r="Y73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导入新模板'!$K:$K,$C73)</f>
        <v>16500</v>
      </c>
      <c r="Z73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导入新模板'!$K:$K,$C73)</f>
        <v>111000</v>
      </c>
      <c r="AA73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导入新模板'!$K:$K,$C73)</f>
        <v>0</v>
      </c>
      <c r="AB73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导入新模板'!$K:$K,$C73)</f>
        <v>0</v>
      </c>
      <c r="AC73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导入新模板'!$K:$K,$C73)</f>
        <v>0</v>
      </c>
      <c r="AD73" s="53">
        <f>D73-SUM(T73:AC73)</f>
        <v>-4500</v>
      </c>
      <c r="AE73" s="53">
        <f>SUM(AH73:AS73)</f>
        <v>0</v>
      </c>
      <c r="AF73" s="54"/>
      <c r="AG73" s="55">
        <f>AD73-AE73-AF73</f>
        <v>-4500</v>
      </c>
      <c r="AH73" s="48">
        <f>SUMIFS('[6]白单流水  导入新模板'!$S:$S,'[6]白单流水  导入新模板'!$C:$C,$A$2,'[6]白单流水  导入新模板'!$AF:$AF,LEFT(LEFT($C$58,5),5),'[6]白单流水  导入新模板'!$AA:$AA,AH$3,'[6]白单流水  导入新模板'!$K:$K,$C73)</f>
        <v>0</v>
      </c>
      <c r="AI73" s="48">
        <f>SUMIFS('[6]白单流水  导入新模板'!$S:$S,'[6]白单流水  导入新模板'!$C:$C,$A$2,'[6]白单流水  导入新模板'!$AF:$AF,LEFT(LEFT($C$58,5),5),'[6]白单流水  导入新模板'!$AA:$AA,AI$3,'[6]白单流水  导入新模板'!$K:$K,$C73)</f>
        <v>0</v>
      </c>
      <c r="AJ73" s="48">
        <f>SUMIFS('[6]白单流水  导入新模板'!$S:$S,'[6]白单流水  导入新模板'!$C:$C,$A$2,'[6]白单流水  导入新模板'!$AF:$AF,LEFT(LEFT($C$58,5),5),'[6]白单流水  导入新模板'!$AA:$AA,AJ$3,'[6]白单流水  导入新模板'!$K:$K,$C73)</f>
        <v>0</v>
      </c>
      <c r="AK73" s="48">
        <f>SUMIFS('[6]白单流水  导入新模板'!$S:$S,'[6]白单流水  导入新模板'!$C:$C,$A$2,'[6]白单流水  导入新模板'!$AF:$AF,LEFT(LEFT($C$58,5),5),'[6]白单流水  导入新模板'!$AA:$AA,AK$3,'[6]白单流水  导入新模板'!$K:$K,$C73)</f>
        <v>0</v>
      </c>
      <c r="AL73" s="48">
        <f>SUMIFS('[6]白单流水  导入新模板'!$S:$S,'[6]白单流水  导入新模板'!$C:$C,$A$2,'[6]白单流水  导入新模板'!$AF:$AF,LEFT(LEFT($C$58,5),5),'[6]白单流水  导入新模板'!$AA:$AA,AL$3,'[6]白单流水  导入新模板'!$K:$K,$C73)</f>
        <v>0</v>
      </c>
      <c r="AM73" s="48">
        <f>SUMIFS('[6]白单流水  导入新模板'!$S:$S,'[6]白单流水  导入新模板'!$C:$C,$A$2,'[6]白单流水  导入新模板'!$AF:$AF,LEFT(LEFT($C$58,5),5),'[6]白单流水  导入新模板'!$AA:$AA,AM$3,'[6]白单流水  导入新模板'!$K:$K,$C73)</f>
        <v>0</v>
      </c>
      <c r="AN73" s="48">
        <f>SUMIFS('[6]白单流水  导入新模板'!$S:$S,'[6]白单流水  导入新模板'!$C:$C,$A$2,'[6]白单流水  导入新模板'!$AF:$AF,LEFT(LEFT($C$58,5),5),'[6]白单流水  导入新模板'!$AA:$AA,AN$3,'[6]白单流水  导入新模板'!$K:$K,$C73)</f>
        <v>0</v>
      </c>
      <c r="AO73" s="48">
        <f>SUMIFS('[6]白单流水  导入新模板'!$S:$S,'[6]白单流水  导入新模板'!$C:$C,$A$2,'[6]白单流水  导入新模板'!$AF:$AF,LEFT(LEFT($C$58,5),5),'[6]白单流水  导入新模板'!$AA:$AA,AO$3,'[6]白单流水  导入新模板'!$K:$K,$C73)</f>
        <v>0</v>
      </c>
      <c r="AP73" s="48">
        <f>SUMIFS('[6]白单流水  导入新模板'!$S:$S,'[6]白单流水  导入新模板'!$C:$C,$A$2,'[6]白单流水  导入新模板'!$AF:$AF,LEFT(LEFT($C$58,5),5),'[6]白单流水  导入新模板'!$AA:$AA,AP$3,'[6]白单流水  导入新模板'!$K:$K,$C73)</f>
        <v>0</v>
      </c>
      <c r="AQ73" s="48">
        <f>SUMIFS('[6]白单流水  导入新模板'!$S:$S,'[6]白单流水  导入新模板'!$C:$C,$A$2,'[6]白单流水  导入新模板'!$AF:$AF,LEFT(LEFT($C$58,5),5),'[6]白单流水  导入新模板'!$AA:$AA,AQ$3,'[6]白单流水  导入新模板'!$K:$K,$C73)</f>
        <v>0</v>
      </c>
      <c r="AR73" s="48">
        <f>SUMIFS('[6]白单流水  导入新模板'!$S:$S,'[6]白单流水  导入新模板'!$C:$C,$A$2,'[6]白单流水  导入新模板'!$AF:$AF,LEFT(LEFT($C$58,5),5),'[6]白单流水  导入新模板'!$AA:$AA,AR$3,'[6]白单流水  导入新模板'!$K:$K,$C73)</f>
        <v>0</v>
      </c>
      <c r="AS73" s="48">
        <f>SUMIFS('[6]白单流水  导入新模板'!$S:$S,'[6]白单流水  导入新模板'!$C:$C,$A$2,'[6]白单流水  导入新模板'!$AF:$AF,LEFT(LEFT($C$58,5),5),'[6]白单流水  导入新模板'!$AA:$AA,AS$3,'[6]白单流水  导入新模板'!$K:$K,$C73)</f>
        <v>0</v>
      </c>
      <c r="AT73" s="69"/>
    </row>
    <row r="74" ht="15.6" spans="1:46">
      <c r="A74" s="41"/>
      <c r="B74" s="62"/>
      <c r="C74" s="65" t="s">
        <v>73</v>
      </c>
      <c r="D74" s="52">
        <f>E74*F74</f>
        <v>123000</v>
      </c>
      <c r="E74" s="66">
        <v>10250</v>
      </c>
      <c r="F74" s="59">
        <v>12</v>
      </c>
      <c r="G74" s="50">
        <f>IFERROR(SUM(K74:AC74,AE74)/D74,)</f>
        <v>1.02439024390244</v>
      </c>
      <c r="H74" s="50"/>
      <c r="I74" s="51">
        <f t="array" ref="I74">SUMPRODUCT(('[6]白单流水  导入新模板'!$C:$C=$A$2)*('[6]白单流水  导入新模板'!$AF:$AF=LEFT(LEFT($C$58,5),5))*('[6]白单流水  导入新模板'!$K:$K="代收")*(ISNUMBER(FIND(LEFT($C74,4),'[6]白单流水  导入新模板'!$M:$M,1))),'[6]白单流水  导入新模板'!$S:$S)</f>
        <v>0</v>
      </c>
      <c r="J74" s="50"/>
      <c r="K74" s="52"/>
      <c r="L74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导入新模板'!$K:$K,$C74)</f>
        <v>0</v>
      </c>
      <c r="M74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导入新模板'!$K:$K,$C74)</f>
        <v>0</v>
      </c>
      <c r="N74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导入新模板'!$K:$K,$C74)</f>
        <v>0</v>
      </c>
      <c r="O74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导入新模板'!$K:$K,$C74)</f>
        <v>0</v>
      </c>
      <c r="P74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导入新模板'!$K:$K,$C74)</f>
        <v>0</v>
      </c>
      <c r="Q74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导入新模板'!$K:$K,$C74)</f>
        <v>0</v>
      </c>
      <c r="R74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导入新模板'!$K:$K,$C74)</f>
        <v>0</v>
      </c>
      <c r="S74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导入新模板'!$K:$K,$C74)</f>
        <v>0</v>
      </c>
      <c r="T74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导入新模板'!$K:$K,$C74)</f>
        <v>0</v>
      </c>
      <c r="U74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导入新模板'!$K:$K,$C74)</f>
        <v>0</v>
      </c>
      <c r="V74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导入新模板'!$K:$K,$C74)</f>
        <v>0</v>
      </c>
      <c r="W74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导入新模板'!$K:$K,$C74)</f>
        <v>0</v>
      </c>
      <c r="X74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导入新模板'!$K:$K,$C74)</f>
        <v>0</v>
      </c>
      <c r="Y74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导入新模板'!$K:$K,$C74)</f>
        <v>0</v>
      </c>
      <c r="Z74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导入新模板'!$K:$K,$C74)</f>
        <v>9000</v>
      </c>
      <c r="AA74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导入新模板'!$K:$K,$C74)</f>
        <v>117000</v>
      </c>
      <c r="AB74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导入新模板'!$K:$K,$C74)</f>
        <v>0</v>
      </c>
      <c r="AC74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导入新模板'!$K:$K,$C74)</f>
        <v>0</v>
      </c>
      <c r="AD74" s="53">
        <f>D74-SUM(T74:AC74)</f>
        <v>-3000</v>
      </c>
      <c r="AE74" s="53">
        <f>SUM(AH74:AS74)</f>
        <v>0</v>
      </c>
      <c r="AF74" s="54"/>
      <c r="AG74" s="55">
        <f>AD74-AE74-AF74</f>
        <v>-3000</v>
      </c>
      <c r="AH74" s="48">
        <f>SUMIFS('[6]白单流水  导入新模板'!$S:$S,'[6]白单流水  导入新模板'!$C:$C,$A$2,'[6]白单流水  导入新模板'!$AF:$AF,LEFT(LEFT($C$58,5),5),'[6]白单流水  导入新模板'!$AA:$AA,AH$3,'[6]白单流水  导入新模板'!$K:$K,$C74)</f>
        <v>0</v>
      </c>
      <c r="AI74" s="48">
        <f>SUMIFS('[6]白单流水  导入新模板'!$S:$S,'[6]白单流水  导入新模板'!$C:$C,$A$2,'[6]白单流水  导入新模板'!$AF:$AF,LEFT(LEFT($C$58,5),5),'[6]白单流水  导入新模板'!$AA:$AA,AI$3,'[6]白单流水  导入新模板'!$K:$K,$C74)</f>
        <v>0</v>
      </c>
      <c r="AJ74" s="48">
        <f>SUMIFS('[6]白单流水  导入新模板'!$S:$S,'[6]白单流水  导入新模板'!$C:$C,$A$2,'[6]白单流水  导入新模板'!$AF:$AF,LEFT(LEFT($C$58,5),5),'[6]白单流水  导入新模板'!$AA:$AA,AJ$3,'[6]白单流水  导入新模板'!$K:$K,$C74)</f>
        <v>0</v>
      </c>
      <c r="AK74" s="48">
        <f>SUMIFS('[6]白单流水  导入新模板'!$S:$S,'[6]白单流水  导入新模板'!$C:$C,$A$2,'[6]白单流水  导入新模板'!$AF:$AF,LEFT(LEFT($C$58,5),5),'[6]白单流水  导入新模板'!$AA:$AA,AK$3,'[6]白单流水  导入新模板'!$K:$K,$C74)</f>
        <v>0</v>
      </c>
      <c r="AL74" s="48">
        <f>SUMIFS('[6]白单流水  导入新模板'!$S:$S,'[6]白单流水  导入新模板'!$C:$C,$A$2,'[6]白单流水  导入新模板'!$AF:$AF,LEFT(LEFT($C$58,5),5),'[6]白单流水  导入新模板'!$AA:$AA,AL$3,'[6]白单流水  导入新模板'!$K:$K,$C74)</f>
        <v>0</v>
      </c>
      <c r="AM74" s="48">
        <f>SUMIFS('[6]白单流水  导入新模板'!$S:$S,'[6]白单流水  导入新模板'!$C:$C,$A$2,'[6]白单流水  导入新模板'!$AF:$AF,LEFT(LEFT($C$58,5),5),'[6]白单流水  导入新模板'!$AA:$AA,AM$3,'[6]白单流水  导入新模板'!$K:$K,$C74)</f>
        <v>0</v>
      </c>
      <c r="AN74" s="48">
        <f>SUMIFS('[6]白单流水  导入新模板'!$S:$S,'[6]白单流水  导入新模板'!$C:$C,$A$2,'[6]白单流水  导入新模板'!$AF:$AF,LEFT(LEFT($C$58,5),5),'[6]白单流水  导入新模板'!$AA:$AA,AN$3,'[6]白单流水  导入新模板'!$K:$K,$C74)</f>
        <v>0</v>
      </c>
      <c r="AO74" s="48">
        <f>SUMIFS('[6]白单流水  导入新模板'!$S:$S,'[6]白单流水  导入新模板'!$C:$C,$A$2,'[6]白单流水  导入新模板'!$AF:$AF,LEFT(LEFT($C$58,5),5),'[6]白单流水  导入新模板'!$AA:$AA,AO$3,'[6]白单流水  导入新模板'!$K:$K,$C74)</f>
        <v>0</v>
      </c>
      <c r="AP74" s="48">
        <f>SUMIFS('[6]白单流水  导入新模板'!$S:$S,'[6]白单流水  导入新模板'!$C:$C,$A$2,'[6]白单流水  导入新模板'!$AF:$AF,LEFT(LEFT($C$58,5),5),'[6]白单流水  导入新模板'!$AA:$AA,AP$3,'[6]白单流水  导入新模板'!$K:$K,$C74)</f>
        <v>0</v>
      </c>
      <c r="AQ74" s="48">
        <f>SUMIFS('[6]白单流水  导入新模板'!$S:$S,'[6]白单流水  导入新模板'!$C:$C,$A$2,'[6]白单流水  导入新模板'!$AF:$AF,LEFT(LEFT($C$58,5),5),'[6]白单流水  导入新模板'!$AA:$AA,AQ$3,'[6]白单流水  导入新模板'!$K:$K,$C74)</f>
        <v>0</v>
      </c>
      <c r="AR74" s="48">
        <f>SUMIFS('[6]白单流水  导入新模板'!$S:$S,'[6]白单流水  导入新模板'!$C:$C,$A$2,'[6]白单流水  导入新模板'!$AF:$AF,LEFT(LEFT($C$58,5),5),'[6]白单流水  导入新模板'!$AA:$AA,AR$3,'[6]白单流水  导入新模板'!$K:$K,$C74)</f>
        <v>0</v>
      </c>
      <c r="AS74" s="48">
        <f>SUMIFS('[6]白单流水  导入新模板'!$S:$S,'[6]白单流水  导入新模板'!$C:$C,$A$2,'[6]白单流水  导入新模板'!$AF:$AF,LEFT(LEFT($C$58,5),5),'[6]白单流水  导入新模板'!$AA:$AA,AS$3,'[6]白单流水  导入新模板'!$K:$K,$C74)</f>
        <v>0</v>
      </c>
      <c r="AT74" s="56"/>
    </row>
    <row r="75" ht="15.6" spans="1:46">
      <c r="A75" s="41"/>
      <c r="B75" s="62"/>
      <c r="C75" s="65" t="s">
        <v>74</v>
      </c>
      <c r="D75" s="52">
        <f>E75*F75</f>
        <v>123000</v>
      </c>
      <c r="E75" s="66">
        <v>10250</v>
      </c>
      <c r="F75" s="59">
        <v>12</v>
      </c>
      <c r="G75" s="50">
        <f>IFERROR(SUM(K75:AC75,AE75)/D75,)</f>
        <v>1.02439024390244</v>
      </c>
      <c r="H75" s="50"/>
      <c r="I75" s="51">
        <f t="array" ref="I75">SUMPRODUCT(('[6]白单流水  导入新模板'!$C:$C=$A$2)*('[6]白单流水  导入新模板'!$AF:$AF=LEFT(LEFT($C$58,5),5))*('[6]白单流水  导入新模板'!$K:$K="代收")*(ISNUMBER(FIND(LEFT($C75,4),'[6]白单流水  导入新模板'!$M:$M,1))),'[6]白单流水  导入新模板'!$S:$S)</f>
        <v>0</v>
      </c>
      <c r="J75" s="50"/>
      <c r="K75" s="66"/>
      <c r="L75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导入新模板'!$K:$K,$C75)</f>
        <v>0</v>
      </c>
      <c r="M75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导入新模板'!$K:$K,$C75)</f>
        <v>0</v>
      </c>
      <c r="N75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导入新模板'!$K:$K,$C75)</f>
        <v>0</v>
      </c>
      <c r="O75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导入新模板'!$K:$K,$C75)</f>
        <v>0</v>
      </c>
      <c r="P75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导入新模板'!$K:$K,$C75)</f>
        <v>0</v>
      </c>
      <c r="Q75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导入新模板'!$K:$K,$C75)</f>
        <v>0</v>
      </c>
      <c r="R75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导入新模板'!$K:$K,$C75)</f>
        <v>0</v>
      </c>
      <c r="S75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导入新模板'!$K:$K,$C75)</f>
        <v>0</v>
      </c>
      <c r="T75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导入新模板'!$K:$K,$C75)</f>
        <v>0</v>
      </c>
      <c r="U75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导入新模板'!$K:$K,$C75)</f>
        <v>0</v>
      </c>
      <c r="V75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导入新模板'!$K:$K,$C75)</f>
        <v>0</v>
      </c>
      <c r="W75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导入新模板'!$K:$K,$C75)</f>
        <v>0</v>
      </c>
      <c r="X75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导入新模板'!$K:$K,$C75)</f>
        <v>0</v>
      </c>
      <c r="Y75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导入新模板'!$K:$K,$C75)</f>
        <v>0</v>
      </c>
      <c r="Z75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导入新模板'!$K:$K,$C75)</f>
        <v>0</v>
      </c>
      <c r="AA75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导入新模板'!$K:$K,$C75)</f>
        <v>0</v>
      </c>
      <c r="AB75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导入新模板'!$K:$K,$C75)</f>
        <v>126000</v>
      </c>
      <c r="AC75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导入新模板'!$K:$K,$C75)</f>
        <v>0</v>
      </c>
      <c r="AD75" s="53">
        <f>D75-SUM(T75:AC75)</f>
        <v>-3000</v>
      </c>
      <c r="AE75" s="53">
        <f>SUM(AH75:AS75)</f>
        <v>0</v>
      </c>
      <c r="AF75" s="54"/>
      <c r="AG75" s="55">
        <f>AD75-AE75-AF75</f>
        <v>-3000</v>
      </c>
      <c r="AH75" s="48">
        <f>SUMIFS('[6]白单流水  导入新模板'!$S:$S,'[6]白单流水  导入新模板'!$C:$C,$A$2,'[6]白单流水  导入新模板'!$AF:$AF,LEFT(LEFT($C$58,5),5),'[6]白单流水  导入新模板'!$AA:$AA,AH$3,'[6]白单流水  导入新模板'!$K:$K,$C75)</f>
        <v>0</v>
      </c>
      <c r="AI75" s="48">
        <f>SUMIFS('[6]白单流水  导入新模板'!$S:$S,'[6]白单流水  导入新模板'!$C:$C,$A$2,'[6]白单流水  导入新模板'!$AF:$AF,LEFT(LEFT($C$58,5),5),'[6]白单流水  导入新模板'!$AA:$AA,AI$3,'[6]白单流水  导入新模板'!$K:$K,$C75)</f>
        <v>0</v>
      </c>
      <c r="AJ75" s="48">
        <f>SUMIFS('[6]白单流水  导入新模板'!$S:$S,'[6]白单流水  导入新模板'!$C:$C,$A$2,'[6]白单流水  导入新模板'!$AF:$AF,LEFT(LEFT($C$58,5),5),'[6]白单流水  导入新模板'!$AA:$AA,AJ$3,'[6]白单流水  导入新模板'!$K:$K,$C75)</f>
        <v>0</v>
      </c>
      <c r="AK75" s="48">
        <f>SUMIFS('[6]白单流水  导入新模板'!$S:$S,'[6]白单流水  导入新模板'!$C:$C,$A$2,'[6]白单流水  导入新模板'!$AF:$AF,LEFT(LEFT($C$58,5),5),'[6]白单流水  导入新模板'!$AA:$AA,AK$3,'[6]白单流水  导入新模板'!$K:$K,$C75)</f>
        <v>0</v>
      </c>
      <c r="AL75" s="48">
        <f>SUMIFS('[6]白单流水  导入新模板'!$S:$S,'[6]白单流水  导入新模板'!$C:$C,$A$2,'[6]白单流水  导入新模板'!$AF:$AF,LEFT(LEFT($C$58,5),5),'[6]白单流水  导入新模板'!$AA:$AA,AL$3,'[6]白单流水  导入新模板'!$K:$K,$C75)</f>
        <v>0</v>
      </c>
      <c r="AM75" s="48">
        <f>SUMIFS('[6]白单流水  导入新模板'!$S:$S,'[6]白单流水  导入新模板'!$C:$C,$A$2,'[6]白单流水  导入新模板'!$AF:$AF,LEFT(LEFT($C$58,5),5),'[6]白单流水  导入新模板'!$AA:$AA,AM$3,'[6]白单流水  导入新模板'!$K:$K,$C75)</f>
        <v>0</v>
      </c>
      <c r="AN75" s="48">
        <f>SUMIFS('[6]白单流水  导入新模板'!$S:$S,'[6]白单流水  导入新模板'!$C:$C,$A$2,'[6]白单流水  导入新模板'!$AF:$AF,LEFT(LEFT($C$58,5),5),'[6]白单流水  导入新模板'!$AA:$AA,AN$3,'[6]白单流水  导入新模板'!$K:$K,$C75)</f>
        <v>0</v>
      </c>
      <c r="AO75" s="48">
        <f>SUMIFS('[6]白单流水  导入新模板'!$S:$S,'[6]白单流水  导入新模板'!$C:$C,$A$2,'[6]白单流水  导入新模板'!$AF:$AF,LEFT(LEFT($C$58,5),5),'[6]白单流水  导入新模板'!$AA:$AA,AO$3,'[6]白单流水  导入新模板'!$K:$K,$C75)</f>
        <v>0</v>
      </c>
      <c r="AP75" s="48">
        <f>SUMIFS('[6]白单流水  导入新模板'!$S:$S,'[6]白单流水  导入新模板'!$C:$C,$A$2,'[6]白单流水  导入新模板'!$AF:$AF,LEFT(LEFT($C$58,5),5),'[6]白单流水  导入新模板'!$AA:$AA,AP$3,'[6]白单流水  导入新模板'!$K:$K,$C75)</f>
        <v>0</v>
      </c>
      <c r="AQ75" s="48">
        <f>SUMIFS('[6]白单流水  导入新模板'!$S:$S,'[6]白单流水  导入新模板'!$C:$C,$A$2,'[6]白单流水  导入新模板'!$AF:$AF,LEFT(LEFT($C$58,5),5),'[6]白单流水  导入新模板'!$AA:$AA,AQ$3,'[6]白单流水  导入新模板'!$K:$K,$C75)</f>
        <v>0</v>
      </c>
      <c r="AR75" s="48">
        <f>SUMIFS('[6]白单流水  导入新模板'!$S:$S,'[6]白单流水  导入新模板'!$C:$C,$A$2,'[6]白单流水  导入新模板'!$AF:$AF,LEFT(LEFT($C$58,5),5),'[6]白单流水  导入新模板'!$AA:$AA,AR$3,'[6]白单流水  导入新模板'!$K:$K,$C75)</f>
        <v>0</v>
      </c>
      <c r="AS75" s="48">
        <f>SUMIFS('[6]白单流水  导入新模板'!$S:$S,'[6]白单流水  导入新模板'!$C:$C,$A$2,'[6]白单流水  导入新模板'!$AF:$AF,LEFT(LEFT($C$58,5),5),'[6]白单流水  导入新模板'!$AA:$AA,AS$3,'[6]白单流水  导入新模板'!$K:$K,$C75)</f>
        <v>0</v>
      </c>
      <c r="AT75" s="69"/>
    </row>
    <row r="76" ht="15.6" spans="1:46">
      <c r="A76" s="41"/>
      <c r="B76" s="62"/>
      <c r="C76" s="65" t="s">
        <v>75</v>
      </c>
      <c r="D76" s="52">
        <f>E76*F76</f>
        <v>123000</v>
      </c>
      <c r="E76" s="66">
        <v>10250</v>
      </c>
      <c r="F76" s="59">
        <v>12</v>
      </c>
      <c r="G76" s="50">
        <f>IFERROR(SUM(K76:AC76,AE76)/D76,)</f>
        <v>1.02439024390244</v>
      </c>
      <c r="H76" s="50"/>
      <c r="I76" s="51">
        <f t="array" ref="I76">SUMPRODUCT(('[6]白单流水  导入新模板'!$C:$C=$A$2)*('[6]白单流水  导入新模板'!$AF:$AF=LEFT(LEFT($C$58,5),5))*('[6]白单流水  导入新模板'!$K:$K="代收")*(ISNUMBER(FIND(LEFT($C76,4),'[6]白单流水  导入新模板'!$M:$M,1))),'[6]白单流水  导入新模板'!$S:$S)</f>
        <v>0</v>
      </c>
      <c r="J76" s="50"/>
      <c r="K76" s="52"/>
      <c r="L76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导入新模板'!$K:$K,$C76)</f>
        <v>0</v>
      </c>
      <c r="M76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导入新模板'!$K:$K,$C76)</f>
        <v>0</v>
      </c>
      <c r="N76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导入新模板'!$K:$K,$C76)</f>
        <v>0</v>
      </c>
      <c r="O76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导入新模板'!$K:$K,$C76)</f>
        <v>0</v>
      </c>
      <c r="P76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导入新模板'!$K:$K,$C76)</f>
        <v>0</v>
      </c>
      <c r="Q76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导入新模板'!$K:$K,$C76)</f>
        <v>0</v>
      </c>
      <c r="R76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导入新模板'!$K:$K,$C76)</f>
        <v>0</v>
      </c>
      <c r="S76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导入新模板'!$K:$K,$C76)</f>
        <v>0</v>
      </c>
      <c r="T76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导入新模板'!$K:$K,$C76)</f>
        <v>0</v>
      </c>
      <c r="U76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导入新模板'!$K:$K,$C76)</f>
        <v>0</v>
      </c>
      <c r="V76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导入新模板'!$K:$K,$C76)</f>
        <v>0</v>
      </c>
      <c r="W76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导入新模板'!$K:$K,$C76)</f>
        <v>0</v>
      </c>
      <c r="X76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导入新模板'!$K:$K,$C76)</f>
        <v>0</v>
      </c>
      <c r="Y76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导入新模板'!$K:$K,$C76)</f>
        <v>0</v>
      </c>
      <c r="Z76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导入新模板'!$K:$K,$C76)</f>
        <v>0</v>
      </c>
      <c r="AA76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导入新模板'!$K:$K,$C76)</f>
        <v>0</v>
      </c>
      <c r="AB76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导入新模板'!$K:$K,$C76)</f>
        <v>9000</v>
      </c>
      <c r="AC76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导入新模板'!$K:$K,$C76)</f>
        <v>117000</v>
      </c>
      <c r="AD76" s="53">
        <f>D76-SUM(T76:AC76)</f>
        <v>-3000</v>
      </c>
      <c r="AE76" s="53">
        <f>SUM(AH76:AS76)</f>
        <v>0</v>
      </c>
      <c r="AF76" s="54"/>
      <c r="AG76" s="55">
        <f>AD76-AE76-AF76</f>
        <v>-3000</v>
      </c>
      <c r="AH76" s="48">
        <f>SUMIFS('[6]白单流水  导入新模板'!$S:$S,'[6]白单流水  导入新模板'!$C:$C,$A$2,'[6]白单流水  导入新模板'!$AF:$AF,LEFT(LEFT($C$58,5),5),'[6]白单流水  导入新模板'!$AA:$AA,AH$3,'[6]白单流水  导入新模板'!$K:$K,$C76)</f>
        <v>0</v>
      </c>
      <c r="AI76" s="48">
        <f>SUMIFS('[6]白单流水  导入新模板'!$S:$S,'[6]白单流水  导入新模板'!$C:$C,$A$2,'[6]白单流水  导入新模板'!$AF:$AF,LEFT(LEFT($C$58,5),5),'[6]白单流水  导入新模板'!$AA:$AA,AI$3,'[6]白单流水  导入新模板'!$K:$K,$C76)</f>
        <v>0</v>
      </c>
      <c r="AJ76" s="48">
        <f>SUMIFS('[6]白单流水  导入新模板'!$S:$S,'[6]白单流水  导入新模板'!$C:$C,$A$2,'[6]白单流水  导入新模板'!$AF:$AF,LEFT(LEFT($C$58,5),5),'[6]白单流水  导入新模板'!$AA:$AA,AJ$3,'[6]白单流水  导入新模板'!$K:$K,$C76)</f>
        <v>0</v>
      </c>
      <c r="AK76" s="48">
        <f>SUMIFS('[6]白单流水  导入新模板'!$S:$S,'[6]白单流水  导入新模板'!$C:$C,$A$2,'[6]白单流水  导入新模板'!$AF:$AF,LEFT(LEFT($C$58,5),5),'[6]白单流水  导入新模板'!$AA:$AA,AK$3,'[6]白单流水  导入新模板'!$K:$K,$C76)</f>
        <v>0</v>
      </c>
      <c r="AL76" s="48">
        <f>SUMIFS('[6]白单流水  导入新模板'!$S:$S,'[6]白单流水  导入新模板'!$C:$C,$A$2,'[6]白单流水  导入新模板'!$AF:$AF,LEFT(LEFT($C$58,5),5),'[6]白单流水  导入新模板'!$AA:$AA,AL$3,'[6]白单流水  导入新模板'!$K:$K,$C76)</f>
        <v>0</v>
      </c>
      <c r="AM76" s="48">
        <f>SUMIFS('[6]白单流水  导入新模板'!$S:$S,'[6]白单流水  导入新模板'!$C:$C,$A$2,'[6]白单流水  导入新模板'!$AF:$AF,LEFT(LEFT($C$58,5),5),'[6]白单流水  导入新模板'!$AA:$AA,AM$3,'[6]白单流水  导入新模板'!$K:$K,$C76)</f>
        <v>0</v>
      </c>
      <c r="AN76" s="48">
        <f>SUMIFS('[6]白单流水  导入新模板'!$S:$S,'[6]白单流水  导入新模板'!$C:$C,$A$2,'[6]白单流水  导入新模板'!$AF:$AF,LEFT(LEFT($C$58,5),5),'[6]白单流水  导入新模板'!$AA:$AA,AN$3,'[6]白单流水  导入新模板'!$K:$K,$C76)</f>
        <v>0</v>
      </c>
      <c r="AO76" s="48">
        <f>SUMIFS('[6]白单流水  导入新模板'!$S:$S,'[6]白单流水  导入新模板'!$C:$C,$A$2,'[6]白单流水  导入新模板'!$AF:$AF,LEFT(LEFT($C$58,5),5),'[6]白单流水  导入新模板'!$AA:$AA,AO$3,'[6]白单流水  导入新模板'!$K:$K,$C76)</f>
        <v>0</v>
      </c>
      <c r="AP76" s="48">
        <f>SUMIFS('[6]白单流水  导入新模板'!$S:$S,'[6]白单流水  导入新模板'!$C:$C,$A$2,'[6]白单流水  导入新模板'!$AF:$AF,LEFT(LEFT($C$58,5),5),'[6]白单流水  导入新模板'!$AA:$AA,AP$3,'[6]白单流水  导入新模板'!$K:$K,$C76)</f>
        <v>0</v>
      </c>
      <c r="AQ76" s="48">
        <f>SUMIFS('[6]白单流水  导入新模板'!$S:$S,'[6]白单流水  导入新模板'!$C:$C,$A$2,'[6]白单流水  导入新模板'!$AF:$AF,LEFT(LEFT($C$58,5),5),'[6]白单流水  导入新模板'!$AA:$AA,AQ$3,'[6]白单流水  导入新模板'!$K:$K,$C76)</f>
        <v>0</v>
      </c>
      <c r="AR76" s="48">
        <f>SUMIFS('[6]白单流水  导入新模板'!$S:$S,'[6]白单流水  导入新模板'!$C:$C,$A$2,'[6]白单流水  导入新模板'!$AF:$AF,LEFT(LEFT($C$58,5),5),'[6]白单流水  导入新模板'!$AA:$AA,AR$3,'[6]白单流水  导入新模板'!$K:$K,$C76)</f>
        <v>0</v>
      </c>
      <c r="AS76" s="48">
        <f>SUMIFS('[6]白单流水  导入新模板'!$S:$S,'[6]白单流水  导入新模板'!$C:$C,$A$2,'[6]白单流水  导入新模板'!$AF:$AF,LEFT(LEFT($C$58,5),5),'[6]白单流水  导入新模板'!$AA:$AA,AS$3,'[6]白单流水  导入新模板'!$K:$K,$C76)</f>
        <v>0</v>
      </c>
      <c r="AT76" s="56"/>
    </row>
    <row r="77" ht="15.6" spans="1:46">
      <c r="A77" s="41"/>
      <c r="B77" s="62"/>
      <c r="C77" s="65" t="s">
        <v>29</v>
      </c>
      <c r="D77" s="52">
        <f>E77*F77</f>
        <v>123000</v>
      </c>
      <c r="E77" s="66">
        <v>10250</v>
      </c>
      <c r="F77" s="59">
        <v>12</v>
      </c>
      <c r="G77" s="50">
        <f>IFERROR(SUM(K77:AC77,AE77)/D77,)</f>
        <v>0.98780487804878</v>
      </c>
      <c r="H77" s="50"/>
      <c r="I77" s="51">
        <f t="array" ref="I77">SUMPRODUCT(('[6]白单流水  导入新模板'!$C:$C=$A$2)*('[6]白单流水  导入新模板'!$AF:$AF=LEFT(LEFT($C$58,5),5))*('[6]白单流水  导入新模板'!$K:$K="代收")*(ISNUMBER(FIND(LEFT($C77,4),'[6]白单流水  导入新模板'!$M:$M,1))),'[6]白单流水  导入新模板'!$S:$S)</f>
        <v>0</v>
      </c>
      <c r="J77" s="50"/>
      <c r="K77" s="52"/>
      <c r="L77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导入新模板'!$K:$K,$C77)</f>
        <v>0</v>
      </c>
      <c r="M77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导入新模板'!$K:$K,$C77)</f>
        <v>0</v>
      </c>
      <c r="N77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导入新模板'!$K:$K,$C77)</f>
        <v>0</v>
      </c>
      <c r="O77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导入新模板'!$K:$K,$C77)</f>
        <v>0</v>
      </c>
      <c r="P77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导入新模板'!$K:$K,$C77)</f>
        <v>0</v>
      </c>
      <c r="Q77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导入新模板'!$K:$K,$C77)</f>
        <v>0</v>
      </c>
      <c r="R77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导入新模板'!$K:$K,$C77)</f>
        <v>0</v>
      </c>
      <c r="S77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导入新模板'!$K:$K,$C77)</f>
        <v>0</v>
      </c>
      <c r="T77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导入新模板'!$K:$K,$C77)</f>
        <v>0</v>
      </c>
      <c r="U77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导入新模板'!$K:$K,$C77)</f>
        <v>0</v>
      </c>
      <c r="V77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导入新模板'!$K:$K,$C77)</f>
        <v>0</v>
      </c>
      <c r="W77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导入新模板'!$K:$K,$C77)</f>
        <v>0</v>
      </c>
      <c r="X77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导入新模板'!$K:$K,$C77)</f>
        <v>0</v>
      </c>
      <c r="Y77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导入新模板'!$K:$K,$C77)</f>
        <v>0</v>
      </c>
      <c r="Z77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导入新模板'!$K:$K,$C77)</f>
        <v>0</v>
      </c>
      <c r="AA77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导入新模板'!$K:$K,$C77)</f>
        <v>0</v>
      </c>
      <c r="AB77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导入新模板'!$K:$K,$C77)</f>
        <v>0</v>
      </c>
      <c r="AC77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导入新模板'!$K:$K,$C77)</f>
        <v>6000</v>
      </c>
      <c r="AD77" s="53">
        <f>D77-SUM(T77:AC77)</f>
        <v>117000</v>
      </c>
      <c r="AE77" s="53">
        <f>SUM(AH77:AS77)</f>
        <v>115500</v>
      </c>
      <c r="AF77" s="54"/>
      <c r="AG77" s="55">
        <f>AD77-AE77-AF77</f>
        <v>1500</v>
      </c>
      <c r="AH77" s="48">
        <f>SUMIFS('[6]白单流水  导入新模板'!$S:$S,'[6]白单流水  导入新模板'!$C:$C,$A$2,'[6]白单流水  导入新模板'!$AF:$AF,LEFT(LEFT($C$58,5),5),'[6]白单流水  导入新模板'!$AA:$AA,AH$3,'[6]白单流水  导入新模板'!$K:$K,$C77)</f>
        <v>19500</v>
      </c>
      <c r="AI77" s="48">
        <f>SUMIFS('[6]白单流水  导入新模板'!$S:$S,'[6]白单流水  导入新模板'!$C:$C,$A$2,'[6]白单流水  导入新模板'!$AF:$AF,LEFT(LEFT($C$58,5),5),'[6]白单流水  导入新模板'!$AA:$AA,AI$3,'[6]白单流水  导入新模板'!$K:$K,$C77)</f>
        <v>15000</v>
      </c>
      <c r="AJ77" s="48">
        <f>SUMIFS('[6]白单流水  导入新模板'!$S:$S,'[6]白单流水  导入新模板'!$C:$C,$A$2,'[6]白单流水  导入新模板'!$AF:$AF,LEFT(LEFT($C$58,5),5),'[6]白单流水  导入新模板'!$AA:$AA,AJ$3,'[6]白单流水  导入新模板'!$K:$K,$C77)</f>
        <v>24000</v>
      </c>
      <c r="AK77" s="48">
        <f>SUMIFS('[6]白单流水  导入新模板'!$S:$S,'[6]白单流水  导入新模板'!$C:$C,$A$2,'[6]白单流水  导入新模板'!$AF:$AF,LEFT(LEFT($C$58,5),5),'[6]白单流水  导入新模板'!$AA:$AA,AK$3,'[6]白单流水  导入新模板'!$K:$K,$C77)</f>
        <v>7500</v>
      </c>
      <c r="AL77" s="48">
        <f>SUMIFS('[6]白单流水  导入新模板'!$S:$S,'[6]白单流水  导入新模板'!$C:$C,$A$2,'[6]白单流水  导入新模板'!$AF:$AF,LEFT(LEFT($C$58,5),5),'[6]白单流水  导入新模板'!$AA:$AA,AL$3,'[6]白单流水  导入新模板'!$K:$K,$C77)</f>
        <v>12000</v>
      </c>
      <c r="AM77" s="48">
        <f>SUMIFS('[6]白单流水  导入新模板'!$S:$S,'[6]白单流水  导入新模板'!$C:$C,$A$2,'[6]白单流水  导入新模板'!$AF:$AF,LEFT(LEFT($C$58,5),5),'[6]白单流水  导入新模板'!$AA:$AA,AM$3,'[6]白单流水  导入新模板'!$K:$K,$C77)</f>
        <v>3000</v>
      </c>
      <c r="AN77" s="48">
        <f>SUMIFS('[6]白单流水  导入新模板'!$S:$S,'[6]白单流水  导入新模板'!$C:$C,$A$2,'[6]白单流水  导入新模板'!$AF:$AF,LEFT(LEFT($C$58,5),5),'[6]白单流水  导入新模板'!$AA:$AA,AN$3,'[6]白单流水  导入新模板'!$K:$K,$C77)</f>
        <v>15000</v>
      </c>
      <c r="AO77" s="48">
        <f>SUMIFS('[6]白单流水  导入新模板'!$S:$S,'[6]白单流水  导入新模板'!$C:$C,$A$2,'[6]白单流水  导入新模板'!$AF:$AF,LEFT(LEFT($C$58,5),5),'[6]白单流水  导入新模板'!$AA:$AA,AO$3,'[6]白单流水  导入新模板'!$K:$K,$C77)</f>
        <v>4500</v>
      </c>
      <c r="AP77" s="48">
        <f>SUMIFS('[6]白单流水  导入新模板'!$S:$S,'[6]白单流水  导入新模板'!$C:$C,$A$2,'[6]白单流水  导入新模板'!$AF:$AF,LEFT(LEFT($C$58,5),5),'[6]白单流水  导入新模板'!$AA:$AA,AP$3,'[6]白单流水  导入新模板'!$K:$K,$C77)</f>
        <v>3000</v>
      </c>
      <c r="AQ77" s="48">
        <f>SUMIFS('[6]白单流水  导入新模板'!$S:$S,'[6]白单流水  导入新模板'!$C:$C,$A$2,'[6]白单流水  导入新模板'!$AF:$AF,LEFT(LEFT($C$58,5),5),'[6]白单流水  导入新模板'!$AA:$AA,AQ$3,'[6]白单流水  导入新模板'!$K:$K,$C77)</f>
        <v>1500</v>
      </c>
      <c r="AR77" s="48">
        <f>SUMIFS('[6]白单流水  导入新模板'!$S:$S,'[6]白单流水  导入新模板'!$C:$C,$A$2,'[6]白单流水  导入新模板'!$AF:$AF,LEFT(LEFT($C$58,5),5),'[6]白单流水  导入新模板'!$AA:$AA,AR$3,'[6]白单流水  导入新模板'!$K:$K,$C77)</f>
        <v>7500</v>
      </c>
      <c r="AS77" s="48">
        <f>SUMIFS('[6]白单流水  导入新模板'!$S:$S,'[6]白单流水  导入新模板'!$C:$C,$A$2,'[6]白单流水  导入新模板'!$AF:$AF,LEFT(LEFT($C$58,5),5),'[6]白单流水  导入新模板'!$AA:$AA,AS$3,'[6]白单流水  导入新模板'!$K:$K,$C77)</f>
        <v>3000</v>
      </c>
      <c r="AT77" s="56"/>
    </row>
    <row r="78" ht="15.6" spans="1:46">
      <c r="A78" s="41"/>
      <c r="B78" s="62"/>
      <c r="C78" s="65" t="s">
        <v>76</v>
      </c>
      <c r="D78" s="52">
        <f>E78*F78</f>
        <v>0</v>
      </c>
      <c r="E78" s="66">
        <v>10250</v>
      </c>
      <c r="F78" s="59"/>
      <c r="G78" s="50">
        <f>IFERROR(SUM(K78:AC78,AE78)/D78,)</f>
        <v>0</v>
      </c>
      <c r="H78" s="50"/>
      <c r="I78" s="51">
        <f t="array" ref="I78">SUMPRODUCT(('[6]白单流水  导入新模板'!$C:$C=$A$2)*('[6]白单流水  导入新模板'!$AF:$AF=LEFT(LEFT($C$58,5),5))*('[6]白单流水  导入新模板'!$K:$K="代收")*(ISNUMBER(FIND(LEFT($C78,4),'[6]白单流水  导入新模板'!$M:$M,1))),'[6]白单流水  导入新模板'!$S:$S)</f>
        <v>0</v>
      </c>
      <c r="J78" s="50"/>
      <c r="K78" s="52"/>
      <c r="L78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导入新模板'!$K:$K,$C78)</f>
        <v>0</v>
      </c>
      <c r="M78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导入新模板'!$K:$K,$C78)</f>
        <v>0</v>
      </c>
      <c r="N78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导入新模板'!$K:$K,$C78)</f>
        <v>0</v>
      </c>
      <c r="O78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导入新模板'!$K:$K,$C78)</f>
        <v>0</v>
      </c>
      <c r="P78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导入新模板'!$K:$K,$C78)</f>
        <v>0</v>
      </c>
      <c r="Q78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导入新模板'!$K:$K,$C78)</f>
        <v>0</v>
      </c>
      <c r="R78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导入新模板'!$K:$K,$C78)</f>
        <v>0</v>
      </c>
      <c r="S78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导入新模板'!$K:$K,$C78)</f>
        <v>0</v>
      </c>
      <c r="T78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导入新模板'!$K:$K,$C78)</f>
        <v>0</v>
      </c>
      <c r="U78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导入新模板'!$K:$K,$C78)</f>
        <v>0</v>
      </c>
      <c r="V78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导入新模板'!$K:$K,$C78)</f>
        <v>0</v>
      </c>
      <c r="W78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导入新模板'!$K:$K,$C78)</f>
        <v>0</v>
      </c>
      <c r="X78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导入新模板'!$K:$K,$C78)</f>
        <v>0</v>
      </c>
      <c r="Y78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导入新模板'!$K:$K,$C78)</f>
        <v>0</v>
      </c>
      <c r="Z78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导入新模板'!$K:$K,$C78)</f>
        <v>0</v>
      </c>
      <c r="AA78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导入新模板'!$K:$K,$C78)</f>
        <v>0</v>
      </c>
      <c r="AB78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导入新模板'!$K:$K,$C78)</f>
        <v>0</v>
      </c>
      <c r="AC78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导入新模板'!$K:$K,$C78)</f>
        <v>0</v>
      </c>
      <c r="AD78" s="53">
        <f>D78-SUM(T78:AC78)</f>
        <v>0</v>
      </c>
      <c r="AE78" s="53">
        <f>SUM(AH78:AS78)</f>
        <v>0</v>
      </c>
      <c r="AF78" s="54"/>
      <c r="AG78" s="55">
        <f>AD78-AE78-AF78</f>
        <v>0</v>
      </c>
      <c r="AH78" s="48">
        <f>SUMIFS('[6]白单流水  导入新模板'!$S:$S,'[6]白单流水  导入新模板'!$C:$C,$A$2,'[6]白单流水  导入新模板'!$AF:$AF,LEFT(LEFT($C$58,5),5),'[6]白单流水  导入新模板'!$AA:$AA,AH$3,'[6]白单流水  导入新模板'!$K:$K,$C78)</f>
        <v>0</v>
      </c>
      <c r="AI78" s="48">
        <f>SUMIFS('[6]白单流水  导入新模板'!$S:$S,'[6]白单流水  导入新模板'!$C:$C,$A$2,'[6]白单流水  导入新模板'!$AF:$AF,LEFT(LEFT($C$58,5),5),'[6]白单流水  导入新模板'!$AA:$AA,AI$3,'[6]白单流水  导入新模板'!$K:$K,$C78)</f>
        <v>0</v>
      </c>
      <c r="AJ78" s="48">
        <f>SUMIFS('[6]白单流水  导入新模板'!$S:$S,'[6]白单流水  导入新模板'!$C:$C,$A$2,'[6]白单流水  导入新模板'!$AF:$AF,LEFT(LEFT($C$58,5),5),'[6]白单流水  导入新模板'!$AA:$AA,AJ$3,'[6]白单流水  导入新模板'!$K:$K,$C78)</f>
        <v>0</v>
      </c>
      <c r="AK78" s="48">
        <f>SUMIFS('[6]白单流水  导入新模板'!$S:$S,'[6]白单流水  导入新模板'!$C:$C,$A$2,'[6]白单流水  导入新模板'!$AF:$AF,LEFT(LEFT($C$58,5),5),'[6]白单流水  导入新模板'!$AA:$AA,AK$3,'[6]白单流水  导入新模板'!$K:$K,$C78)</f>
        <v>0</v>
      </c>
      <c r="AL78" s="48">
        <f>SUMIFS('[6]白单流水  导入新模板'!$S:$S,'[6]白单流水  导入新模板'!$C:$C,$A$2,'[6]白单流水  导入新模板'!$AF:$AF,LEFT(LEFT($C$58,5),5),'[6]白单流水  导入新模板'!$AA:$AA,AL$3,'[6]白单流水  导入新模板'!$K:$K,$C78)</f>
        <v>0</v>
      </c>
      <c r="AM78" s="48">
        <f>SUMIFS('[6]白单流水  导入新模板'!$S:$S,'[6]白单流水  导入新模板'!$C:$C,$A$2,'[6]白单流水  导入新模板'!$AF:$AF,LEFT(LEFT($C$58,5),5),'[6]白单流水  导入新模板'!$AA:$AA,AM$3,'[6]白单流水  导入新模板'!$K:$K,$C78)</f>
        <v>0</v>
      </c>
      <c r="AN78" s="48">
        <f>SUMIFS('[6]白单流水  导入新模板'!$S:$S,'[6]白单流水  导入新模板'!$C:$C,$A$2,'[6]白单流水  导入新模板'!$AF:$AF,LEFT(LEFT($C$58,5),5),'[6]白单流水  导入新模板'!$AA:$AA,AN$3,'[6]白单流水  导入新模板'!$K:$K,$C78)</f>
        <v>0</v>
      </c>
      <c r="AO78" s="48">
        <f>SUMIFS('[6]白单流水  导入新模板'!$S:$S,'[6]白单流水  导入新模板'!$C:$C,$A$2,'[6]白单流水  导入新模板'!$AF:$AF,LEFT(LEFT($C$58,5),5),'[6]白单流水  导入新模板'!$AA:$AA,AO$3,'[6]白单流水  导入新模板'!$K:$K,$C78)</f>
        <v>0</v>
      </c>
      <c r="AP78" s="48">
        <f>SUMIFS('[6]白单流水  导入新模板'!$S:$S,'[6]白单流水  导入新模板'!$C:$C,$A$2,'[6]白单流水  导入新模板'!$AF:$AF,LEFT(LEFT($C$58,5),5),'[6]白单流水  导入新模板'!$AA:$AA,AP$3,'[6]白单流水  导入新模板'!$K:$K,$C78)</f>
        <v>0</v>
      </c>
      <c r="AQ78" s="48">
        <f>SUMIFS('[6]白单流水  导入新模板'!$S:$S,'[6]白单流水  导入新模板'!$C:$C,$A$2,'[6]白单流水  导入新模板'!$AF:$AF,LEFT(LEFT($C$58,5),5),'[6]白单流水  导入新模板'!$AA:$AA,AQ$3,'[6]白单流水  导入新模板'!$K:$K,$C78)</f>
        <v>0</v>
      </c>
      <c r="AR78" s="48">
        <f>SUMIFS('[6]白单流水  导入新模板'!$S:$S,'[6]白单流水  导入新模板'!$C:$C,$A$2,'[6]白单流水  导入新模板'!$AF:$AF,LEFT(LEFT($C$58,5),5),'[6]白单流水  导入新模板'!$AA:$AA,AR$3,'[6]白单流水  导入新模板'!$K:$K,$C78)</f>
        <v>0</v>
      </c>
      <c r="AS78" s="48">
        <f>SUMIFS('[6]白单流水  导入新模板'!$S:$S,'[6]白单流水  导入新模板'!$C:$C,$A$2,'[6]白单流水  导入新模板'!$AF:$AF,LEFT(LEFT($C$58,5),5),'[6]白单流水  导入新模板'!$AA:$AA,AS$3,'[6]白单流水  导入新模板'!$K:$K,$C78)</f>
        <v>0</v>
      </c>
      <c r="AT78" s="56"/>
    </row>
    <row r="79" ht="15.6" spans="1:46">
      <c r="A79" s="41"/>
      <c r="B79" s="62"/>
      <c r="C79" s="65" t="s">
        <v>77</v>
      </c>
      <c r="D79" s="52">
        <f>E79*F79</f>
        <v>0</v>
      </c>
      <c r="E79" s="66">
        <v>10250</v>
      </c>
      <c r="F79" s="59"/>
      <c r="G79" s="50">
        <f>IFERROR(SUM(K79:AC79,AE79)/D79,)</f>
        <v>0</v>
      </c>
      <c r="H79" s="50"/>
      <c r="I79" s="51">
        <f t="array" ref="I79">SUMPRODUCT(('[6]白单流水  导入新模板'!$C:$C=$A$2)*('[6]白单流水  导入新模板'!$AF:$AF=LEFT(LEFT($C$58,5),5))*('[6]白单流水  导入新模板'!$K:$K="代收")*(ISNUMBER(FIND(LEFT($C79,4),'[6]白单流水  导入新模板'!$M:$M,1))),'[6]白单流水  导入新模板'!$S:$S)</f>
        <v>0</v>
      </c>
      <c r="J79" s="50"/>
      <c r="K79" s="52"/>
      <c r="L79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导入新模板'!$K:$K,$C79)</f>
        <v>0</v>
      </c>
      <c r="M79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导入新模板'!$K:$K,$C79)</f>
        <v>0</v>
      </c>
      <c r="N79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导入新模板'!$K:$K,$C79)</f>
        <v>0</v>
      </c>
      <c r="O79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导入新模板'!$K:$K,$C79)</f>
        <v>0</v>
      </c>
      <c r="P79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导入新模板'!$K:$K,$C79)</f>
        <v>0</v>
      </c>
      <c r="Q79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导入新模板'!$K:$K,$C79)</f>
        <v>0</v>
      </c>
      <c r="R79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导入新模板'!$K:$K,$C79)</f>
        <v>0</v>
      </c>
      <c r="S79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导入新模板'!$K:$K,$C79)</f>
        <v>0</v>
      </c>
      <c r="T79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导入新模板'!$K:$K,$C79)</f>
        <v>0</v>
      </c>
      <c r="U79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导入新模板'!$K:$K,$C79)</f>
        <v>0</v>
      </c>
      <c r="V79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导入新模板'!$K:$K,$C79)</f>
        <v>0</v>
      </c>
      <c r="W79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导入新模板'!$K:$K,$C79)</f>
        <v>0</v>
      </c>
      <c r="X79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导入新模板'!$K:$K,$C79)</f>
        <v>0</v>
      </c>
      <c r="Y79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导入新模板'!$K:$K,$C79)</f>
        <v>0</v>
      </c>
      <c r="Z79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导入新模板'!$K:$K,$C79)</f>
        <v>0</v>
      </c>
      <c r="AA79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导入新模板'!$K:$K,$C79)</f>
        <v>0</v>
      </c>
      <c r="AB79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导入新模板'!$K:$K,$C79)</f>
        <v>0</v>
      </c>
      <c r="AC79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导入新模板'!$K:$K,$C79)</f>
        <v>0</v>
      </c>
      <c r="AD79" s="53">
        <f>D79-SUM(T79:AC79)</f>
        <v>0</v>
      </c>
      <c r="AE79" s="53">
        <f>SUM(AH79:AS79)</f>
        <v>0</v>
      </c>
      <c r="AF79" s="54"/>
      <c r="AG79" s="55">
        <f>AD79-AE79-AF79</f>
        <v>0</v>
      </c>
      <c r="AH79" s="48">
        <f>SUMIFS('[6]白单流水  导入新模板'!$S:$S,'[6]白单流水  导入新模板'!$C:$C,$A$2,'[6]白单流水  导入新模板'!$AF:$AF,LEFT(LEFT($C$58,5),5),'[6]白单流水  导入新模板'!$AA:$AA,AH$3,'[6]白单流水  导入新模板'!$K:$K,$C79)</f>
        <v>0</v>
      </c>
      <c r="AI79" s="48">
        <f>SUMIFS('[6]白单流水  导入新模板'!$S:$S,'[6]白单流水  导入新模板'!$C:$C,$A$2,'[6]白单流水  导入新模板'!$AF:$AF,LEFT(LEFT($C$58,5),5),'[6]白单流水  导入新模板'!$AA:$AA,AI$3,'[6]白单流水  导入新模板'!$K:$K,$C79)</f>
        <v>0</v>
      </c>
      <c r="AJ79" s="48">
        <f>SUMIFS('[6]白单流水  导入新模板'!$S:$S,'[6]白单流水  导入新模板'!$C:$C,$A$2,'[6]白单流水  导入新模板'!$AF:$AF,LEFT(LEFT($C$58,5),5),'[6]白单流水  导入新模板'!$AA:$AA,AJ$3,'[6]白单流水  导入新模板'!$K:$K,$C79)</f>
        <v>0</v>
      </c>
      <c r="AK79" s="48">
        <f>SUMIFS('[6]白单流水  导入新模板'!$S:$S,'[6]白单流水  导入新模板'!$C:$C,$A$2,'[6]白单流水  导入新模板'!$AF:$AF,LEFT(LEFT($C$58,5),5),'[6]白单流水  导入新模板'!$AA:$AA,AK$3,'[6]白单流水  导入新模板'!$K:$K,$C79)</f>
        <v>0</v>
      </c>
      <c r="AL79" s="48">
        <f>SUMIFS('[6]白单流水  导入新模板'!$S:$S,'[6]白单流水  导入新模板'!$C:$C,$A$2,'[6]白单流水  导入新模板'!$AF:$AF,LEFT(LEFT($C$58,5),5),'[6]白单流水  导入新模板'!$AA:$AA,AL$3,'[6]白单流水  导入新模板'!$K:$K,$C79)</f>
        <v>0</v>
      </c>
      <c r="AM79" s="48">
        <f>SUMIFS('[6]白单流水  导入新模板'!$S:$S,'[6]白单流水  导入新模板'!$C:$C,$A$2,'[6]白单流水  导入新模板'!$AF:$AF,LEFT(LEFT($C$58,5),5),'[6]白单流水  导入新模板'!$AA:$AA,AM$3,'[6]白单流水  导入新模板'!$K:$K,$C79)</f>
        <v>0</v>
      </c>
      <c r="AN79" s="48">
        <f>SUMIFS('[6]白单流水  导入新模板'!$S:$S,'[6]白单流水  导入新模板'!$C:$C,$A$2,'[6]白单流水  导入新模板'!$AF:$AF,LEFT(LEFT($C$58,5),5),'[6]白单流水  导入新模板'!$AA:$AA,AN$3,'[6]白单流水  导入新模板'!$K:$K,$C79)</f>
        <v>0</v>
      </c>
      <c r="AO79" s="48">
        <f>SUMIFS('[6]白单流水  导入新模板'!$S:$S,'[6]白单流水  导入新模板'!$C:$C,$A$2,'[6]白单流水  导入新模板'!$AF:$AF,LEFT(LEFT($C$58,5),5),'[6]白单流水  导入新模板'!$AA:$AA,AO$3,'[6]白单流水  导入新模板'!$K:$K,$C79)</f>
        <v>0</v>
      </c>
      <c r="AP79" s="48">
        <f>SUMIFS('[6]白单流水  导入新模板'!$S:$S,'[6]白单流水  导入新模板'!$C:$C,$A$2,'[6]白单流水  导入新模板'!$AF:$AF,LEFT(LEFT($C$58,5),5),'[6]白单流水  导入新模板'!$AA:$AA,AP$3,'[6]白单流水  导入新模板'!$K:$K,$C79)</f>
        <v>0</v>
      </c>
      <c r="AQ79" s="48">
        <f>SUMIFS('[6]白单流水  导入新模板'!$S:$S,'[6]白单流水  导入新模板'!$C:$C,$A$2,'[6]白单流水  导入新模板'!$AF:$AF,LEFT(LEFT($C$58,5),5),'[6]白单流水  导入新模板'!$AA:$AA,AQ$3,'[6]白单流水  导入新模板'!$K:$K,$C79)</f>
        <v>0</v>
      </c>
      <c r="AR79" s="48">
        <f>SUMIFS('[6]白单流水  导入新模板'!$S:$S,'[6]白单流水  导入新模板'!$C:$C,$A$2,'[6]白单流水  导入新模板'!$AF:$AF,LEFT(LEFT($C$58,5),5),'[6]白单流水  导入新模板'!$AA:$AA,AR$3,'[6]白单流水  导入新模板'!$K:$K,$C79)</f>
        <v>0</v>
      </c>
      <c r="AS79" s="48">
        <f>SUMIFS('[6]白单流水  导入新模板'!$S:$S,'[6]白单流水  导入新模板'!$C:$C,$A$2,'[6]白单流水  导入新模板'!$AF:$AF,LEFT(LEFT($C$58,5),5),'[6]白单流水  导入新模板'!$AA:$AA,AS$3,'[6]白单流水  导入新模板'!$K:$K,$C79)</f>
        <v>0</v>
      </c>
      <c r="AT79" s="56"/>
    </row>
    <row r="80" ht="15.6" spans="1:46">
      <c r="A80" s="41"/>
      <c r="B80" s="62"/>
      <c r="C80" s="65" t="s">
        <v>78</v>
      </c>
      <c r="D80" s="52">
        <f>E80*F80</f>
        <v>0</v>
      </c>
      <c r="E80" s="66"/>
      <c r="F80" s="59"/>
      <c r="G80" s="60"/>
      <c r="H80" s="60"/>
      <c r="I80" s="51">
        <f t="array" ref="I80">SUMPRODUCT(('[6]白单流水  导入新模板'!$C:$C=$A$2)*('[6]白单流水  导入新模板'!$AF:$AF=LEFT(LEFT($C$58,5),5))*('[6]白单流水  导入新模板'!$K:$K="代收")*(ISNUMBER(FIND(LEFT($C80,4),'[6]白单流水  导入新模板'!$M:$M,1))),'[6]白单流水  导入新模板'!$S:$S)</f>
        <v>0</v>
      </c>
      <c r="J80" s="60"/>
      <c r="K80" s="66"/>
      <c r="L80" s="48">
        <f>SUMIFS('[6]白单流水  导入新模板'!$S:$S,'[6]白单流水  导入新模板'!$C:$C,$A$2,'[6]白单流水  导入新模板'!$AF:$AF,LEFT(LEFT($C$58,5),5),'[6]白单流水  导入新模板'!$AB:$AB,LEFT(LEFT(L$3,4),4),'[6]白单流水  导入新模板'!$K:$K,$C80)</f>
        <v>0</v>
      </c>
      <c r="M80" s="48">
        <f>SUMIFS('[6]白单流水  导入新模板'!$S:$S,'[6]白单流水  导入新模板'!$C:$C,$A$2,'[6]白单流水  导入新模板'!$AF:$AF,LEFT(LEFT($C$58,5),5),'[6]白单流水  导入新模板'!$AB:$AB,LEFT(LEFT(M$3,4),4),'[6]白单流水  导入新模板'!$K:$K,$C80)</f>
        <v>0</v>
      </c>
      <c r="N80" s="48">
        <f>SUMIFS('[6]白单流水  导入新模板'!$S:$S,'[6]白单流水  导入新模板'!$C:$C,$A$2,'[6]白单流水  导入新模板'!$AF:$AF,LEFT(LEFT($C$58,5),5),'[6]白单流水  导入新模板'!$AB:$AB,LEFT(LEFT(N$3,4),4),'[6]白单流水  导入新模板'!$K:$K,$C80)</f>
        <v>0</v>
      </c>
      <c r="O80" s="48">
        <f>SUMIFS('[6]白单流水  导入新模板'!$S:$S,'[6]白单流水  导入新模板'!$C:$C,$A$2,'[6]白单流水  导入新模板'!$AF:$AF,LEFT(LEFT($C$58,5),5),'[6]白单流水  导入新模板'!$AB:$AB,LEFT(LEFT(O$3,4),4),'[6]白单流水  导入新模板'!$K:$K,$C80)</f>
        <v>0</v>
      </c>
      <c r="P80" s="48">
        <f>SUMIFS('[6]白单流水  导入新模板'!$S:$S,'[6]白单流水  导入新模板'!$C:$C,$A$2,'[6]白单流水  导入新模板'!$AF:$AF,LEFT(LEFT($C$58,5),5),'[6]白单流水  导入新模板'!$AB:$AB,LEFT(LEFT(P$3,4),4),'[6]白单流水  导入新模板'!$K:$K,$C80)</f>
        <v>0</v>
      </c>
      <c r="Q80" s="48">
        <f>SUMIFS('[6]白单流水  导入新模板'!$S:$S,'[6]白单流水  导入新模板'!$C:$C,$A$2,'[6]白单流水  导入新模板'!$AF:$AF,LEFT(LEFT($C$58,5),5),'[6]白单流水  导入新模板'!$AB:$AB,LEFT(LEFT(Q$3,4),4),'[6]白单流水  导入新模板'!$K:$K,$C80)</f>
        <v>0</v>
      </c>
      <c r="R80" s="48">
        <f>SUMIFS('[6]白单流水  导入新模板'!$S:$S,'[6]白单流水  导入新模板'!$C:$C,$A$2,'[6]白单流水  导入新模板'!$AF:$AF,LEFT(LEFT($C$58,5),5),'[6]白单流水  导入新模板'!$AB:$AB,LEFT(LEFT(R$3,4),4),'[6]白单流水  导入新模板'!$K:$K,$C80)</f>
        <v>0</v>
      </c>
      <c r="S80" s="48">
        <f>SUMIFS('[6]白单流水  导入新模板'!$S:$S,'[6]白单流水  导入新模板'!$C:$C,$A$2,'[6]白单流水  导入新模板'!$AF:$AF,LEFT(LEFT($C$58,5),5),'[6]白单流水  导入新模板'!$AB:$AB,LEFT(LEFT(S$3,4),4),'[6]白单流水  导入新模板'!$K:$K,$C80)</f>
        <v>0</v>
      </c>
      <c r="T80" s="48">
        <f>SUMIFS('[6]白单流水  导入新模板'!$S:$S,'[6]白单流水  导入新模板'!$C:$C,$A$2,'[6]白单流水  导入新模板'!$AF:$AF,LEFT(LEFT($C$58,5),5),'[6]白单流水  导入新模板'!$AB:$AB,LEFT(LEFT(T$3,4),4),'[6]白单流水  导入新模板'!$K:$K,$C80)</f>
        <v>0</v>
      </c>
      <c r="U80" s="48">
        <f>SUMIFS('[6]白单流水  导入新模板'!$S:$S,'[6]白单流水  导入新模板'!$C:$C,$A$2,'[6]白单流水  导入新模板'!$AF:$AF,LEFT(LEFT($C$58,5),5),'[6]白单流水  导入新模板'!$AB:$AB,LEFT(LEFT(U$3,4),4),'[6]白单流水  导入新模板'!$K:$K,$C80)</f>
        <v>0</v>
      </c>
      <c r="V80" s="48">
        <f>SUMIFS('[6]白单流水  导入新模板'!$S:$S,'[6]白单流水  导入新模板'!$C:$C,$A$2,'[6]白单流水  导入新模板'!$AF:$AF,LEFT(LEFT($C$58,5),5),'[6]白单流水  导入新模板'!$AB:$AB,LEFT(LEFT(V$3,4),4),'[6]白单流水  导入新模板'!$K:$K,$C80)</f>
        <v>0</v>
      </c>
      <c r="W80" s="48">
        <f>SUMIFS('[6]白单流水  导入新模板'!$S:$S,'[6]白单流水  导入新模板'!$C:$C,$A$2,'[6]白单流水  导入新模板'!$AF:$AF,LEFT(LEFT($C$58,5),5),'[6]白单流水  导入新模板'!$AB:$AB,LEFT(LEFT(W$3,4),4),'[6]白单流水  导入新模板'!$K:$K,$C80)</f>
        <v>0</v>
      </c>
      <c r="X80" s="48">
        <f>SUMIFS('[6]白单流水  导入新模板'!$S:$S,'[6]白单流水  导入新模板'!$C:$C,$A$2,'[6]白单流水  导入新模板'!$AF:$AF,LEFT(LEFT($C$58,5),5),'[6]白单流水  导入新模板'!$AB:$AB,LEFT(LEFT(X$3,4),4),'[6]白单流水  导入新模板'!$K:$K,$C80)</f>
        <v>0</v>
      </c>
      <c r="Y80" s="48">
        <f>SUMIFS('[6]白单流水  导入新模板'!$S:$S,'[6]白单流水  导入新模板'!$C:$C,$A$2,'[6]白单流水  导入新模板'!$AF:$AF,LEFT(LEFT($C$58,5),5),'[6]白单流水  导入新模板'!$AB:$AB,LEFT(LEFT(Y$3,4),4),'[6]白单流水  导入新模板'!$K:$K,$C80)</f>
        <v>0</v>
      </c>
      <c r="Z80" s="48">
        <f>SUMIFS('[6]白单流水  导入新模板'!$S:$S,'[6]白单流水  导入新模板'!$C:$C,$A$2,'[6]白单流水  导入新模板'!$AF:$AF,LEFT(LEFT($C$58,5),5),'[6]白单流水  导入新模板'!$AB:$AB,LEFT(LEFT(Z$3,4),4),'[6]白单流水  导入新模板'!$K:$K,$C80)</f>
        <v>0</v>
      </c>
      <c r="AA80" s="48">
        <f>SUMIFS('[6]白单流水  导入新模板'!$S:$S,'[6]白单流水  导入新模板'!$C:$C,$A$2,'[6]白单流水  导入新模板'!$AF:$AF,LEFT(LEFT($C$58,5),5),'[6]白单流水  导入新模板'!$AB:$AB,LEFT(LEFT(AA$3,4),4),'[6]白单流水  导入新模板'!$K:$K,$C80)</f>
        <v>0</v>
      </c>
      <c r="AB80" s="48">
        <f>SUMIFS('[6]白单流水  导入新模板'!$S:$S,'[6]白单流水  导入新模板'!$C:$C,$A$2,'[6]白单流水  导入新模板'!$AF:$AF,LEFT(LEFT($C$58,5),5),'[6]白单流水  导入新模板'!$AB:$AB,LEFT(LEFT(AB$3,4),4),'[6]白单流水  导入新模板'!$K:$K,$C80)</f>
        <v>0</v>
      </c>
      <c r="AC80" s="48">
        <f>SUMIFS('[6]白单流水  导入新模板'!$S:$S,'[6]白单流水  导入新模板'!$C:$C,$A$2,'[6]白单流水  导入新模板'!$AF:$AF,LEFT(LEFT($C$58,5),5),'[6]白单流水  导入新模板'!$AB:$AB,LEFT(LEFT(AC$3,4),4),'[6]白单流水  导入新模板'!$K:$K,$C80)</f>
        <v>0</v>
      </c>
      <c r="AD80" s="53">
        <f>D80-SUM(T80:AC80)</f>
        <v>0</v>
      </c>
      <c r="AE80" s="53">
        <f>SUM(AH80:AS80)</f>
        <v>0</v>
      </c>
      <c r="AF80" s="54"/>
      <c r="AG80" s="55">
        <f>AD80-AE80-AF80</f>
        <v>0</v>
      </c>
      <c r="AH80" s="48">
        <f>SUMIFS('[6]白单流水  导入新模板'!$S:$S,'[6]白单流水  导入新模板'!$C:$C,$A$2,'[6]白单流水  导入新模板'!$AF:$AF,LEFT(LEFT($C$58,5),5),'[6]白单流水  导入新模板'!$AA:$AA,AH$3,'[6]白单流水  导入新模板'!$K:$K,$C80)</f>
        <v>0</v>
      </c>
      <c r="AI80" s="48">
        <f>SUMIFS('[6]白单流水  导入新模板'!$S:$S,'[6]白单流水  导入新模板'!$C:$C,$A$2,'[6]白单流水  导入新模板'!$AF:$AF,LEFT(LEFT($C$58,5),5),'[6]白单流水  导入新模板'!$AA:$AA,AI$3,'[6]白单流水  导入新模板'!$K:$K,$C80)</f>
        <v>0</v>
      </c>
      <c r="AJ80" s="48">
        <f>SUMIFS('[6]白单流水  导入新模板'!$S:$S,'[6]白单流水  导入新模板'!$C:$C,$A$2,'[6]白单流水  导入新模板'!$AF:$AF,LEFT(LEFT($C$58,5),5),'[6]白单流水  导入新模板'!$AA:$AA,AJ$3,'[6]白单流水  导入新模板'!$K:$K,$C80)</f>
        <v>0</v>
      </c>
      <c r="AK80" s="48">
        <f>SUMIFS('[6]白单流水  导入新模板'!$S:$S,'[6]白单流水  导入新模板'!$C:$C,$A$2,'[6]白单流水  导入新模板'!$AF:$AF,LEFT(LEFT($C$58,5),5),'[6]白单流水  导入新模板'!$AA:$AA,AK$3,'[6]白单流水  导入新模板'!$K:$K,$C80)</f>
        <v>0</v>
      </c>
      <c r="AL80" s="48">
        <f>SUMIFS('[6]白单流水  导入新模板'!$S:$S,'[6]白单流水  导入新模板'!$C:$C,$A$2,'[6]白单流水  导入新模板'!$AF:$AF,LEFT(LEFT($C$58,5),5),'[6]白单流水  导入新模板'!$AA:$AA,AL$3,'[6]白单流水  导入新模板'!$K:$K,$C80)</f>
        <v>0</v>
      </c>
      <c r="AM80" s="48">
        <f>SUMIFS('[6]白单流水  导入新模板'!$S:$S,'[6]白单流水  导入新模板'!$C:$C,$A$2,'[6]白单流水  导入新模板'!$AF:$AF,LEFT(LEFT($C$58,5),5),'[6]白单流水  导入新模板'!$AA:$AA,AM$3,'[6]白单流水  导入新模板'!$K:$K,$C80)</f>
        <v>0</v>
      </c>
      <c r="AN80" s="48">
        <f>SUMIFS('[6]白单流水  导入新模板'!$S:$S,'[6]白单流水  导入新模板'!$C:$C,$A$2,'[6]白单流水  导入新模板'!$AF:$AF,LEFT(LEFT($C$58,5),5),'[6]白单流水  导入新模板'!$AA:$AA,AN$3,'[6]白单流水  导入新模板'!$K:$K,$C80)</f>
        <v>0</v>
      </c>
      <c r="AO80" s="48">
        <f>SUMIFS('[6]白单流水  导入新模板'!$S:$S,'[6]白单流水  导入新模板'!$C:$C,$A$2,'[6]白单流水  导入新模板'!$AF:$AF,LEFT(LEFT($C$58,5),5),'[6]白单流水  导入新模板'!$AA:$AA,AO$3,'[6]白单流水  导入新模板'!$K:$K,$C80)</f>
        <v>0</v>
      </c>
      <c r="AP80" s="48">
        <f>SUMIFS('[6]白单流水  导入新模板'!$S:$S,'[6]白单流水  导入新模板'!$C:$C,$A$2,'[6]白单流水  导入新模板'!$AF:$AF,LEFT(LEFT($C$58,5),5),'[6]白单流水  导入新模板'!$AA:$AA,AP$3,'[6]白单流水  导入新模板'!$K:$K,$C80)</f>
        <v>0</v>
      </c>
      <c r="AQ80" s="48">
        <f>SUMIFS('[6]白单流水  导入新模板'!$S:$S,'[6]白单流水  导入新模板'!$C:$C,$A$2,'[6]白单流水  导入新模板'!$AF:$AF,LEFT(LEFT($C$58,5),5),'[6]白单流水  导入新模板'!$AA:$AA,AQ$3,'[6]白单流水  导入新模板'!$K:$K,$C80)</f>
        <v>0</v>
      </c>
      <c r="AR80" s="48">
        <f>SUMIFS('[6]白单流水  导入新模板'!$S:$S,'[6]白单流水  导入新模板'!$C:$C,$A$2,'[6]白单流水  导入新模板'!$AF:$AF,LEFT(LEFT($C$58,5),5),'[6]白单流水  导入新模板'!$AA:$AA,AR$3,'[6]白单流水  导入新模板'!$K:$K,$C80)</f>
        <v>0</v>
      </c>
      <c r="AS80" s="48">
        <f>SUMIFS('[6]白单流水  导入新模板'!$S:$S,'[6]白单流水  导入新模板'!$C:$C,$A$2,'[6]白单流水  导入新模板'!$AF:$AF,LEFT(LEFT($C$58,5),5),'[6]白单流水  导入新模板'!$AA:$AA,AS$3,'[6]白单流水  导入新模板'!$K:$K,$C80)</f>
        <v>0</v>
      </c>
      <c r="AT80" s="69"/>
    </row>
    <row r="81" ht="31.2" spans="1:47">
      <c r="A81" s="41"/>
      <c r="B81" s="62">
        <v>4</v>
      </c>
      <c r="C81" s="42" t="s">
        <v>87</v>
      </c>
      <c r="D81" s="43"/>
      <c r="E81" s="43"/>
      <c r="F81" s="63"/>
      <c r="G81" s="44"/>
      <c r="H81" s="44"/>
      <c r="I81" s="44"/>
      <c r="J81" s="44"/>
      <c r="K81" s="43"/>
      <c r="L81" s="43">
        <f>SUM(L82:L103)</f>
        <v>0</v>
      </c>
      <c r="M81" s="43">
        <f>SUM(M82:M103)</f>
        <v>0</v>
      </c>
      <c r="N81" s="43">
        <f>SUM(N82:N103)</f>
        <v>0</v>
      </c>
      <c r="O81" s="43">
        <f>SUM(O82:O103)</f>
        <v>0</v>
      </c>
      <c r="P81" s="43">
        <f>SUM(P82:P103)</f>
        <v>0</v>
      </c>
      <c r="Q81" s="43">
        <f>SUM(Q82:Q103)</f>
        <v>0</v>
      </c>
      <c r="R81" s="43">
        <f>SUM(R82:R103)</f>
        <v>0</v>
      </c>
      <c r="S81" s="43">
        <f>SUM(S82:S103)</f>
        <v>0</v>
      </c>
      <c r="T81" s="43">
        <f>SUM(T82:T103)</f>
        <v>0</v>
      </c>
      <c r="U81" s="43">
        <f>SUM(U82:U103)</f>
        <v>0</v>
      </c>
      <c r="V81" s="43">
        <f>SUM(V82:V103)</f>
        <v>0</v>
      </c>
      <c r="W81" s="43">
        <f>SUM(W82:W103)</f>
        <v>0</v>
      </c>
      <c r="X81" s="43">
        <f>SUM(X82:X103)</f>
        <v>49000</v>
      </c>
      <c r="Y81" s="43">
        <f>SUM(Y82:Y103)</f>
        <v>51450</v>
      </c>
      <c r="Z81" s="43">
        <f>SUM(Z82:Z103)</f>
        <v>54600</v>
      </c>
      <c r="AA81" s="43">
        <f>SUM(AA82:AA103)</f>
        <v>39900</v>
      </c>
      <c r="AB81" s="43">
        <f>SUM(AB82:AB103)</f>
        <v>48300</v>
      </c>
      <c r="AC81" s="43">
        <f>SUM(AC82:AC103)</f>
        <v>52500</v>
      </c>
      <c r="AD81" s="43">
        <f>SUM(AD82:AD103)</f>
        <v>48650</v>
      </c>
      <c r="AE81" s="43">
        <f>SUM(AE82:AE103)</f>
        <v>46200</v>
      </c>
      <c r="AF81" s="43">
        <f>SUM(AF82:AF103)</f>
        <v>0</v>
      </c>
      <c r="AG81" s="43">
        <f>SUM(AG82:AG103)</f>
        <v>2450</v>
      </c>
      <c r="AH81" s="43">
        <f>SUM(AH82:AH103)</f>
        <v>14700</v>
      </c>
      <c r="AI81" s="43">
        <f>SUM(AI82:AI103)</f>
        <v>0</v>
      </c>
      <c r="AJ81" s="43">
        <f>SUM(AJ82:AJ103)</f>
        <v>8400</v>
      </c>
      <c r="AK81" s="43">
        <f>SUM(AK82:AK103)</f>
        <v>6300</v>
      </c>
      <c r="AL81" s="43">
        <f>SUM(AL82:AL103)</f>
        <v>4200</v>
      </c>
      <c r="AM81" s="43">
        <f>SUM(AM82:AM103)</f>
        <v>4200</v>
      </c>
      <c r="AN81" s="43">
        <f>SUM(AN82:AN103)</f>
        <v>2100</v>
      </c>
      <c r="AO81" s="43">
        <f>SUM(AO82:AO103)</f>
        <v>2100</v>
      </c>
      <c r="AP81" s="43">
        <f>SUM(AP82:AP103)</f>
        <v>4200</v>
      </c>
      <c r="AQ81" s="43">
        <f>SUM(AQ82:AQ103)</f>
        <v>0</v>
      </c>
      <c r="AR81" s="43">
        <f>SUM(AR82:AR103)</f>
        <v>0</v>
      </c>
      <c r="AS81" s="43">
        <f>SUM(AS82:AS103)</f>
        <v>0</v>
      </c>
      <c r="AT81" s="64"/>
      <c r="AU81" s="1">
        <f>X81+Y81+Z81+AA81+AB81+AC81+AE81</f>
        <v>341950</v>
      </c>
    </row>
    <row r="82" ht="15.6" hidden="1" spans="1:47">
      <c r="A82" s="41"/>
      <c r="B82" s="62"/>
      <c r="C82" s="65" t="s">
        <v>58</v>
      </c>
      <c r="D82" s="52">
        <f>E82*F82</f>
        <v>0</v>
      </c>
      <c r="E82" s="43"/>
      <c r="F82" s="63"/>
      <c r="G82" s="44"/>
      <c r="H82" s="44"/>
      <c r="I82" s="44"/>
      <c r="J82" s="44"/>
      <c r="K82" s="43"/>
      <c r="L82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导入新模板'!$K:$K,$C82)</f>
        <v>0</v>
      </c>
      <c r="M82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导入新模板'!$K:$K,$C82)</f>
        <v>0</v>
      </c>
      <c r="N82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导入新模板'!$K:$K,$C82)</f>
        <v>0</v>
      </c>
      <c r="O82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导入新模板'!$K:$K,$C82)</f>
        <v>0</v>
      </c>
      <c r="P82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导入新模板'!$K:$K,$C82)</f>
        <v>0</v>
      </c>
      <c r="Q82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导入新模板'!$K:$K,$C82)</f>
        <v>0</v>
      </c>
      <c r="R82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导入新模板'!$K:$K,$C82)</f>
        <v>0</v>
      </c>
      <c r="S82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导入新模板'!$K:$K,$C82)</f>
        <v>0</v>
      </c>
      <c r="T82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导入新模板'!$K:$K,$C82)</f>
        <v>0</v>
      </c>
      <c r="U82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导入新模板'!$K:$K,$C82)</f>
        <v>0</v>
      </c>
      <c r="V82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导入新模板'!$K:$K,$C82)</f>
        <v>0</v>
      </c>
      <c r="W82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导入新模板'!$K:$K,$C82)</f>
        <v>0</v>
      </c>
      <c r="X82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导入新模板'!$K:$K,$C82)</f>
        <v>0</v>
      </c>
      <c r="Y82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导入新模板'!$K:$K,$C82)</f>
        <v>0</v>
      </c>
      <c r="Z82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导入新模板'!$K:$K,$C82)</f>
        <v>0</v>
      </c>
      <c r="AA82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导入新模板'!$K:$K,$C82)</f>
        <v>0</v>
      </c>
      <c r="AB82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导入新模板'!$K:$K,$C82)</f>
        <v>0</v>
      </c>
      <c r="AC82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导入新模板'!$K:$K,$C82)</f>
        <v>0</v>
      </c>
      <c r="AD82" s="53">
        <f>D82-SUM(T82:AC82)</f>
        <v>0</v>
      </c>
      <c r="AE82" s="53">
        <f>SUM(AH82:AS82)</f>
        <v>0</v>
      </c>
      <c r="AF82" s="54"/>
      <c r="AG82" s="55">
        <f>AD82-AE82-AF82</f>
        <v>0</v>
      </c>
      <c r="AH82" s="48">
        <f>SUMIFS('[6]白单流水  导入新模板'!$S:$S,'[6]白单流水  导入新模板'!$C:$C,$A$2,'[6]白单流水  导入新模板'!$AF:$AF,LEFT(LEFT($C$81,5),5),'[6]白单流水  导入新模板'!$AA:$AA,AH$3,'[6]白单流水  导入新模板'!$K:$K,$C82)</f>
        <v>0</v>
      </c>
      <c r="AI82" s="48">
        <f>SUMIFS('[6]白单流水  导入新模板'!$S:$S,'[6]白单流水  导入新模板'!$C:$C,$A$2,'[6]白单流水  导入新模板'!$AF:$AF,LEFT(LEFT($C$81,5),5),'[6]白单流水  导入新模板'!$AA:$AA,AI$3,'[6]白单流水  导入新模板'!$K:$K,$C82)</f>
        <v>0</v>
      </c>
      <c r="AJ82" s="48">
        <f>SUMIFS('[6]白单流水  导入新模板'!$S:$S,'[6]白单流水  导入新模板'!$C:$C,$A$2,'[6]白单流水  导入新模板'!$AF:$AF,LEFT(LEFT($C$81,5),5),'[6]白单流水  导入新模板'!$AA:$AA,AJ$3,'[6]白单流水  导入新模板'!$K:$K,$C82)</f>
        <v>0</v>
      </c>
      <c r="AK82" s="48">
        <f>SUMIFS('[6]白单流水  导入新模板'!$S:$S,'[6]白单流水  导入新模板'!$C:$C,$A$2,'[6]白单流水  导入新模板'!$AF:$AF,LEFT(LEFT($C$81,5),5),'[6]白单流水  导入新模板'!$AA:$AA,AK$3,'[6]白单流水  导入新模板'!$K:$K,$C82)</f>
        <v>0</v>
      </c>
      <c r="AL82" s="48">
        <f>SUMIFS('[6]白单流水  导入新模板'!$S:$S,'[6]白单流水  导入新模板'!$C:$C,$A$2,'[6]白单流水  导入新模板'!$AF:$AF,LEFT(LEFT($C$81,5),5),'[6]白单流水  导入新模板'!$AA:$AA,AL$3,'[6]白单流水  导入新模板'!$K:$K,$C82)</f>
        <v>0</v>
      </c>
      <c r="AM82" s="48">
        <f>SUMIFS('[6]白单流水  导入新模板'!$S:$S,'[6]白单流水  导入新模板'!$C:$C,$A$2,'[6]白单流水  导入新模板'!$AF:$AF,LEFT(LEFT($C$81,5),5),'[6]白单流水  导入新模板'!$AA:$AA,AM$3,'[6]白单流水  导入新模板'!$K:$K,$C82)</f>
        <v>0</v>
      </c>
      <c r="AN82" s="48">
        <f>SUMIFS('[6]白单流水  导入新模板'!$S:$S,'[6]白单流水  导入新模板'!$C:$C,$A$2,'[6]白单流水  导入新模板'!$AF:$AF,LEFT(LEFT($C$81,5),5),'[6]白单流水  导入新模板'!$AA:$AA,AN$3,'[6]白单流水  导入新模板'!$K:$K,$C82)</f>
        <v>0</v>
      </c>
      <c r="AO82" s="48">
        <f>SUMIFS('[6]白单流水  导入新模板'!$S:$S,'[6]白单流水  导入新模板'!$C:$C,$A$2,'[6]白单流水  导入新模板'!$AF:$AF,LEFT(LEFT($C$81,5),5),'[6]白单流水  导入新模板'!$AA:$AA,AO$3,'[6]白单流水  导入新模板'!$K:$K,$C82)</f>
        <v>0</v>
      </c>
      <c r="AP82" s="48">
        <f>SUMIFS('[6]白单流水  导入新模板'!$S:$S,'[6]白单流水  导入新模板'!$C:$C,$A$2,'[6]白单流水  导入新模板'!$AF:$AF,LEFT(LEFT($C$81,5),5),'[6]白单流水  导入新模板'!$AA:$AA,AP$3,'[6]白单流水  导入新模板'!$K:$K,$C82)</f>
        <v>0</v>
      </c>
      <c r="AQ82" s="48">
        <f>SUMIFS('[6]白单流水  导入新模板'!$S:$S,'[6]白单流水  导入新模板'!$C:$C,$A$2,'[6]白单流水  导入新模板'!$AF:$AF,LEFT(LEFT($C$81,5),5),'[6]白单流水  导入新模板'!$AA:$AA,AQ$3,'[6]白单流水  导入新模板'!$K:$K,$C82)</f>
        <v>0</v>
      </c>
      <c r="AR82" s="48">
        <f>SUMIFS('[6]白单流水  导入新模板'!$S:$S,'[6]白单流水  导入新模板'!$C:$C,$A$2,'[6]白单流水  导入新模板'!$AF:$AF,LEFT(LEFT($C$81,5),5),'[6]白单流水  导入新模板'!$AA:$AA,AR$3,'[6]白单流水  导入新模板'!$K:$K,$C82)</f>
        <v>0</v>
      </c>
      <c r="AS82" s="48">
        <f>SUMIFS('[6]白单流水  导入新模板'!$S:$S,'[6]白单流水  导入新模板'!$C:$C,$A$2,'[6]白单流水  导入新模板'!$AF:$AF,LEFT(LEFT($C$81,5),5),'[6]白单流水  导入新模板'!$AA:$AA,AS$3,'[6]白单流水  导入新模板'!$K:$K,$C82)</f>
        <v>0</v>
      </c>
      <c r="AT82" s="64"/>
    </row>
    <row r="83" ht="15.6" hidden="1" spans="1:47">
      <c r="A83" s="41"/>
      <c r="B83" s="62"/>
      <c r="C83" s="65" t="s">
        <v>59</v>
      </c>
      <c r="D83" s="52">
        <f>E83*F83</f>
        <v>0</v>
      </c>
      <c r="E83" s="43"/>
      <c r="F83" s="63"/>
      <c r="G83" s="44"/>
      <c r="H83" s="44"/>
      <c r="I83" s="44"/>
      <c r="J83" s="44"/>
      <c r="K83" s="43"/>
      <c r="L83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导入新模板'!$K:$K,$C83)</f>
        <v>0</v>
      </c>
      <c r="M83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导入新模板'!$K:$K,$C83)</f>
        <v>0</v>
      </c>
      <c r="N83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导入新模板'!$K:$K,$C83)</f>
        <v>0</v>
      </c>
      <c r="O83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导入新模板'!$K:$K,$C83)</f>
        <v>0</v>
      </c>
      <c r="P83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导入新模板'!$K:$K,$C83)</f>
        <v>0</v>
      </c>
      <c r="Q83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导入新模板'!$K:$K,$C83)</f>
        <v>0</v>
      </c>
      <c r="R83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导入新模板'!$K:$K,$C83)</f>
        <v>0</v>
      </c>
      <c r="S83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导入新模板'!$K:$K,$C83)</f>
        <v>0</v>
      </c>
      <c r="T83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导入新模板'!$K:$K,$C83)</f>
        <v>0</v>
      </c>
      <c r="U83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导入新模板'!$K:$K,$C83)</f>
        <v>0</v>
      </c>
      <c r="V83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导入新模板'!$K:$K,$C83)</f>
        <v>0</v>
      </c>
      <c r="W83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导入新模板'!$K:$K,$C83)</f>
        <v>0</v>
      </c>
      <c r="X83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导入新模板'!$K:$K,$C83)</f>
        <v>0</v>
      </c>
      <c r="Y83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导入新模板'!$K:$K,$C83)</f>
        <v>0</v>
      </c>
      <c r="Z83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导入新模板'!$K:$K,$C83)</f>
        <v>0</v>
      </c>
      <c r="AA83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导入新模板'!$K:$K,$C83)</f>
        <v>0</v>
      </c>
      <c r="AB83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导入新模板'!$K:$K,$C83)</f>
        <v>0</v>
      </c>
      <c r="AC83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导入新模板'!$K:$K,$C83)</f>
        <v>0</v>
      </c>
      <c r="AD83" s="53">
        <f>D83-SUM(T83:AC83)</f>
        <v>0</v>
      </c>
      <c r="AE83" s="53">
        <f>SUM(AH83:AS83)</f>
        <v>0</v>
      </c>
      <c r="AF83" s="54"/>
      <c r="AG83" s="55">
        <f>AD83-AE83-AF83</f>
        <v>0</v>
      </c>
      <c r="AH83" s="48">
        <f>SUMIFS('[6]白单流水  导入新模板'!$S:$S,'[6]白单流水  导入新模板'!$C:$C,$A$2,'[6]白单流水  导入新模板'!$AF:$AF,LEFT(LEFT($C$81,5),5),'[6]白单流水  导入新模板'!$AA:$AA,AH$3,'[6]白单流水  导入新模板'!$K:$K,$C83)</f>
        <v>0</v>
      </c>
      <c r="AI83" s="48">
        <f>SUMIFS('[6]白单流水  导入新模板'!$S:$S,'[6]白单流水  导入新模板'!$C:$C,$A$2,'[6]白单流水  导入新模板'!$AF:$AF,LEFT(LEFT($C$81,5),5),'[6]白单流水  导入新模板'!$AA:$AA,AI$3,'[6]白单流水  导入新模板'!$K:$K,$C83)</f>
        <v>0</v>
      </c>
      <c r="AJ83" s="48">
        <f>SUMIFS('[6]白单流水  导入新模板'!$S:$S,'[6]白单流水  导入新模板'!$C:$C,$A$2,'[6]白单流水  导入新模板'!$AF:$AF,LEFT(LEFT($C$81,5),5),'[6]白单流水  导入新模板'!$AA:$AA,AJ$3,'[6]白单流水  导入新模板'!$K:$K,$C83)</f>
        <v>0</v>
      </c>
      <c r="AK83" s="48">
        <f>SUMIFS('[6]白单流水  导入新模板'!$S:$S,'[6]白单流水  导入新模板'!$C:$C,$A$2,'[6]白单流水  导入新模板'!$AF:$AF,LEFT(LEFT($C$81,5),5),'[6]白单流水  导入新模板'!$AA:$AA,AK$3,'[6]白单流水  导入新模板'!$K:$K,$C83)</f>
        <v>0</v>
      </c>
      <c r="AL83" s="48">
        <f>SUMIFS('[6]白单流水  导入新模板'!$S:$S,'[6]白单流水  导入新模板'!$C:$C,$A$2,'[6]白单流水  导入新模板'!$AF:$AF,LEFT(LEFT($C$81,5),5),'[6]白单流水  导入新模板'!$AA:$AA,AL$3,'[6]白单流水  导入新模板'!$K:$K,$C83)</f>
        <v>0</v>
      </c>
      <c r="AM83" s="48">
        <f>SUMIFS('[6]白单流水  导入新模板'!$S:$S,'[6]白单流水  导入新模板'!$C:$C,$A$2,'[6]白单流水  导入新模板'!$AF:$AF,LEFT(LEFT($C$81,5),5),'[6]白单流水  导入新模板'!$AA:$AA,AM$3,'[6]白单流水  导入新模板'!$K:$K,$C83)</f>
        <v>0</v>
      </c>
      <c r="AN83" s="48">
        <f>SUMIFS('[6]白单流水  导入新模板'!$S:$S,'[6]白单流水  导入新模板'!$C:$C,$A$2,'[6]白单流水  导入新模板'!$AF:$AF,LEFT(LEFT($C$81,5),5),'[6]白单流水  导入新模板'!$AA:$AA,AN$3,'[6]白单流水  导入新模板'!$K:$K,$C83)</f>
        <v>0</v>
      </c>
      <c r="AO83" s="48">
        <f>SUMIFS('[6]白单流水  导入新模板'!$S:$S,'[6]白单流水  导入新模板'!$C:$C,$A$2,'[6]白单流水  导入新模板'!$AF:$AF,LEFT(LEFT($C$81,5),5),'[6]白单流水  导入新模板'!$AA:$AA,AO$3,'[6]白单流水  导入新模板'!$K:$K,$C83)</f>
        <v>0</v>
      </c>
      <c r="AP83" s="48">
        <f>SUMIFS('[6]白单流水  导入新模板'!$S:$S,'[6]白单流水  导入新模板'!$C:$C,$A$2,'[6]白单流水  导入新模板'!$AF:$AF,LEFT(LEFT($C$81,5),5),'[6]白单流水  导入新模板'!$AA:$AA,AP$3,'[6]白单流水  导入新模板'!$K:$K,$C83)</f>
        <v>0</v>
      </c>
      <c r="AQ83" s="48">
        <f>SUMIFS('[6]白单流水  导入新模板'!$S:$S,'[6]白单流水  导入新模板'!$C:$C,$A$2,'[6]白单流水  导入新模板'!$AF:$AF,LEFT(LEFT($C$81,5),5),'[6]白单流水  导入新模板'!$AA:$AA,AQ$3,'[6]白单流水  导入新模板'!$K:$K,$C83)</f>
        <v>0</v>
      </c>
      <c r="AR83" s="48">
        <f>SUMIFS('[6]白单流水  导入新模板'!$S:$S,'[6]白单流水  导入新模板'!$C:$C,$A$2,'[6]白单流水  导入新模板'!$AF:$AF,LEFT(LEFT($C$81,5),5),'[6]白单流水  导入新模板'!$AA:$AA,AR$3,'[6]白单流水  导入新模板'!$K:$K,$C83)</f>
        <v>0</v>
      </c>
      <c r="AS83" s="48">
        <f>SUMIFS('[6]白单流水  导入新模板'!$S:$S,'[6]白单流水  导入新模板'!$C:$C,$A$2,'[6]白单流水  导入新模板'!$AF:$AF,LEFT(LEFT($C$81,5),5),'[6]白单流水  导入新模板'!$AA:$AA,AS$3,'[6]白单流水  导入新模板'!$K:$K,$C83)</f>
        <v>0</v>
      </c>
      <c r="AT83" s="64"/>
    </row>
    <row r="84" ht="15.6" hidden="1" spans="1:47">
      <c r="A84" s="41"/>
      <c r="B84" s="62"/>
      <c r="C84" s="65" t="s">
        <v>60</v>
      </c>
      <c r="D84" s="52">
        <f>E84*F84</f>
        <v>0</v>
      </c>
      <c r="E84" s="43"/>
      <c r="F84" s="63"/>
      <c r="G84" s="44"/>
      <c r="H84" s="44"/>
      <c r="I84" s="44"/>
      <c r="J84" s="44"/>
      <c r="K84" s="43"/>
      <c r="L84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导入新模板'!$K:$K,$C84)</f>
        <v>0</v>
      </c>
      <c r="M84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导入新模板'!$K:$K,$C84)</f>
        <v>0</v>
      </c>
      <c r="N84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导入新模板'!$K:$K,$C84)</f>
        <v>0</v>
      </c>
      <c r="O84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导入新模板'!$K:$K,$C84)</f>
        <v>0</v>
      </c>
      <c r="P84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导入新模板'!$K:$K,$C84)</f>
        <v>0</v>
      </c>
      <c r="Q84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导入新模板'!$K:$K,$C84)</f>
        <v>0</v>
      </c>
      <c r="R84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导入新模板'!$K:$K,$C84)</f>
        <v>0</v>
      </c>
      <c r="S84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导入新模板'!$K:$K,$C84)</f>
        <v>0</v>
      </c>
      <c r="T84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导入新模板'!$K:$K,$C84)</f>
        <v>0</v>
      </c>
      <c r="U84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导入新模板'!$K:$K,$C84)</f>
        <v>0</v>
      </c>
      <c r="V84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导入新模板'!$K:$K,$C84)</f>
        <v>0</v>
      </c>
      <c r="W84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导入新模板'!$K:$K,$C84)</f>
        <v>0</v>
      </c>
      <c r="X84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导入新模板'!$K:$K,$C84)</f>
        <v>0</v>
      </c>
      <c r="Y84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导入新模板'!$K:$K,$C84)</f>
        <v>0</v>
      </c>
      <c r="Z84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导入新模板'!$K:$K,$C84)</f>
        <v>0</v>
      </c>
      <c r="AA84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导入新模板'!$K:$K,$C84)</f>
        <v>0</v>
      </c>
      <c r="AB84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导入新模板'!$K:$K,$C84)</f>
        <v>0</v>
      </c>
      <c r="AC84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导入新模板'!$K:$K,$C84)</f>
        <v>0</v>
      </c>
      <c r="AD84" s="53">
        <f>D84-SUM(T84:AC84)</f>
        <v>0</v>
      </c>
      <c r="AE84" s="53">
        <f>SUM(AH84:AS84)</f>
        <v>0</v>
      </c>
      <c r="AF84" s="54"/>
      <c r="AG84" s="55">
        <f>AD84-AE84-AF84</f>
        <v>0</v>
      </c>
      <c r="AH84" s="48">
        <f>SUMIFS('[6]白单流水  导入新模板'!$S:$S,'[6]白单流水  导入新模板'!$C:$C,$A$2,'[6]白单流水  导入新模板'!$AF:$AF,LEFT(LEFT($C$81,5),5),'[6]白单流水  导入新模板'!$AA:$AA,AH$3,'[6]白单流水  导入新模板'!$K:$K,$C84)</f>
        <v>0</v>
      </c>
      <c r="AI84" s="48">
        <f>SUMIFS('[6]白单流水  导入新模板'!$S:$S,'[6]白单流水  导入新模板'!$C:$C,$A$2,'[6]白单流水  导入新模板'!$AF:$AF,LEFT(LEFT($C$81,5),5),'[6]白单流水  导入新模板'!$AA:$AA,AI$3,'[6]白单流水  导入新模板'!$K:$K,$C84)</f>
        <v>0</v>
      </c>
      <c r="AJ84" s="48">
        <f>SUMIFS('[6]白单流水  导入新模板'!$S:$S,'[6]白单流水  导入新模板'!$C:$C,$A$2,'[6]白单流水  导入新模板'!$AF:$AF,LEFT(LEFT($C$81,5),5),'[6]白单流水  导入新模板'!$AA:$AA,AJ$3,'[6]白单流水  导入新模板'!$K:$K,$C84)</f>
        <v>0</v>
      </c>
      <c r="AK84" s="48">
        <f>SUMIFS('[6]白单流水  导入新模板'!$S:$S,'[6]白单流水  导入新模板'!$C:$C,$A$2,'[6]白单流水  导入新模板'!$AF:$AF,LEFT(LEFT($C$81,5),5),'[6]白单流水  导入新模板'!$AA:$AA,AK$3,'[6]白单流水  导入新模板'!$K:$K,$C84)</f>
        <v>0</v>
      </c>
      <c r="AL84" s="48">
        <f>SUMIFS('[6]白单流水  导入新模板'!$S:$S,'[6]白单流水  导入新模板'!$C:$C,$A$2,'[6]白单流水  导入新模板'!$AF:$AF,LEFT(LEFT($C$81,5),5),'[6]白单流水  导入新模板'!$AA:$AA,AL$3,'[6]白单流水  导入新模板'!$K:$K,$C84)</f>
        <v>0</v>
      </c>
      <c r="AM84" s="48">
        <f>SUMIFS('[6]白单流水  导入新模板'!$S:$S,'[6]白单流水  导入新模板'!$C:$C,$A$2,'[6]白单流水  导入新模板'!$AF:$AF,LEFT(LEFT($C$81,5),5),'[6]白单流水  导入新模板'!$AA:$AA,AM$3,'[6]白单流水  导入新模板'!$K:$K,$C84)</f>
        <v>0</v>
      </c>
      <c r="AN84" s="48">
        <f>SUMIFS('[6]白单流水  导入新模板'!$S:$S,'[6]白单流水  导入新模板'!$C:$C,$A$2,'[6]白单流水  导入新模板'!$AF:$AF,LEFT(LEFT($C$81,5),5),'[6]白单流水  导入新模板'!$AA:$AA,AN$3,'[6]白单流水  导入新模板'!$K:$K,$C84)</f>
        <v>0</v>
      </c>
      <c r="AO84" s="48">
        <f>SUMIFS('[6]白单流水  导入新模板'!$S:$S,'[6]白单流水  导入新模板'!$C:$C,$A$2,'[6]白单流水  导入新模板'!$AF:$AF,LEFT(LEFT($C$81,5),5),'[6]白单流水  导入新模板'!$AA:$AA,AO$3,'[6]白单流水  导入新模板'!$K:$K,$C84)</f>
        <v>0</v>
      </c>
      <c r="AP84" s="48">
        <f>SUMIFS('[6]白单流水  导入新模板'!$S:$S,'[6]白单流水  导入新模板'!$C:$C,$A$2,'[6]白单流水  导入新模板'!$AF:$AF,LEFT(LEFT($C$81,5),5),'[6]白单流水  导入新模板'!$AA:$AA,AP$3,'[6]白单流水  导入新模板'!$K:$K,$C84)</f>
        <v>0</v>
      </c>
      <c r="AQ84" s="48">
        <f>SUMIFS('[6]白单流水  导入新模板'!$S:$S,'[6]白单流水  导入新模板'!$C:$C,$A$2,'[6]白单流水  导入新模板'!$AF:$AF,LEFT(LEFT($C$81,5),5),'[6]白单流水  导入新模板'!$AA:$AA,AQ$3,'[6]白单流水  导入新模板'!$K:$K,$C84)</f>
        <v>0</v>
      </c>
      <c r="AR84" s="48">
        <f>SUMIFS('[6]白单流水  导入新模板'!$S:$S,'[6]白单流水  导入新模板'!$C:$C,$A$2,'[6]白单流水  导入新模板'!$AF:$AF,LEFT(LEFT($C$81,5),5),'[6]白单流水  导入新模板'!$AA:$AA,AR$3,'[6]白单流水  导入新模板'!$K:$K,$C84)</f>
        <v>0</v>
      </c>
      <c r="AS84" s="48">
        <f>SUMIFS('[6]白单流水  导入新模板'!$S:$S,'[6]白单流水  导入新模板'!$C:$C,$A$2,'[6]白单流水  导入新模板'!$AF:$AF,LEFT(LEFT($C$81,5),5),'[6]白单流水  导入新模板'!$AA:$AA,AS$3,'[6]白单流水  导入新模板'!$K:$K,$C84)</f>
        <v>0</v>
      </c>
      <c r="AT84" s="64"/>
    </row>
    <row r="85" ht="15.6" hidden="1" spans="1:47">
      <c r="A85" s="41"/>
      <c r="B85" s="62"/>
      <c r="C85" s="65" t="s">
        <v>61</v>
      </c>
      <c r="D85" s="52">
        <f>E85*F85</f>
        <v>0</v>
      </c>
      <c r="E85" s="43"/>
      <c r="F85" s="63"/>
      <c r="G85" s="44"/>
      <c r="H85" s="44"/>
      <c r="I85" s="44"/>
      <c r="J85" s="44"/>
      <c r="K85" s="43"/>
      <c r="L85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导入新模板'!$K:$K,$C85)</f>
        <v>0</v>
      </c>
      <c r="M85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导入新模板'!$K:$K,$C85)</f>
        <v>0</v>
      </c>
      <c r="N85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导入新模板'!$K:$K,$C85)</f>
        <v>0</v>
      </c>
      <c r="O85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导入新模板'!$K:$K,$C85)</f>
        <v>0</v>
      </c>
      <c r="P85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导入新模板'!$K:$K,$C85)</f>
        <v>0</v>
      </c>
      <c r="Q85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导入新模板'!$K:$K,$C85)</f>
        <v>0</v>
      </c>
      <c r="R85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导入新模板'!$K:$K,$C85)</f>
        <v>0</v>
      </c>
      <c r="S85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导入新模板'!$K:$K,$C85)</f>
        <v>0</v>
      </c>
      <c r="T85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导入新模板'!$K:$K,$C85)</f>
        <v>0</v>
      </c>
      <c r="U85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导入新模板'!$K:$K,$C85)</f>
        <v>0</v>
      </c>
      <c r="V85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导入新模板'!$K:$K,$C85)</f>
        <v>0</v>
      </c>
      <c r="W85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导入新模板'!$K:$K,$C85)</f>
        <v>0</v>
      </c>
      <c r="X85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导入新模板'!$K:$K,$C85)</f>
        <v>0</v>
      </c>
      <c r="Y85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导入新模板'!$K:$K,$C85)</f>
        <v>0</v>
      </c>
      <c r="Z85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导入新模板'!$K:$K,$C85)</f>
        <v>0</v>
      </c>
      <c r="AA85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导入新模板'!$K:$K,$C85)</f>
        <v>0</v>
      </c>
      <c r="AB85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导入新模板'!$K:$K,$C85)</f>
        <v>0</v>
      </c>
      <c r="AC85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导入新模板'!$K:$K,$C85)</f>
        <v>0</v>
      </c>
      <c r="AD85" s="53">
        <f>D85-SUM(T85:AC85)</f>
        <v>0</v>
      </c>
      <c r="AE85" s="53">
        <f>SUM(AH85:AS85)</f>
        <v>0</v>
      </c>
      <c r="AF85" s="54"/>
      <c r="AG85" s="55">
        <f>AD85-AE85-AF85</f>
        <v>0</v>
      </c>
      <c r="AH85" s="48">
        <f>SUMIFS('[6]白单流水  导入新模板'!$S:$S,'[6]白单流水  导入新模板'!$C:$C,$A$2,'[6]白单流水  导入新模板'!$AF:$AF,LEFT(LEFT($C$81,5),5),'[6]白单流水  导入新模板'!$AA:$AA,AH$3,'[6]白单流水  导入新模板'!$K:$K,$C85)</f>
        <v>0</v>
      </c>
      <c r="AI85" s="48">
        <f>SUMIFS('[6]白单流水  导入新模板'!$S:$S,'[6]白单流水  导入新模板'!$C:$C,$A$2,'[6]白单流水  导入新模板'!$AF:$AF,LEFT(LEFT($C$81,5),5),'[6]白单流水  导入新模板'!$AA:$AA,AI$3,'[6]白单流水  导入新模板'!$K:$K,$C85)</f>
        <v>0</v>
      </c>
      <c r="AJ85" s="48">
        <f>SUMIFS('[6]白单流水  导入新模板'!$S:$S,'[6]白单流水  导入新模板'!$C:$C,$A$2,'[6]白单流水  导入新模板'!$AF:$AF,LEFT(LEFT($C$81,5),5),'[6]白单流水  导入新模板'!$AA:$AA,AJ$3,'[6]白单流水  导入新模板'!$K:$K,$C85)</f>
        <v>0</v>
      </c>
      <c r="AK85" s="48">
        <f>SUMIFS('[6]白单流水  导入新模板'!$S:$S,'[6]白单流水  导入新模板'!$C:$C,$A$2,'[6]白单流水  导入新模板'!$AF:$AF,LEFT(LEFT($C$81,5),5),'[6]白单流水  导入新模板'!$AA:$AA,AK$3,'[6]白单流水  导入新模板'!$K:$K,$C85)</f>
        <v>0</v>
      </c>
      <c r="AL85" s="48">
        <f>SUMIFS('[6]白单流水  导入新模板'!$S:$S,'[6]白单流水  导入新模板'!$C:$C,$A$2,'[6]白单流水  导入新模板'!$AF:$AF,LEFT(LEFT($C$81,5),5),'[6]白单流水  导入新模板'!$AA:$AA,AL$3,'[6]白单流水  导入新模板'!$K:$K,$C85)</f>
        <v>0</v>
      </c>
      <c r="AM85" s="48">
        <f>SUMIFS('[6]白单流水  导入新模板'!$S:$S,'[6]白单流水  导入新模板'!$C:$C,$A$2,'[6]白单流水  导入新模板'!$AF:$AF,LEFT(LEFT($C$81,5),5),'[6]白单流水  导入新模板'!$AA:$AA,AM$3,'[6]白单流水  导入新模板'!$K:$K,$C85)</f>
        <v>0</v>
      </c>
      <c r="AN85" s="48">
        <f>SUMIFS('[6]白单流水  导入新模板'!$S:$S,'[6]白单流水  导入新模板'!$C:$C,$A$2,'[6]白单流水  导入新模板'!$AF:$AF,LEFT(LEFT($C$81,5),5),'[6]白单流水  导入新模板'!$AA:$AA,AN$3,'[6]白单流水  导入新模板'!$K:$K,$C85)</f>
        <v>0</v>
      </c>
      <c r="AO85" s="48">
        <f>SUMIFS('[6]白单流水  导入新模板'!$S:$S,'[6]白单流水  导入新模板'!$C:$C,$A$2,'[6]白单流水  导入新模板'!$AF:$AF,LEFT(LEFT($C$81,5),5),'[6]白单流水  导入新模板'!$AA:$AA,AO$3,'[6]白单流水  导入新模板'!$K:$K,$C85)</f>
        <v>0</v>
      </c>
      <c r="AP85" s="48">
        <f>SUMIFS('[6]白单流水  导入新模板'!$S:$S,'[6]白单流水  导入新模板'!$C:$C,$A$2,'[6]白单流水  导入新模板'!$AF:$AF,LEFT(LEFT($C$81,5),5),'[6]白单流水  导入新模板'!$AA:$AA,AP$3,'[6]白单流水  导入新模板'!$K:$K,$C85)</f>
        <v>0</v>
      </c>
      <c r="AQ85" s="48">
        <f>SUMIFS('[6]白单流水  导入新模板'!$S:$S,'[6]白单流水  导入新模板'!$C:$C,$A$2,'[6]白单流水  导入新模板'!$AF:$AF,LEFT(LEFT($C$81,5),5),'[6]白单流水  导入新模板'!$AA:$AA,AQ$3,'[6]白单流水  导入新模板'!$K:$K,$C85)</f>
        <v>0</v>
      </c>
      <c r="AR85" s="48">
        <f>SUMIFS('[6]白单流水  导入新模板'!$S:$S,'[6]白单流水  导入新模板'!$C:$C,$A$2,'[6]白单流水  导入新模板'!$AF:$AF,LEFT(LEFT($C$81,5),5),'[6]白单流水  导入新模板'!$AA:$AA,AR$3,'[6]白单流水  导入新模板'!$K:$K,$C85)</f>
        <v>0</v>
      </c>
      <c r="AS85" s="48">
        <f>SUMIFS('[6]白单流水  导入新模板'!$S:$S,'[6]白单流水  导入新模板'!$C:$C,$A$2,'[6]白单流水  导入新模板'!$AF:$AF,LEFT(LEFT($C$81,5),5),'[6]白单流水  导入新模板'!$AA:$AA,AS$3,'[6]白单流水  导入新模板'!$K:$K,$C85)</f>
        <v>0</v>
      </c>
      <c r="AT85" s="64"/>
    </row>
    <row r="86" ht="15.6" hidden="1" spans="1:47">
      <c r="A86" s="41"/>
      <c r="B86" s="62"/>
      <c r="C86" s="65" t="s">
        <v>62</v>
      </c>
      <c r="D86" s="52">
        <f>E86*F86</f>
        <v>0</v>
      </c>
      <c r="E86" s="66"/>
      <c r="F86" s="67"/>
      <c r="G86" s="68"/>
      <c r="H86" s="68"/>
      <c r="I86" s="68"/>
      <c r="J86" s="68"/>
      <c r="K86" s="66"/>
      <c r="L86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导入新模板'!$K:$K,$C86)</f>
        <v>0</v>
      </c>
      <c r="M86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导入新模板'!$K:$K,$C86)</f>
        <v>0</v>
      </c>
      <c r="N86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导入新模板'!$K:$K,$C86)</f>
        <v>0</v>
      </c>
      <c r="O86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导入新模板'!$K:$K,$C86)</f>
        <v>0</v>
      </c>
      <c r="P86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导入新模板'!$K:$K,$C86)</f>
        <v>0</v>
      </c>
      <c r="Q86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导入新模板'!$K:$K,$C86)</f>
        <v>0</v>
      </c>
      <c r="R86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导入新模板'!$K:$K,$C86)</f>
        <v>0</v>
      </c>
      <c r="S86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导入新模板'!$K:$K,$C86)</f>
        <v>0</v>
      </c>
      <c r="T86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导入新模板'!$K:$K,$C86)</f>
        <v>0</v>
      </c>
      <c r="U86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导入新模板'!$K:$K,$C86)</f>
        <v>0</v>
      </c>
      <c r="V86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导入新模板'!$K:$K,$C86)</f>
        <v>0</v>
      </c>
      <c r="W86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导入新模板'!$K:$K,$C86)</f>
        <v>0</v>
      </c>
      <c r="X86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导入新模板'!$K:$K,$C86)</f>
        <v>0</v>
      </c>
      <c r="Y86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导入新模板'!$K:$K,$C86)</f>
        <v>0</v>
      </c>
      <c r="Z86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导入新模板'!$K:$K,$C86)</f>
        <v>0</v>
      </c>
      <c r="AA86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导入新模板'!$K:$K,$C86)</f>
        <v>0</v>
      </c>
      <c r="AB86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导入新模板'!$K:$K,$C86)</f>
        <v>0</v>
      </c>
      <c r="AC86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导入新模板'!$K:$K,$C86)</f>
        <v>0</v>
      </c>
      <c r="AD86" s="53">
        <f>D86-SUM(T86:AC86)</f>
        <v>0</v>
      </c>
      <c r="AE86" s="53">
        <f>SUM(AH86:AS86)</f>
        <v>0</v>
      </c>
      <c r="AF86" s="54"/>
      <c r="AG86" s="55">
        <f>AD86-AE86-AF86</f>
        <v>0</v>
      </c>
      <c r="AH86" s="48">
        <f>SUMIFS('[6]白单流水  导入新模板'!$S:$S,'[6]白单流水  导入新模板'!$C:$C,$A$2,'[6]白单流水  导入新模板'!$AF:$AF,LEFT(LEFT($C$81,5),5),'[6]白单流水  导入新模板'!$AA:$AA,AH$3,'[6]白单流水  导入新模板'!$K:$K,$C86)</f>
        <v>0</v>
      </c>
      <c r="AI86" s="48">
        <f>SUMIFS('[6]白单流水  导入新模板'!$S:$S,'[6]白单流水  导入新模板'!$C:$C,$A$2,'[6]白单流水  导入新模板'!$AF:$AF,LEFT(LEFT($C$81,5),5),'[6]白单流水  导入新模板'!$AA:$AA,AI$3,'[6]白单流水  导入新模板'!$K:$K,$C86)</f>
        <v>0</v>
      </c>
      <c r="AJ86" s="48">
        <f>SUMIFS('[6]白单流水  导入新模板'!$S:$S,'[6]白单流水  导入新模板'!$C:$C,$A$2,'[6]白单流水  导入新模板'!$AF:$AF,LEFT(LEFT($C$81,5),5),'[6]白单流水  导入新模板'!$AA:$AA,AJ$3,'[6]白单流水  导入新模板'!$K:$K,$C86)</f>
        <v>0</v>
      </c>
      <c r="AK86" s="48">
        <f>SUMIFS('[6]白单流水  导入新模板'!$S:$S,'[6]白单流水  导入新模板'!$C:$C,$A$2,'[6]白单流水  导入新模板'!$AF:$AF,LEFT(LEFT($C$81,5),5),'[6]白单流水  导入新模板'!$AA:$AA,AK$3,'[6]白单流水  导入新模板'!$K:$K,$C86)</f>
        <v>0</v>
      </c>
      <c r="AL86" s="48">
        <f>SUMIFS('[6]白单流水  导入新模板'!$S:$S,'[6]白单流水  导入新模板'!$C:$C,$A$2,'[6]白单流水  导入新模板'!$AF:$AF,LEFT(LEFT($C$81,5),5),'[6]白单流水  导入新模板'!$AA:$AA,AL$3,'[6]白单流水  导入新模板'!$K:$K,$C86)</f>
        <v>0</v>
      </c>
      <c r="AM86" s="48">
        <f>SUMIFS('[6]白单流水  导入新模板'!$S:$S,'[6]白单流水  导入新模板'!$C:$C,$A$2,'[6]白单流水  导入新模板'!$AF:$AF,LEFT(LEFT($C$81,5),5),'[6]白单流水  导入新模板'!$AA:$AA,AM$3,'[6]白单流水  导入新模板'!$K:$K,$C86)</f>
        <v>0</v>
      </c>
      <c r="AN86" s="48">
        <f>SUMIFS('[6]白单流水  导入新模板'!$S:$S,'[6]白单流水  导入新模板'!$C:$C,$A$2,'[6]白单流水  导入新模板'!$AF:$AF,LEFT(LEFT($C$81,5),5),'[6]白单流水  导入新模板'!$AA:$AA,AN$3,'[6]白单流水  导入新模板'!$K:$K,$C86)</f>
        <v>0</v>
      </c>
      <c r="AO86" s="48">
        <f>SUMIFS('[6]白单流水  导入新模板'!$S:$S,'[6]白单流水  导入新模板'!$C:$C,$A$2,'[6]白单流水  导入新模板'!$AF:$AF,LEFT(LEFT($C$81,5),5),'[6]白单流水  导入新模板'!$AA:$AA,AO$3,'[6]白单流水  导入新模板'!$K:$K,$C86)</f>
        <v>0</v>
      </c>
      <c r="AP86" s="48">
        <f>SUMIFS('[6]白单流水  导入新模板'!$S:$S,'[6]白单流水  导入新模板'!$C:$C,$A$2,'[6]白单流水  导入新模板'!$AF:$AF,LEFT(LEFT($C$81,5),5),'[6]白单流水  导入新模板'!$AA:$AA,AP$3,'[6]白单流水  导入新模板'!$K:$K,$C86)</f>
        <v>0</v>
      </c>
      <c r="AQ86" s="48">
        <f>SUMIFS('[6]白单流水  导入新模板'!$S:$S,'[6]白单流水  导入新模板'!$C:$C,$A$2,'[6]白单流水  导入新模板'!$AF:$AF,LEFT(LEFT($C$81,5),5),'[6]白单流水  导入新模板'!$AA:$AA,AQ$3,'[6]白单流水  导入新模板'!$K:$K,$C86)</f>
        <v>0</v>
      </c>
      <c r="AR86" s="48">
        <f>SUMIFS('[6]白单流水  导入新模板'!$S:$S,'[6]白单流水  导入新模板'!$C:$C,$A$2,'[6]白单流水  导入新模板'!$AF:$AF,LEFT(LEFT($C$81,5),5),'[6]白单流水  导入新模板'!$AA:$AA,AR$3,'[6]白单流水  导入新模板'!$K:$K,$C86)</f>
        <v>0</v>
      </c>
      <c r="AS86" s="48">
        <f>SUMIFS('[6]白单流水  导入新模板'!$S:$S,'[6]白单流水  导入新模板'!$C:$C,$A$2,'[6]白单流水  导入新模板'!$AF:$AF,LEFT(LEFT($C$81,5),5),'[6]白单流水  导入新模板'!$AA:$AA,AS$3,'[6]白单流水  导入新模板'!$K:$K,$C86)</f>
        <v>0</v>
      </c>
      <c r="AT86" s="69"/>
    </row>
    <row r="87" ht="15.6" hidden="1" spans="1:47">
      <c r="A87" s="41"/>
      <c r="B87" s="62"/>
      <c r="C87" s="65" t="s">
        <v>63</v>
      </c>
      <c r="D87" s="52">
        <f>E87*F87</f>
        <v>0</v>
      </c>
      <c r="E87" s="43"/>
      <c r="F87" s="63"/>
      <c r="G87" s="44"/>
      <c r="H87" s="44"/>
      <c r="I87" s="44"/>
      <c r="J87" s="44"/>
      <c r="K87" s="43"/>
      <c r="L87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导入新模板'!$K:$K,$C87)</f>
        <v>0</v>
      </c>
      <c r="M87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导入新模板'!$K:$K,$C87)</f>
        <v>0</v>
      </c>
      <c r="N87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导入新模板'!$K:$K,$C87)</f>
        <v>0</v>
      </c>
      <c r="O87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导入新模板'!$K:$K,$C87)</f>
        <v>0</v>
      </c>
      <c r="P87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导入新模板'!$K:$K,$C87)</f>
        <v>0</v>
      </c>
      <c r="Q87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导入新模板'!$K:$K,$C87)</f>
        <v>0</v>
      </c>
      <c r="R87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导入新模板'!$K:$K,$C87)</f>
        <v>0</v>
      </c>
      <c r="S87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导入新模板'!$K:$K,$C87)</f>
        <v>0</v>
      </c>
      <c r="T87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导入新模板'!$K:$K,$C87)</f>
        <v>0</v>
      </c>
      <c r="U87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导入新模板'!$K:$K,$C87)</f>
        <v>0</v>
      </c>
      <c r="V87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导入新模板'!$K:$K,$C87)</f>
        <v>0</v>
      </c>
      <c r="W87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导入新模板'!$K:$K,$C87)</f>
        <v>0</v>
      </c>
      <c r="X87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导入新模板'!$K:$K,$C87)</f>
        <v>0</v>
      </c>
      <c r="Y87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导入新模板'!$K:$K,$C87)</f>
        <v>0</v>
      </c>
      <c r="Z87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导入新模板'!$K:$K,$C87)</f>
        <v>0</v>
      </c>
      <c r="AA87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导入新模板'!$K:$K,$C87)</f>
        <v>0</v>
      </c>
      <c r="AB87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导入新模板'!$K:$K,$C87)</f>
        <v>0</v>
      </c>
      <c r="AC87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导入新模板'!$K:$K,$C87)</f>
        <v>0</v>
      </c>
      <c r="AD87" s="53">
        <f>D87-SUM(T87:AC87)</f>
        <v>0</v>
      </c>
      <c r="AE87" s="53">
        <f>SUM(AH87:AS87)</f>
        <v>0</v>
      </c>
      <c r="AF87" s="54"/>
      <c r="AG87" s="55">
        <f>AD87-AE87-AF87</f>
        <v>0</v>
      </c>
      <c r="AH87" s="48">
        <f>SUMIFS('[6]白单流水  导入新模板'!$S:$S,'[6]白单流水  导入新模板'!$C:$C,$A$2,'[6]白单流水  导入新模板'!$AF:$AF,LEFT(LEFT($C$81,5),5),'[6]白单流水  导入新模板'!$AA:$AA,AH$3,'[6]白单流水  导入新模板'!$K:$K,$C87)</f>
        <v>0</v>
      </c>
      <c r="AI87" s="48">
        <f>SUMIFS('[6]白单流水  导入新模板'!$S:$S,'[6]白单流水  导入新模板'!$C:$C,$A$2,'[6]白单流水  导入新模板'!$AF:$AF,LEFT(LEFT($C$81,5),5),'[6]白单流水  导入新模板'!$AA:$AA,AI$3,'[6]白单流水  导入新模板'!$K:$K,$C87)</f>
        <v>0</v>
      </c>
      <c r="AJ87" s="48">
        <f>SUMIFS('[6]白单流水  导入新模板'!$S:$S,'[6]白单流水  导入新模板'!$C:$C,$A$2,'[6]白单流水  导入新模板'!$AF:$AF,LEFT(LEFT($C$81,5),5),'[6]白单流水  导入新模板'!$AA:$AA,AJ$3,'[6]白单流水  导入新模板'!$K:$K,$C87)</f>
        <v>0</v>
      </c>
      <c r="AK87" s="48">
        <f>SUMIFS('[6]白单流水  导入新模板'!$S:$S,'[6]白单流水  导入新模板'!$C:$C,$A$2,'[6]白单流水  导入新模板'!$AF:$AF,LEFT(LEFT($C$81,5),5),'[6]白单流水  导入新模板'!$AA:$AA,AK$3,'[6]白单流水  导入新模板'!$K:$K,$C87)</f>
        <v>0</v>
      </c>
      <c r="AL87" s="48">
        <f>SUMIFS('[6]白单流水  导入新模板'!$S:$S,'[6]白单流水  导入新模板'!$C:$C,$A$2,'[6]白单流水  导入新模板'!$AF:$AF,LEFT(LEFT($C$81,5),5),'[6]白单流水  导入新模板'!$AA:$AA,AL$3,'[6]白单流水  导入新模板'!$K:$K,$C87)</f>
        <v>0</v>
      </c>
      <c r="AM87" s="48">
        <f>SUMIFS('[6]白单流水  导入新模板'!$S:$S,'[6]白单流水  导入新模板'!$C:$C,$A$2,'[6]白单流水  导入新模板'!$AF:$AF,LEFT(LEFT($C$81,5),5),'[6]白单流水  导入新模板'!$AA:$AA,AM$3,'[6]白单流水  导入新模板'!$K:$K,$C87)</f>
        <v>0</v>
      </c>
      <c r="AN87" s="48">
        <f>SUMIFS('[6]白单流水  导入新模板'!$S:$S,'[6]白单流水  导入新模板'!$C:$C,$A$2,'[6]白单流水  导入新模板'!$AF:$AF,LEFT(LEFT($C$81,5),5),'[6]白单流水  导入新模板'!$AA:$AA,AN$3,'[6]白单流水  导入新模板'!$K:$K,$C87)</f>
        <v>0</v>
      </c>
      <c r="AO87" s="48">
        <f>SUMIFS('[6]白单流水  导入新模板'!$S:$S,'[6]白单流水  导入新模板'!$C:$C,$A$2,'[6]白单流水  导入新模板'!$AF:$AF,LEFT(LEFT($C$81,5),5),'[6]白单流水  导入新模板'!$AA:$AA,AO$3,'[6]白单流水  导入新模板'!$K:$K,$C87)</f>
        <v>0</v>
      </c>
      <c r="AP87" s="48">
        <f>SUMIFS('[6]白单流水  导入新模板'!$S:$S,'[6]白单流水  导入新模板'!$C:$C,$A$2,'[6]白单流水  导入新模板'!$AF:$AF,LEFT(LEFT($C$81,5),5),'[6]白单流水  导入新模板'!$AA:$AA,AP$3,'[6]白单流水  导入新模板'!$K:$K,$C87)</f>
        <v>0</v>
      </c>
      <c r="AQ87" s="48">
        <f>SUMIFS('[6]白单流水  导入新模板'!$S:$S,'[6]白单流水  导入新模板'!$C:$C,$A$2,'[6]白单流水  导入新模板'!$AF:$AF,LEFT(LEFT($C$81,5),5),'[6]白单流水  导入新模板'!$AA:$AA,AQ$3,'[6]白单流水  导入新模板'!$K:$K,$C87)</f>
        <v>0</v>
      </c>
      <c r="AR87" s="48">
        <f>SUMIFS('[6]白单流水  导入新模板'!$S:$S,'[6]白单流水  导入新模板'!$C:$C,$A$2,'[6]白单流水  导入新模板'!$AF:$AF,LEFT(LEFT($C$81,5),5),'[6]白单流水  导入新模板'!$AA:$AA,AR$3,'[6]白单流水  导入新模板'!$K:$K,$C87)</f>
        <v>0</v>
      </c>
      <c r="AS87" s="48">
        <f>SUMIFS('[6]白单流水  导入新模板'!$S:$S,'[6]白单流水  导入新模板'!$C:$C,$A$2,'[6]白单流水  导入新模板'!$AF:$AF,LEFT(LEFT($C$81,5),5),'[6]白单流水  导入新模板'!$AA:$AA,AS$3,'[6]白单流水  导入新模板'!$K:$K,$C87)</f>
        <v>0</v>
      </c>
      <c r="AT87" s="64"/>
    </row>
    <row r="88" ht="15.6" hidden="1" spans="1:47">
      <c r="A88" s="41"/>
      <c r="B88" s="62"/>
      <c r="C88" s="65" t="s">
        <v>64</v>
      </c>
      <c r="D88" s="52">
        <f>E88*F88</f>
        <v>0</v>
      </c>
      <c r="E88" s="43"/>
      <c r="F88" s="63"/>
      <c r="G88" s="44"/>
      <c r="H88" s="44"/>
      <c r="I88" s="44"/>
      <c r="J88" s="44"/>
      <c r="K88" s="43"/>
      <c r="L88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导入新模板'!$K:$K,$C88)</f>
        <v>0</v>
      </c>
      <c r="M88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导入新模板'!$K:$K,$C88)</f>
        <v>0</v>
      </c>
      <c r="N88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导入新模板'!$K:$K,$C88)</f>
        <v>0</v>
      </c>
      <c r="O88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导入新模板'!$K:$K,$C88)</f>
        <v>0</v>
      </c>
      <c r="P88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导入新模板'!$K:$K,$C88)</f>
        <v>0</v>
      </c>
      <c r="Q88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导入新模板'!$K:$K,$C88)</f>
        <v>0</v>
      </c>
      <c r="R88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导入新模板'!$K:$K,$C88)</f>
        <v>0</v>
      </c>
      <c r="S88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导入新模板'!$K:$K,$C88)</f>
        <v>0</v>
      </c>
      <c r="T88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导入新模板'!$K:$K,$C88)</f>
        <v>0</v>
      </c>
      <c r="U88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导入新模板'!$K:$K,$C88)</f>
        <v>0</v>
      </c>
      <c r="V88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导入新模板'!$K:$K,$C88)</f>
        <v>0</v>
      </c>
      <c r="W88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导入新模板'!$K:$K,$C88)</f>
        <v>0</v>
      </c>
      <c r="X88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导入新模板'!$K:$K,$C88)</f>
        <v>0</v>
      </c>
      <c r="Y88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导入新模板'!$K:$K,$C88)</f>
        <v>0</v>
      </c>
      <c r="Z88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导入新模板'!$K:$K,$C88)</f>
        <v>0</v>
      </c>
      <c r="AA88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导入新模板'!$K:$K,$C88)</f>
        <v>0</v>
      </c>
      <c r="AB88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导入新模板'!$K:$K,$C88)</f>
        <v>0</v>
      </c>
      <c r="AC88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导入新模板'!$K:$K,$C88)</f>
        <v>0</v>
      </c>
      <c r="AD88" s="53">
        <f>D88-SUM(T88:AC88)</f>
        <v>0</v>
      </c>
      <c r="AE88" s="53">
        <f>SUM(AH88:AS88)</f>
        <v>0</v>
      </c>
      <c r="AF88" s="54"/>
      <c r="AG88" s="55">
        <f>AD88-AE88-AF88</f>
        <v>0</v>
      </c>
      <c r="AH88" s="48">
        <f>SUMIFS('[6]白单流水  导入新模板'!$S:$S,'[6]白单流水  导入新模板'!$C:$C,$A$2,'[6]白单流水  导入新模板'!$AF:$AF,LEFT(LEFT($C$81,5),5),'[6]白单流水  导入新模板'!$AA:$AA,AH$3,'[6]白单流水  导入新模板'!$K:$K,$C88)</f>
        <v>0</v>
      </c>
      <c r="AI88" s="48">
        <f>SUMIFS('[6]白单流水  导入新模板'!$S:$S,'[6]白单流水  导入新模板'!$C:$C,$A$2,'[6]白单流水  导入新模板'!$AF:$AF,LEFT(LEFT($C$81,5),5),'[6]白单流水  导入新模板'!$AA:$AA,AI$3,'[6]白单流水  导入新模板'!$K:$K,$C88)</f>
        <v>0</v>
      </c>
      <c r="AJ88" s="48">
        <f>SUMIFS('[6]白单流水  导入新模板'!$S:$S,'[6]白单流水  导入新模板'!$C:$C,$A$2,'[6]白单流水  导入新模板'!$AF:$AF,LEFT(LEFT($C$81,5),5),'[6]白单流水  导入新模板'!$AA:$AA,AJ$3,'[6]白单流水  导入新模板'!$K:$K,$C88)</f>
        <v>0</v>
      </c>
      <c r="AK88" s="48">
        <f>SUMIFS('[6]白单流水  导入新模板'!$S:$S,'[6]白单流水  导入新模板'!$C:$C,$A$2,'[6]白单流水  导入新模板'!$AF:$AF,LEFT(LEFT($C$81,5),5),'[6]白单流水  导入新模板'!$AA:$AA,AK$3,'[6]白单流水  导入新模板'!$K:$K,$C88)</f>
        <v>0</v>
      </c>
      <c r="AL88" s="48">
        <f>SUMIFS('[6]白单流水  导入新模板'!$S:$S,'[6]白单流水  导入新模板'!$C:$C,$A$2,'[6]白单流水  导入新模板'!$AF:$AF,LEFT(LEFT($C$81,5),5),'[6]白单流水  导入新模板'!$AA:$AA,AL$3,'[6]白单流水  导入新模板'!$K:$K,$C88)</f>
        <v>0</v>
      </c>
      <c r="AM88" s="48">
        <f>SUMIFS('[6]白单流水  导入新模板'!$S:$S,'[6]白单流水  导入新模板'!$C:$C,$A$2,'[6]白单流水  导入新模板'!$AF:$AF,LEFT(LEFT($C$81,5),5),'[6]白单流水  导入新模板'!$AA:$AA,AM$3,'[6]白单流水  导入新模板'!$K:$K,$C88)</f>
        <v>0</v>
      </c>
      <c r="AN88" s="48">
        <f>SUMIFS('[6]白单流水  导入新模板'!$S:$S,'[6]白单流水  导入新模板'!$C:$C,$A$2,'[6]白单流水  导入新模板'!$AF:$AF,LEFT(LEFT($C$81,5),5),'[6]白单流水  导入新模板'!$AA:$AA,AN$3,'[6]白单流水  导入新模板'!$K:$K,$C88)</f>
        <v>0</v>
      </c>
      <c r="AO88" s="48">
        <f>SUMIFS('[6]白单流水  导入新模板'!$S:$S,'[6]白单流水  导入新模板'!$C:$C,$A$2,'[6]白单流水  导入新模板'!$AF:$AF,LEFT(LEFT($C$81,5),5),'[6]白单流水  导入新模板'!$AA:$AA,AO$3,'[6]白单流水  导入新模板'!$K:$K,$C88)</f>
        <v>0</v>
      </c>
      <c r="AP88" s="48">
        <f>SUMIFS('[6]白单流水  导入新模板'!$S:$S,'[6]白单流水  导入新模板'!$C:$C,$A$2,'[6]白单流水  导入新模板'!$AF:$AF,LEFT(LEFT($C$81,5),5),'[6]白单流水  导入新模板'!$AA:$AA,AP$3,'[6]白单流水  导入新模板'!$K:$K,$C88)</f>
        <v>0</v>
      </c>
      <c r="AQ88" s="48">
        <f>SUMIFS('[6]白单流水  导入新模板'!$S:$S,'[6]白单流水  导入新模板'!$C:$C,$A$2,'[6]白单流水  导入新模板'!$AF:$AF,LEFT(LEFT($C$81,5),5),'[6]白单流水  导入新模板'!$AA:$AA,AQ$3,'[6]白单流水  导入新模板'!$K:$K,$C88)</f>
        <v>0</v>
      </c>
      <c r="AR88" s="48">
        <f>SUMIFS('[6]白单流水  导入新模板'!$S:$S,'[6]白单流水  导入新模板'!$C:$C,$A$2,'[6]白单流水  导入新模板'!$AF:$AF,LEFT(LEFT($C$81,5),5),'[6]白单流水  导入新模板'!$AA:$AA,AR$3,'[6]白单流水  导入新模板'!$K:$K,$C88)</f>
        <v>0</v>
      </c>
      <c r="AS88" s="48">
        <f>SUMIFS('[6]白单流水  导入新模板'!$S:$S,'[6]白单流水  导入新模板'!$C:$C,$A$2,'[6]白单流水  导入新模板'!$AF:$AF,LEFT(LEFT($C$81,5),5),'[6]白单流水  导入新模板'!$AA:$AA,AS$3,'[6]白单流水  导入新模板'!$K:$K,$C88)</f>
        <v>0</v>
      </c>
      <c r="AT88" s="64"/>
    </row>
    <row r="89" ht="15.6" hidden="1" spans="1:47">
      <c r="A89" s="41"/>
      <c r="B89" s="62"/>
      <c r="C89" s="65" t="s">
        <v>65</v>
      </c>
      <c r="D89" s="52">
        <f>E89*F89</f>
        <v>0</v>
      </c>
      <c r="E89" s="43"/>
      <c r="F89" s="63"/>
      <c r="G89" s="44"/>
      <c r="H89" s="44"/>
      <c r="I89" s="44"/>
      <c r="J89" s="44"/>
      <c r="K89" s="43"/>
      <c r="L89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导入新模板'!$K:$K,$C89)</f>
        <v>0</v>
      </c>
      <c r="M89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导入新模板'!$K:$K,$C89)</f>
        <v>0</v>
      </c>
      <c r="N89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导入新模板'!$K:$K,$C89)</f>
        <v>0</v>
      </c>
      <c r="O89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导入新模板'!$K:$K,$C89)</f>
        <v>0</v>
      </c>
      <c r="P89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导入新模板'!$K:$K,$C89)</f>
        <v>0</v>
      </c>
      <c r="Q89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导入新模板'!$K:$K,$C89)</f>
        <v>0</v>
      </c>
      <c r="R89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导入新模板'!$K:$K,$C89)</f>
        <v>0</v>
      </c>
      <c r="S89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导入新模板'!$K:$K,$C89)</f>
        <v>0</v>
      </c>
      <c r="T89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导入新模板'!$K:$K,$C89)</f>
        <v>0</v>
      </c>
      <c r="U89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导入新模板'!$K:$K,$C89)</f>
        <v>0</v>
      </c>
      <c r="V89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导入新模板'!$K:$K,$C89)</f>
        <v>0</v>
      </c>
      <c r="W89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导入新模板'!$K:$K,$C89)</f>
        <v>0</v>
      </c>
      <c r="X89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导入新模板'!$K:$K,$C89)</f>
        <v>0</v>
      </c>
      <c r="Y89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导入新模板'!$K:$K,$C89)</f>
        <v>0</v>
      </c>
      <c r="Z89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导入新模板'!$K:$K,$C89)</f>
        <v>0</v>
      </c>
      <c r="AA89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导入新模板'!$K:$K,$C89)</f>
        <v>0</v>
      </c>
      <c r="AB89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导入新模板'!$K:$K,$C89)</f>
        <v>0</v>
      </c>
      <c r="AC89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导入新模板'!$K:$K,$C89)</f>
        <v>0</v>
      </c>
      <c r="AD89" s="53">
        <f>D89-SUM(T89:AC89)</f>
        <v>0</v>
      </c>
      <c r="AE89" s="53">
        <f>SUM(AH89:AS89)</f>
        <v>0</v>
      </c>
      <c r="AF89" s="54"/>
      <c r="AG89" s="55">
        <f>AD89-AE89-AF89</f>
        <v>0</v>
      </c>
      <c r="AH89" s="48">
        <f>SUMIFS('[6]白单流水  导入新模板'!$S:$S,'[6]白单流水  导入新模板'!$C:$C,$A$2,'[6]白单流水  导入新模板'!$AF:$AF,LEFT(LEFT($C$81,5),5),'[6]白单流水  导入新模板'!$AA:$AA,AH$3,'[6]白单流水  导入新模板'!$K:$K,$C89)</f>
        <v>0</v>
      </c>
      <c r="AI89" s="48">
        <f>SUMIFS('[6]白单流水  导入新模板'!$S:$S,'[6]白单流水  导入新模板'!$C:$C,$A$2,'[6]白单流水  导入新模板'!$AF:$AF,LEFT(LEFT($C$81,5),5),'[6]白单流水  导入新模板'!$AA:$AA,AI$3,'[6]白单流水  导入新模板'!$K:$K,$C89)</f>
        <v>0</v>
      </c>
      <c r="AJ89" s="48">
        <f>SUMIFS('[6]白单流水  导入新模板'!$S:$S,'[6]白单流水  导入新模板'!$C:$C,$A$2,'[6]白单流水  导入新模板'!$AF:$AF,LEFT(LEFT($C$81,5),5),'[6]白单流水  导入新模板'!$AA:$AA,AJ$3,'[6]白单流水  导入新模板'!$K:$K,$C89)</f>
        <v>0</v>
      </c>
      <c r="AK89" s="48">
        <f>SUMIFS('[6]白单流水  导入新模板'!$S:$S,'[6]白单流水  导入新模板'!$C:$C,$A$2,'[6]白单流水  导入新模板'!$AF:$AF,LEFT(LEFT($C$81,5),5),'[6]白单流水  导入新模板'!$AA:$AA,AK$3,'[6]白单流水  导入新模板'!$K:$K,$C89)</f>
        <v>0</v>
      </c>
      <c r="AL89" s="48">
        <f>SUMIFS('[6]白单流水  导入新模板'!$S:$S,'[6]白单流水  导入新模板'!$C:$C,$A$2,'[6]白单流水  导入新模板'!$AF:$AF,LEFT(LEFT($C$81,5),5),'[6]白单流水  导入新模板'!$AA:$AA,AL$3,'[6]白单流水  导入新模板'!$K:$K,$C89)</f>
        <v>0</v>
      </c>
      <c r="AM89" s="48">
        <f>SUMIFS('[6]白单流水  导入新模板'!$S:$S,'[6]白单流水  导入新模板'!$C:$C,$A$2,'[6]白单流水  导入新模板'!$AF:$AF,LEFT(LEFT($C$81,5),5),'[6]白单流水  导入新模板'!$AA:$AA,AM$3,'[6]白单流水  导入新模板'!$K:$K,$C89)</f>
        <v>0</v>
      </c>
      <c r="AN89" s="48">
        <f>SUMIFS('[6]白单流水  导入新模板'!$S:$S,'[6]白单流水  导入新模板'!$C:$C,$A$2,'[6]白单流水  导入新模板'!$AF:$AF,LEFT(LEFT($C$81,5),5),'[6]白单流水  导入新模板'!$AA:$AA,AN$3,'[6]白单流水  导入新模板'!$K:$K,$C89)</f>
        <v>0</v>
      </c>
      <c r="AO89" s="48">
        <f>SUMIFS('[6]白单流水  导入新模板'!$S:$S,'[6]白单流水  导入新模板'!$C:$C,$A$2,'[6]白单流水  导入新模板'!$AF:$AF,LEFT(LEFT($C$81,5),5),'[6]白单流水  导入新模板'!$AA:$AA,AO$3,'[6]白单流水  导入新模板'!$K:$K,$C89)</f>
        <v>0</v>
      </c>
      <c r="AP89" s="48">
        <f>SUMIFS('[6]白单流水  导入新模板'!$S:$S,'[6]白单流水  导入新模板'!$C:$C,$A$2,'[6]白单流水  导入新模板'!$AF:$AF,LEFT(LEFT($C$81,5),5),'[6]白单流水  导入新模板'!$AA:$AA,AP$3,'[6]白单流水  导入新模板'!$K:$K,$C89)</f>
        <v>0</v>
      </c>
      <c r="AQ89" s="48">
        <f>SUMIFS('[6]白单流水  导入新模板'!$S:$S,'[6]白单流水  导入新模板'!$C:$C,$A$2,'[6]白单流水  导入新模板'!$AF:$AF,LEFT(LEFT($C$81,5),5),'[6]白单流水  导入新模板'!$AA:$AA,AQ$3,'[6]白单流水  导入新模板'!$K:$K,$C89)</f>
        <v>0</v>
      </c>
      <c r="AR89" s="48">
        <f>SUMIFS('[6]白单流水  导入新模板'!$S:$S,'[6]白单流水  导入新模板'!$C:$C,$A$2,'[6]白单流水  导入新模板'!$AF:$AF,LEFT(LEFT($C$81,5),5),'[6]白单流水  导入新模板'!$AA:$AA,AR$3,'[6]白单流水  导入新模板'!$K:$K,$C89)</f>
        <v>0</v>
      </c>
      <c r="AS89" s="48">
        <f>SUMIFS('[6]白单流水  导入新模板'!$S:$S,'[6]白单流水  导入新模板'!$C:$C,$A$2,'[6]白单流水  导入新模板'!$AF:$AF,LEFT(LEFT($C$81,5),5),'[6]白单流水  导入新模板'!$AA:$AA,AS$3,'[6]白单流水  导入新模板'!$K:$K,$C89)</f>
        <v>0</v>
      </c>
      <c r="AT89" s="64"/>
    </row>
    <row r="90" ht="15.6" hidden="1" spans="1:47">
      <c r="A90" s="41"/>
      <c r="B90" s="62"/>
      <c r="C90" s="65" t="s">
        <v>66</v>
      </c>
      <c r="D90" s="52">
        <f>E90*F90</f>
        <v>0</v>
      </c>
      <c r="E90" s="66"/>
      <c r="F90" s="67"/>
      <c r="G90" s="68"/>
      <c r="H90" s="68"/>
      <c r="I90" s="68"/>
      <c r="J90" s="68"/>
      <c r="K90" s="66"/>
      <c r="L90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导入新模板'!$K:$K,$C90)</f>
        <v>0</v>
      </c>
      <c r="M90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导入新模板'!$K:$K,$C90)</f>
        <v>0</v>
      </c>
      <c r="N90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导入新模板'!$K:$K,$C90)</f>
        <v>0</v>
      </c>
      <c r="O90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导入新模板'!$K:$K,$C90)</f>
        <v>0</v>
      </c>
      <c r="P90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导入新模板'!$K:$K,$C90)</f>
        <v>0</v>
      </c>
      <c r="Q90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导入新模板'!$K:$K,$C90)</f>
        <v>0</v>
      </c>
      <c r="R90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导入新模板'!$K:$K,$C90)</f>
        <v>0</v>
      </c>
      <c r="S90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导入新模板'!$K:$K,$C90)</f>
        <v>0</v>
      </c>
      <c r="T90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导入新模板'!$K:$K,$C90)</f>
        <v>0</v>
      </c>
      <c r="U90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导入新模板'!$K:$K,$C90)</f>
        <v>0</v>
      </c>
      <c r="V90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导入新模板'!$K:$K,$C90)</f>
        <v>0</v>
      </c>
      <c r="W90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导入新模板'!$K:$K,$C90)</f>
        <v>0</v>
      </c>
      <c r="X90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导入新模板'!$K:$K,$C90)</f>
        <v>0</v>
      </c>
      <c r="Y90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导入新模板'!$K:$K,$C90)</f>
        <v>0</v>
      </c>
      <c r="Z90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导入新模板'!$K:$K,$C90)</f>
        <v>0</v>
      </c>
      <c r="AA90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导入新模板'!$K:$K,$C90)</f>
        <v>0</v>
      </c>
      <c r="AB90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导入新模板'!$K:$K,$C90)</f>
        <v>0</v>
      </c>
      <c r="AC90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导入新模板'!$K:$K,$C90)</f>
        <v>0</v>
      </c>
      <c r="AD90" s="53">
        <f>D90-SUM(T90:AC90)</f>
        <v>0</v>
      </c>
      <c r="AE90" s="53">
        <f>SUM(AH90:AS90)</f>
        <v>0</v>
      </c>
      <c r="AF90" s="54"/>
      <c r="AG90" s="55">
        <f>AD90-AE90-AF90</f>
        <v>0</v>
      </c>
      <c r="AH90" s="48">
        <f>SUMIFS('[6]白单流水  导入新模板'!$S:$S,'[6]白单流水  导入新模板'!$C:$C,$A$2,'[6]白单流水  导入新模板'!$AF:$AF,LEFT(LEFT($C$81,5),5),'[6]白单流水  导入新模板'!$AA:$AA,AH$3,'[6]白单流水  导入新模板'!$K:$K,$C90)</f>
        <v>0</v>
      </c>
      <c r="AI90" s="48">
        <f>SUMIFS('[6]白单流水  导入新模板'!$S:$S,'[6]白单流水  导入新模板'!$C:$C,$A$2,'[6]白单流水  导入新模板'!$AF:$AF,LEFT(LEFT($C$81,5),5),'[6]白单流水  导入新模板'!$AA:$AA,AI$3,'[6]白单流水  导入新模板'!$K:$K,$C90)</f>
        <v>0</v>
      </c>
      <c r="AJ90" s="48">
        <f>SUMIFS('[6]白单流水  导入新模板'!$S:$S,'[6]白单流水  导入新模板'!$C:$C,$A$2,'[6]白单流水  导入新模板'!$AF:$AF,LEFT(LEFT($C$81,5),5),'[6]白单流水  导入新模板'!$AA:$AA,AJ$3,'[6]白单流水  导入新模板'!$K:$K,$C90)</f>
        <v>0</v>
      </c>
      <c r="AK90" s="48">
        <f>SUMIFS('[6]白单流水  导入新模板'!$S:$S,'[6]白单流水  导入新模板'!$C:$C,$A$2,'[6]白单流水  导入新模板'!$AF:$AF,LEFT(LEFT($C$81,5),5),'[6]白单流水  导入新模板'!$AA:$AA,AK$3,'[6]白单流水  导入新模板'!$K:$K,$C90)</f>
        <v>0</v>
      </c>
      <c r="AL90" s="48">
        <f>SUMIFS('[6]白单流水  导入新模板'!$S:$S,'[6]白单流水  导入新模板'!$C:$C,$A$2,'[6]白单流水  导入新模板'!$AF:$AF,LEFT(LEFT($C$81,5),5),'[6]白单流水  导入新模板'!$AA:$AA,AL$3,'[6]白单流水  导入新模板'!$K:$K,$C90)</f>
        <v>0</v>
      </c>
      <c r="AM90" s="48">
        <f>SUMIFS('[6]白单流水  导入新模板'!$S:$S,'[6]白单流水  导入新模板'!$C:$C,$A$2,'[6]白单流水  导入新模板'!$AF:$AF,LEFT(LEFT($C$81,5),5),'[6]白单流水  导入新模板'!$AA:$AA,AM$3,'[6]白单流水  导入新模板'!$K:$K,$C90)</f>
        <v>0</v>
      </c>
      <c r="AN90" s="48">
        <f>SUMIFS('[6]白单流水  导入新模板'!$S:$S,'[6]白单流水  导入新模板'!$C:$C,$A$2,'[6]白单流水  导入新模板'!$AF:$AF,LEFT(LEFT($C$81,5),5),'[6]白单流水  导入新模板'!$AA:$AA,AN$3,'[6]白单流水  导入新模板'!$K:$K,$C90)</f>
        <v>0</v>
      </c>
      <c r="AO90" s="48">
        <f>SUMIFS('[6]白单流水  导入新模板'!$S:$S,'[6]白单流水  导入新模板'!$C:$C,$A$2,'[6]白单流水  导入新模板'!$AF:$AF,LEFT(LEFT($C$81,5),5),'[6]白单流水  导入新模板'!$AA:$AA,AO$3,'[6]白单流水  导入新模板'!$K:$K,$C90)</f>
        <v>0</v>
      </c>
      <c r="AP90" s="48">
        <f>SUMIFS('[6]白单流水  导入新模板'!$S:$S,'[6]白单流水  导入新模板'!$C:$C,$A$2,'[6]白单流水  导入新模板'!$AF:$AF,LEFT(LEFT($C$81,5),5),'[6]白单流水  导入新模板'!$AA:$AA,AP$3,'[6]白单流水  导入新模板'!$K:$K,$C90)</f>
        <v>0</v>
      </c>
      <c r="AQ90" s="48">
        <f>SUMIFS('[6]白单流水  导入新模板'!$S:$S,'[6]白单流水  导入新模板'!$C:$C,$A$2,'[6]白单流水  导入新模板'!$AF:$AF,LEFT(LEFT($C$81,5),5),'[6]白单流水  导入新模板'!$AA:$AA,AQ$3,'[6]白单流水  导入新模板'!$K:$K,$C90)</f>
        <v>0</v>
      </c>
      <c r="AR90" s="48">
        <f>SUMIFS('[6]白单流水  导入新模板'!$S:$S,'[6]白单流水  导入新模板'!$C:$C,$A$2,'[6]白单流水  导入新模板'!$AF:$AF,LEFT(LEFT($C$81,5),5),'[6]白单流水  导入新模板'!$AA:$AA,AR$3,'[6]白单流水  导入新模板'!$K:$K,$C90)</f>
        <v>0</v>
      </c>
      <c r="AS90" s="48">
        <f>SUMIFS('[6]白单流水  导入新模板'!$S:$S,'[6]白单流水  导入新模板'!$C:$C,$A$2,'[6]白单流水  导入新模板'!$AF:$AF,LEFT(LEFT($C$81,5),5),'[6]白单流水  导入新模板'!$AA:$AA,AS$3,'[6]白单流水  导入新模板'!$K:$K,$C90)</f>
        <v>0</v>
      </c>
      <c r="AT90" s="69"/>
    </row>
    <row r="91" ht="15.6" hidden="1" spans="1:47">
      <c r="A91" s="41"/>
      <c r="B91" s="62"/>
      <c r="C91" s="65" t="s">
        <v>67</v>
      </c>
      <c r="D91" s="52">
        <f>E91*F91</f>
        <v>0</v>
      </c>
      <c r="E91" s="43"/>
      <c r="F91" s="63"/>
      <c r="G91" s="44"/>
      <c r="H91" s="44"/>
      <c r="I91" s="44"/>
      <c r="J91" s="44"/>
      <c r="K91" s="43"/>
      <c r="L91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导入新模板'!$K:$K,$C91)</f>
        <v>0</v>
      </c>
      <c r="M91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导入新模板'!$K:$K,$C91)</f>
        <v>0</v>
      </c>
      <c r="N91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导入新模板'!$K:$K,$C91)</f>
        <v>0</v>
      </c>
      <c r="O91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导入新模板'!$K:$K,$C91)</f>
        <v>0</v>
      </c>
      <c r="P91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导入新模板'!$K:$K,$C91)</f>
        <v>0</v>
      </c>
      <c r="Q91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导入新模板'!$K:$K,$C91)</f>
        <v>0</v>
      </c>
      <c r="R91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导入新模板'!$K:$K,$C91)</f>
        <v>0</v>
      </c>
      <c r="S91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导入新模板'!$K:$K,$C91)</f>
        <v>0</v>
      </c>
      <c r="T91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导入新模板'!$K:$K,$C91)</f>
        <v>0</v>
      </c>
      <c r="U91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导入新模板'!$K:$K,$C91)</f>
        <v>0</v>
      </c>
      <c r="V91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导入新模板'!$K:$K,$C91)</f>
        <v>0</v>
      </c>
      <c r="W91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导入新模板'!$K:$K,$C91)</f>
        <v>0</v>
      </c>
      <c r="X91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导入新模板'!$K:$K,$C91)</f>
        <v>0</v>
      </c>
      <c r="Y91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导入新模板'!$K:$K,$C91)</f>
        <v>0</v>
      </c>
      <c r="Z91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导入新模板'!$K:$K,$C91)</f>
        <v>0</v>
      </c>
      <c r="AA91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导入新模板'!$K:$K,$C91)</f>
        <v>0</v>
      </c>
      <c r="AB91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导入新模板'!$K:$K,$C91)</f>
        <v>0</v>
      </c>
      <c r="AC91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导入新模板'!$K:$K,$C91)</f>
        <v>0</v>
      </c>
      <c r="AD91" s="53">
        <f>D91-SUM(T91:AC91)</f>
        <v>0</v>
      </c>
      <c r="AE91" s="53">
        <f>SUM(AH91:AS91)</f>
        <v>0</v>
      </c>
      <c r="AF91" s="54"/>
      <c r="AG91" s="55">
        <f>AD91-AE91-AF91</f>
        <v>0</v>
      </c>
      <c r="AH91" s="48">
        <f>SUMIFS('[6]白单流水  导入新模板'!$S:$S,'[6]白单流水  导入新模板'!$C:$C,$A$2,'[6]白单流水  导入新模板'!$AF:$AF,LEFT(LEFT($C$81,5),5),'[6]白单流水  导入新模板'!$AA:$AA,AH$3,'[6]白单流水  导入新模板'!$K:$K,$C91)</f>
        <v>0</v>
      </c>
      <c r="AI91" s="48">
        <f>SUMIFS('[6]白单流水  导入新模板'!$S:$S,'[6]白单流水  导入新模板'!$C:$C,$A$2,'[6]白单流水  导入新模板'!$AF:$AF,LEFT(LEFT($C$81,5),5),'[6]白单流水  导入新模板'!$AA:$AA,AI$3,'[6]白单流水  导入新模板'!$K:$K,$C91)</f>
        <v>0</v>
      </c>
      <c r="AJ91" s="48">
        <f>SUMIFS('[6]白单流水  导入新模板'!$S:$S,'[6]白单流水  导入新模板'!$C:$C,$A$2,'[6]白单流水  导入新模板'!$AF:$AF,LEFT(LEFT($C$81,5),5),'[6]白单流水  导入新模板'!$AA:$AA,AJ$3,'[6]白单流水  导入新模板'!$K:$K,$C91)</f>
        <v>0</v>
      </c>
      <c r="AK91" s="48">
        <f>SUMIFS('[6]白单流水  导入新模板'!$S:$S,'[6]白单流水  导入新模板'!$C:$C,$A$2,'[6]白单流水  导入新模板'!$AF:$AF,LEFT(LEFT($C$81,5),5),'[6]白单流水  导入新模板'!$AA:$AA,AK$3,'[6]白单流水  导入新模板'!$K:$K,$C91)</f>
        <v>0</v>
      </c>
      <c r="AL91" s="48">
        <f>SUMIFS('[6]白单流水  导入新模板'!$S:$S,'[6]白单流水  导入新模板'!$C:$C,$A$2,'[6]白单流水  导入新模板'!$AF:$AF,LEFT(LEFT($C$81,5),5),'[6]白单流水  导入新模板'!$AA:$AA,AL$3,'[6]白单流水  导入新模板'!$K:$K,$C91)</f>
        <v>0</v>
      </c>
      <c r="AM91" s="48">
        <f>SUMIFS('[6]白单流水  导入新模板'!$S:$S,'[6]白单流水  导入新模板'!$C:$C,$A$2,'[6]白单流水  导入新模板'!$AF:$AF,LEFT(LEFT($C$81,5),5),'[6]白单流水  导入新模板'!$AA:$AA,AM$3,'[6]白单流水  导入新模板'!$K:$K,$C91)</f>
        <v>0</v>
      </c>
      <c r="AN91" s="48">
        <f>SUMIFS('[6]白单流水  导入新模板'!$S:$S,'[6]白单流水  导入新模板'!$C:$C,$A$2,'[6]白单流水  导入新模板'!$AF:$AF,LEFT(LEFT($C$81,5),5),'[6]白单流水  导入新模板'!$AA:$AA,AN$3,'[6]白单流水  导入新模板'!$K:$K,$C91)</f>
        <v>0</v>
      </c>
      <c r="AO91" s="48">
        <f>SUMIFS('[6]白单流水  导入新模板'!$S:$S,'[6]白单流水  导入新模板'!$C:$C,$A$2,'[6]白单流水  导入新模板'!$AF:$AF,LEFT(LEFT($C$81,5),5),'[6]白单流水  导入新模板'!$AA:$AA,AO$3,'[6]白单流水  导入新模板'!$K:$K,$C91)</f>
        <v>0</v>
      </c>
      <c r="AP91" s="48">
        <f>SUMIFS('[6]白单流水  导入新模板'!$S:$S,'[6]白单流水  导入新模板'!$C:$C,$A$2,'[6]白单流水  导入新模板'!$AF:$AF,LEFT(LEFT($C$81,5),5),'[6]白单流水  导入新模板'!$AA:$AA,AP$3,'[6]白单流水  导入新模板'!$K:$K,$C91)</f>
        <v>0</v>
      </c>
      <c r="AQ91" s="48">
        <f>SUMIFS('[6]白单流水  导入新模板'!$S:$S,'[6]白单流水  导入新模板'!$C:$C,$A$2,'[6]白单流水  导入新模板'!$AF:$AF,LEFT(LEFT($C$81,5),5),'[6]白单流水  导入新模板'!$AA:$AA,AQ$3,'[6]白单流水  导入新模板'!$K:$K,$C91)</f>
        <v>0</v>
      </c>
      <c r="AR91" s="48">
        <f>SUMIFS('[6]白单流水  导入新模板'!$S:$S,'[6]白单流水  导入新模板'!$C:$C,$A$2,'[6]白单流水  导入新模板'!$AF:$AF,LEFT(LEFT($C$81,5),5),'[6]白单流水  导入新模板'!$AA:$AA,AR$3,'[6]白单流水  导入新模板'!$K:$K,$C91)</f>
        <v>0</v>
      </c>
      <c r="AS91" s="48">
        <f>SUMIFS('[6]白单流水  导入新模板'!$S:$S,'[6]白单流水  导入新模板'!$C:$C,$A$2,'[6]白单流水  导入新模板'!$AF:$AF,LEFT(LEFT($C$81,5),5),'[6]白单流水  导入新模板'!$AA:$AA,AS$3,'[6]白单流水  导入新模板'!$K:$K,$C91)</f>
        <v>0</v>
      </c>
      <c r="AT91" s="64"/>
    </row>
    <row r="92" ht="15.6" hidden="1" spans="1:47">
      <c r="A92" s="41"/>
      <c r="B92" s="62"/>
      <c r="C92" s="65" t="s">
        <v>68</v>
      </c>
      <c r="D92" s="52">
        <f>E92*F92</f>
        <v>0</v>
      </c>
      <c r="E92" s="43"/>
      <c r="F92" s="63"/>
      <c r="G92" s="44"/>
      <c r="H92" s="44"/>
      <c r="I92" s="44"/>
      <c r="J92" s="44"/>
      <c r="K92" s="43"/>
      <c r="L92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导入新模板'!$K:$K,$C92)</f>
        <v>0</v>
      </c>
      <c r="M92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导入新模板'!$K:$K,$C92)</f>
        <v>0</v>
      </c>
      <c r="N92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导入新模板'!$K:$K,$C92)</f>
        <v>0</v>
      </c>
      <c r="O92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导入新模板'!$K:$K,$C92)</f>
        <v>0</v>
      </c>
      <c r="P92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导入新模板'!$K:$K,$C92)</f>
        <v>0</v>
      </c>
      <c r="Q92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导入新模板'!$K:$K,$C92)</f>
        <v>0</v>
      </c>
      <c r="R92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导入新模板'!$K:$K,$C92)</f>
        <v>0</v>
      </c>
      <c r="S92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导入新模板'!$K:$K,$C92)</f>
        <v>0</v>
      </c>
      <c r="T92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导入新模板'!$K:$K,$C92)</f>
        <v>0</v>
      </c>
      <c r="U92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导入新模板'!$K:$K,$C92)</f>
        <v>0</v>
      </c>
      <c r="V92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导入新模板'!$K:$K,$C92)</f>
        <v>0</v>
      </c>
      <c r="W92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导入新模板'!$K:$K,$C92)</f>
        <v>0</v>
      </c>
      <c r="X92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导入新模板'!$K:$K,$C92)</f>
        <v>0</v>
      </c>
      <c r="Y92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导入新模板'!$K:$K,$C92)</f>
        <v>0</v>
      </c>
      <c r="Z92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导入新模板'!$K:$K,$C92)</f>
        <v>0</v>
      </c>
      <c r="AA92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导入新模板'!$K:$K,$C92)</f>
        <v>0</v>
      </c>
      <c r="AB92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导入新模板'!$K:$K,$C92)</f>
        <v>0</v>
      </c>
      <c r="AC92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导入新模板'!$K:$K,$C92)</f>
        <v>0</v>
      </c>
      <c r="AD92" s="53">
        <f>D92-SUM(T92:AC92)</f>
        <v>0</v>
      </c>
      <c r="AE92" s="53">
        <f>SUM(AH92:AS92)</f>
        <v>0</v>
      </c>
      <c r="AF92" s="54"/>
      <c r="AG92" s="55">
        <f>AD92-AE92-AF92</f>
        <v>0</v>
      </c>
      <c r="AH92" s="48">
        <f>SUMIFS('[6]白单流水  导入新模板'!$S:$S,'[6]白单流水  导入新模板'!$C:$C,$A$2,'[6]白单流水  导入新模板'!$AF:$AF,LEFT(LEFT($C$81,5),5),'[6]白单流水  导入新模板'!$AA:$AA,AH$3,'[6]白单流水  导入新模板'!$K:$K,$C92)</f>
        <v>0</v>
      </c>
      <c r="AI92" s="48">
        <f>SUMIFS('[6]白单流水  导入新模板'!$S:$S,'[6]白单流水  导入新模板'!$C:$C,$A$2,'[6]白单流水  导入新模板'!$AF:$AF,LEFT(LEFT($C$81,5),5),'[6]白单流水  导入新模板'!$AA:$AA,AI$3,'[6]白单流水  导入新模板'!$K:$K,$C92)</f>
        <v>0</v>
      </c>
      <c r="AJ92" s="48">
        <f>SUMIFS('[6]白单流水  导入新模板'!$S:$S,'[6]白单流水  导入新模板'!$C:$C,$A$2,'[6]白单流水  导入新模板'!$AF:$AF,LEFT(LEFT($C$81,5),5),'[6]白单流水  导入新模板'!$AA:$AA,AJ$3,'[6]白单流水  导入新模板'!$K:$K,$C92)</f>
        <v>0</v>
      </c>
      <c r="AK92" s="48">
        <f>SUMIFS('[6]白单流水  导入新模板'!$S:$S,'[6]白单流水  导入新模板'!$C:$C,$A$2,'[6]白单流水  导入新模板'!$AF:$AF,LEFT(LEFT($C$81,5),5),'[6]白单流水  导入新模板'!$AA:$AA,AK$3,'[6]白单流水  导入新模板'!$K:$K,$C92)</f>
        <v>0</v>
      </c>
      <c r="AL92" s="48">
        <f>SUMIFS('[6]白单流水  导入新模板'!$S:$S,'[6]白单流水  导入新模板'!$C:$C,$A$2,'[6]白单流水  导入新模板'!$AF:$AF,LEFT(LEFT($C$81,5),5),'[6]白单流水  导入新模板'!$AA:$AA,AL$3,'[6]白单流水  导入新模板'!$K:$K,$C92)</f>
        <v>0</v>
      </c>
      <c r="AM92" s="48">
        <f>SUMIFS('[6]白单流水  导入新模板'!$S:$S,'[6]白单流水  导入新模板'!$C:$C,$A$2,'[6]白单流水  导入新模板'!$AF:$AF,LEFT(LEFT($C$81,5),5),'[6]白单流水  导入新模板'!$AA:$AA,AM$3,'[6]白单流水  导入新模板'!$K:$K,$C92)</f>
        <v>0</v>
      </c>
      <c r="AN92" s="48">
        <f>SUMIFS('[6]白单流水  导入新模板'!$S:$S,'[6]白单流水  导入新模板'!$C:$C,$A$2,'[6]白单流水  导入新模板'!$AF:$AF,LEFT(LEFT($C$81,5),5),'[6]白单流水  导入新模板'!$AA:$AA,AN$3,'[6]白单流水  导入新模板'!$K:$K,$C92)</f>
        <v>0</v>
      </c>
      <c r="AO92" s="48">
        <f>SUMIFS('[6]白单流水  导入新模板'!$S:$S,'[6]白单流水  导入新模板'!$C:$C,$A$2,'[6]白单流水  导入新模板'!$AF:$AF,LEFT(LEFT($C$81,5),5),'[6]白单流水  导入新模板'!$AA:$AA,AO$3,'[6]白单流水  导入新模板'!$K:$K,$C92)</f>
        <v>0</v>
      </c>
      <c r="AP92" s="48">
        <f>SUMIFS('[6]白单流水  导入新模板'!$S:$S,'[6]白单流水  导入新模板'!$C:$C,$A$2,'[6]白单流水  导入新模板'!$AF:$AF,LEFT(LEFT($C$81,5),5),'[6]白单流水  导入新模板'!$AA:$AA,AP$3,'[6]白单流水  导入新模板'!$K:$K,$C92)</f>
        <v>0</v>
      </c>
      <c r="AQ92" s="48">
        <f>SUMIFS('[6]白单流水  导入新模板'!$S:$S,'[6]白单流水  导入新模板'!$C:$C,$A$2,'[6]白单流水  导入新模板'!$AF:$AF,LEFT(LEFT($C$81,5),5),'[6]白单流水  导入新模板'!$AA:$AA,AQ$3,'[6]白单流水  导入新模板'!$K:$K,$C92)</f>
        <v>0</v>
      </c>
      <c r="AR92" s="48">
        <f>SUMIFS('[6]白单流水  导入新模板'!$S:$S,'[6]白单流水  导入新模板'!$C:$C,$A$2,'[6]白单流水  导入新模板'!$AF:$AF,LEFT(LEFT($C$81,5),5),'[6]白单流水  导入新模板'!$AA:$AA,AR$3,'[6]白单流水  导入新模板'!$K:$K,$C92)</f>
        <v>0</v>
      </c>
      <c r="AS92" s="48">
        <f>SUMIFS('[6]白单流水  导入新模板'!$S:$S,'[6]白单流水  导入新模板'!$C:$C,$A$2,'[6]白单流水  导入新模板'!$AF:$AF,LEFT(LEFT($C$81,5),5),'[6]白单流水  导入新模板'!$AA:$AA,AS$3,'[6]白单流水  导入新模板'!$K:$K,$C92)</f>
        <v>0</v>
      </c>
      <c r="AT92" s="64"/>
    </row>
    <row r="93" ht="15.6" spans="1:47">
      <c r="A93" s="41"/>
      <c r="B93" s="62"/>
      <c r="C93" s="65" t="s">
        <v>86</v>
      </c>
      <c r="D93" s="52">
        <f>E93*F93</f>
        <v>0</v>
      </c>
      <c r="E93" s="43"/>
      <c r="F93" s="63"/>
      <c r="G93" s="44"/>
      <c r="H93" s="44"/>
      <c r="I93" s="44"/>
      <c r="J93" s="44"/>
      <c r="K93" s="43"/>
      <c r="L93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导入新模板'!$K:$K,$C93)</f>
        <v>0</v>
      </c>
      <c r="M93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导入新模板'!$K:$K,$C93)</f>
        <v>0</v>
      </c>
      <c r="N93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导入新模板'!$K:$K,$C93)</f>
        <v>0</v>
      </c>
      <c r="O93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导入新模板'!$K:$K,$C93)</f>
        <v>0</v>
      </c>
      <c r="P93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导入新模板'!$K:$K,$C93)</f>
        <v>0</v>
      </c>
      <c r="Q93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导入新模板'!$K:$K,$C93)</f>
        <v>0</v>
      </c>
      <c r="R93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导入新模板'!$K:$K,$C93)</f>
        <v>0</v>
      </c>
      <c r="S93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导入新模板'!$K:$K,$C93)</f>
        <v>0</v>
      </c>
      <c r="T93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导入新模板'!$K:$K,$C93)</f>
        <v>0</v>
      </c>
      <c r="U93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导入新模板'!$K:$K,$C93)</f>
        <v>0</v>
      </c>
      <c r="V93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导入新模板'!$K:$K,$C93)</f>
        <v>0</v>
      </c>
      <c r="W93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导入新模板'!$K:$K,$C93)</f>
        <v>0</v>
      </c>
      <c r="X93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导入新模板'!$K:$K,$C93)</f>
        <v>7000</v>
      </c>
      <c r="Y93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导入新模板'!$K:$K,$C93)</f>
        <v>0</v>
      </c>
      <c r="Z93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导入新模板'!$K:$K,$C93)</f>
        <v>0</v>
      </c>
      <c r="AA93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导入新模板'!$K:$K,$C93)</f>
        <v>0</v>
      </c>
      <c r="AB93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导入新模板'!$K:$K,$C93)</f>
        <v>0</v>
      </c>
      <c r="AC93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导入新模板'!$K:$K,$C93)</f>
        <v>0</v>
      </c>
      <c r="AD93" s="53">
        <f>D93-SUM(T93:AC93)</f>
        <v>-7000</v>
      </c>
      <c r="AE93" s="53">
        <f>SUM(AH93:AS93)</f>
        <v>0</v>
      </c>
      <c r="AF93" s="54"/>
      <c r="AG93" s="55">
        <f>AD93-AE93-AF93</f>
        <v>-7000</v>
      </c>
      <c r="AH93" s="48">
        <f>SUMIFS('[6]白单流水  导入新模板'!$S:$S,'[6]白单流水  导入新模板'!$C:$C,$A$2,'[6]白单流水  导入新模板'!$AF:$AF,LEFT(LEFT($C$81,5),5),'[6]白单流水  导入新模板'!$AA:$AA,AH$3,'[6]白单流水  导入新模板'!$K:$K,$C93)</f>
        <v>0</v>
      </c>
      <c r="AI93" s="48">
        <f>SUMIFS('[6]白单流水  导入新模板'!$S:$S,'[6]白单流水  导入新模板'!$C:$C,$A$2,'[6]白单流水  导入新模板'!$AF:$AF,LEFT(LEFT($C$81,5),5),'[6]白单流水  导入新模板'!$AA:$AA,AI$3,'[6]白单流水  导入新模板'!$K:$K,$C93)</f>
        <v>0</v>
      </c>
      <c r="AJ93" s="48">
        <f>SUMIFS('[6]白单流水  导入新模板'!$S:$S,'[6]白单流水  导入新模板'!$C:$C,$A$2,'[6]白单流水  导入新模板'!$AF:$AF,LEFT(LEFT($C$81,5),5),'[6]白单流水  导入新模板'!$AA:$AA,AJ$3,'[6]白单流水  导入新模板'!$K:$K,$C93)</f>
        <v>0</v>
      </c>
      <c r="AK93" s="48">
        <f>SUMIFS('[6]白单流水  导入新模板'!$S:$S,'[6]白单流水  导入新模板'!$C:$C,$A$2,'[6]白单流水  导入新模板'!$AF:$AF,LEFT(LEFT($C$81,5),5),'[6]白单流水  导入新模板'!$AA:$AA,AK$3,'[6]白单流水  导入新模板'!$K:$K,$C93)</f>
        <v>0</v>
      </c>
      <c r="AL93" s="48">
        <f>SUMIFS('[6]白单流水  导入新模板'!$S:$S,'[6]白单流水  导入新模板'!$C:$C,$A$2,'[6]白单流水  导入新模板'!$AF:$AF,LEFT(LEFT($C$81,5),5),'[6]白单流水  导入新模板'!$AA:$AA,AL$3,'[6]白单流水  导入新模板'!$K:$K,$C93)</f>
        <v>0</v>
      </c>
      <c r="AM93" s="48">
        <f>SUMIFS('[6]白单流水  导入新模板'!$S:$S,'[6]白单流水  导入新模板'!$C:$C,$A$2,'[6]白单流水  导入新模板'!$AF:$AF,LEFT(LEFT($C$81,5),5),'[6]白单流水  导入新模板'!$AA:$AA,AM$3,'[6]白单流水  导入新模板'!$K:$K,$C93)</f>
        <v>0</v>
      </c>
      <c r="AN93" s="48">
        <f>SUMIFS('[6]白单流水  导入新模板'!$S:$S,'[6]白单流水  导入新模板'!$C:$C,$A$2,'[6]白单流水  导入新模板'!$AF:$AF,LEFT(LEFT($C$81,5),5),'[6]白单流水  导入新模板'!$AA:$AA,AN$3,'[6]白单流水  导入新模板'!$K:$K,$C93)</f>
        <v>0</v>
      </c>
      <c r="AO93" s="48">
        <f>SUMIFS('[6]白单流水  导入新模板'!$S:$S,'[6]白单流水  导入新模板'!$C:$C,$A$2,'[6]白单流水  导入新模板'!$AF:$AF,LEFT(LEFT($C$81,5),5),'[6]白单流水  导入新模板'!$AA:$AA,AO$3,'[6]白单流水  导入新模板'!$K:$K,$C93)</f>
        <v>0</v>
      </c>
      <c r="AP93" s="48">
        <f>SUMIFS('[6]白单流水  导入新模板'!$S:$S,'[6]白单流水  导入新模板'!$C:$C,$A$2,'[6]白单流水  导入新模板'!$AF:$AF,LEFT(LEFT($C$81,5),5),'[6]白单流水  导入新模板'!$AA:$AA,AP$3,'[6]白单流水  导入新模板'!$K:$K,$C93)</f>
        <v>0</v>
      </c>
      <c r="AQ93" s="48">
        <f>SUMIFS('[6]白单流水  导入新模板'!$S:$S,'[6]白单流水  导入新模板'!$C:$C,$A$2,'[6]白单流水  导入新模板'!$AF:$AF,LEFT(LEFT($C$81,5),5),'[6]白单流水  导入新模板'!$AA:$AA,AQ$3,'[6]白单流水  导入新模板'!$K:$K,$C93)</f>
        <v>0</v>
      </c>
      <c r="AR93" s="48">
        <f>SUMIFS('[6]白单流水  导入新模板'!$S:$S,'[6]白单流水  导入新模板'!$C:$C,$A$2,'[6]白单流水  导入新模板'!$AF:$AF,LEFT(LEFT($C$81,5),5),'[6]白单流水  导入新模板'!$AA:$AA,AR$3,'[6]白单流水  导入新模板'!$K:$K,$C93)</f>
        <v>0</v>
      </c>
      <c r="AS93" s="48">
        <f>SUMIFS('[6]白单流水  导入新模板'!$S:$S,'[6]白单流水  导入新模板'!$C:$C,$A$2,'[6]白单流水  导入新模板'!$AF:$AF,LEFT(LEFT($C$81,5),5),'[6]白单流水  导入新模板'!$AA:$AA,AS$3,'[6]白单流水  导入新模板'!$K:$K,$C93)</f>
        <v>0</v>
      </c>
      <c r="AT93" s="64"/>
    </row>
    <row r="94" ht="15.6" spans="1:47">
      <c r="A94" s="41"/>
      <c r="B94" s="62"/>
      <c r="C94" s="65" t="s">
        <v>70</v>
      </c>
      <c r="D94" s="52">
        <f>E94*F94</f>
        <v>42000</v>
      </c>
      <c r="E94" s="66">
        <v>4200</v>
      </c>
      <c r="F94" s="67">
        <v>10</v>
      </c>
      <c r="G94" s="50">
        <f>IFERROR(SUM(K94:AC94,AE94)/D94,)</f>
        <v>0.975</v>
      </c>
      <c r="H94" s="50"/>
      <c r="I94" s="51">
        <f t="array" ref="I94">SUMPRODUCT(('[6]白单流水  导入新模板'!$C:$C=$A$2)*('[6]白单流水  导入新模板'!$AF:$AF=LEFT(LEFT($C$81,5),5))*('[6]白单流水  导入新模板'!$K:$K="代收")*(ISNUMBER(FIND(LEFT($C94,4),'[6]白单流水  导入新模板'!$M:$M,1))),'[6]白单流水  导入新模板'!$S:$S)</f>
        <v>0</v>
      </c>
      <c r="J94" s="50"/>
      <c r="K94" s="66"/>
      <c r="L94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导入新模板'!$K:$K,$C94)</f>
        <v>0</v>
      </c>
      <c r="M94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导入新模板'!$K:$K,$C94)</f>
        <v>0</v>
      </c>
      <c r="N94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导入新模板'!$K:$K,$C94)</f>
        <v>0</v>
      </c>
      <c r="O94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导入新模板'!$K:$K,$C94)</f>
        <v>0</v>
      </c>
      <c r="P94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导入新模板'!$K:$K,$C94)</f>
        <v>0</v>
      </c>
      <c r="Q94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导入新模板'!$K:$K,$C94)</f>
        <v>0</v>
      </c>
      <c r="R94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导入新模板'!$K:$K,$C94)</f>
        <v>0</v>
      </c>
      <c r="S94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导入新模板'!$K:$K,$C94)</f>
        <v>0</v>
      </c>
      <c r="T94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导入新模板'!$K:$K,$C94)</f>
        <v>0</v>
      </c>
      <c r="U94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导入新模板'!$K:$K,$C94)</f>
        <v>0</v>
      </c>
      <c r="V94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导入新模板'!$K:$K,$C94)</f>
        <v>0</v>
      </c>
      <c r="W94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导入新模板'!$K:$K,$C94)</f>
        <v>0</v>
      </c>
      <c r="X94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导入新模板'!$K:$K,$C94)</f>
        <v>40950</v>
      </c>
      <c r="Y94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导入新模板'!$K:$K,$C94)</f>
        <v>0</v>
      </c>
      <c r="Z94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导入新模板'!$K:$K,$C94)</f>
        <v>0</v>
      </c>
      <c r="AA94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导入新模板'!$K:$K,$C94)</f>
        <v>0</v>
      </c>
      <c r="AB94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导入新模板'!$K:$K,$C94)</f>
        <v>0</v>
      </c>
      <c r="AC94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导入新模板'!$K:$K,$C94)</f>
        <v>0</v>
      </c>
      <c r="AD94" s="53">
        <f>D94-SUM(T94:AC94)</f>
        <v>1050</v>
      </c>
      <c r="AE94" s="53">
        <f>SUM(AH94:AS94)</f>
        <v>0</v>
      </c>
      <c r="AF94" s="54"/>
      <c r="AG94" s="55">
        <f>AD94-AE94-AF94</f>
        <v>1050</v>
      </c>
      <c r="AH94" s="48">
        <f>SUMIFS('[6]白单流水  导入新模板'!$S:$S,'[6]白单流水  导入新模板'!$C:$C,$A$2,'[6]白单流水  导入新模板'!$AF:$AF,LEFT(LEFT($C$81,5),5),'[6]白单流水  导入新模板'!$AA:$AA,AH$3,'[6]白单流水  导入新模板'!$K:$K,$C94)</f>
        <v>0</v>
      </c>
      <c r="AI94" s="48">
        <f>SUMIFS('[6]白单流水  导入新模板'!$S:$S,'[6]白单流水  导入新模板'!$C:$C,$A$2,'[6]白单流水  导入新模板'!$AF:$AF,LEFT(LEFT($C$81,5),5),'[6]白单流水  导入新模板'!$AA:$AA,AI$3,'[6]白单流水  导入新模板'!$K:$K,$C94)</f>
        <v>0</v>
      </c>
      <c r="AJ94" s="48">
        <f>SUMIFS('[6]白单流水  导入新模板'!$S:$S,'[6]白单流水  导入新模板'!$C:$C,$A$2,'[6]白单流水  导入新模板'!$AF:$AF,LEFT(LEFT($C$81,5),5),'[6]白单流水  导入新模板'!$AA:$AA,AJ$3,'[6]白单流水  导入新模板'!$K:$K,$C94)</f>
        <v>0</v>
      </c>
      <c r="AK94" s="48">
        <f>SUMIFS('[6]白单流水  导入新模板'!$S:$S,'[6]白单流水  导入新模板'!$C:$C,$A$2,'[6]白单流水  导入新模板'!$AF:$AF,LEFT(LEFT($C$81,5),5),'[6]白单流水  导入新模板'!$AA:$AA,AK$3,'[6]白单流水  导入新模板'!$K:$K,$C94)</f>
        <v>0</v>
      </c>
      <c r="AL94" s="48">
        <f>SUMIFS('[6]白单流水  导入新模板'!$S:$S,'[6]白单流水  导入新模板'!$C:$C,$A$2,'[6]白单流水  导入新模板'!$AF:$AF,LEFT(LEFT($C$81,5),5),'[6]白单流水  导入新模板'!$AA:$AA,AL$3,'[6]白单流水  导入新模板'!$K:$K,$C94)</f>
        <v>0</v>
      </c>
      <c r="AM94" s="48">
        <f>SUMIFS('[6]白单流水  导入新模板'!$S:$S,'[6]白单流水  导入新模板'!$C:$C,$A$2,'[6]白单流水  导入新模板'!$AF:$AF,LEFT(LEFT($C$81,5),5),'[6]白单流水  导入新模板'!$AA:$AA,AM$3,'[6]白单流水  导入新模板'!$K:$K,$C94)</f>
        <v>0</v>
      </c>
      <c r="AN94" s="48">
        <f>SUMIFS('[6]白单流水  导入新模板'!$S:$S,'[6]白单流水  导入新模板'!$C:$C,$A$2,'[6]白单流水  导入新模板'!$AF:$AF,LEFT(LEFT($C$81,5),5),'[6]白单流水  导入新模板'!$AA:$AA,AN$3,'[6]白单流水  导入新模板'!$K:$K,$C94)</f>
        <v>0</v>
      </c>
      <c r="AO94" s="48">
        <f>SUMIFS('[6]白单流水  导入新模板'!$S:$S,'[6]白单流水  导入新模板'!$C:$C,$A$2,'[6]白单流水  导入新模板'!$AF:$AF,LEFT(LEFT($C$81,5),5),'[6]白单流水  导入新模板'!$AA:$AA,AO$3,'[6]白单流水  导入新模板'!$K:$K,$C94)</f>
        <v>0</v>
      </c>
      <c r="AP94" s="48">
        <f>SUMIFS('[6]白单流水  导入新模板'!$S:$S,'[6]白单流水  导入新模板'!$C:$C,$A$2,'[6]白单流水  导入新模板'!$AF:$AF,LEFT(LEFT($C$81,5),5),'[6]白单流水  导入新模板'!$AA:$AA,AP$3,'[6]白单流水  导入新模板'!$K:$K,$C94)</f>
        <v>0</v>
      </c>
      <c r="AQ94" s="48">
        <f>SUMIFS('[6]白单流水  导入新模板'!$S:$S,'[6]白单流水  导入新模板'!$C:$C,$A$2,'[6]白单流水  导入新模板'!$AF:$AF,LEFT(LEFT($C$81,5),5),'[6]白单流水  导入新模板'!$AA:$AA,AQ$3,'[6]白单流水  导入新模板'!$K:$K,$C94)</f>
        <v>0</v>
      </c>
      <c r="AR94" s="48">
        <f>SUMIFS('[6]白单流水  导入新模板'!$S:$S,'[6]白单流水  导入新模板'!$C:$C,$A$2,'[6]白单流水  导入新模板'!$AF:$AF,LEFT(LEFT($C$81,5),5),'[6]白单流水  导入新模板'!$AA:$AA,AR$3,'[6]白单流水  导入新模板'!$K:$K,$C94)</f>
        <v>0</v>
      </c>
      <c r="AS94" s="48">
        <f>SUMIFS('[6]白单流水  导入新模板'!$S:$S,'[6]白单流水  导入新模板'!$C:$C,$A$2,'[6]白单流水  导入新模板'!$AF:$AF,LEFT(LEFT($C$81,5),5),'[6]白单流水  导入新模板'!$AA:$AA,AS$3,'[6]白单流水  导入新模板'!$K:$K,$C94)</f>
        <v>0</v>
      </c>
      <c r="AT94" s="69"/>
    </row>
    <row r="95" ht="15.6" spans="1:47">
      <c r="A95" s="41"/>
      <c r="B95" s="62"/>
      <c r="C95" s="65" t="s">
        <v>71</v>
      </c>
      <c r="D95" s="52">
        <f>E95*F95</f>
        <v>50400</v>
      </c>
      <c r="E95" s="66">
        <v>4200</v>
      </c>
      <c r="F95" s="59">
        <v>12</v>
      </c>
      <c r="G95" s="50">
        <f>IFERROR(SUM(K95:AC95,AE95)/D95,)</f>
        <v>1</v>
      </c>
      <c r="H95" s="50"/>
      <c r="I95" s="51">
        <f t="array" ref="I95">SUMPRODUCT(('[6]白单流水  导入新模板'!$C:$C=$A$2)*('[6]白单流水  导入新模板'!$AF:$AF=LEFT(LEFT($C$81,5),5))*('[6]白单流水  导入新模板'!$K:$K="代收")*(ISNUMBER(FIND(LEFT($C95,4),'[6]白单流水  导入新模板'!$M:$M,1))),'[6]白单流水  导入新模板'!$S:$S)</f>
        <v>0</v>
      </c>
      <c r="J95" s="50"/>
      <c r="K95" s="52"/>
      <c r="L95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导入新模板'!$K:$K,$C95)</f>
        <v>0</v>
      </c>
      <c r="M95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导入新模板'!$K:$K,$C95)</f>
        <v>0</v>
      </c>
      <c r="N95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导入新模板'!$K:$K,$C95)</f>
        <v>0</v>
      </c>
      <c r="O95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导入新模板'!$K:$K,$C95)</f>
        <v>0</v>
      </c>
      <c r="P95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导入新模板'!$K:$K,$C95)</f>
        <v>0</v>
      </c>
      <c r="Q95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导入新模板'!$K:$K,$C95)</f>
        <v>0</v>
      </c>
      <c r="R95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导入新模板'!$K:$K,$C95)</f>
        <v>0</v>
      </c>
      <c r="S95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导入新模板'!$K:$K,$C95)</f>
        <v>0</v>
      </c>
      <c r="T95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导入新模板'!$K:$K,$C95)</f>
        <v>0</v>
      </c>
      <c r="U95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导入新模板'!$K:$K,$C95)</f>
        <v>0</v>
      </c>
      <c r="V95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导入新模板'!$K:$K,$C95)</f>
        <v>0</v>
      </c>
      <c r="W95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导入新模板'!$K:$K,$C95)</f>
        <v>0</v>
      </c>
      <c r="X95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导入新模板'!$K:$K,$C95)</f>
        <v>1050</v>
      </c>
      <c r="Y95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导入新模板'!$K:$K,$C95)</f>
        <v>49350</v>
      </c>
      <c r="Z95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导入新模板'!$K:$K,$C95)</f>
        <v>0</v>
      </c>
      <c r="AA95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导入新模板'!$K:$K,$C95)</f>
        <v>0</v>
      </c>
      <c r="AB95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导入新模板'!$K:$K,$C95)</f>
        <v>0</v>
      </c>
      <c r="AC95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导入新模板'!$K:$K,$C95)</f>
        <v>0</v>
      </c>
      <c r="AD95" s="53">
        <f>D95-SUM(T95:AC95)</f>
        <v>0</v>
      </c>
      <c r="AE95" s="53">
        <f>SUM(AH95:AS95)</f>
        <v>0</v>
      </c>
      <c r="AF95" s="54"/>
      <c r="AG95" s="55">
        <f>AD95-AE95-AF95</f>
        <v>0</v>
      </c>
      <c r="AH95" s="48">
        <f>SUMIFS('[6]白单流水  导入新模板'!$S:$S,'[6]白单流水  导入新模板'!$C:$C,$A$2,'[6]白单流水  导入新模板'!$AF:$AF,LEFT(LEFT($C$81,5),5),'[6]白单流水  导入新模板'!$AA:$AA,AH$3,'[6]白单流水  导入新模板'!$K:$K,$C95)</f>
        <v>0</v>
      </c>
      <c r="AI95" s="48">
        <f>SUMIFS('[6]白单流水  导入新模板'!$S:$S,'[6]白单流水  导入新模板'!$C:$C,$A$2,'[6]白单流水  导入新模板'!$AF:$AF,LEFT(LEFT($C$81,5),5),'[6]白单流水  导入新模板'!$AA:$AA,AI$3,'[6]白单流水  导入新模板'!$K:$K,$C95)</f>
        <v>0</v>
      </c>
      <c r="AJ95" s="48">
        <f>SUMIFS('[6]白单流水  导入新模板'!$S:$S,'[6]白单流水  导入新模板'!$C:$C,$A$2,'[6]白单流水  导入新模板'!$AF:$AF,LEFT(LEFT($C$81,5),5),'[6]白单流水  导入新模板'!$AA:$AA,AJ$3,'[6]白单流水  导入新模板'!$K:$K,$C95)</f>
        <v>0</v>
      </c>
      <c r="AK95" s="48">
        <f>SUMIFS('[6]白单流水  导入新模板'!$S:$S,'[6]白单流水  导入新模板'!$C:$C,$A$2,'[6]白单流水  导入新模板'!$AF:$AF,LEFT(LEFT($C$81,5),5),'[6]白单流水  导入新模板'!$AA:$AA,AK$3,'[6]白单流水  导入新模板'!$K:$K,$C95)</f>
        <v>0</v>
      </c>
      <c r="AL95" s="48">
        <f>SUMIFS('[6]白单流水  导入新模板'!$S:$S,'[6]白单流水  导入新模板'!$C:$C,$A$2,'[6]白单流水  导入新模板'!$AF:$AF,LEFT(LEFT($C$81,5),5),'[6]白单流水  导入新模板'!$AA:$AA,AL$3,'[6]白单流水  导入新模板'!$K:$K,$C95)</f>
        <v>0</v>
      </c>
      <c r="AM95" s="48">
        <f>SUMIFS('[6]白单流水  导入新模板'!$S:$S,'[6]白单流水  导入新模板'!$C:$C,$A$2,'[6]白单流水  导入新模板'!$AF:$AF,LEFT(LEFT($C$81,5),5),'[6]白单流水  导入新模板'!$AA:$AA,AM$3,'[6]白单流水  导入新模板'!$K:$K,$C95)</f>
        <v>0</v>
      </c>
      <c r="AN95" s="48">
        <f>SUMIFS('[6]白单流水  导入新模板'!$S:$S,'[6]白单流水  导入新模板'!$C:$C,$A$2,'[6]白单流水  导入新模板'!$AF:$AF,LEFT(LEFT($C$81,5),5),'[6]白单流水  导入新模板'!$AA:$AA,AN$3,'[6]白单流水  导入新模板'!$K:$K,$C95)</f>
        <v>0</v>
      </c>
      <c r="AO95" s="48">
        <f>SUMIFS('[6]白单流水  导入新模板'!$S:$S,'[6]白单流水  导入新模板'!$C:$C,$A$2,'[6]白单流水  导入新模板'!$AF:$AF,LEFT(LEFT($C$81,5),5),'[6]白单流水  导入新模板'!$AA:$AA,AO$3,'[6]白单流水  导入新模板'!$K:$K,$C95)</f>
        <v>0</v>
      </c>
      <c r="AP95" s="48">
        <f>SUMIFS('[6]白单流水  导入新模板'!$S:$S,'[6]白单流水  导入新模板'!$C:$C,$A$2,'[6]白单流水  导入新模板'!$AF:$AF,LEFT(LEFT($C$81,5),5),'[6]白单流水  导入新模板'!$AA:$AA,AP$3,'[6]白单流水  导入新模板'!$K:$K,$C95)</f>
        <v>0</v>
      </c>
      <c r="AQ95" s="48">
        <f>SUMIFS('[6]白单流水  导入新模板'!$S:$S,'[6]白单流水  导入新模板'!$C:$C,$A$2,'[6]白单流水  导入新模板'!$AF:$AF,LEFT(LEFT($C$81,5),5),'[6]白单流水  导入新模板'!$AA:$AA,AQ$3,'[6]白单流水  导入新模板'!$K:$K,$C95)</f>
        <v>0</v>
      </c>
      <c r="AR95" s="48">
        <f>SUMIFS('[6]白单流水  导入新模板'!$S:$S,'[6]白单流水  导入新模板'!$C:$C,$A$2,'[6]白单流水  导入新模板'!$AF:$AF,LEFT(LEFT($C$81,5),5),'[6]白单流水  导入新模板'!$AA:$AA,AR$3,'[6]白单流水  导入新模板'!$K:$K,$C95)</f>
        <v>0</v>
      </c>
      <c r="AS95" s="48">
        <f>SUMIFS('[6]白单流水  导入新模板'!$S:$S,'[6]白单流水  导入新模板'!$C:$C,$A$2,'[6]白单流水  导入新模板'!$AF:$AF,LEFT(LEFT($C$81,5),5),'[6]白单流水  导入新模板'!$AA:$AA,AS$3,'[6]白单流水  导入新模板'!$K:$K,$C95)</f>
        <v>0</v>
      </c>
      <c r="AT95" s="56"/>
    </row>
    <row r="96" ht="15.6" spans="1:47">
      <c r="A96" s="41"/>
      <c r="B96" s="62"/>
      <c r="C96" s="65" t="s">
        <v>72</v>
      </c>
      <c r="D96" s="52">
        <f>E96*F96</f>
        <v>50400</v>
      </c>
      <c r="E96" s="66">
        <v>4200</v>
      </c>
      <c r="F96" s="59">
        <v>12</v>
      </c>
      <c r="G96" s="50">
        <f>IFERROR(SUM(K96:AC96,AE96)/D96,)</f>
        <v>1</v>
      </c>
      <c r="H96" s="50"/>
      <c r="I96" s="51">
        <f t="array" ref="I96">SUMPRODUCT(('[6]白单流水  导入新模板'!$C:$C=$A$2)*('[6]白单流水  导入新模板'!$AF:$AF=LEFT(LEFT($C$81,5),5))*('[6]白单流水  导入新模板'!$K:$K="代收")*(ISNUMBER(FIND(LEFT($C96,4),'[6]白单流水  导入新模板'!$M:$M,1))),'[6]白单流水  导入新模板'!$S:$S)</f>
        <v>0</v>
      </c>
      <c r="J96" s="50"/>
      <c r="K96" s="66"/>
      <c r="L96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导入新模板'!$K:$K,$C96)</f>
        <v>0</v>
      </c>
      <c r="M96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导入新模板'!$K:$K,$C96)</f>
        <v>0</v>
      </c>
      <c r="N96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导入新模板'!$K:$K,$C96)</f>
        <v>0</v>
      </c>
      <c r="O96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导入新模板'!$K:$K,$C96)</f>
        <v>0</v>
      </c>
      <c r="P96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导入新模板'!$K:$K,$C96)</f>
        <v>0</v>
      </c>
      <c r="Q96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导入新模板'!$K:$K,$C96)</f>
        <v>0</v>
      </c>
      <c r="R96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导入新模板'!$K:$K,$C96)</f>
        <v>0</v>
      </c>
      <c r="S96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导入新模板'!$K:$K,$C96)</f>
        <v>0</v>
      </c>
      <c r="T96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导入新模板'!$K:$K,$C96)</f>
        <v>0</v>
      </c>
      <c r="U96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导入新模板'!$K:$K,$C96)</f>
        <v>0</v>
      </c>
      <c r="V96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导入新模板'!$K:$K,$C96)</f>
        <v>0</v>
      </c>
      <c r="W96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导入新模板'!$K:$K,$C96)</f>
        <v>0</v>
      </c>
      <c r="X96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导入新模板'!$K:$K,$C96)</f>
        <v>0</v>
      </c>
      <c r="Y96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导入新模板'!$K:$K,$C96)</f>
        <v>2100</v>
      </c>
      <c r="Z96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导入新模板'!$K:$K,$C96)</f>
        <v>48300</v>
      </c>
      <c r="AA96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导入新模板'!$K:$K,$C96)</f>
        <v>0</v>
      </c>
      <c r="AB96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导入新模板'!$K:$K,$C96)</f>
        <v>0</v>
      </c>
      <c r="AC96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导入新模板'!$K:$K,$C96)</f>
        <v>0</v>
      </c>
      <c r="AD96" s="53">
        <f>D96-SUM(T96:AC96)</f>
        <v>0</v>
      </c>
      <c r="AE96" s="53">
        <f>SUM(AH96:AS96)</f>
        <v>0</v>
      </c>
      <c r="AF96" s="54"/>
      <c r="AG96" s="55">
        <f>AD96-AE96-AF96</f>
        <v>0</v>
      </c>
      <c r="AH96" s="48">
        <f>SUMIFS('[6]白单流水  导入新模板'!$S:$S,'[6]白单流水  导入新模板'!$C:$C,$A$2,'[6]白单流水  导入新模板'!$AF:$AF,LEFT(LEFT($C$81,5),5),'[6]白单流水  导入新模板'!$AA:$AA,AH$3,'[6]白单流水  导入新模板'!$K:$K,$C96)</f>
        <v>0</v>
      </c>
      <c r="AI96" s="48">
        <f>SUMIFS('[6]白单流水  导入新模板'!$S:$S,'[6]白单流水  导入新模板'!$C:$C,$A$2,'[6]白单流水  导入新模板'!$AF:$AF,LEFT(LEFT($C$81,5),5),'[6]白单流水  导入新模板'!$AA:$AA,AI$3,'[6]白单流水  导入新模板'!$K:$K,$C96)</f>
        <v>0</v>
      </c>
      <c r="AJ96" s="48">
        <f>SUMIFS('[6]白单流水  导入新模板'!$S:$S,'[6]白单流水  导入新模板'!$C:$C,$A$2,'[6]白单流水  导入新模板'!$AF:$AF,LEFT(LEFT($C$81,5),5),'[6]白单流水  导入新模板'!$AA:$AA,AJ$3,'[6]白单流水  导入新模板'!$K:$K,$C96)</f>
        <v>0</v>
      </c>
      <c r="AK96" s="48">
        <f>SUMIFS('[6]白单流水  导入新模板'!$S:$S,'[6]白单流水  导入新模板'!$C:$C,$A$2,'[6]白单流水  导入新模板'!$AF:$AF,LEFT(LEFT($C$81,5),5),'[6]白单流水  导入新模板'!$AA:$AA,AK$3,'[6]白单流水  导入新模板'!$K:$K,$C96)</f>
        <v>0</v>
      </c>
      <c r="AL96" s="48">
        <f>SUMIFS('[6]白单流水  导入新模板'!$S:$S,'[6]白单流水  导入新模板'!$C:$C,$A$2,'[6]白单流水  导入新模板'!$AF:$AF,LEFT(LEFT($C$81,5),5),'[6]白单流水  导入新模板'!$AA:$AA,AL$3,'[6]白单流水  导入新模板'!$K:$K,$C96)</f>
        <v>0</v>
      </c>
      <c r="AM96" s="48">
        <f>SUMIFS('[6]白单流水  导入新模板'!$S:$S,'[6]白单流水  导入新模板'!$C:$C,$A$2,'[6]白单流水  导入新模板'!$AF:$AF,LEFT(LEFT($C$81,5),5),'[6]白单流水  导入新模板'!$AA:$AA,AM$3,'[6]白单流水  导入新模板'!$K:$K,$C96)</f>
        <v>0</v>
      </c>
      <c r="AN96" s="48">
        <f>SUMIFS('[6]白单流水  导入新模板'!$S:$S,'[6]白单流水  导入新模板'!$C:$C,$A$2,'[6]白单流水  导入新模板'!$AF:$AF,LEFT(LEFT($C$81,5),5),'[6]白单流水  导入新模板'!$AA:$AA,AN$3,'[6]白单流水  导入新模板'!$K:$K,$C96)</f>
        <v>0</v>
      </c>
      <c r="AO96" s="48">
        <f>SUMIFS('[6]白单流水  导入新模板'!$S:$S,'[6]白单流水  导入新模板'!$C:$C,$A$2,'[6]白单流水  导入新模板'!$AF:$AF,LEFT(LEFT($C$81,5),5),'[6]白单流水  导入新模板'!$AA:$AA,AO$3,'[6]白单流水  导入新模板'!$K:$K,$C96)</f>
        <v>0</v>
      </c>
      <c r="AP96" s="48">
        <f>SUMIFS('[6]白单流水  导入新模板'!$S:$S,'[6]白单流水  导入新模板'!$C:$C,$A$2,'[6]白单流水  导入新模板'!$AF:$AF,LEFT(LEFT($C$81,5),5),'[6]白单流水  导入新模板'!$AA:$AA,AP$3,'[6]白单流水  导入新模板'!$K:$K,$C96)</f>
        <v>0</v>
      </c>
      <c r="AQ96" s="48">
        <f>SUMIFS('[6]白单流水  导入新模板'!$S:$S,'[6]白单流水  导入新模板'!$C:$C,$A$2,'[6]白单流水  导入新模板'!$AF:$AF,LEFT(LEFT($C$81,5),5),'[6]白单流水  导入新模板'!$AA:$AA,AQ$3,'[6]白单流水  导入新模板'!$K:$K,$C96)</f>
        <v>0</v>
      </c>
      <c r="AR96" s="48">
        <f>SUMIFS('[6]白单流水  导入新模板'!$S:$S,'[6]白单流水  导入新模板'!$C:$C,$A$2,'[6]白单流水  导入新模板'!$AF:$AF,LEFT(LEFT($C$81,5),5),'[6]白单流水  导入新模板'!$AA:$AA,AR$3,'[6]白单流水  导入新模板'!$K:$K,$C96)</f>
        <v>0</v>
      </c>
      <c r="AS96" s="48">
        <f>SUMIFS('[6]白单流水  导入新模板'!$S:$S,'[6]白单流水  导入新模板'!$C:$C,$A$2,'[6]白单流水  导入新模板'!$AF:$AF,LEFT(LEFT($C$81,5),5),'[6]白单流水  导入新模板'!$AA:$AA,AS$3,'[6]白单流水  导入新模板'!$K:$K,$C96)</f>
        <v>0</v>
      </c>
      <c r="AT96" s="69"/>
    </row>
    <row r="97" ht="15.6" spans="1:47">
      <c r="A97" s="41"/>
      <c r="B97" s="62"/>
      <c r="C97" s="65" t="s">
        <v>73</v>
      </c>
      <c r="D97" s="52">
        <f>E97*F97</f>
        <v>50400</v>
      </c>
      <c r="E97" s="66">
        <v>4200</v>
      </c>
      <c r="F97" s="59">
        <v>12</v>
      </c>
      <c r="G97" s="50">
        <f>IFERROR(SUM(K97:AC97,AE97)/D97,)</f>
        <v>0.916666666666667</v>
      </c>
      <c r="H97" s="50"/>
      <c r="I97" s="51">
        <f t="array" ref="I97">SUMPRODUCT(('[6]白单流水  导入新模板'!$C:$C=$A$2)*('[6]白单流水  导入新模板'!$AF:$AF=LEFT(LEFT($C$81,5),5))*('[6]白单流水  导入新模板'!$K:$K="代收")*(ISNUMBER(FIND(LEFT($C97,4),'[6]白单流水  导入新模板'!$M:$M,1))),'[6]白单流水  导入新模板'!$S:$S)</f>
        <v>0</v>
      </c>
      <c r="J97" s="50"/>
      <c r="K97" s="52"/>
      <c r="L97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导入新模板'!$K:$K,$C97)</f>
        <v>0</v>
      </c>
      <c r="M97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导入新模板'!$K:$K,$C97)</f>
        <v>0</v>
      </c>
      <c r="N97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导入新模板'!$K:$K,$C97)</f>
        <v>0</v>
      </c>
      <c r="O97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导入新模板'!$K:$K,$C97)</f>
        <v>0</v>
      </c>
      <c r="P97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导入新模板'!$K:$K,$C97)</f>
        <v>0</v>
      </c>
      <c r="Q97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导入新模板'!$K:$K,$C97)</f>
        <v>0</v>
      </c>
      <c r="R97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导入新模板'!$K:$K,$C97)</f>
        <v>0</v>
      </c>
      <c r="S97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导入新模板'!$K:$K,$C97)</f>
        <v>0</v>
      </c>
      <c r="T97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导入新模板'!$K:$K,$C97)</f>
        <v>0</v>
      </c>
      <c r="U97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导入新模板'!$K:$K,$C97)</f>
        <v>0</v>
      </c>
      <c r="V97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导入新模板'!$K:$K,$C97)</f>
        <v>0</v>
      </c>
      <c r="W97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导入新模板'!$K:$K,$C97)</f>
        <v>0</v>
      </c>
      <c r="X97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导入新模板'!$K:$K,$C97)</f>
        <v>0</v>
      </c>
      <c r="Y97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导入新模板'!$K:$K,$C97)</f>
        <v>0</v>
      </c>
      <c r="Z97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导入新模板'!$K:$K,$C97)</f>
        <v>6300</v>
      </c>
      <c r="AA97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导入新模板'!$K:$K,$C97)</f>
        <v>39900</v>
      </c>
      <c r="AB97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导入新模板'!$K:$K,$C97)</f>
        <v>0</v>
      </c>
      <c r="AC97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导入新模板'!$K:$K,$C97)</f>
        <v>0</v>
      </c>
      <c r="AD97" s="53">
        <f>D97-SUM(T97:AC97)</f>
        <v>4200</v>
      </c>
      <c r="AE97" s="53">
        <f>SUM(AH97:AS97)</f>
        <v>0</v>
      </c>
      <c r="AF97" s="54"/>
      <c r="AG97" s="55">
        <f>AD97-AE97-AF97</f>
        <v>4200</v>
      </c>
      <c r="AH97" s="48">
        <f>SUMIFS('[6]白单流水  导入新模板'!$S:$S,'[6]白单流水  导入新模板'!$C:$C,$A$2,'[6]白单流水  导入新模板'!$AF:$AF,LEFT(LEFT($C$81,5),5),'[6]白单流水  导入新模板'!$AA:$AA,AH$3,'[6]白单流水  导入新模板'!$K:$K,$C97)</f>
        <v>0</v>
      </c>
      <c r="AI97" s="48">
        <f>SUMIFS('[6]白单流水  导入新模板'!$S:$S,'[6]白单流水  导入新模板'!$C:$C,$A$2,'[6]白单流水  导入新模板'!$AF:$AF,LEFT(LEFT($C$81,5),5),'[6]白单流水  导入新模板'!$AA:$AA,AI$3,'[6]白单流水  导入新模板'!$K:$K,$C97)</f>
        <v>0</v>
      </c>
      <c r="AJ97" s="48">
        <f>SUMIFS('[6]白单流水  导入新模板'!$S:$S,'[6]白单流水  导入新模板'!$C:$C,$A$2,'[6]白单流水  导入新模板'!$AF:$AF,LEFT(LEFT($C$81,5),5),'[6]白单流水  导入新模板'!$AA:$AA,AJ$3,'[6]白单流水  导入新模板'!$K:$K,$C97)</f>
        <v>0</v>
      </c>
      <c r="AK97" s="48">
        <f>SUMIFS('[6]白单流水  导入新模板'!$S:$S,'[6]白单流水  导入新模板'!$C:$C,$A$2,'[6]白单流水  导入新模板'!$AF:$AF,LEFT(LEFT($C$81,5),5),'[6]白单流水  导入新模板'!$AA:$AA,AK$3,'[6]白单流水  导入新模板'!$K:$K,$C97)</f>
        <v>0</v>
      </c>
      <c r="AL97" s="48">
        <f>SUMIFS('[6]白单流水  导入新模板'!$S:$S,'[6]白单流水  导入新模板'!$C:$C,$A$2,'[6]白单流水  导入新模板'!$AF:$AF,LEFT(LEFT($C$81,5),5),'[6]白单流水  导入新模板'!$AA:$AA,AL$3,'[6]白单流水  导入新模板'!$K:$K,$C97)</f>
        <v>0</v>
      </c>
      <c r="AM97" s="48">
        <f>SUMIFS('[6]白单流水  导入新模板'!$S:$S,'[6]白单流水  导入新模板'!$C:$C,$A$2,'[6]白单流水  导入新模板'!$AF:$AF,LEFT(LEFT($C$81,5),5),'[6]白单流水  导入新模板'!$AA:$AA,AM$3,'[6]白单流水  导入新模板'!$K:$K,$C97)</f>
        <v>0</v>
      </c>
      <c r="AN97" s="48">
        <f>SUMIFS('[6]白单流水  导入新模板'!$S:$S,'[6]白单流水  导入新模板'!$C:$C,$A$2,'[6]白单流水  导入新模板'!$AF:$AF,LEFT(LEFT($C$81,5),5),'[6]白单流水  导入新模板'!$AA:$AA,AN$3,'[6]白单流水  导入新模板'!$K:$K,$C97)</f>
        <v>0</v>
      </c>
      <c r="AO97" s="48">
        <f>SUMIFS('[6]白单流水  导入新模板'!$S:$S,'[6]白单流水  导入新模板'!$C:$C,$A$2,'[6]白单流水  导入新模板'!$AF:$AF,LEFT(LEFT($C$81,5),5),'[6]白单流水  导入新模板'!$AA:$AA,AO$3,'[6]白单流水  导入新模板'!$K:$K,$C97)</f>
        <v>0</v>
      </c>
      <c r="AP97" s="48">
        <f>SUMIFS('[6]白单流水  导入新模板'!$S:$S,'[6]白单流水  导入新模板'!$C:$C,$A$2,'[6]白单流水  导入新模板'!$AF:$AF,LEFT(LEFT($C$81,5),5),'[6]白单流水  导入新模板'!$AA:$AA,AP$3,'[6]白单流水  导入新模板'!$K:$K,$C97)</f>
        <v>0</v>
      </c>
      <c r="AQ97" s="48">
        <f>SUMIFS('[6]白单流水  导入新模板'!$S:$S,'[6]白单流水  导入新模板'!$C:$C,$A$2,'[6]白单流水  导入新模板'!$AF:$AF,LEFT(LEFT($C$81,5),5),'[6]白单流水  导入新模板'!$AA:$AA,AQ$3,'[6]白单流水  导入新模板'!$K:$K,$C97)</f>
        <v>0</v>
      </c>
      <c r="AR97" s="48">
        <f>SUMIFS('[6]白单流水  导入新模板'!$S:$S,'[6]白单流水  导入新模板'!$C:$C,$A$2,'[6]白单流水  导入新模板'!$AF:$AF,LEFT(LEFT($C$81,5),5),'[6]白单流水  导入新模板'!$AA:$AA,AR$3,'[6]白单流水  导入新模板'!$K:$K,$C97)</f>
        <v>0</v>
      </c>
      <c r="AS97" s="48">
        <f>SUMIFS('[6]白单流水  导入新模板'!$S:$S,'[6]白单流水  导入新模板'!$C:$C,$A$2,'[6]白单流水  导入新模板'!$AF:$AF,LEFT(LEFT($C$81,5),5),'[6]白单流水  导入新模板'!$AA:$AA,AS$3,'[6]白单流水  导入新模板'!$K:$K,$C97)</f>
        <v>0</v>
      </c>
      <c r="AT97" s="56"/>
    </row>
    <row r="98" ht="15.6" spans="1:47">
      <c r="A98" s="41"/>
      <c r="B98" s="62"/>
      <c r="C98" s="65" t="s">
        <v>74</v>
      </c>
      <c r="D98" s="52">
        <f>E98*F98</f>
        <v>50400</v>
      </c>
      <c r="E98" s="66">
        <v>4200</v>
      </c>
      <c r="F98" s="59">
        <v>12</v>
      </c>
      <c r="G98" s="50">
        <f>IFERROR(SUM(K98:AC98,AE98)/D98,)</f>
        <v>0.916666666666667</v>
      </c>
      <c r="H98" s="50"/>
      <c r="I98" s="51">
        <f t="array" ref="I98">SUMPRODUCT(('[6]白单流水  导入新模板'!$C:$C=$A$2)*('[6]白单流水  导入新模板'!$AF:$AF=LEFT(LEFT($C$81,5),5))*('[6]白单流水  导入新模板'!$K:$K="代收")*(ISNUMBER(FIND(LEFT($C98,4),'[6]白单流水  导入新模板'!$M:$M,1))),'[6]白单流水  导入新模板'!$S:$S)</f>
        <v>0</v>
      </c>
      <c r="J98" s="50"/>
      <c r="K98" s="66"/>
      <c r="L98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导入新模板'!$K:$K,$C98)</f>
        <v>0</v>
      </c>
      <c r="M98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导入新模板'!$K:$K,$C98)</f>
        <v>0</v>
      </c>
      <c r="N98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导入新模板'!$K:$K,$C98)</f>
        <v>0</v>
      </c>
      <c r="O98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导入新模板'!$K:$K,$C98)</f>
        <v>0</v>
      </c>
      <c r="P98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导入新模板'!$K:$K,$C98)</f>
        <v>0</v>
      </c>
      <c r="Q98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导入新模板'!$K:$K,$C98)</f>
        <v>0</v>
      </c>
      <c r="R98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导入新模板'!$K:$K,$C98)</f>
        <v>0</v>
      </c>
      <c r="S98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导入新模板'!$K:$K,$C98)</f>
        <v>0</v>
      </c>
      <c r="T98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导入新模板'!$K:$K,$C98)</f>
        <v>0</v>
      </c>
      <c r="U98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导入新模板'!$K:$K,$C98)</f>
        <v>0</v>
      </c>
      <c r="V98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导入新模板'!$K:$K,$C98)</f>
        <v>0</v>
      </c>
      <c r="W98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导入新模板'!$K:$K,$C98)</f>
        <v>0</v>
      </c>
      <c r="X98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导入新模板'!$K:$K,$C98)</f>
        <v>0</v>
      </c>
      <c r="Y98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导入新模板'!$K:$K,$C98)</f>
        <v>0</v>
      </c>
      <c r="Z98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导入新模板'!$K:$K,$C98)</f>
        <v>0</v>
      </c>
      <c r="AA98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导入新模板'!$K:$K,$C98)</f>
        <v>0</v>
      </c>
      <c r="AB98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导入新模板'!$K:$K,$C98)</f>
        <v>46200</v>
      </c>
      <c r="AC98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导入新模板'!$K:$K,$C98)</f>
        <v>0</v>
      </c>
      <c r="AD98" s="53">
        <f>D98-SUM(T98:AC98)</f>
        <v>4200</v>
      </c>
      <c r="AE98" s="53">
        <f>SUM(AH98:AS98)</f>
        <v>0</v>
      </c>
      <c r="AF98" s="54"/>
      <c r="AG98" s="55">
        <f>AD98-AE98-AF98</f>
        <v>4200</v>
      </c>
      <c r="AH98" s="48">
        <f>SUMIFS('[6]白单流水  导入新模板'!$S:$S,'[6]白单流水  导入新模板'!$C:$C,$A$2,'[6]白单流水  导入新模板'!$AF:$AF,LEFT(LEFT($C$81,5),5),'[6]白单流水  导入新模板'!$AA:$AA,AH$3,'[6]白单流水  导入新模板'!$K:$K,$C98)</f>
        <v>0</v>
      </c>
      <c r="AI98" s="48">
        <f>SUMIFS('[6]白单流水  导入新模板'!$S:$S,'[6]白单流水  导入新模板'!$C:$C,$A$2,'[6]白单流水  导入新模板'!$AF:$AF,LEFT(LEFT($C$81,5),5),'[6]白单流水  导入新模板'!$AA:$AA,AI$3,'[6]白单流水  导入新模板'!$K:$K,$C98)</f>
        <v>0</v>
      </c>
      <c r="AJ98" s="48">
        <f>SUMIFS('[6]白单流水  导入新模板'!$S:$S,'[6]白单流水  导入新模板'!$C:$C,$A$2,'[6]白单流水  导入新模板'!$AF:$AF,LEFT(LEFT($C$81,5),5),'[6]白单流水  导入新模板'!$AA:$AA,AJ$3,'[6]白单流水  导入新模板'!$K:$K,$C98)</f>
        <v>0</v>
      </c>
      <c r="AK98" s="48">
        <f>SUMIFS('[6]白单流水  导入新模板'!$S:$S,'[6]白单流水  导入新模板'!$C:$C,$A$2,'[6]白单流水  导入新模板'!$AF:$AF,LEFT(LEFT($C$81,5),5),'[6]白单流水  导入新模板'!$AA:$AA,AK$3,'[6]白单流水  导入新模板'!$K:$K,$C98)</f>
        <v>0</v>
      </c>
      <c r="AL98" s="48">
        <f>SUMIFS('[6]白单流水  导入新模板'!$S:$S,'[6]白单流水  导入新模板'!$C:$C,$A$2,'[6]白单流水  导入新模板'!$AF:$AF,LEFT(LEFT($C$81,5),5),'[6]白单流水  导入新模板'!$AA:$AA,AL$3,'[6]白单流水  导入新模板'!$K:$K,$C98)</f>
        <v>0</v>
      </c>
      <c r="AM98" s="48">
        <f>SUMIFS('[6]白单流水  导入新模板'!$S:$S,'[6]白单流水  导入新模板'!$C:$C,$A$2,'[6]白单流水  导入新模板'!$AF:$AF,LEFT(LEFT($C$81,5),5),'[6]白单流水  导入新模板'!$AA:$AA,AM$3,'[6]白单流水  导入新模板'!$K:$K,$C98)</f>
        <v>0</v>
      </c>
      <c r="AN98" s="48">
        <f>SUMIFS('[6]白单流水  导入新模板'!$S:$S,'[6]白单流水  导入新模板'!$C:$C,$A$2,'[6]白单流水  导入新模板'!$AF:$AF,LEFT(LEFT($C$81,5),5),'[6]白单流水  导入新模板'!$AA:$AA,AN$3,'[6]白单流水  导入新模板'!$K:$K,$C98)</f>
        <v>0</v>
      </c>
      <c r="AO98" s="48">
        <f>SUMIFS('[6]白单流水  导入新模板'!$S:$S,'[6]白单流水  导入新模板'!$C:$C,$A$2,'[6]白单流水  导入新模板'!$AF:$AF,LEFT(LEFT($C$81,5),5),'[6]白单流水  导入新模板'!$AA:$AA,AO$3,'[6]白单流水  导入新模板'!$K:$K,$C98)</f>
        <v>0</v>
      </c>
      <c r="AP98" s="48">
        <f>SUMIFS('[6]白单流水  导入新模板'!$S:$S,'[6]白单流水  导入新模板'!$C:$C,$A$2,'[6]白单流水  导入新模板'!$AF:$AF,LEFT(LEFT($C$81,5),5),'[6]白单流水  导入新模板'!$AA:$AA,AP$3,'[6]白单流水  导入新模板'!$K:$K,$C98)</f>
        <v>0</v>
      </c>
      <c r="AQ98" s="48">
        <f>SUMIFS('[6]白单流水  导入新模板'!$S:$S,'[6]白单流水  导入新模板'!$C:$C,$A$2,'[6]白单流水  导入新模板'!$AF:$AF,LEFT(LEFT($C$81,5),5),'[6]白单流水  导入新模板'!$AA:$AA,AQ$3,'[6]白单流水  导入新模板'!$K:$K,$C98)</f>
        <v>0</v>
      </c>
      <c r="AR98" s="48">
        <f>SUMIFS('[6]白单流水  导入新模板'!$S:$S,'[6]白单流水  导入新模板'!$C:$C,$A$2,'[6]白单流水  导入新模板'!$AF:$AF,LEFT(LEFT($C$81,5),5),'[6]白单流水  导入新模板'!$AA:$AA,AR$3,'[6]白单流水  导入新模板'!$K:$K,$C98)</f>
        <v>0</v>
      </c>
      <c r="AS98" s="48">
        <f>SUMIFS('[6]白单流水  导入新模板'!$S:$S,'[6]白单流水  导入新模板'!$C:$C,$A$2,'[6]白单流水  导入新模板'!$AF:$AF,LEFT(LEFT($C$81,5),5),'[6]白单流水  导入新模板'!$AA:$AA,AS$3,'[6]白单流水  导入新模板'!$K:$K,$C98)</f>
        <v>0</v>
      </c>
      <c r="AT98" s="69"/>
    </row>
    <row r="99" ht="15.6" spans="1:47">
      <c r="A99" s="41"/>
      <c r="B99" s="62"/>
      <c r="C99" s="65" t="s">
        <v>75</v>
      </c>
      <c r="D99" s="52">
        <f>E99*F99</f>
        <v>50400</v>
      </c>
      <c r="E99" s="66">
        <v>4200</v>
      </c>
      <c r="F99" s="59">
        <v>12</v>
      </c>
      <c r="G99" s="50">
        <f>IFERROR(SUM(K99:AC99,AE99)/D99,)</f>
        <v>1</v>
      </c>
      <c r="H99" s="50"/>
      <c r="I99" s="51">
        <f t="array" ref="I99">SUMPRODUCT(('[6]白单流水  导入新模板'!$C:$C=$A$2)*('[6]白单流水  导入新模板'!$AF:$AF=LEFT(LEFT($C$81,5),5))*('[6]白单流水  导入新模板'!$K:$K="代收")*(ISNUMBER(FIND(LEFT($C99,4),'[6]白单流水  导入新模板'!$M:$M,1))),'[6]白单流水  导入新模板'!$S:$S)</f>
        <v>0</v>
      </c>
      <c r="J99" s="50"/>
      <c r="K99" s="52"/>
      <c r="L99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导入新模板'!$K:$K,$C99)</f>
        <v>0</v>
      </c>
      <c r="M99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导入新模板'!$K:$K,$C99)</f>
        <v>0</v>
      </c>
      <c r="N99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导入新模板'!$K:$K,$C99)</f>
        <v>0</v>
      </c>
      <c r="O99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导入新模板'!$K:$K,$C99)</f>
        <v>0</v>
      </c>
      <c r="P99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导入新模板'!$K:$K,$C99)</f>
        <v>0</v>
      </c>
      <c r="Q99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导入新模板'!$K:$K,$C99)</f>
        <v>0</v>
      </c>
      <c r="R99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导入新模板'!$K:$K,$C99)</f>
        <v>0</v>
      </c>
      <c r="S99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导入新模板'!$K:$K,$C99)</f>
        <v>0</v>
      </c>
      <c r="T99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导入新模板'!$K:$K,$C99)</f>
        <v>0</v>
      </c>
      <c r="U99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导入新模板'!$K:$K,$C99)</f>
        <v>0</v>
      </c>
      <c r="V99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导入新模板'!$K:$K,$C99)</f>
        <v>0</v>
      </c>
      <c r="W99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导入新模板'!$K:$K,$C99)</f>
        <v>0</v>
      </c>
      <c r="X99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导入新模板'!$K:$K,$C99)</f>
        <v>0</v>
      </c>
      <c r="Y99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导入新模板'!$K:$K,$C99)</f>
        <v>0</v>
      </c>
      <c r="Z99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导入新模板'!$K:$K,$C99)</f>
        <v>0</v>
      </c>
      <c r="AA99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导入新模板'!$K:$K,$C99)</f>
        <v>0</v>
      </c>
      <c r="AB99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导入新模板'!$K:$K,$C99)</f>
        <v>2100</v>
      </c>
      <c r="AC99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导入新模板'!$K:$K,$C99)</f>
        <v>48300</v>
      </c>
      <c r="AD99" s="53">
        <f>D99-SUM(T99:AC99)</f>
        <v>0</v>
      </c>
      <c r="AE99" s="53">
        <f>SUM(AH99:AS99)</f>
        <v>0</v>
      </c>
      <c r="AF99" s="54"/>
      <c r="AG99" s="55">
        <f>AD99-AE99-AF99</f>
        <v>0</v>
      </c>
      <c r="AH99" s="48">
        <f>SUMIFS('[6]白单流水  导入新模板'!$S:$S,'[6]白单流水  导入新模板'!$C:$C,$A$2,'[6]白单流水  导入新模板'!$AF:$AF,LEFT(LEFT($C$81,5),5),'[6]白单流水  导入新模板'!$AA:$AA,AH$3,'[6]白单流水  导入新模板'!$K:$K,$C99)</f>
        <v>0</v>
      </c>
      <c r="AI99" s="48">
        <f>SUMIFS('[6]白单流水  导入新模板'!$S:$S,'[6]白单流水  导入新模板'!$C:$C,$A$2,'[6]白单流水  导入新模板'!$AF:$AF,LEFT(LEFT($C$81,5),5),'[6]白单流水  导入新模板'!$AA:$AA,AI$3,'[6]白单流水  导入新模板'!$K:$K,$C99)</f>
        <v>0</v>
      </c>
      <c r="AJ99" s="48">
        <f>SUMIFS('[6]白单流水  导入新模板'!$S:$S,'[6]白单流水  导入新模板'!$C:$C,$A$2,'[6]白单流水  导入新模板'!$AF:$AF,LEFT(LEFT($C$81,5),5),'[6]白单流水  导入新模板'!$AA:$AA,AJ$3,'[6]白单流水  导入新模板'!$K:$K,$C99)</f>
        <v>0</v>
      </c>
      <c r="AK99" s="48">
        <f>SUMIFS('[6]白单流水  导入新模板'!$S:$S,'[6]白单流水  导入新模板'!$C:$C,$A$2,'[6]白单流水  导入新模板'!$AF:$AF,LEFT(LEFT($C$81,5),5),'[6]白单流水  导入新模板'!$AA:$AA,AK$3,'[6]白单流水  导入新模板'!$K:$K,$C99)</f>
        <v>0</v>
      </c>
      <c r="AL99" s="48">
        <f>SUMIFS('[6]白单流水  导入新模板'!$S:$S,'[6]白单流水  导入新模板'!$C:$C,$A$2,'[6]白单流水  导入新模板'!$AF:$AF,LEFT(LEFT($C$81,5),5),'[6]白单流水  导入新模板'!$AA:$AA,AL$3,'[6]白单流水  导入新模板'!$K:$K,$C99)</f>
        <v>0</v>
      </c>
      <c r="AM99" s="48">
        <f>SUMIFS('[6]白单流水  导入新模板'!$S:$S,'[6]白单流水  导入新模板'!$C:$C,$A$2,'[6]白单流水  导入新模板'!$AF:$AF,LEFT(LEFT($C$81,5),5),'[6]白单流水  导入新模板'!$AA:$AA,AM$3,'[6]白单流水  导入新模板'!$K:$K,$C99)</f>
        <v>0</v>
      </c>
      <c r="AN99" s="48">
        <f>SUMIFS('[6]白单流水  导入新模板'!$S:$S,'[6]白单流水  导入新模板'!$C:$C,$A$2,'[6]白单流水  导入新模板'!$AF:$AF,LEFT(LEFT($C$81,5),5),'[6]白单流水  导入新模板'!$AA:$AA,AN$3,'[6]白单流水  导入新模板'!$K:$K,$C99)</f>
        <v>0</v>
      </c>
      <c r="AO99" s="48">
        <f>SUMIFS('[6]白单流水  导入新模板'!$S:$S,'[6]白单流水  导入新模板'!$C:$C,$A$2,'[6]白单流水  导入新模板'!$AF:$AF,LEFT(LEFT($C$81,5),5),'[6]白单流水  导入新模板'!$AA:$AA,AO$3,'[6]白单流水  导入新模板'!$K:$K,$C99)</f>
        <v>0</v>
      </c>
      <c r="AP99" s="48">
        <f>SUMIFS('[6]白单流水  导入新模板'!$S:$S,'[6]白单流水  导入新模板'!$C:$C,$A$2,'[6]白单流水  导入新模板'!$AF:$AF,LEFT(LEFT($C$81,5),5),'[6]白单流水  导入新模板'!$AA:$AA,AP$3,'[6]白单流水  导入新模板'!$K:$K,$C99)</f>
        <v>0</v>
      </c>
      <c r="AQ99" s="48">
        <f>SUMIFS('[6]白单流水  导入新模板'!$S:$S,'[6]白单流水  导入新模板'!$C:$C,$A$2,'[6]白单流水  导入新模板'!$AF:$AF,LEFT(LEFT($C$81,5),5),'[6]白单流水  导入新模板'!$AA:$AA,AQ$3,'[6]白单流水  导入新模板'!$K:$K,$C99)</f>
        <v>0</v>
      </c>
      <c r="AR99" s="48">
        <f>SUMIFS('[6]白单流水  导入新模板'!$S:$S,'[6]白单流水  导入新模板'!$C:$C,$A$2,'[6]白单流水  导入新模板'!$AF:$AF,LEFT(LEFT($C$81,5),5),'[6]白单流水  导入新模板'!$AA:$AA,AR$3,'[6]白单流水  导入新模板'!$K:$K,$C99)</f>
        <v>0</v>
      </c>
      <c r="AS99" s="48">
        <f>SUMIFS('[6]白单流水  导入新模板'!$S:$S,'[6]白单流水  导入新模板'!$C:$C,$A$2,'[6]白单流水  导入新模板'!$AF:$AF,LEFT(LEFT($C$81,5),5),'[6]白单流水  导入新模板'!$AA:$AA,AS$3,'[6]白单流水  导入新模板'!$K:$K,$C99)</f>
        <v>0</v>
      </c>
      <c r="AT99" s="56"/>
    </row>
    <row r="100" ht="15.6" spans="1:47">
      <c r="A100" s="41"/>
      <c r="B100" s="62"/>
      <c r="C100" s="65" t="s">
        <v>29</v>
      </c>
      <c r="D100" s="52">
        <f>E100*F100</f>
        <v>50400</v>
      </c>
      <c r="E100" s="66">
        <v>4200</v>
      </c>
      <c r="F100" s="59">
        <v>12</v>
      </c>
      <c r="G100" s="50">
        <f>IFERROR(SUM(K100:AC100,AE100)/D100,)</f>
        <v>1</v>
      </c>
      <c r="H100" s="50"/>
      <c r="I100" s="51">
        <f t="array" ref="I100">SUMPRODUCT(('[6]白单流水  导入新模板'!$C:$C=$A$2)*('[6]白单流水  导入新模板'!$AF:$AF=LEFT(LEFT($C$81,5),5))*('[6]白单流水  导入新模板'!$K:$K="代收")*(ISNUMBER(FIND(LEFT($C100,4),'[6]白单流水  导入新模板'!$M:$M,1))),'[6]白单流水  导入新模板'!$S:$S)</f>
        <v>0</v>
      </c>
      <c r="J100" s="50"/>
      <c r="K100" s="52"/>
      <c r="L100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导入新模板'!$K:$K,$C100)</f>
        <v>0</v>
      </c>
      <c r="M100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导入新模板'!$K:$K,$C100)</f>
        <v>0</v>
      </c>
      <c r="N100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导入新模板'!$K:$K,$C100)</f>
        <v>0</v>
      </c>
      <c r="O100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导入新模板'!$K:$K,$C100)</f>
        <v>0</v>
      </c>
      <c r="P100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导入新模板'!$K:$K,$C100)</f>
        <v>0</v>
      </c>
      <c r="Q100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导入新模板'!$K:$K,$C100)</f>
        <v>0</v>
      </c>
      <c r="R100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导入新模板'!$K:$K,$C100)</f>
        <v>0</v>
      </c>
      <c r="S100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导入新模板'!$K:$K,$C100)</f>
        <v>0</v>
      </c>
      <c r="T100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导入新模板'!$K:$K,$C100)</f>
        <v>0</v>
      </c>
      <c r="U100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导入新模板'!$K:$K,$C100)</f>
        <v>0</v>
      </c>
      <c r="V100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导入新模板'!$K:$K,$C100)</f>
        <v>0</v>
      </c>
      <c r="W100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导入新模板'!$K:$K,$C100)</f>
        <v>0</v>
      </c>
      <c r="X100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导入新模板'!$K:$K,$C100)</f>
        <v>0</v>
      </c>
      <c r="Y100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导入新模板'!$K:$K,$C100)</f>
        <v>0</v>
      </c>
      <c r="Z100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导入新模板'!$K:$K,$C100)</f>
        <v>0</v>
      </c>
      <c r="AA100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导入新模板'!$K:$K,$C100)</f>
        <v>0</v>
      </c>
      <c r="AB100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导入新模板'!$K:$K,$C100)</f>
        <v>0</v>
      </c>
      <c r="AC100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导入新模板'!$K:$K,$C100)</f>
        <v>4200</v>
      </c>
      <c r="AD100" s="53">
        <f>D100-SUM(T100:AC100)</f>
        <v>46200</v>
      </c>
      <c r="AE100" s="53">
        <f>SUM(AH100:AS100)</f>
        <v>46200</v>
      </c>
      <c r="AF100" s="54"/>
      <c r="AG100" s="55">
        <f>AD100-AE100-AF100</f>
        <v>0</v>
      </c>
      <c r="AH100" s="48">
        <f>SUMIFS('[6]白单流水  导入新模板'!$S:$S,'[6]白单流水  导入新模板'!$C:$C,$A$2,'[6]白单流水  导入新模板'!$AF:$AF,LEFT(LEFT($C$81,5),5),'[6]白单流水  导入新模板'!$AA:$AA,AH$3,'[6]白单流水  导入新模板'!$K:$K,$C100)</f>
        <v>14700</v>
      </c>
      <c r="AI100" s="48">
        <f>SUMIFS('[6]白单流水  导入新模板'!$S:$S,'[6]白单流水  导入新模板'!$C:$C,$A$2,'[6]白单流水  导入新模板'!$AF:$AF,LEFT(LEFT($C$81,5),5),'[6]白单流水  导入新模板'!$AA:$AA,AI$3,'[6]白单流水  导入新模板'!$K:$K,$C100)</f>
        <v>0</v>
      </c>
      <c r="AJ100" s="48">
        <f>SUMIFS('[6]白单流水  导入新模板'!$S:$S,'[6]白单流水  导入新模板'!$C:$C,$A$2,'[6]白单流水  导入新模板'!$AF:$AF,LEFT(LEFT($C$81,5),5),'[6]白单流水  导入新模板'!$AA:$AA,AJ$3,'[6]白单流水  导入新模板'!$K:$K,$C100)</f>
        <v>8400</v>
      </c>
      <c r="AK100" s="48">
        <f>SUMIFS('[6]白单流水  导入新模板'!$S:$S,'[6]白单流水  导入新模板'!$C:$C,$A$2,'[6]白单流水  导入新模板'!$AF:$AF,LEFT(LEFT($C$81,5),5),'[6]白单流水  导入新模板'!$AA:$AA,AK$3,'[6]白单流水  导入新模板'!$K:$K,$C100)</f>
        <v>6300</v>
      </c>
      <c r="AL100" s="48">
        <f>SUMIFS('[6]白单流水  导入新模板'!$S:$S,'[6]白单流水  导入新模板'!$C:$C,$A$2,'[6]白单流水  导入新模板'!$AF:$AF,LEFT(LEFT($C$81,5),5),'[6]白单流水  导入新模板'!$AA:$AA,AL$3,'[6]白单流水  导入新模板'!$K:$K,$C100)</f>
        <v>4200</v>
      </c>
      <c r="AM100" s="48">
        <f>SUMIFS('[6]白单流水  导入新模板'!$S:$S,'[6]白单流水  导入新模板'!$C:$C,$A$2,'[6]白单流水  导入新模板'!$AF:$AF,LEFT(LEFT($C$81,5),5),'[6]白单流水  导入新模板'!$AA:$AA,AM$3,'[6]白单流水  导入新模板'!$K:$K,$C100)</f>
        <v>4200</v>
      </c>
      <c r="AN100" s="48">
        <f>SUMIFS('[6]白单流水  导入新模板'!$S:$S,'[6]白单流水  导入新模板'!$C:$C,$A$2,'[6]白单流水  导入新模板'!$AF:$AF,LEFT(LEFT($C$81,5),5),'[6]白单流水  导入新模板'!$AA:$AA,AN$3,'[6]白单流水  导入新模板'!$K:$K,$C100)</f>
        <v>2100</v>
      </c>
      <c r="AO100" s="48">
        <f>SUMIFS('[6]白单流水  导入新模板'!$S:$S,'[6]白单流水  导入新模板'!$C:$C,$A$2,'[6]白单流水  导入新模板'!$AF:$AF,LEFT(LEFT($C$81,5),5),'[6]白单流水  导入新模板'!$AA:$AA,AO$3,'[6]白单流水  导入新模板'!$K:$K,$C100)</f>
        <v>2100</v>
      </c>
      <c r="AP100" s="48">
        <f>SUMIFS('[6]白单流水  导入新模板'!$S:$S,'[6]白单流水  导入新模板'!$C:$C,$A$2,'[6]白单流水  导入新模板'!$AF:$AF,LEFT(LEFT($C$81,5),5),'[6]白单流水  导入新模板'!$AA:$AA,AP$3,'[6]白单流水  导入新模板'!$K:$K,$C100)</f>
        <v>4200</v>
      </c>
      <c r="AQ100" s="48">
        <f>SUMIFS('[6]白单流水  导入新模板'!$S:$S,'[6]白单流水  导入新模板'!$C:$C,$A$2,'[6]白单流水  导入新模板'!$AF:$AF,LEFT(LEFT($C$81,5),5),'[6]白单流水  导入新模板'!$AA:$AA,AQ$3,'[6]白单流水  导入新模板'!$K:$K,$C100)</f>
        <v>0</v>
      </c>
      <c r="AR100" s="48">
        <f>SUMIFS('[6]白单流水  导入新模板'!$S:$S,'[6]白单流水  导入新模板'!$C:$C,$A$2,'[6]白单流水  导入新模板'!$AF:$AF,LEFT(LEFT($C$81,5),5),'[6]白单流水  导入新模板'!$AA:$AA,AR$3,'[6]白单流水  导入新模板'!$K:$K,$C100)</f>
        <v>0</v>
      </c>
      <c r="AS100" s="48">
        <f>SUMIFS('[6]白单流水  导入新模板'!$S:$S,'[6]白单流水  导入新模板'!$C:$C,$A$2,'[6]白单流水  导入新模板'!$AF:$AF,LEFT(LEFT($C$81,5),5),'[6]白单流水  导入新模板'!$AA:$AA,AS$3,'[6]白单流水  导入新模板'!$K:$K,$C100)</f>
        <v>0</v>
      </c>
      <c r="AT100" s="56"/>
    </row>
    <row r="101" ht="15.6" spans="1:47">
      <c r="A101" s="41"/>
      <c r="B101" s="62"/>
      <c r="C101" s="65" t="s">
        <v>76</v>
      </c>
      <c r="D101" s="52">
        <f>E101*F101</f>
        <v>0</v>
      </c>
      <c r="E101" s="66">
        <v>4200</v>
      </c>
      <c r="F101" s="59"/>
      <c r="G101" s="50">
        <f>IFERROR(SUM(K101:AC101,AE101)/D101,)</f>
        <v>0</v>
      </c>
      <c r="H101" s="50"/>
      <c r="I101" s="51">
        <f t="array" ref="I101">SUMPRODUCT(('[6]白单流水  导入新模板'!$C:$C=$A$2)*('[6]白单流水  导入新模板'!$AF:$AF=LEFT(LEFT($C$81,5),5))*('[6]白单流水  导入新模板'!$K:$K="代收")*(ISNUMBER(FIND(LEFT($C101,4),'[6]白单流水  导入新模板'!$M:$M,1))),'[6]白单流水  导入新模板'!$S:$S)</f>
        <v>0</v>
      </c>
      <c r="J101" s="50"/>
      <c r="K101" s="52"/>
      <c r="L101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导入新模板'!$K:$K,$C101)</f>
        <v>0</v>
      </c>
      <c r="M101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导入新模板'!$K:$K,$C101)</f>
        <v>0</v>
      </c>
      <c r="N101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导入新模板'!$K:$K,$C101)</f>
        <v>0</v>
      </c>
      <c r="O101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导入新模板'!$K:$K,$C101)</f>
        <v>0</v>
      </c>
      <c r="P101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导入新模板'!$K:$K,$C101)</f>
        <v>0</v>
      </c>
      <c r="Q101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导入新模板'!$K:$K,$C101)</f>
        <v>0</v>
      </c>
      <c r="R101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导入新模板'!$K:$K,$C101)</f>
        <v>0</v>
      </c>
      <c r="S101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导入新模板'!$K:$K,$C101)</f>
        <v>0</v>
      </c>
      <c r="T101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导入新模板'!$K:$K,$C101)</f>
        <v>0</v>
      </c>
      <c r="U101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导入新模板'!$K:$K,$C101)</f>
        <v>0</v>
      </c>
      <c r="V101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导入新模板'!$K:$K,$C101)</f>
        <v>0</v>
      </c>
      <c r="W101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导入新模板'!$K:$K,$C101)</f>
        <v>0</v>
      </c>
      <c r="X101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导入新模板'!$K:$K,$C101)</f>
        <v>0</v>
      </c>
      <c r="Y101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导入新模板'!$K:$K,$C101)</f>
        <v>0</v>
      </c>
      <c r="Z101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导入新模板'!$K:$K,$C101)</f>
        <v>0</v>
      </c>
      <c r="AA101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导入新模板'!$K:$K,$C101)</f>
        <v>0</v>
      </c>
      <c r="AB101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导入新模板'!$K:$K,$C101)</f>
        <v>0</v>
      </c>
      <c r="AC101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导入新模板'!$K:$K,$C101)</f>
        <v>0</v>
      </c>
      <c r="AD101" s="53">
        <f>D101-SUM(T101:AC101)</f>
        <v>0</v>
      </c>
      <c r="AE101" s="53">
        <f>SUM(AH101:AS101)</f>
        <v>0</v>
      </c>
      <c r="AF101" s="54"/>
      <c r="AG101" s="55">
        <f>AD101-AE101-AF101</f>
        <v>0</v>
      </c>
      <c r="AH101" s="48">
        <f>SUMIFS('[6]白单流水  导入新模板'!$S:$S,'[6]白单流水  导入新模板'!$C:$C,$A$2,'[6]白单流水  导入新模板'!$AF:$AF,LEFT(LEFT($C$81,5),5),'[6]白单流水  导入新模板'!$AA:$AA,AH$3,'[6]白单流水  导入新模板'!$K:$K,$C101)</f>
        <v>0</v>
      </c>
      <c r="AI101" s="48">
        <f>SUMIFS('[6]白单流水  导入新模板'!$S:$S,'[6]白单流水  导入新模板'!$C:$C,$A$2,'[6]白单流水  导入新模板'!$AF:$AF,LEFT(LEFT($C$81,5),5),'[6]白单流水  导入新模板'!$AA:$AA,AI$3,'[6]白单流水  导入新模板'!$K:$K,$C101)</f>
        <v>0</v>
      </c>
      <c r="AJ101" s="48">
        <f>SUMIFS('[6]白单流水  导入新模板'!$S:$S,'[6]白单流水  导入新模板'!$C:$C,$A$2,'[6]白单流水  导入新模板'!$AF:$AF,LEFT(LEFT($C$81,5),5),'[6]白单流水  导入新模板'!$AA:$AA,AJ$3,'[6]白单流水  导入新模板'!$K:$K,$C101)</f>
        <v>0</v>
      </c>
      <c r="AK101" s="48">
        <f>SUMIFS('[6]白单流水  导入新模板'!$S:$S,'[6]白单流水  导入新模板'!$C:$C,$A$2,'[6]白单流水  导入新模板'!$AF:$AF,LEFT(LEFT($C$81,5),5),'[6]白单流水  导入新模板'!$AA:$AA,AK$3,'[6]白单流水  导入新模板'!$K:$K,$C101)</f>
        <v>0</v>
      </c>
      <c r="AL101" s="48">
        <f>SUMIFS('[6]白单流水  导入新模板'!$S:$S,'[6]白单流水  导入新模板'!$C:$C,$A$2,'[6]白单流水  导入新模板'!$AF:$AF,LEFT(LEFT($C$81,5),5),'[6]白单流水  导入新模板'!$AA:$AA,AL$3,'[6]白单流水  导入新模板'!$K:$K,$C101)</f>
        <v>0</v>
      </c>
      <c r="AM101" s="48">
        <f>SUMIFS('[6]白单流水  导入新模板'!$S:$S,'[6]白单流水  导入新模板'!$C:$C,$A$2,'[6]白单流水  导入新模板'!$AF:$AF,LEFT(LEFT($C$81,5),5),'[6]白单流水  导入新模板'!$AA:$AA,AM$3,'[6]白单流水  导入新模板'!$K:$K,$C101)</f>
        <v>0</v>
      </c>
      <c r="AN101" s="48">
        <f>SUMIFS('[6]白单流水  导入新模板'!$S:$S,'[6]白单流水  导入新模板'!$C:$C,$A$2,'[6]白单流水  导入新模板'!$AF:$AF,LEFT(LEFT($C$81,5),5),'[6]白单流水  导入新模板'!$AA:$AA,AN$3,'[6]白单流水  导入新模板'!$K:$K,$C101)</f>
        <v>0</v>
      </c>
      <c r="AO101" s="48">
        <f>SUMIFS('[6]白单流水  导入新模板'!$S:$S,'[6]白单流水  导入新模板'!$C:$C,$A$2,'[6]白单流水  导入新模板'!$AF:$AF,LEFT(LEFT($C$81,5),5),'[6]白单流水  导入新模板'!$AA:$AA,AO$3,'[6]白单流水  导入新模板'!$K:$K,$C101)</f>
        <v>0</v>
      </c>
      <c r="AP101" s="48">
        <f>SUMIFS('[6]白单流水  导入新模板'!$S:$S,'[6]白单流水  导入新模板'!$C:$C,$A$2,'[6]白单流水  导入新模板'!$AF:$AF,LEFT(LEFT($C$81,5),5),'[6]白单流水  导入新模板'!$AA:$AA,AP$3,'[6]白单流水  导入新模板'!$K:$K,$C101)</f>
        <v>0</v>
      </c>
      <c r="AQ101" s="48">
        <f>SUMIFS('[6]白单流水  导入新模板'!$S:$S,'[6]白单流水  导入新模板'!$C:$C,$A$2,'[6]白单流水  导入新模板'!$AF:$AF,LEFT(LEFT($C$81,5),5),'[6]白单流水  导入新模板'!$AA:$AA,AQ$3,'[6]白单流水  导入新模板'!$K:$K,$C101)</f>
        <v>0</v>
      </c>
      <c r="AR101" s="48">
        <f>SUMIFS('[6]白单流水  导入新模板'!$S:$S,'[6]白单流水  导入新模板'!$C:$C,$A$2,'[6]白单流水  导入新模板'!$AF:$AF,LEFT(LEFT($C$81,5),5),'[6]白单流水  导入新模板'!$AA:$AA,AR$3,'[6]白单流水  导入新模板'!$K:$K,$C101)</f>
        <v>0</v>
      </c>
      <c r="AS101" s="48">
        <f>SUMIFS('[6]白单流水  导入新模板'!$S:$S,'[6]白单流水  导入新模板'!$C:$C,$A$2,'[6]白单流水  导入新模板'!$AF:$AF,LEFT(LEFT($C$81,5),5),'[6]白单流水  导入新模板'!$AA:$AA,AS$3,'[6]白单流水  导入新模板'!$K:$K,$C101)</f>
        <v>0</v>
      </c>
      <c r="AT101" s="56"/>
    </row>
    <row r="102" ht="15.6" spans="1:47">
      <c r="A102" s="41"/>
      <c r="B102" s="62"/>
      <c r="C102" s="65" t="s">
        <v>77</v>
      </c>
      <c r="D102" s="52">
        <f>E102*F102</f>
        <v>0</v>
      </c>
      <c r="E102" s="66">
        <v>4200</v>
      </c>
      <c r="F102" s="59"/>
      <c r="G102" s="50">
        <f>IFERROR(SUM(K102:AC102,AE102)/D102,)</f>
        <v>0</v>
      </c>
      <c r="H102" s="50"/>
      <c r="I102" s="51">
        <f t="array" ref="I102">SUMPRODUCT(('[6]白单流水  导入新模板'!$C:$C=$A$2)*('[6]白单流水  导入新模板'!$AF:$AF=LEFT(LEFT($C$81,5),5))*('[6]白单流水  导入新模板'!$K:$K="代收")*(ISNUMBER(FIND(LEFT($C102,4),'[6]白单流水  导入新模板'!$M:$M,1))),'[6]白单流水  导入新模板'!$S:$S)</f>
        <v>0</v>
      </c>
      <c r="J102" s="50"/>
      <c r="K102" s="52"/>
      <c r="L102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导入新模板'!$K:$K,$C102)</f>
        <v>0</v>
      </c>
      <c r="M102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导入新模板'!$K:$K,$C102)</f>
        <v>0</v>
      </c>
      <c r="N102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导入新模板'!$K:$K,$C102)</f>
        <v>0</v>
      </c>
      <c r="O102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导入新模板'!$K:$K,$C102)</f>
        <v>0</v>
      </c>
      <c r="P102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导入新模板'!$K:$K,$C102)</f>
        <v>0</v>
      </c>
      <c r="Q102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导入新模板'!$K:$K,$C102)</f>
        <v>0</v>
      </c>
      <c r="R102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导入新模板'!$K:$K,$C102)</f>
        <v>0</v>
      </c>
      <c r="S102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导入新模板'!$K:$K,$C102)</f>
        <v>0</v>
      </c>
      <c r="T102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导入新模板'!$K:$K,$C102)</f>
        <v>0</v>
      </c>
      <c r="U102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导入新模板'!$K:$K,$C102)</f>
        <v>0</v>
      </c>
      <c r="V102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导入新模板'!$K:$K,$C102)</f>
        <v>0</v>
      </c>
      <c r="W102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导入新模板'!$K:$K,$C102)</f>
        <v>0</v>
      </c>
      <c r="X102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导入新模板'!$K:$K,$C102)</f>
        <v>0</v>
      </c>
      <c r="Y102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导入新模板'!$K:$K,$C102)</f>
        <v>0</v>
      </c>
      <c r="Z102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导入新模板'!$K:$K,$C102)</f>
        <v>0</v>
      </c>
      <c r="AA102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导入新模板'!$K:$K,$C102)</f>
        <v>0</v>
      </c>
      <c r="AB102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导入新模板'!$K:$K,$C102)</f>
        <v>0</v>
      </c>
      <c r="AC102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导入新模板'!$K:$K,$C102)</f>
        <v>0</v>
      </c>
      <c r="AD102" s="53">
        <f>D102-SUM(T102:AC102)</f>
        <v>0</v>
      </c>
      <c r="AE102" s="53">
        <f>SUM(AH102:AS102)</f>
        <v>0</v>
      </c>
      <c r="AF102" s="54"/>
      <c r="AG102" s="55">
        <f>AD102-AE102-AF102</f>
        <v>0</v>
      </c>
      <c r="AH102" s="48">
        <f>SUMIFS('[6]白单流水  导入新模板'!$S:$S,'[6]白单流水  导入新模板'!$C:$C,$A$2,'[6]白单流水  导入新模板'!$AF:$AF,LEFT(LEFT($C$81,5),5),'[6]白单流水  导入新模板'!$AA:$AA,AH$3,'[6]白单流水  导入新模板'!$K:$K,$C102)</f>
        <v>0</v>
      </c>
      <c r="AI102" s="48">
        <f>SUMIFS('[6]白单流水  导入新模板'!$S:$S,'[6]白单流水  导入新模板'!$C:$C,$A$2,'[6]白单流水  导入新模板'!$AF:$AF,LEFT(LEFT($C$81,5),5),'[6]白单流水  导入新模板'!$AA:$AA,AI$3,'[6]白单流水  导入新模板'!$K:$K,$C102)</f>
        <v>0</v>
      </c>
      <c r="AJ102" s="48">
        <f>SUMIFS('[6]白单流水  导入新模板'!$S:$S,'[6]白单流水  导入新模板'!$C:$C,$A$2,'[6]白单流水  导入新模板'!$AF:$AF,LEFT(LEFT($C$81,5),5),'[6]白单流水  导入新模板'!$AA:$AA,AJ$3,'[6]白单流水  导入新模板'!$K:$K,$C102)</f>
        <v>0</v>
      </c>
      <c r="AK102" s="48">
        <f>SUMIFS('[6]白单流水  导入新模板'!$S:$S,'[6]白单流水  导入新模板'!$C:$C,$A$2,'[6]白单流水  导入新模板'!$AF:$AF,LEFT(LEFT($C$81,5),5),'[6]白单流水  导入新模板'!$AA:$AA,AK$3,'[6]白单流水  导入新模板'!$K:$K,$C102)</f>
        <v>0</v>
      </c>
      <c r="AL102" s="48">
        <f>SUMIFS('[6]白单流水  导入新模板'!$S:$S,'[6]白单流水  导入新模板'!$C:$C,$A$2,'[6]白单流水  导入新模板'!$AF:$AF,LEFT(LEFT($C$81,5),5),'[6]白单流水  导入新模板'!$AA:$AA,AL$3,'[6]白单流水  导入新模板'!$K:$K,$C102)</f>
        <v>0</v>
      </c>
      <c r="AM102" s="48">
        <f>SUMIFS('[6]白单流水  导入新模板'!$S:$S,'[6]白单流水  导入新模板'!$C:$C,$A$2,'[6]白单流水  导入新模板'!$AF:$AF,LEFT(LEFT($C$81,5),5),'[6]白单流水  导入新模板'!$AA:$AA,AM$3,'[6]白单流水  导入新模板'!$K:$K,$C102)</f>
        <v>0</v>
      </c>
      <c r="AN102" s="48">
        <f>SUMIFS('[6]白单流水  导入新模板'!$S:$S,'[6]白单流水  导入新模板'!$C:$C,$A$2,'[6]白单流水  导入新模板'!$AF:$AF,LEFT(LEFT($C$81,5),5),'[6]白单流水  导入新模板'!$AA:$AA,AN$3,'[6]白单流水  导入新模板'!$K:$K,$C102)</f>
        <v>0</v>
      </c>
      <c r="AO102" s="48">
        <f>SUMIFS('[6]白单流水  导入新模板'!$S:$S,'[6]白单流水  导入新模板'!$C:$C,$A$2,'[6]白单流水  导入新模板'!$AF:$AF,LEFT(LEFT($C$81,5),5),'[6]白单流水  导入新模板'!$AA:$AA,AO$3,'[6]白单流水  导入新模板'!$K:$K,$C102)</f>
        <v>0</v>
      </c>
      <c r="AP102" s="48">
        <f>SUMIFS('[6]白单流水  导入新模板'!$S:$S,'[6]白单流水  导入新模板'!$C:$C,$A$2,'[6]白单流水  导入新模板'!$AF:$AF,LEFT(LEFT($C$81,5),5),'[6]白单流水  导入新模板'!$AA:$AA,AP$3,'[6]白单流水  导入新模板'!$K:$K,$C102)</f>
        <v>0</v>
      </c>
      <c r="AQ102" s="48">
        <f>SUMIFS('[6]白单流水  导入新模板'!$S:$S,'[6]白单流水  导入新模板'!$C:$C,$A$2,'[6]白单流水  导入新模板'!$AF:$AF,LEFT(LEFT($C$81,5),5),'[6]白单流水  导入新模板'!$AA:$AA,AQ$3,'[6]白单流水  导入新模板'!$K:$K,$C102)</f>
        <v>0</v>
      </c>
      <c r="AR102" s="48">
        <f>SUMIFS('[6]白单流水  导入新模板'!$S:$S,'[6]白单流水  导入新模板'!$C:$C,$A$2,'[6]白单流水  导入新模板'!$AF:$AF,LEFT(LEFT($C$81,5),5),'[6]白单流水  导入新模板'!$AA:$AA,AR$3,'[6]白单流水  导入新模板'!$K:$K,$C102)</f>
        <v>0</v>
      </c>
      <c r="AS102" s="48">
        <f>SUMIFS('[6]白单流水  导入新模板'!$S:$S,'[6]白单流水  导入新模板'!$C:$C,$A$2,'[6]白单流水  导入新模板'!$AF:$AF,LEFT(LEFT($C$81,5),5),'[6]白单流水  导入新模板'!$AA:$AA,AS$3,'[6]白单流水  导入新模板'!$K:$K,$C102)</f>
        <v>0</v>
      </c>
      <c r="AT102" s="56"/>
    </row>
    <row r="103" ht="15.6" spans="1:47">
      <c r="A103" s="41"/>
      <c r="B103" s="62"/>
      <c r="C103" s="65" t="s">
        <v>78</v>
      </c>
      <c r="D103" s="52">
        <f>E103*F103</f>
        <v>0</v>
      </c>
      <c r="E103" s="66"/>
      <c r="F103" s="59"/>
      <c r="G103" s="50">
        <f>IFERROR(SUM(K103:AC103,AE103)/D103,)</f>
        <v>0</v>
      </c>
      <c r="H103" s="60"/>
      <c r="I103" s="51">
        <f t="array" ref="I103">SUMPRODUCT(('[6]白单流水  导入新模板'!$C:$C=$A$2)*('[6]白单流水  导入新模板'!$AF:$AF=LEFT(LEFT($C$81,5),5))*('[6]白单流水  导入新模板'!$K:$K="代收")*(ISNUMBER(FIND(LEFT($C103,4),'[6]白单流水  导入新模板'!$M:$M,1))),'[6]白单流水  导入新模板'!$S:$S)</f>
        <v>0</v>
      </c>
      <c r="J103" s="60"/>
      <c r="K103" s="66"/>
      <c r="L103" s="48">
        <f>SUMIFS('[6]白单流水  导入新模板'!$S:$S,'[6]白单流水  导入新模板'!$C:$C,$A$2,'[6]白单流水  导入新模板'!$AF:$AF,LEFT(LEFT($C$81,5),5),'[6]白单流水  导入新模板'!$AB:$AB,LEFT(LEFT(L$3,4),4),'[6]白单流水  导入新模板'!$K:$K,$C103)</f>
        <v>0</v>
      </c>
      <c r="M103" s="48">
        <f>SUMIFS('[6]白单流水  导入新模板'!$S:$S,'[6]白单流水  导入新模板'!$C:$C,$A$2,'[6]白单流水  导入新模板'!$AF:$AF,LEFT(LEFT($C$81,5),5),'[6]白单流水  导入新模板'!$AB:$AB,LEFT(LEFT(M$3,4),4),'[6]白单流水  导入新模板'!$K:$K,$C103)</f>
        <v>0</v>
      </c>
      <c r="N103" s="48">
        <f>SUMIFS('[6]白单流水  导入新模板'!$S:$S,'[6]白单流水  导入新模板'!$C:$C,$A$2,'[6]白单流水  导入新模板'!$AF:$AF,LEFT(LEFT($C$81,5),5),'[6]白单流水  导入新模板'!$AB:$AB,LEFT(LEFT(N$3,4),4),'[6]白单流水  导入新模板'!$K:$K,$C103)</f>
        <v>0</v>
      </c>
      <c r="O103" s="48">
        <f>SUMIFS('[6]白单流水  导入新模板'!$S:$S,'[6]白单流水  导入新模板'!$C:$C,$A$2,'[6]白单流水  导入新模板'!$AF:$AF,LEFT(LEFT($C$81,5),5),'[6]白单流水  导入新模板'!$AB:$AB,LEFT(LEFT(O$3,4),4),'[6]白单流水  导入新模板'!$K:$K,$C103)</f>
        <v>0</v>
      </c>
      <c r="P103" s="48">
        <f>SUMIFS('[6]白单流水  导入新模板'!$S:$S,'[6]白单流水  导入新模板'!$C:$C,$A$2,'[6]白单流水  导入新模板'!$AF:$AF,LEFT(LEFT($C$81,5),5),'[6]白单流水  导入新模板'!$AB:$AB,LEFT(LEFT(P$3,4),4),'[6]白单流水  导入新模板'!$K:$K,$C103)</f>
        <v>0</v>
      </c>
      <c r="Q103" s="48">
        <f>SUMIFS('[6]白单流水  导入新模板'!$S:$S,'[6]白单流水  导入新模板'!$C:$C,$A$2,'[6]白单流水  导入新模板'!$AF:$AF,LEFT(LEFT($C$81,5),5),'[6]白单流水  导入新模板'!$AB:$AB,LEFT(LEFT(Q$3,4),4),'[6]白单流水  导入新模板'!$K:$K,$C103)</f>
        <v>0</v>
      </c>
      <c r="R103" s="48">
        <f>SUMIFS('[6]白单流水  导入新模板'!$S:$S,'[6]白单流水  导入新模板'!$C:$C,$A$2,'[6]白单流水  导入新模板'!$AF:$AF,LEFT(LEFT($C$81,5),5),'[6]白单流水  导入新模板'!$AB:$AB,LEFT(LEFT(R$3,4),4),'[6]白单流水  导入新模板'!$K:$K,$C103)</f>
        <v>0</v>
      </c>
      <c r="S103" s="48">
        <f>SUMIFS('[6]白单流水  导入新模板'!$S:$S,'[6]白单流水  导入新模板'!$C:$C,$A$2,'[6]白单流水  导入新模板'!$AF:$AF,LEFT(LEFT($C$81,5),5),'[6]白单流水  导入新模板'!$AB:$AB,LEFT(LEFT(S$3,4),4),'[6]白单流水  导入新模板'!$K:$K,$C103)</f>
        <v>0</v>
      </c>
      <c r="T103" s="48">
        <f>SUMIFS('[6]白单流水  导入新模板'!$S:$S,'[6]白单流水  导入新模板'!$C:$C,$A$2,'[6]白单流水  导入新模板'!$AF:$AF,LEFT(LEFT($C$81,5),5),'[6]白单流水  导入新模板'!$AB:$AB,LEFT(LEFT(T$3,4),4),'[6]白单流水  导入新模板'!$K:$K,$C103)</f>
        <v>0</v>
      </c>
      <c r="U103" s="48">
        <f>SUMIFS('[6]白单流水  导入新模板'!$S:$S,'[6]白单流水  导入新模板'!$C:$C,$A$2,'[6]白单流水  导入新模板'!$AF:$AF,LEFT(LEFT($C$81,5),5),'[6]白单流水  导入新模板'!$AB:$AB,LEFT(LEFT(U$3,4),4),'[6]白单流水  导入新模板'!$K:$K,$C103)</f>
        <v>0</v>
      </c>
      <c r="V103" s="48">
        <f>SUMIFS('[6]白单流水  导入新模板'!$S:$S,'[6]白单流水  导入新模板'!$C:$C,$A$2,'[6]白单流水  导入新模板'!$AF:$AF,LEFT(LEFT($C$81,5),5),'[6]白单流水  导入新模板'!$AB:$AB,LEFT(LEFT(V$3,4),4),'[6]白单流水  导入新模板'!$K:$K,$C103)</f>
        <v>0</v>
      </c>
      <c r="W103" s="48">
        <f>SUMIFS('[6]白单流水  导入新模板'!$S:$S,'[6]白单流水  导入新模板'!$C:$C,$A$2,'[6]白单流水  导入新模板'!$AF:$AF,LEFT(LEFT($C$81,5),5),'[6]白单流水  导入新模板'!$AB:$AB,LEFT(LEFT(W$3,4),4),'[6]白单流水  导入新模板'!$K:$K,$C103)</f>
        <v>0</v>
      </c>
      <c r="X103" s="48">
        <f>SUMIFS('[6]白单流水  导入新模板'!$S:$S,'[6]白单流水  导入新模板'!$C:$C,$A$2,'[6]白单流水  导入新模板'!$AF:$AF,LEFT(LEFT($C$81,5),5),'[6]白单流水  导入新模板'!$AB:$AB,LEFT(LEFT(X$3,4),4),'[6]白单流水  导入新模板'!$K:$K,$C103)</f>
        <v>0</v>
      </c>
      <c r="Y103" s="48">
        <f>SUMIFS('[6]白单流水  导入新模板'!$S:$S,'[6]白单流水  导入新模板'!$C:$C,$A$2,'[6]白单流水  导入新模板'!$AF:$AF,LEFT(LEFT($C$81,5),5),'[6]白单流水  导入新模板'!$AB:$AB,LEFT(LEFT(Y$3,4),4),'[6]白单流水  导入新模板'!$K:$K,$C103)</f>
        <v>0</v>
      </c>
      <c r="Z103" s="48">
        <f>SUMIFS('[6]白单流水  导入新模板'!$S:$S,'[6]白单流水  导入新模板'!$C:$C,$A$2,'[6]白单流水  导入新模板'!$AF:$AF,LEFT(LEFT($C$81,5),5),'[6]白单流水  导入新模板'!$AB:$AB,LEFT(LEFT(Z$3,4),4),'[6]白单流水  导入新模板'!$K:$K,$C103)</f>
        <v>0</v>
      </c>
      <c r="AA103" s="48">
        <f>SUMIFS('[6]白单流水  导入新模板'!$S:$S,'[6]白单流水  导入新模板'!$C:$C,$A$2,'[6]白单流水  导入新模板'!$AF:$AF,LEFT(LEFT($C$81,5),5),'[6]白单流水  导入新模板'!$AB:$AB,LEFT(LEFT(AA$3,4),4),'[6]白单流水  导入新模板'!$K:$K,$C103)</f>
        <v>0</v>
      </c>
      <c r="AB103" s="48">
        <f>SUMIFS('[6]白单流水  导入新模板'!$S:$S,'[6]白单流水  导入新模板'!$C:$C,$A$2,'[6]白单流水  导入新模板'!$AF:$AF,LEFT(LEFT($C$81,5),5),'[6]白单流水  导入新模板'!$AB:$AB,LEFT(LEFT(AB$3,4),4),'[6]白单流水  导入新模板'!$K:$K,$C103)</f>
        <v>0</v>
      </c>
      <c r="AC103" s="48">
        <f>SUMIFS('[6]白单流水  导入新模板'!$S:$S,'[6]白单流水  导入新模板'!$C:$C,$A$2,'[6]白单流水  导入新模板'!$AF:$AF,LEFT(LEFT($C$81,5),5),'[6]白单流水  导入新模板'!$AB:$AB,LEFT(LEFT(AC$3,4),4),'[6]白单流水  导入新模板'!$K:$K,$C103)</f>
        <v>0</v>
      </c>
      <c r="AD103" s="53">
        <f>D103-SUM(T103:AC103)</f>
        <v>0</v>
      </c>
      <c r="AE103" s="53">
        <f>SUM(AH103:AS103)</f>
        <v>0</v>
      </c>
      <c r="AF103" s="54"/>
      <c r="AG103" s="55">
        <f>AD103-AE103-AF103</f>
        <v>0</v>
      </c>
      <c r="AH103" s="48">
        <f>SUMIFS('[6]白单流水  导入新模板'!$S:$S,'[6]白单流水  导入新模板'!$C:$C,$A$2,'[6]白单流水  导入新模板'!$AF:$AF,LEFT(LEFT($C$81,5),5),'[6]白单流水  导入新模板'!$AA:$AA,AH$3,'[6]白单流水  导入新模板'!$K:$K,$C103)</f>
        <v>0</v>
      </c>
      <c r="AI103" s="48">
        <f>SUMIFS('[6]白单流水  导入新模板'!$S:$S,'[6]白单流水  导入新模板'!$C:$C,$A$2,'[6]白单流水  导入新模板'!$AF:$AF,LEFT(LEFT($C$81,5),5),'[6]白单流水  导入新模板'!$AA:$AA,AI$3,'[6]白单流水  导入新模板'!$K:$K,$C103)</f>
        <v>0</v>
      </c>
      <c r="AJ103" s="48">
        <f>SUMIFS('[6]白单流水  导入新模板'!$S:$S,'[6]白单流水  导入新模板'!$C:$C,$A$2,'[6]白单流水  导入新模板'!$AF:$AF,LEFT(LEFT($C$81,5),5),'[6]白单流水  导入新模板'!$AA:$AA,AJ$3,'[6]白单流水  导入新模板'!$K:$K,$C103)</f>
        <v>0</v>
      </c>
      <c r="AK103" s="48">
        <f>SUMIFS('[6]白单流水  导入新模板'!$S:$S,'[6]白单流水  导入新模板'!$C:$C,$A$2,'[6]白单流水  导入新模板'!$AF:$AF,LEFT(LEFT($C$81,5),5),'[6]白单流水  导入新模板'!$AA:$AA,AK$3,'[6]白单流水  导入新模板'!$K:$K,$C103)</f>
        <v>0</v>
      </c>
      <c r="AL103" s="48">
        <f>SUMIFS('[6]白单流水  导入新模板'!$S:$S,'[6]白单流水  导入新模板'!$C:$C,$A$2,'[6]白单流水  导入新模板'!$AF:$AF,LEFT(LEFT($C$81,5),5),'[6]白单流水  导入新模板'!$AA:$AA,AL$3,'[6]白单流水  导入新模板'!$K:$K,$C103)</f>
        <v>0</v>
      </c>
      <c r="AM103" s="48">
        <f>SUMIFS('[6]白单流水  导入新模板'!$S:$S,'[6]白单流水  导入新模板'!$C:$C,$A$2,'[6]白单流水  导入新模板'!$AF:$AF,LEFT(LEFT($C$81,5),5),'[6]白单流水  导入新模板'!$AA:$AA,AM$3,'[6]白单流水  导入新模板'!$K:$K,$C103)</f>
        <v>0</v>
      </c>
      <c r="AN103" s="48">
        <f>SUMIFS('[6]白单流水  导入新模板'!$S:$S,'[6]白单流水  导入新模板'!$C:$C,$A$2,'[6]白单流水  导入新模板'!$AF:$AF,LEFT(LEFT($C$81,5),5),'[6]白单流水  导入新模板'!$AA:$AA,AN$3,'[6]白单流水  导入新模板'!$K:$K,$C103)</f>
        <v>0</v>
      </c>
      <c r="AO103" s="48">
        <f>SUMIFS('[6]白单流水  导入新模板'!$S:$S,'[6]白单流水  导入新模板'!$C:$C,$A$2,'[6]白单流水  导入新模板'!$AF:$AF,LEFT(LEFT($C$81,5),5),'[6]白单流水  导入新模板'!$AA:$AA,AO$3,'[6]白单流水  导入新模板'!$K:$K,$C103)</f>
        <v>0</v>
      </c>
      <c r="AP103" s="48">
        <f>SUMIFS('[6]白单流水  导入新模板'!$S:$S,'[6]白单流水  导入新模板'!$C:$C,$A$2,'[6]白单流水  导入新模板'!$AF:$AF,LEFT(LEFT($C$81,5),5),'[6]白单流水  导入新模板'!$AA:$AA,AP$3,'[6]白单流水  导入新模板'!$K:$K,$C103)</f>
        <v>0</v>
      </c>
      <c r="AQ103" s="48">
        <f>SUMIFS('[6]白单流水  导入新模板'!$S:$S,'[6]白单流水  导入新模板'!$C:$C,$A$2,'[6]白单流水  导入新模板'!$AF:$AF,LEFT(LEFT($C$81,5),5),'[6]白单流水  导入新模板'!$AA:$AA,AQ$3,'[6]白单流水  导入新模板'!$K:$K,$C103)</f>
        <v>0</v>
      </c>
      <c r="AR103" s="48">
        <f>SUMIFS('[6]白单流水  导入新模板'!$S:$S,'[6]白单流水  导入新模板'!$C:$C,$A$2,'[6]白单流水  导入新模板'!$AF:$AF,LEFT(LEFT($C$81,5),5),'[6]白单流水  导入新模板'!$AA:$AA,AR$3,'[6]白单流水  导入新模板'!$K:$K,$C103)</f>
        <v>0</v>
      </c>
      <c r="AS103" s="48">
        <f>SUMIFS('[6]白单流水  导入新模板'!$S:$S,'[6]白单流水  导入新模板'!$C:$C,$A$2,'[6]白单流水  导入新模板'!$AF:$AF,LEFT(LEFT($C$81,5),5),'[6]白单流水  导入新模板'!$AA:$AA,AS$3,'[6]白单流水  导入新模板'!$K:$K,$C103)</f>
        <v>0</v>
      </c>
      <c r="AT103" s="69"/>
    </row>
    <row r="104" ht="46.8" spans="1:47">
      <c r="A104" s="41"/>
      <c r="B104" s="62">
        <v>5</v>
      </c>
      <c r="C104" s="42" t="s">
        <v>88</v>
      </c>
      <c r="D104" s="43"/>
      <c r="E104" s="43"/>
      <c r="F104" s="63"/>
      <c r="G104" s="44"/>
      <c r="H104" s="44"/>
      <c r="I104" s="44"/>
      <c r="J104" s="44"/>
      <c r="K104" s="43"/>
      <c r="L104" s="43">
        <f>SUM(L105:L126)</f>
        <v>0</v>
      </c>
      <c r="M104" s="43">
        <f>SUM(M105:M126)</f>
        <v>0</v>
      </c>
      <c r="N104" s="43">
        <f>SUM(N105:N126)</f>
        <v>0</v>
      </c>
      <c r="O104" s="43">
        <f>SUM(O105:O126)</f>
        <v>0</v>
      </c>
      <c r="P104" s="43">
        <f>SUM(P105:P126)</f>
        <v>0</v>
      </c>
      <c r="Q104" s="43">
        <f>SUM(Q105:Q126)</f>
        <v>0</v>
      </c>
      <c r="R104" s="43">
        <f>SUM(R105:R126)</f>
        <v>0</v>
      </c>
      <c r="S104" s="43">
        <f>SUM(S105:S126)</f>
        <v>0</v>
      </c>
      <c r="T104" s="43">
        <f>SUM(T105:T126)</f>
        <v>0</v>
      </c>
      <c r="U104" s="43">
        <f>SUM(U105:U126)</f>
        <v>0</v>
      </c>
      <c r="V104" s="43">
        <f>SUM(V105:V126)</f>
        <v>0</v>
      </c>
      <c r="W104" s="43">
        <f>SUM(W105:W126)</f>
        <v>0</v>
      </c>
      <c r="X104" s="43">
        <f>SUM(X105:X126)</f>
        <v>37000</v>
      </c>
      <c r="Y104" s="43">
        <f>SUM(Y105:Y126)</f>
        <v>41250</v>
      </c>
      <c r="Z104" s="43">
        <f>SUM(Z105:Z126)</f>
        <v>40500</v>
      </c>
      <c r="AA104" s="43">
        <f>SUM(AA105:AA126)</f>
        <v>40500</v>
      </c>
      <c r="AB104" s="43">
        <f>SUM(AB105:AB126)</f>
        <v>43500</v>
      </c>
      <c r="AC104" s="43">
        <f>SUM(AC105:AC126)</f>
        <v>42000</v>
      </c>
      <c r="AD104" s="43">
        <f>SUM(AD105:AD126)</f>
        <v>32000</v>
      </c>
      <c r="AE104" s="43">
        <f>SUM(AE105:AE126)</f>
        <v>36000</v>
      </c>
      <c r="AF104" s="43">
        <f>SUM(AF105:AF126)</f>
        <v>0</v>
      </c>
      <c r="AG104" s="43">
        <f>SUM(AG105:AG126)</f>
        <v>-4000</v>
      </c>
      <c r="AH104" s="43">
        <f>SUM(AH105:AH126)</f>
        <v>4875</v>
      </c>
      <c r="AI104" s="43">
        <f>SUM(AI105:AI126)</f>
        <v>0</v>
      </c>
      <c r="AJ104" s="43">
        <f>SUM(AJ105:AJ126)</f>
        <v>7500</v>
      </c>
      <c r="AK104" s="43">
        <f>SUM(AK105:AK126)</f>
        <v>3750</v>
      </c>
      <c r="AL104" s="43">
        <f>SUM(AL105:AL126)</f>
        <v>4500</v>
      </c>
      <c r="AM104" s="43">
        <f>SUM(AM105:AM126)</f>
        <v>1125</v>
      </c>
      <c r="AN104" s="43">
        <f>SUM(AN105:AN126)</f>
        <v>1875</v>
      </c>
      <c r="AO104" s="43">
        <f>SUM(AO105:AO126)</f>
        <v>2250</v>
      </c>
      <c r="AP104" s="43">
        <f>SUM(AP105:AP126)</f>
        <v>2250</v>
      </c>
      <c r="AQ104" s="43">
        <f>SUM(AQ105:AQ126)</f>
        <v>3375</v>
      </c>
      <c r="AR104" s="43">
        <f>SUM(AR105:AR126)</f>
        <v>3000</v>
      </c>
      <c r="AS104" s="43">
        <f>SUM(AS105:AS126)</f>
        <v>1500</v>
      </c>
      <c r="AT104" s="64"/>
      <c r="AU104" s="1">
        <f>X104+Y104+Z104+AA104+AB104+AC104+AE104</f>
        <v>280750</v>
      </c>
    </row>
    <row r="105" ht="15.6" hidden="1" spans="1:47">
      <c r="A105" s="41"/>
      <c r="B105" s="62"/>
      <c r="C105" s="65" t="s">
        <v>58</v>
      </c>
      <c r="D105" s="43"/>
      <c r="E105" s="43"/>
      <c r="F105" s="63"/>
      <c r="G105" s="44"/>
      <c r="H105" s="44"/>
      <c r="I105" s="44"/>
      <c r="J105" s="44"/>
      <c r="K105" s="43"/>
      <c r="L105" s="48">
        <f>SUMIFS('[6]白单流水  导入新模板'!$S:$S,'[6]白单流水  导入新模板'!$C:$C,$A$2,'[6]白单流水  导入新模板'!$AF:$AF,$C$104,'[6]白单流水  导入新模板'!$AB:$AB,LEFT(LEFT(L$3,4),4),'[6]白单流水  导入新模板'!$K:$K,$C105)</f>
        <v>0</v>
      </c>
      <c r="M105" s="48">
        <f>SUMIFS('[6]白单流水  导入新模板'!$S:$S,'[6]白单流水  导入新模板'!$C:$C,$A$2,'[6]白单流水  导入新模板'!$AF:$AF,$C$104,'[6]白单流水  导入新模板'!$AB:$AB,LEFT(LEFT(M$3,4),4),'[6]白单流水  导入新模板'!$K:$K,$C105)</f>
        <v>0</v>
      </c>
      <c r="N105" s="48">
        <f>SUMIFS('[6]白单流水  导入新模板'!$S:$S,'[6]白单流水  导入新模板'!$C:$C,$A$2,'[6]白单流水  导入新模板'!$AF:$AF,$C$104,'[6]白单流水  导入新模板'!$AB:$AB,LEFT(LEFT(N$3,4),4),'[6]白单流水  导入新模板'!$K:$K,$C105)</f>
        <v>0</v>
      </c>
      <c r="O105" s="48">
        <f>SUMIFS('[6]白单流水  导入新模板'!$S:$S,'[6]白单流水  导入新模板'!$C:$C,$A$2,'[6]白单流水  导入新模板'!$AF:$AF,$C$104,'[6]白单流水  导入新模板'!$AB:$AB,LEFT(LEFT(O$3,4),4),'[6]白单流水  导入新模板'!$K:$K,$C105)</f>
        <v>0</v>
      </c>
      <c r="P105" s="48">
        <f>SUMIFS('[6]白单流水  导入新模板'!$S:$S,'[6]白单流水  导入新模板'!$C:$C,$A$2,'[6]白单流水  导入新模板'!$AF:$AF,$C$104,'[6]白单流水  导入新模板'!$AB:$AB,LEFT(LEFT(P$3,4),4),'[6]白单流水  导入新模板'!$K:$K,$C105)</f>
        <v>0</v>
      </c>
      <c r="Q105" s="48">
        <f>SUMIFS('[6]白单流水  导入新模板'!$S:$S,'[6]白单流水  导入新模板'!$C:$C,$A$2,'[6]白单流水  导入新模板'!$AF:$AF,$C$104,'[6]白单流水  导入新模板'!$AB:$AB,LEFT(LEFT(Q$3,4),4),'[6]白单流水  导入新模板'!$K:$K,$C105)</f>
        <v>0</v>
      </c>
      <c r="R105" s="48">
        <f>SUMIFS('[6]白单流水  导入新模板'!$S:$S,'[6]白单流水  导入新模板'!$C:$C,$A$2,'[6]白单流水  导入新模板'!$AF:$AF,$C$104,'[6]白单流水  导入新模板'!$AB:$AB,LEFT(LEFT(R$3,4),4),'[6]白单流水  导入新模板'!$K:$K,$C105)</f>
        <v>0</v>
      </c>
      <c r="S105" s="48">
        <f>SUMIFS('[6]白单流水  导入新模板'!$S:$S,'[6]白单流水  导入新模板'!$C:$C,$A$2,'[6]白单流水  导入新模板'!$AF:$AF,$C$104,'[6]白单流水  导入新模板'!$AB:$AB,LEFT(LEFT(S$3,4),4),'[6]白单流水  导入新模板'!$K:$K,$C105)</f>
        <v>0</v>
      </c>
      <c r="T105" s="48">
        <f>SUMIFS('[6]白单流水  导入新模板'!$S:$S,'[6]白单流水  导入新模板'!$C:$C,$A$2,'[6]白单流水  导入新模板'!$AF:$AF,$C$104,'[6]白单流水  导入新模板'!$AB:$AB,LEFT(LEFT(T$3,4),4),'[6]白单流水  导入新模板'!$K:$K,$C105)</f>
        <v>0</v>
      </c>
      <c r="U105" s="48">
        <f>SUMIFS('[6]白单流水  导入新模板'!$S:$S,'[6]白单流水  导入新模板'!$C:$C,$A$2,'[6]白单流水  导入新模板'!$AF:$AF,$C$104,'[6]白单流水  导入新模板'!$AB:$AB,LEFT(LEFT(U$3,4),4),'[6]白单流水  导入新模板'!$K:$K,$C105)</f>
        <v>0</v>
      </c>
      <c r="V105" s="48">
        <f>SUMIFS('[6]白单流水  导入新模板'!$S:$S,'[6]白单流水  导入新模板'!$C:$C,$A$2,'[6]白单流水  导入新模板'!$AF:$AF,$C$104,'[6]白单流水  导入新模板'!$AB:$AB,LEFT(LEFT(V$3,4),4),'[6]白单流水  导入新模板'!$K:$K,$C105)</f>
        <v>0</v>
      </c>
      <c r="W105" s="48">
        <f>SUMIFS('[6]白单流水  导入新模板'!$S:$S,'[6]白单流水  导入新模板'!$C:$C,$A$2,'[6]白单流水  导入新模板'!$AF:$AF,$C$104,'[6]白单流水  导入新模板'!$AB:$AB,LEFT(LEFT(W$3,4),4),'[6]白单流水  导入新模板'!$K:$K,$C105)</f>
        <v>0</v>
      </c>
      <c r="X105" s="48">
        <f>SUMIFS('[6]白单流水  导入新模板'!$S:$S,'[6]白单流水  导入新模板'!$C:$C,$A$2,'[6]白单流水  导入新模板'!$AF:$AF,$C$104,'[6]白单流水  导入新模板'!$AB:$AB,LEFT(LEFT(X$3,4),4),'[6]白单流水  导入新模板'!$K:$K,$C105)</f>
        <v>0</v>
      </c>
      <c r="Y105" s="48">
        <f>SUMIFS('[6]白单流水  导入新模板'!$S:$S,'[6]白单流水  导入新模板'!$C:$C,$A$2,'[6]白单流水  导入新模板'!$AF:$AF,$C$104,'[6]白单流水  导入新模板'!$AB:$AB,LEFT(LEFT(Y$3,4),4),'[6]白单流水  导入新模板'!$K:$K,$C105)</f>
        <v>0</v>
      </c>
      <c r="Z105" s="48">
        <f>SUMIFS('[6]白单流水  导入新模板'!$S:$S,'[6]白单流水  导入新模板'!$C:$C,$A$2,'[6]白单流水  导入新模板'!$AF:$AF,$C$104,'[6]白单流水  导入新模板'!$AB:$AB,LEFT(LEFT(Z$3,4),4),'[6]白单流水  导入新模板'!$K:$K,$C105)</f>
        <v>0</v>
      </c>
      <c r="AA105" s="48">
        <f>SUMIFS('[6]白单流水  导入新模板'!$S:$S,'[6]白单流水  导入新模板'!$C:$C,$A$2,'[6]白单流水  导入新模板'!$AF:$AF,$C$104,'[6]白单流水  导入新模板'!$AB:$AB,LEFT(LEFT(AA$3,4),4),'[6]白单流水  导入新模板'!$K:$K,$C105)</f>
        <v>0</v>
      </c>
      <c r="AB105" s="48">
        <f>SUMIFS('[6]白单流水  导入新模板'!$S:$S,'[6]白单流水  导入新模板'!$C:$C,$A$2,'[6]白单流水  导入新模板'!$AF:$AF,$C$104,'[6]白单流水  导入新模板'!$AB:$AB,LEFT(LEFT(AB$3,4),4),'[6]白单流水  导入新模板'!$K:$K,$C105)</f>
        <v>0</v>
      </c>
      <c r="AC105" s="48">
        <f>SUMIFS('[6]白单流水  导入新模板'!$S:$S,'[6]白单流水  导入新模板'!$C:$C,$A$2,'[6]白单流水  导入新模板'!$AF:$AF,$C$104,'[6]白单流水  导入新模板'!$AB:$AB,LEFT(LEFT(AC$3,4),4),'[6]白单流水  导入新模板'!$K:$K,$C105)</f>
        <v>0</v>
      </c>
      <c r="AD105" s="53">
        <f>D105-SUM(T105:AC105)</f>
        <v>0</v>
      </c>
      <c r="AE105" s="53">
        <f>SUM(AH105:AS105)</f>
        <v>0</v>
      </c>
      <c r="AF105" s="54"/>
      <c r="AG105" s="55">
        <f>AD105-AE105-AF105</f>
        <v>0</v>
      </c>
      <c r="AH105" s="48">
        <f>SUMIFS('[6]白单流水  导入新模板'!$S:$S,'[6]白单流水  导入新模板'!$C:$C,$A$2,'[6]白单流水  导入新模板'!$AF:$AF,$C$104,'[6]白单流水  导入新模板'!$AA:$AA,AH$3,'[6]白单流水  导入新模板'!$K:$K,$C105)</f>
        <v>0</v>
      </c>
      <c r="AI105" s="48">
        <f>SUMIFS('[6]白单流水  导入新模板'!$S:$S,'[6]白单流水  导入新模板'!$C:$C,$A$2,'[6]白单流水  导入新模板'!$AF:$AF,$C$104,'[6]白单流水  导入新模板'!$AA:$AA,AI$3,'[6]白单流水  导入新模板'!$K:$K,$C105)</f>
        <v>0</v>
      </c>
      <c r="AJ105" s="48">
        <f>SUMIFS('[6]白单流水  导入新模板'!$S:$S,'[6]白单流水  导入新模板'!$C:$C,$A$2,'[6]白单流水  导入新模板'!$AF:$AF,$C$104,'[6]白单流水  导入新模板'!$AA:$AA,AJ$3,'[6]白单流水  导入新模板'!$K:$K,$C105)</f>
        <v>0</v>
      </c>
      <c r="AK105" s="48">
        <f>SUMIFS('[6]白单流水  导入新模板'!$S:$S,'[6]白单流水  导入新模板'!$C:$C,$A$2,'[6]白单流水  导入新模板'!$AF:$AF,$C$104,'[6]白单流水  导入新模板'!$AA:$AA,AK$3,'[6]白单流水  导入新模板'!$K:$K,$C105)</f>
        <v>0</v>
      </c>
      <c r="AL105" s="48">
        <f>SUMIFS('[6]白单流水  导入新模板'!$S:$S,'[6]白单流水  导入新模板'!$C:$C,$A$2,'[6]白单流水  导入新模板'!$AF:$AF,$C$104,'[6]白单流水  导入新模板'!$AA:$AA,AL$3,'[6]白单流水  导入新模板'!$K:$K,$C105)</f>
        <v>0</v>
      </c>
      <c r="AM105" s="48">
        <f>SUMIFS('[6]白单流水  导入新模板'!$S:$S,'[6]白单流水  导入新模板'!$C:$C,$A$2,'[6]白单流水  导入新模板'!$AF:$AF,$C$104,'[6]白单流水  导入新模板'!$AA:$AA,AM$3,'[6]白单流水  导入新模板'!$K:$K,$C105)</f>
        <v>0</v>
      </c>
      <c r="AN105" s="48">
        <f>SUMIFS('[6]白单流水  导入新模板'!$S:$S,'[6]白单流水  导入新模板'!$C:$C,$A$2,'[6]白单流水  导入新模板'!$AF:$AF,$C$104,'[6]白单流水  导入新模板'!$AA:$AA,AN$3,'[6]白单流水  导入新模板'!$K:$K,$C105)</f>
        <v>0</v>
      </c>
      <c r="AO105" s="48">
        <f>SUMIFS('[6]白单流水  导入新模板'!$S:$S,'[6]白单流水  导入新模板'!$C:$C,$A$2,'[6]白单流水  导入新模板'!$AF:$AF,$C$104,'[6]白单流水  导入新模板'!$AA:$AA,AO$3,'[6]白单流水  导入新模板'!$K:$K,$C105)</f>
        <v>0</v>
      </c>
      <c r="AP105" s="48">
        <f>SUMIFS('[6]白单流水  导入新模板'!$S:$S,'[6]白单流水  导入新模板'!$C:$C,$A$2,'[6]白单流水  导入新模板'!$AF:$AF,$C$104,'[6]白单流水  导入新模板'!$AA:$AA,AP$3,'[6]白单流水  导入新模板'!$K:$K,$C105)</f>
        <v>0</v>
      </c>
      <c r="AQ105" s="48">
        <f>SUMIFS('[6]白单流水  导入新模板'!$S:$S,'[6]白单流水  导入新模板'!$C:$C,$A$2,'[6]白单流水  导入新模板'!$AF:$AF,$C$104,'[6]白单流水  导入新模板'!$AA:$AA,AQ$3,'[6]白单流水  导入新模板'!$K:$K,$C105)</f>
        <v>0</v>
      </c>
      <c r="AR105" s="48">
        <f>SUMIFS('[6]白单流水  导入新模板'!$S:$S,'[6]白单流水  导入新模板'!$C:$C,$A$2,'[6]白单流水  导入新模板'!$AF:$AF,$C$104,'[6]白单流水  导入新模板'!$AA:$AA,AR$3,'[6]白单流水  导入新模板'!$K:$K,$C105)</f>
        <v>0</v>
      </c>
      <c r="AS105" s="48">
        <f>SUMIFS('[6]白单流水  导入新模板'!$S:$S,'[6]白单流水  导入新模板'!$C:$C,$A$2,'[6]白单流水  导入新模板'!$AF:$AF,$C$104,'[6]白单流水  导入新模板'!$AA:$AA,AS$3,'[6]白单流水  导入新模板'!$K:$K,$C105)</f>
        <v>0</v>
      </c>
      <c r="AT105" s="64"/>
    </row>
    <row r="106" ht="15.6" hidden="1" spans="1:47">
      <c r="A106" s="41"/>
      <c r="B106" s="62"/>
      <c r="C106" s="65" t="s">
        <v>59</v>
      </c>
      <c r="D106" s="43"/>
      <c r="E106" s="43"/>
      <c r="F106" s="63"/>
      <c r="G106" s="44"/>
      <c r="H106" s="44"/>
      <c r="I106" s="44"/>
      <c r="J106" s="44"/>
      <c r="K106" s="43"/>
      <c r="L106" s="48">
        <f>SUMIFS('[6]白单流水  导入新模板'!$S:$S,'[6]白单流水  导入新模板'!$C:$C,$A$2,'[6]白单流水  导入新模板'!$AF:$AF,$C$104,'[6]白单流水  导入新模板'!$AB:$AB,LEFT(LEFT(L$3,4),4),'[6]白单流水  导入新模板'!$K:$K,$C106)</f>
        <v>0</v>
      </c>
      <c r="M106" s="48">
        <f>SUMIFS('[6]白单流水  导入新模板'!$S:$S,'[6]白单流水  导入新模板'!$C:$C,$A$2,'[6]白单流水  导入新模板'!$AF:$AF,$C$104,'[6]白单流水  导入新模板'!$AB:$AB,LEFT(LEFT(M$3,4),4),'[6]白单流水  导入新模板'!$K:$K,$C106)</f>
        <v>0</v>
      </c>
      <c r="N106" s="48">
        <f>SUMIFS('[6]白单流水  导入新模板'!$S:$S,'[6]白单流水  导入新模板'!$C:$C,$A$2,'[6]白单流水  导入新模板'!$AF:$AF,$C$104,'[6]白单流水  导入新模板'!$AB:$AB,LEFT(LEFT(N$3,4),4),'[6]白单流水  导入新模板'!$K:$K,$C106)</f>
        <v>0</v>
      </c>
      <c r="O106" s="48">
        <f>SUMIFS('[6]白单流水  导入新模板'!$S:$S,'[6]白单流水  导入新模板'!$C:$C,$A$2,'[6]白单流水  导入新模板'!$AF:$AF,$C$104,'[6]白单流水  导入新模板'!$AB:$AB,LEFT(LEFT(O$3,4),4),'[6]白单流水  导入新模板'!$K:$K,$C106)</f>
        <v>0</v>
      </c>
      <c r="P106" s="48">
        <f>SUMIFS('[6]白单流水  导入新模板'!$S:$S,'[6]白单流水  导入新模板'!$C:$C,$A$2,'[6]白单流水  导入新模板'!$AF:$AF,$C$104,'[6]白单流水  导入新模板'!$AB:$AB,LEFT(LEFT(P$3,4),4),'[6]白单流水  导入新模板'!$K:$K,$C106)</f>
        <v>0</v>
      </c>
      <c r="Q106" s="48">
        <f>SUMIFS('[6]白单流水  导入新模板'!$S:$S,'[6]白单流水  导入新模板'!$C:$C,$A$2,'[6]白单流水  导入新模板'!$AF:$AF,$C$104,'[6]白单流水  导入新模板'!$AB:$AB,LEFT(LEFT(Q$3,4),4),'[6]白单流水  导入新模板'!$K:$K,$C106)</f>
        <v>0</v>
      </c>
      <c r="R106" s="48">
        <f>SUMIFS('[6]白单流水  导入新模板'!$S:$S,'[6]白单流水  导入新模板'!$C:$C,$A$2,'[6]白单流水  导入新模板'!$AF:$AF,$C$104,'[6]白单流水  导入新模板'!$AB:$AB,LEFT(LEFT(R$3,4),4),'[6]白单流水  导入新模板'!$K:$K,$C106)</f>
        <v>0</v>
      </c>
      <c r="S106" s="48">
        <f>SUMIFS('[6]白单流水  导入新模板'!$S:$S,'[6]白单流水  导入新模板'!$C:$C,$A$2,'[6]白单流水  导入新模板'!$AF:$AF,$C$104,'[6]白单流水  导入新模板'!$AB:$AB,LEFT(LEFT(S$3,4),4),'[6]白单流水  导入新模板'!$K:$K,$C106)</f>
        <v>0</v>
      </c>
      <c r="T106" s="48">
        <f>SUMIFS('[6]白单流水  导入新模板'!$S:$S,'[6]白单流水  导入新模板'!$C:$C,$A$2,'[6]白单流水  导入新模板'!$AF:$AF,$C$104,'[6]白单流水  导入新模板'!$AB:$AB,LEFT(LEFT(T$3,4),4),'[6]白单流水  导入新模板'!$K:$K,$C106)</f>
        <v>0</v>
      </c>
      <c r="U106" s="48">
        <f>SUMIFS('[6]白单流水  导入新模板'!$S:$S,'[6]白单流水  导入新模板'!$C:$C,$A$2,'[6]白单流水  导入新模板'!$AF:$AF,$C$104,'[6]白单流水  导入新模板'!$AB:$AB,LEFT(LEFT(U$3,4),4),'[6]白单流水  导入新模板'!$K:$K,$C106)</f>
        <v>0</v>
      </c>
      <c r="V106" s="48">
        <f>SUMIFS('[6]白单流水  导入新模板'!$S:$S,'[6]白单流水  导入新模板'!$C:$C,$A$2,'[6]白单流水  导入新模板'!$AF:$AF,$C$104,'[6]白单流水  导入新模板'!$AB:$AB,LEFT(LEFT(V$3,4),4),'[6]白单流水  导入新模板'!$K:$K,$C106)</f>
        <v>0</v>
      </c>
      <c r="W106" s="48">
        <f>SUMIFS('[6]白单流水  导入新模板'!$S:$S,'[6]白单流水  导入新模板'!$C:$C,$A$2,'[6]白单流水  导入新模板'!$AF:$AF,$C$104,'[6]白单流水  导入新模板'!$AB:$AB,LEFT(LEFT(W$3,4),4),'[6]白单流水  导入新模板'!$K:$K,$C106)</f>
        <v>0</v>
      </c>
      <c r="X106" s="48">
        <f>SUMIFS('[6]白单流水  导入新模板'!$S:$S,'[6]白单流水  导入新模板'!$C:$C,$A$2,'[6]白单流水  导入新模板'!$AF:$AF,$C$104,'[6]白单流水  导入新模板'!$AB:$AB,LEFT(LEFT(X$3,4),4),'[6]白单流水  导入新模板'!$K:$K,$C106)</f>
        <v>0</v>
      </c>
      <c r="Y106" s="48">
        <f>SUMIFS('[6]白单流水  导入新模板'!$S:$S,'[6]白单流水  导入新模板'!$C:$C,$A$2,'[6]白单流水  导入新模板'!$AF:$AF,$C$104,'[6]白单流水  导入新模板'!$AB:$AB,LEFT(LEFT(Y$3,4),4),'[6]白单流水  导入新模板'!$K:$K,$C106)</f>
        <v>0</v>
      </c>
      <c r="Z106" s="48">
        <f>SUMIFS('[6]白单流水  导入新模板'!$S:$S,'[6]白单流水  导入新模板'!$C:$C,$A$2,'[6]白单流水  导入新模板'!$AF:$AF,$C$104,'[6]白单流水  导入新模板'!$AB:$AB,LEFT(LEFT(Z$3,4),4),'[6]白单流水  导入新模板'!$K:$K,$C106)</f>
        <v>0</v>
      </c>
      <c r="AA106" s="48">
        <f>SUMIFS('[6]白单流水  导入新模板'!$S:$S,'[6]白单流水  导入新模板'!$C:$C,$A$2,'[6]白单流水  导入新模板'!$AF:$AF,$C$104,'[6]白单流水  导入新模板'!$AB:$AB,LEFT(LEFT(AA$3,4),4),'[6]白单流水  导入新模板'!$K:$K,$C106)</f>
        <v>0</v>
      </c>
      <c r="AB106" s="48">
        <f>SUMIFS('[6]白单流水  导入新模板'!$S:$S,'[6]白单流水  导入新模板'!$C:$C,$A$2,'[6]白单流水  导入新模板'!$AF:$AF,$C$104,'[6]白单流水  导入新模板'!$AB:$AB,LEFT(LEFT(AB$3,4),4),'[6]白单流水  导入新模板'!$K:$K,$C106)</f>
        <v>0</v>
      </c>
      <c r="AC106" s="48">
        <f>SUMIFS('[6]白单流水  导入新模板'!$S:$S,'[6]白单流水  导入新模板'!$C:$C,$A$2,'[6]白单流水  导入新模板'!$AF:$AF,$C$104,'[6]白单流水  导入新模板'!$AB:$AB,LEFT(LEFT(AC$3,4),4),'[6]白单流水  导入新模板'!$K:$K,$C106)</f>
        <v>0</v>
      </c>
      <c r="AD106" s="53">
        <f>D106-SUM(T106:AC106)</f>
        <v>0</v>
      </c>
      <c r="AE106" s="53">
        <f>SUM(AH106:AS106)</f>
        <v>0</v>
      </c>
      <c r="AF106" s="54"/>
      <c r="AG106" s="55">
        <f>AD106-AE106-AF106</f>
        <v>0</v>
      </c>
      <c r="AH106" s="48">
        <f>SUMIFS('[6]白单流水  导入新模板'!$S:$S,'[6]白单流水  导入新模板'!$C:$C,$A$2,'[6]白单流水  导入新模板'!$AF:$AF,$C$104,'[6]白单流水  导入新模板'!$AA:$AA,AH$3,'[6]白单流水  导入新模板'!$K:$K,$C106)</f>
        <v>0</v>
      </c>
      <c r="AI106" s="48">
        <f>SUMIFS('[6]白单流水  导入新模板'!$S:$S,'[6]白单流水  导入新模板'!$C:$C,$A$2,'[6]白单流水  导入新模板'!$AF:$AF,$C$104,'[6]白单流水  导入新模板'!$AA:$AA,AI$3,'[6]白单流水  导入新模板'!$K:$K,$C106)</f>
        <v>0</v>
      </c>
      <c r="AJ106" s="48">
        <f>SUMIFS('[6]白单流水  导入新模板'!$S:$S,'[6]白单流水  导入新模板'!$C:$C,$A$2,'[6]白单流水  导入新模板'!$AF:$AF,$C$104,'[6]白单流水  导入新模板'!$AA:$AA,AJ$3,'[6]白单流水  导入新模板'!$K:$K,$C106)</f>
        <v>0</v>
      </c>
      <c r="AK106" s="48">
        <f>SUMIFS('[6]白单流水  导入新模板'!$S:$S,'[6]白单流水  导入新模板'!$C:$C,$A$2,'[6]白单流水  导入新模板'!$AF:$AF,$C$104,'[6]白单流水  导入新模板'!$AA:$AA,AK$3,'[6]白单流水  导入新模板'!$K:$K,$C106)</f>
        <v>0</v>
      </c>
      <c r="AL106" s="48">
        <f>SUMIFS('[6]白单流水  导入新模板'!$S:$S,'[6]白单流水  导入新模板'!$C:$C,$A$2,'[6]白单流水  导入新模板'!$AF:$AF,$C$104,'[6]白单流水  导入新模板'!$AA:$AA,AL$3,'[6]白单流水  导入新模板'!$K:$K,$C106)</f>
        <v>0</v>
      </c>
      <c r="AM106" s="48">
        <f>SUMIFS('[6]白单流水  导入新模板'!$S:$S,'[6]白单流水  导入新模板'!$C:$C,$A$2,'[6]白单流水  导入新模板'!$AF:$AF,$C$104,'[6]白单流水  导入新模板'!$AA:$AA,AM$3,'[6]白单流水  导入新模板'!$K:$K,$C106)</f>
        <v>0</v>
      </c>
      <c r="AN106" s="48">
        <f>SUMIFS('[6]白单流水  导入新模板'!$S:$S,'[6]白单流水  导入新模板'!$C:$C,$A$2,'[6]白单流水  导入新模板'!$AF:$AF,$C$104,'[6]白单流水  导入新模板'!$AA:$AA,AN$3,'[6]白单流水  导入新模板'!$K:$K,$C106)</f>
        <v>0</v>
      </c>
      <c r="AO106" s="48">
        <f>SUMIFS('[6]白单流水  导入新模板'!$S:$S,'[6]白单流水  导入新模板'!$C:$C,$A$2,'[6]白单流水  导入新模板'!$AF:$AF,$C$104,'[6]白单流水  导入新模板'!$AA:$AA,AO$3,'[6]白单流水  导入新模板'!$K:$K,$C106)</f>
        <v>0</v>
      </c>
      <c r="AP106" s="48">
        <f>SUMIFS('[6]白单流水  导入新模板'!$S:$S,'[6]白单流水  导入新模板'!$C:$C,$A$2,'[6]白单流水  导入新模板'!$AF:$AF,$C$104,'[6]白单流水  导入新模板'!$AA:$AA,AP$3,'[6]白单流水  导入新模板'!$K:$K,$C106)</f>
        <v>0</v>
      </c>
      <c r="AQ106" s="48">
        <f>SUMIFS('[6]白单流水  导入新模板'!$S:$S,'[6]白单流水  导入新模板'!$C:$C,$A$2,'[6]白单流水  导入新模板'!$AF:$AF,$C$104,'[6]白单流水  导入新模板'!$AA:$AA,AQ$3,'[6]白单流水  导入新模板'!$K:$K,$C106)</f>
        <v>0</v>
      </c>
      <c r="AR106" s="48">
        <f>SUMIFS('[6]白单流水  导入新模板'!$S:$S,'[6]白单流水  导入新模板'!$C:$C,$A$2,'[6]白单流水  导入新模板'!$AF:$AF,$C$104,'[6]白单流水  导入新模板'!$AA:$AA,AR$3,'[6]白单流水  导入新模板'!$K:$K,$C106)</f>
        <v>0</v>
      </c>
      <c r="AS106" s="48">
        <f>SUMIFS('[6]白单流水  导入新模板'!$S:$S,'[6]白单流水  导入新模板'!$C:$C,$A$2,'[6]白单流水  导入新模板'!$AF:$AF,$C$104,'[6]白单流水  导入新模板'!$AA:$AA,AS$3,'[6]白单流水  导入新模板'!$K:$K,$C106)</f>
        <v>0</v>
      </c>
      <c r="AT106" s="64"/>
    </row>
    <row r="107" ht="15.6" hidden="1" spans="1:47">
      <c r="A107" s="41"/>
      <c r="B107" s="62"/>
      <c r="C107" s="65" t="s">
        <v>60</v>
      </c>
      <c r="D107" s="43"/>
      <c r="E107" s="43"/>
      <c r="F107" s="63"/>
      <c r="G107" s="44"/>
      <c r="H107" s="44"/>
      <c r="I107" s="44"/>
      <c r="J107" s="44"/>
      <c r="K107" s="43"/>
      <c r="L107" s="48">
        <f>SUMIFS('[6]白单流水  导入新模板'!$S:$S,'[6]白单流水  导入新模板'!$C:$C,$A$2,'[6]白单流水  导入新模板'!$AF:$AF,$C$104,'[6]白单流水  导入新模板'!$AB:$AB,LEFT(LEFT(L$3,4),4),'[6]白单流水  导入新模板'!$K:$K,$C107)</f>
        <v>0</v>
      </c>
      <c r="M107" s="48">
        <f>SUMIFS('[6]白单流水  导入新模板'!$S:$S,'[6]白单流水  导入新模板'!$C:$C,$A$2,'[6]白单流水  导入新模板'!$AF:$AF,$C$104,'[6]白单流水  导入新模板'!$AB:$AB,LEFT(LEFT(M$3,4),4),'[6]白单流水  导入新模板'!$K:$K,$C107)</f>
        <v>0</v>
      </c>
      <c r="N107" s="48">
        <f>SUMIFS('[6]白单流水  导入新模板'!$S:$S,'[6]白单流水  导入新模板'!$C:$C,$A$2,'[6]白单流水  导入新模板'!$AF:$AF,$C$104,'[6]白单流水  导入新模板'!$AB:$AB,LEFT(LEFT(N$3,4),4),'[6]白单流水  导入新模板'!$K:$K,$C107)</f>
        <v>0</v>
      </c>
      <c r="O107" s="48">
        <f>SUMIFS('[6]白单流水  导入新模板'!$S:$S,'[6]白单流水  导入新模板'!$C:$C,$A$2,'[6]白单流水  导入新模板'!$AF:$AF,$C$104,'[6]白单流水  导入新模板'!$AB:$AB,LEFT(LEFT(O$3,4),4),'[6]白单流水  导入新模板'!$K:$K,$C107)</f>
        <v>0</v>
      </c>
      <c r="P107" s="48">
        <f>SUMIFS('[6]白单流水  导入新模板'!$S:$S,'[6]白单流水  导入新模板'!$C:$C,$A$2,'[6]白单流水  导入新模板'!$AF:$AF,$C$104,'[6]白单流水  导入新模板'!$AB:$AB,LEFT(LEFT(P$3,4),4),'[6]白单流水  导入新模板'!$K:$K,$C107)</f>
        <v>0</v>
      </c>
      <c r="Q107" s="48">
        <f>SUMIFS('[6]白单流水  导入新模板'!$S:$S,'[6]白单流水  导入新模板'!$C:$C,$A$2,'[6]白单流水  导入新模板'!$AF:$AF,$C$104,'[6]白单流水  导入新模板'!$AB:$AB,LEFT(LEFT(Q$3,4),4),'[6]白单流水  导入新模板'!$K:$K,$C107)</f>
        <v>0</v>
      </c>
      <c r="R107" s="48">
        <f>SUMIFS('[6]白单流水  导入新模板'!$S:$S,'[6]白单流水  导入新模板'!$C:$C,$A$2,'[6]白单流水  导入新模板'!$AF:$AF,$C$104,'[6]白单流水  导入新模板'!$AB:$AB,LEFT(LEFT(R$3,4),4),'[6]白单流水  导入新模板'!$K:$K,$C107)</f>
        <v>0</v>
      </c>
      <c r="S107" s="48">
        <f>SUMIFS('[6]白单流水  导入新模板'!$S:$S,'[6]白单流水  导入新模板'!$C:$C,$A$2,'[6]白单流水  导入新模板'!$AF:$AF,$C$104,'[6]白单流水  导入新模板'!$AB:$AB,LEFT(LEFT(S$3,4),4),'[6]白单流水  导入新模板'!$K:$K,$C107)</f>
        <v>0</v>
      </c>
      <c r="T107" s="48">
        <f>SUMIFS('[6]白单流水  导入新模板'!$S:$S,'[6]白单流水  导入新模板'!$C:$C,$A$2,'[6]白单流水  导入新模板'!$AF:$AF,$C$104,'[6]白单流水  导入新模板'!$AB:$AB,LEFT(LEFT(T$3,4),4),'[6]白单流水  导入新模板'!$K:$K,$C107)</f>
        <v>0</v>
      </c>
      <c r="U107" s="48">
        <f>SUMIFS('[6]白单流水  导入新模板'!$S:$S,'[6]白单流水  导入新模板'!$C:$C,$A$2,'[6]白单流水  导入新模板'!$AF:$AF,$C$104,'[6]白单流水  导入新模板'!$AB:$AB,LEFT(LEFT(U$3,4),4),'[6]白单流水  导入新模板'!$K:$K,$C107)</f>
        <v>0</v>
      </c>
      <c r="V107" s="48">
        <f>SUMIFS('[6]白单流水  导入新模板'!$S:$S,'[6]白单流水  导入新模板'!$C:$C,$A$2,'[6]白单流水  导入新模板'!$AF:$AF,$C$104,'[6]白单流水  导入新模板'!$AB:$AB,LEFT(LEFT(V$3,4),4),'[6]白单流水  导入新模板'!$K:$K,$C107)</f>
        <v>0</v>
      </c>
      <c r="W107" s="48">
        <f>SUMIFS('[6]白单流水  导入新模板'!$S:$S,'[6]白单流水  导入新模板'!$C:$C,$A$2,'[6]白单流水  导入新模板'!$AF:$AF,$C$104,'[6]白单流水  导入新模板'!$AB:$AB,LEFT(LEFT(W$3,4),4),'[6]白单流水  导入新模板'!$K:$K,$C107)</f>
        <v>0</v>
      </c>
      <c r="X107" s="48">
        <f>SUMIFS('[6]白单流水  导入新模板'!$S:$S,'[6]白单流水  导入新模板'!$C:$C,$A$2,'[6]白单流水  导入新模板'!$AF:$AF,$C$104,'[6]白单流水  导入新模板'!$AB:$AB,LEFT(LEFT(X$3,4),4),'[6]白单流水  导入新模板'!$K:$K,$C107)</f>
        <v>0</v>
      </c>
      <c r="Y107" s="48">
        <f>SUMIFS('[6]白单流水  导入新模板'!$S:$S,'[6]白单流水  导入新模板'!$C:$C,$A$2,'[6]白单流水  导入新模板'!$AF:$AF,$C$104,'[6]白单流水  导入新模板'!$AB:$AB,LEFT(LEFT(Y$3,4),4),'[6]白单流水  导入新模板'!$K:$K,$C107)</f>
        <v>0</v>
      </c>
      <c r="Z107" s="48">
        <f>SUMIFS('[6]白单流水  导入新模板'!$S:$S,'[6]白单流水  导入新模板'!$C:$C,$A$2,'[6]白单流水  导入新模板'!$AF:$AF,$C$104,'[6]白单流水  导入新模板'!$AB:$AB,LEFT(LEFT(Z$3,4),4),'[6]白单流水  导入新模板'!$K:$K,$C107)</f>
        <v>0</v>
      </c>
      <c r="AA107" s="48">
        <f>SUMIFS('[6]白单流水  导入新模板'!$S:$S,'[6]白单流水  导入新模板'!$C:$C,$A$2,'[6]白单流水  导入新模板'!$AF:$AF,$C$104,'[6]白单流水  导入新模板'!$AB:$AB,LEFT(LEFT(AA$3,4),4),'[6]白单流水  导入新模板'!$K:$K,$C107)</f>
        <v>0</v>
      </c>
      <c r="AB107" s="48">
        <f>SUMIFS('[6]白单流水  导入新模板'!$S:$S,'[6]白单流水  导入新模板'!$C:$C,$A$2,'[6]白单流水  导入新模板'!$AF:$AF,$C$104,'[6]白单流水  导入新模板'!$AB:$AB,LEFT(LEFT(AB$3,4),4),'[6]白单流水  导入新模板'!$K:$K,$C107)</f>
        <v>0</v>
      </c>
      <c r="AC107" s="48">
        <f>SUMIFS('[6]白单流水  导入新模板'!$S:$S,'[6]白单流水  导入新模板'!$C:$C,$A$2,'[6]白单流水  导入新模板'!$AF:$AF,$C$104,'[6]白单流水  导入新模板'!$AB:$AB,LEFT(LEFT(AC$3,4),4),'[6]白单流水  导入新模板'!$K:$K,$C107)</f>
        <v>0</v>
      </c>
      <c r="AD107" s="53">
        <f>D107-SUM(T107:AC107)</f>
        <v>0</v>
      </c>
      <c r="AE107" s="53">
        <f>SUM(AH107:AS107)</f>
        <v>0</v>
      </c>
      <c r="AF107" s="54"/>
      <c r="AG107" s="55">
        <f>AD107-AE107-AF107</f>
        <v>0</v>
      </c>
      <c r="AH107" s="48">
        <f>SUMIFS('[6]白单流水  导入新模板'!$S:$S,'[6]白单流水  导入新模板'!$C:$C,$A$2,'[6]白单流水  导入新模板'!$AF:$AF,$C$104,'[6]白单流水  导入新模板'!$AA:$AA,AH$3,'[6]白单流水  导入新模板'!$K:$K,$C107)</f>
        <v>0</v>
      </c>
      <c r="AI107" s="48">
        <f>SUMIFS('[6]白单流水  导入新模板'!$S:$S,'[6]白单流水  导入新模板'!$C:$C,$A$2,'[6]白单流水  导入新模板'!$AF:$AF,$C$104,'[6]白单流水  导入新模板'!$AA:$AA,AI$3,'[6]白单流水  导入新模板'!$K:$K,$C107)</f>
        <v>0</v>
      </c>
      <c r="AJ107" s="48">
        <f>SUMIFS('[6]白单流水  导入新模板'!$S:$S,'[6]白单流水  导入新模板'!$C:$C,$A$2,'[6]白单流水  导入新模板'!$AF:$AF,$C$104,'[6]白单流水  导入新模板'!$AA:$AA,AJ$3,'[6]白单流水  导入新模板'!$K:$K,$C107)</f>
        <v>0</v>
      </c>
      <c r="AK107" s="48">
        <f>SUMIFS('[6]白单流水  导入新模板'!$S:$S,'[6]白单流水  导入新模板'!$C:$C,$A$2,'[6]白单流水  导入新模板'!$AF:$AF,$C$104,'[6]白单流水  导入新模板'!$AA:$AA,AK$3,'[6]白单流水  导入新模板'!$K:$K,$C107)</f>
        <v>0</v>
      </c>
      <c r="AL107" s="48">
        <f>SUMIFS('[6]白单流水  导入新模板'!$S:$S,'[6]白单流水  导入新模板'!$C:$C,$A$2,'[6]白单流水  导入新模板'!$AF:$AF,$C$104,'[6]白单流水  导入新模板'!$AA:$AA,AL$3,'[6]白单流水  导入新模板'!$K:$K,$C107)</f>
        <v>0</v>
      </c>
      <c r="AM107" s="48">
        <f>SUMIFS('[6]白单流水  导入新模板'!$S:$S,'[6]白单流水  导入新模板'!$C:$C,$A$2,'[6]白单流水  导入新模板'!$AF:$AF,$C$104,'[6]白单流水  导入新模板'!$AA:$AA,AM$3,'[6]白单流水  导入新模板'!$K:$K,$C107)</f>
        <v>0</v>
      </c>
      <c r="AN107" s="48">
        <f>SUMIFS('[6]白单流水  导入新模板'!$S:$S,'[6]白单流水  导入新模板'!$C:$C,$A$2,'[6]白单流水  导入新模板'!$AF:$AF,$C$104,'[6]白单流水  导入新模板'!$AA:$AA,AN$3,'[6]白单流水  导入新模板'!$K:$K,$C107)</f>
        <v>0</v>
      </c>
      <c r="AO107" s="48">
        <f>SUMIFS('[6]白单流水  导入新模板'!$S:$S,'[6]白单流水  导入新模板'!$C:$C,$A$2,'[6]白单流水  导入新模板'!$AF:$AF,$C$104,'[6]白单流水  导入新模板'!$AA:$AA,AO$3,'[6]白单流水  导入新模板'!$K:$K,$C107)</f>
        <v>0</v>
      </c>
      <c r="AP107" s="48">
        <f>SUMIFS('[6]白单流水  导入新模板'!$S:$S,'[6]白单流水  导入新模板'!$C:$C,$A$2,'[6]白单流水  导入新模板'!$AF:$AF,$C$104,'[6]白单流水  导入新模板'!$AA:$AA,AP$3,'[6]白单流水  导入新模板'!$K:$K,$C107)</f>
        <v>0</v>
      </c>
      <c r="AQ107" s="48">
        <f>SUMIFS('[6]白单流水  导入新模板'!$S:$S,'[6]白单流水  导入新模板'!$C:$C,$A$2,'[6]白单流水  导入新模板'!$AF:$AF,$C$104,'[6]白单流水  导入新模板'!$AA:$AA,AQ$3,'[6]白单流水  导入新模板'!$K:$K,$C107)</f>
        <v>0</v>
      </c>
      <c r="AR107" s="48">
        <f>SUMIFS('[6]白单流水  导入新模板'!$S:$S,'[6]白单流水  导入新模板'!$C:$C,$A$2,'[6]白单流水  导入新模板'!$AF:$AF,$C$104,'[6]白单流水  导入新模板'!$AA:$AA,AR$3,'[6]白单流水  导入新模板'!$K:$K,$C107)</f>
        <v>0</v>
      </c>
      <c r="AS107" s="48">
        <f>SUMIFS('[6]白单流水  导入新模板'!$S:$S,'[6]白单流水  导入新模板'!$C:$C,$A$2,'[6]白单流水  导入新模板'!$AF:$AF,$C$104,'[6]白单流水  导入新模板'!$AA:$AA,AS$3,'[6]白单流水  导入新模板'!$K:$K,$C107)</f>
        <v>0</v>
      </c>
      <c r="AT107" s="64"/>
    </row>
    <row r="108" ht="15.6" hidden="1" spans="1:47">
      <c r="A108" s="41"/>
      <c r="B108" s="62"/>
      <c r="C108" s="65" t="s">
        <v>61</v>
      </c>
      <c r="D108" s="43"/>
      <c r="E108" s="43"/>
      <c r="F108" s="63"/>
      <c r="G108" s="44"/>
      <c r="H108" s="44"/>
      <c r="I108" s="44"/>
      <c r="J108" s="44"/>
      <c r="K108" s="43"/>
      <c r="L108" s="48">
        <f>SUMIFS('[6]白单流水  导入新模板'!$S:$S,'[6]白单流水  导入新模板'!$C:$C,$A$2,'[6]白单流水  导入新模板'!$AF:$AF,$C$104,'[6]白单流水  导入新模板'!$AB:$AB,LEFT(LEFT(L$3,4),4),'[6]白单流水  导入新模板'!$K:$K,$C108)</f>
        <v>0</v>
      </c>
      <c r="M108" s="48">
        <f>SUMIFS('[6]白单流水  导入新模板'!$S:$S,'[6]白单流水  导入新模板'!$C:$C,$A$2,'[6]白单流水  导入新模板'!$AF:$AF,$C$104,'[6]白单流水  导入新模板'!$AB:$AB,LEFT(LEFT(M$3,4),4),'[6]白单流水  导入新模板'!$K:$K,$C108)</f>
        <v>0</v>
      </c>
      <c r="N108" s="48">
        <f>SUMIFS('[6]白单流水  导入新模板'!$S:$S,'[6]白单流水  导入新模板'!$C:$C,$A$2,'[6]白单流水  导入新模板'!$AF:$AF,$C$104,'[6]白单流水  导入新模板'!$AB:$AB,LEFT(LEFT(N$3,4),4),'[6]白单流水  导入新模板'!$K:$K,$C108)</f>
        <v>0</v>
      </c>
      <c r="O108" s="48">
        <f>SUMIFS('[6]白单流水  导入新模板'!$S:$S,'[6]白单流水  导入新模板'!$C:$C,$A$2,'[6]白单流水  导入新模板'!$AF:$AF,$C$104,'[6]白单流水  导入新模板'!$AB:$AB,LEFT(LEFT(O$3,4),4),'[6]白单流水  导入新模板'!$K:$K,$C108)</f>
        <v>0</v>
      </c>
      <c r="P108" s="48">
        <f>SUMIFS('[6]白单流水  导入新模板'!$S:$S,'[6]白单流水  导入新模板'!$C:$C,$A$2,'[6]白单流水  导入新模板'!$AF:$AF,$C$104,'[6]白单流水  导入新模板'!$AB:$AB,LEFT(LEFT(P$3,4),4),'[6]白单流水  导入新模板'!$K:$K,$C108)</f>
        <v>0</v>
      </c>
      <c r="Q108" s="48">
        <f>SUMIFS('[6]白单流水  导入新模板'!$S:$S,'[6]白单流水  导入新模板'!$C:$C,$A$2,'[6]白单流水  导入新模板'!$AF:$AF,$C$104,'[6]白单流水  导入新模板'!$AB:$AB,LEFT(LEFT(Q$3,4),4),'[6]白单流水  导入新模板'!$K:$K,$C108)</f>
        <v>0</v>
      </c>
      <c r="R108" s="48">
        <f>SUMIFS('[6]白单流水  导入新模板'!$S:$S,'[6]白单流水  导入新模板'!$C:$C,$A$2,'[6]白单流水  导入新模板'!$AF:$AF,$C$104,'[6]白单流水  导入新模板'!$AB:$AB,LEFT(LEFT(R$3,4),4),'[6]白单流水  导入新模板'!$K:$K,$C108)</f>
        <v>0</v>
      </c>
      <c r="S108" s="48">
        <f>SUMIFS('[6]白单流水  导入新模板'!$S:$S,'[6]白单流水  导入新模板'!$C:$C,$A$2,'[6]白单流水  导入新模板'!$AF:$AF,$C$104,'[6]白单流水  导入新模板'!$AB:$AB,LEFT(LEFT(S$3,4),4),'[6]白单流水  导入新模板'!$K:$K,$C108)</f>
        <v>0</v>
      </c>
      <c r="T108" s="48">
        <f>SUMIFS('[6]白单流水  导入新模板'!$S:$S,'[6]白单流水  导入新模板'!$C:$C,$A$2,'[6]白单流水  导入新模板'!$AF:$AF,$C$104,'[6]白单流水  导入新模板'!$AB:$AB,LEFT(LEFT(T$3,4),4),'[6]白单流水  导入新模板'!$K:$K,$C108)</f>
        <v>0</v>
      </c>
      <c r="U108" s="48">
        <f>SUMIFS('[6]白单流水  导入新模板'!$S:$S,'[6]白单流水  导入新模板'!$C:$C,$A$2,'[6]白单流水  导入新模板'!$AF:$AF,$C$104,'[6]白单流水  导入新模板'!$AB:$AB,LEFT(LEFT(U$3,4),4),'[6]白单流水  导入新模板'!$K:$K,$C108)</f>
        <v>0</v>
      </c>
      <c r="V108" s="48">
        <f>SUMIFS('[6]白单流水  导入新模板'!$S:$S,'[6]白单流水  导入新模板'!$C:$C,$A$2,'[6]白单流水  导入新模板'!$AF:$AF,$C$104,'[6]白单流水  导入新模板'!$AB:$AB,LEFT(LEFT(V$3,4),4),'[6]白单流水  导入新模板'!$K:$K,$C108)</f>
        <v>0</v>
      </c>
      <c r="W108" s="48">
        <f>SUMIFS('[6]白单流水  导入新模板'!$S:$S,'[6]白单流水  导入新模板'!$C:$C,$A$2,'[6]白单流水  导入新模板'!$AF:$AF,$C$104,'[6]白单流水  导入新模板'!$AB:$AB,LEFT(LEFT(W$3,4),4),'[6]白单流水  导入新模板'!$K:$K,$C108)</f>
        <v>0</v>
      </c>
      <c r="X108" s="48">
        <f>SUMIFS('[6]白单流水  导入新模板'!$S:$S,'[6]白单流水  导入新模板'!$C:$C,$A$2,'[6]白单流水  导入新模板'!$AF:$AF,$C$104,'[6]白单流水  导入新模板'!$AB:$AB,LEFT(LEFT(X$3,4),4),'[6]白单流水  导入新模板'!$K:$K,$C108)</f>
        <v>0</v>
      </c>
      <c r="Y108" s="48">
        <f>SUMIFS('[6]白单流水  导入新模板'!$S:$S,'[6]白单流水  导入新模板'!$C:$C,$A$2,'[6]白单流水  导入新模板'!$AF:$AF,$C$104,'[6]白单流水  导入新模板'!$AB:$AB,LEFT(LEFT(Y$3,4),4),'[6]白单流水  导入新模板'!$K:$K,$C108)</f>
        <v>0</v>
      </c>
      <c r="Z108" s="48">
        <f>SUMIFS('[6]白单流水  导入新模板'!$S:$S,'[6]白单流水  导入新模板'!$C:$C,$A$2,'[6]白单流水  导入新模板'!$AF:$AF,$C$104,'[6]白单流水  导入新模板'!$AB:$AB,LEFT(LEFT(Z$3,4),4),'[6]白单流水  导入新模板'!$K:$K,$C108)</f>
        <v>0</v>
      </c>
      <c r="AA108" s="48">
        <f>SUMIFS('[6]白单流水  导入新模板'!$S:$S,'[6]白单流水  导入新模板'!$C:$C,$A$2,'[6]白单流水  导入新模板'!$AF:$AF,$C$104,'[6]白单流水  导入新模板'!$AB:$AB,LEFT(LEFT(AA$3,4),4),'[6]白单流水  导入新模板'!$K:$K,$C108)</f>
        <v>0</v>
      </c>
      <c r="AB108" s="48">
        <f>SUMIFS('[6]白单流水  导入新模板'!$S:$S,'[6]白单流水  导入新模板'!$C:$C,$A$2,'[6]白单流水  导入新模板'!$AF:$AF,$C$104,'[6]白单流水  导入新模板'!$AB:$AB,LEFT(LEFT(AB$3,4),4),'[6]白单流水  导入新模板'!$K:$K,$C108)</f>
        <v>0</v>
      </c>
      <c r="AC108" s="48">
        <f>SUMIFS('[6]白单流水  导入新模板'!$S:$S,'[6]白单流水  导入新模板'!$C:$C,$A$2,'[6]白单流水  导入新模板'!$AF:$AF,$C$104,'[6]白单流水  导入新模板'!$AB:$AB,LEFT(LEFT(AC$3,4),4),'[6]白单流水  导入新模板'!$K:$K,$C108)</f>
        <v>0</v>
      </c>
      <c r="AD108" s="53">
        <f>D108-SUM(T108:AC108)</f>
        <v>0</v>
      </c>
      <c r="AE108" s="53">
        <f>SUM(AH108:AS108)</f>
        <v>0</v>
      </c>
      <c r="AF108" s="54"/>
      <c r="AG108" s="55">
        <f>AD108-AE108-AF108</f>
        <v>0</v>
      </c>
      <c r="AH108" s="48">
        <f>SUMIFS('[6]白单流水  导入新模板'!$S:$S,'[6]白单流水  导入新模板'!$C:$C,$A$2,'[6]白单流水  导入新模板'!$AF:$AF,$C$104,'[6]白单流水  导入新模板'!$AA:$AA,AH$3,'[6]白单流水  导入新模板'!$K:$K,$C108)</f>
        <v>0</v>
      </c>
      <c r="AI108" s="48">
        <f>SUMIFS('[6]白单流水  导入新模板'!$S:$S,'[6]白单流水  导入新模板'!$C:$C,$A$2,'[6]白单流水  导入新模板'!$AF:$AF,$C$104,'[6]白单流水  导入新模板'!$AA:$AA,AI$3,'[6]白单流水  导入新模板'!$K:$K,$C108)</f>
        <v>0</v>
      </c>
      <c r="AJ108" s="48">
        <f>SUMIFS('[6]白单流水  导入新模板'!$S:$S,'[6]白单流水  导入新模板'!$C:$C,$A$2,'[6]白单流水  导入新模板'!$AF:$AF,$C$104,'[6]白单流水  导入新模板'!$AA:$AA,AJ$3,'[6]白单流水  导入新模板'!$K:$K,$C108)</f>
        <v>0</v>
      </c>
      <c r="AK108" s="48">
        <f>SUMIFS('[6]白单流水  导入新模板'!$S:$S,'[6]白单流水  导入新模板'!$C:$C,$A$2,'[6]白单流水  导入新模板'!$AF:$AF,$C$104,'[6]白单流水  导入新模板'!$AA:$AA,AK$3,'[6]白单流水  导入新模板'!$K:$K,$C108)</f>
        <v>0</v>
      </c>
      <c r="AL108" s="48">
        <f>SUMIFS('[6]白单流水  导入新模板'!$S:$S,'[6]白单流水  导入新模板'!$C:$C,$A$2,'[6]白单流水  导入新模板'!$AF:$AF,$C$104,'[6]白单流水  导入新模板'!$AA:$AA,AL$3,'[6]白单流水  导入新模板'!$K:$K,$C108)</f>
        <v>0</v>
      </c>
      <c r="AM108" s="48">
        <f>SUMIFS('[6]白单流水  导入新模板'!$S:$S,'[6]白单流水  导入新模板'!$C:$C,$A$2,'[6]白单流水  导入新模板'!$AF:$AF,$C$104,'[6]白单流水  导入新模板'!$AA:$AA,AM$3,'[6]白单流水  导入新模板'!$K:$K,$C108)</f>
        <v>0</v>
      </c>
      <c r="AN108" s="48">
        <f>SUMIFS('[6]白单流水  导入新模板'!$S:$S,'[6]白单流水  导入新模板'!$C:$C,$A$2,'[6]白单流水  导入新模板'!$AF:$AF,$C$104,'[6]白单流水  导入新模板'!$AA:$AA,AN$3,'[6]白单流水  导入新模板'!$K:$K,$C108)</f>
        <v>0</v>
      </c>
      <c r="AO108" s="48">
        <f>SUMIFS('[6]白单流水  导入新模板'!$S:$S,'[6]白单流水  导入新模板'!$C:$C,$A$2,'[6]白单流水  导入新模板'!$AF:$AF,$C$104,'[6]白单流水  导入新模板'!$AA:$AA,AO$3,'[6]白单流水  导入新模板'!$K:$K,$C108)</f>
        <v>0</v>
      </c>
      <c r="AP108" s="48">
        <f>SUMIFS('[6]白单流水  导入新模板'!$S:$S,'[6]白单流水  导入新模板'!$C:$C,$A$2,'[6]白单流水  导入新模板'!$AF:$AF,$C$104,'[6]白单流水  导入新模板'!$AA:$AA,AP$3,'[6]白单流水  导入新模板'!$K:$K,$C108)</f>
        <v>0</v>
      </c>
      <c r="AQ108" s="48">
        <f>SUMIFS('[6]白单流水  导入新模板'!$S:$S,'[6]白单流水  导入新模板'!$C:$C,$A$2,'[6]白单流水  导入新模板'!$AF:$AF,$C$104,'[6]白单流水  导入新模板'!$AA:$AA,AQ$3,'[6]白单流水  导入新模板'!$K:$K,$C108)</f>
        <v>0</v>
      </c>
      <c r="AR108" s="48">
        <f>SUMIFS('[6]白单流水  导入新模板'!$S:$S,'[6]白单流水  导入新模板'!$C:$C,$A$2,'[6]白单流水  导入新模板'!$AF:$AF,$C$104,'[6]白单流水  导入新模板'!$AA:$AA,AR$3,'[6]白单流水  导入新模板'!$K:$K,$C108)</f>
        <v>0</v>
      </c>
      <c r="AS108" s="48">
        <f>SUMIFS('[6]白单流水  导入新模板'!$S:$S,'[6]白单流水  导入新模板'!$C:$C,$A$2,'[6]白单流水  导入新模板'!$AF:$AF,$C$104,'[6]白单流水  导入新模板'!$AA:$AA,AS$3,'[6]白单流水  导入新模板'!$K:$K,$C108)</f>
        <v>0</v>
      </c>
      <c r="AT108" s="64"/>
    </row>
    <row r="109" ht="15.6" hidden="1" spans="1:47">
      <c r="A109" s="41"/>
      <c r="B109" s="62"/>
      <c r="C109" s="65" t="s">
        <v>62</v>
      </c>
      <c r="D109" s="66"/>
      <c r="E109" s="66"/>
      <c r="F109" s="67"/>
      <c r="G109" s="68"/>
      <c r="H109" s="68"/>
      <c r="I109" s="68"/>
      <c r="J109" s="68"/>
      <c r="K109" s="66"/>
      <c r="L109" s="48">
        <f>SUMIFS('[6]白单流水  导入新模板'!$S:$S,'[6]白单流水  导入新模板'!$C:$C,$A$2,'[6]白单流水  导入新模板'!$AF:$AF,$C$104,'[6]白单流水  导入新模板'!$AB:$AB,LEFT(LEFT(L$3,4),4),'[6]白单流水  导入新模板'!$K:$K,$C109)</f>
        <v>0</v>
      </c>
      <c r="M109" s="48">
        <f>SUMIFS('[6]白单流水  导入新模板'!$S:$S,'[6]白单流水  导入新模板'!$C:$C,$A$2,'[6]白单流水  导入新模板'!$AF:$AF,$C$104,'[6]白单流水  导入新模板'!$AB:$AB,LEFT(LEFT(M$3,4),4),'[6]白单流水  导入新模板'!$K:$K,$C109)</f>
        <v>0</v>
      </c>
      <c r="N109" s="48">
        <f>SUMIFS('[6]白单流水  导入新模板'!$S:$S,'[6]白单流水  导入新模板'!$C:$C,$A$2,'[6]白单流水  导入新模板'!$AF:$AF,$C$104,'[6]白单流水  导入新模板'!$AB:$AB,LEFT(LEFT(N$3,4),4),'[6]白单流水  导入新模板'!$K:$K,$C109)</f>
        <v>0</v>
      </c>
      <c r="O109" s="48">
        <f>SUMIFS('[6]白单流水  导入新模板'!$S:$S,'[6]白单流水  导入新模板'!$C:$C,$A$2,'[6]白单流水  导入新模板'!$AF:$AF,$C$104,'[6]白单流水  导入新模板'!$AB:$AB,LEFT(LEFT(O$3,4),4),'[6]白单流水  导入新模板'!$K:$K,$C109)</f>
        <v>0</v>
      </c>
      <c r="P109" s="48">
        <f>SUMIFS('[6]白单流水  导入新模板'!$S:$S,'[6]白单流水  导入新模板'!$C:$C,$A$2,'[6]白单流水  导入新模板'!$AF:$AF,$C$104,'[6]白单流水  导入新模板'!$AB:$AB,LEFT(LEFT(P$3,4),4),'[6]白单流水  导入新模板'!$K:$K,$C109)</f>
        <v>0</v>
      </c>
      <c r="Q109" s="48">
        <f>SUMIFS('[6]白单流水  导入新模板'!$S:$S,'[6]白单流水  导入新模板'!$C:$C,$A$2,'[6]白单流水  导入新模板'!$AF:$AF,$C$104,'[6]白单流水  导入新模板'!$AB:$AB,LEFT(LEFT(Q$3,4),4),'[6]白单流水  导入新模板'!$K:$K,$C109)</f>
        <v>0</v>
      </c>
      <c r="R109" s="48">
        <f>SUMIFS('[6]白单流水  导入新模板'!$S:$S,'[6]白单流水  导入新模板'!$C:$C,$A$2,'[6]白单流水  导入新模板'!$AF:$AF,$C$104,'[6]白单流水  导入新模板'!$AB:$AB,LEFT(LEFT(R$3,4),4),'[6]白单流水  导入新模板'!$K:$K,$C109)</f>
        <v>0</v>
      </c>
      <c r="S109" s="48">
        <f>SUMIFS('[6]白单流水  导入新模板'!$S:$S,'[6]白单流水  导入新模板'!$C:$C,$A$2,'[6]白单流水  导入新模板'!$AF:$AF,$C$104,'[6]白单流水  导入新模板'!$AB:$AB,LEFT(LEFT(S$3,4),4),'[6]白单流水  导入新模板'!$K:$K,$C109)</f>
        <v>0</v>
      </c>
      <c r="T109" s="48">
        <f>SUMIFS('[6]白单流水  导入新模板'!$S:$S,'[6]白单流水  导入新模板'!$C:$C,$A$2,'[6]白单流水  导入新模板'!$AF:$AF,$C$104,'[6]白单流水  导入新模板'!$AB:$AB,LEFT(LEFT(T$3,4),4),'[6]白单流水  导入新模板'!$K:$K,$C109)</f>
        <v>0</v>
      </c>
      <c r="U109" s="48">
        <f>SUMIFS('[6]白单流水  导入新模板'!$S:$S,'[6]白单流水  导入新模板'!$C:$C,$A$2,'[6]白单流水  导入新模板'!$AF:$AF,$C$104,'[6]白单流水  导入新模板'!$AB:$AB,LEFT(LEFT(U$3,4),4),'[6]白单流水  导入新模板'!$K:$K,$C109)</f>
        <v>0</v>
      </c>
      <c r="V109" s="48">
        <f>SUMIFS('[6]白单流水  导入新模板'!$S:$S,'[6]白单流水  导入新模板'!$C:$C,$A$2,'[6]白单流水  导入新模板'!$AF:$AF,$C$104,'[6]白单流水  导入新模板'!$AB:$AB,LEFT(LEFT(V$3,4),4),'[6]白单流水  导入新模板'!$K:$K,$C109)</f>
        <v>0</v>
      </c>
      <c r="W109" s="48">
        <f>SUMIFS('[6]白单流水  导入新模板'!$S:$S,'[6]白单流水  导入新模板'!$C:$C,$A$2,'[6]白单流水  导入新模板'!$AF:$AF,$C$104,'[6]白单流水  导入新模板'!$AB:$AB,LEFT(LEFT(W$3,4),4),'[6]白单流水  导入新模板'!$K:$K,$C109)</f>
        <v>0</v>
      </c>
      <c r="X109" s="48">
        <f>SUMIFS('[6]白单流水  导入新模板'!$S:$S,'[6]白单流水  导入新模板'!$C:$C,$A$2,'[6]白单流水  导入新模板'!$AF:$AF,$C$104,'[6]白单流水  导入新模板'!$AB:$AB,LEFT(LEFT(X$3,4),4),'[6]白单流水  导入新模板'!$K:$K,$C109)</f>
        <v>0</v>
      </c>
      <c r="Y109" s="48">
        <f>SUMIFS('[6]白单流水  导入新模板'!$S:$S,'[6]白单流水  导入新模板'!$C:$C,$A$2,'[6]白单流水  导入新模板'!$AF:$AF,$C$104,'[6]白单流水  导入新模板'!$AB:$AB,LEFT(LEFT(Y$3,4),4),'[6]白单流水  导入新模板'!$K:$K,$C109)</f>
        <v>0</v>
      </c>
      <c r="Z109" s="48">
        <f>SUMIFS('[6]白单流水  导入新模板'!$S:$S,'[6]白单流水  导入新模板'!$C:$C,$A$2,'[6]白单流水  导入新模板'!$AF:$AF,$C$104,'[6]白单流水  导入新模板'!$AB:$AB,LEFT(LEFT(Z$3,4),4),'[6]白单流水  导入新模板'!$K:$K,$C109)</f>
        <v>0</v>
      </c>
      <c r="AA109" s="48">
        <f>SUMIFS('[6]白单流水  导入新模板'!$S:$S,'[6]白单流水  导入新模板'!$C:$C,$A$2,'[6]白单流水  导入新模板'!$AF:$AF,$C$104,'[6]白单流水  导入新模板'!$AB:$AB,LEFT(LEFT(AA$3,4),4),'[6]白单流水  导入新模板'!$K:$K,$C109)</f>
        <v>0</v>
      </c>
      <c r="AB109" s="48">
        <f>SUMIFS('[6]白单流水  导入新模板'!$S:$S,'[6]白单流水  导入新模板'!$C:$C,$A$2,'[6]白单流水  导入新模板'!$AF:$AF,$C$104,'[6]白单流水  导入新模板'!$AB:$AB,LEFT(LEFT(AB$3,4),4),'[6]白单流水  导入新模板'!$K:$K,$C109)</f>
        <v>0</v>
      </c>
      <c r="AC109" s="48">
        <f>SUMIFS('[6]白单流水  导入新模板'!$S:$S,'[6]白单流水  导入新模板'!$C:$C,$A$2,'[6]白单流水  导入新模板'!$AF:$AF,$C$104,'[6]白单流水  导入新模板'!$AB:$AB,LEFT(LEFT(AC$3,4),4),'[6]白单流水  导入新模板'!$K:$K,$C109)</f>
        <v>0</v>
      </c>
      <c r="AD109" s="53">
        <f>D109-SUM(T109:AC109)</f>
        <v>0</v>
      </c>
      <c r="AE109" s="53">
        <f>SUM(AH109:AS109)</f>
        <v>0</v>
      </c>
      <c r="AF109" s="54"/>
      <c r="AG109" s="55">
        <f>AD109-AE109-AF109</f>
        <v>0</v>
      </c>
      <c r="AH109" s="48">
        <f>SUMIFS('[6]白单流水  导入新模板'!$S:$S,'[6]白单流水  导入新模板'!$C:$C,$A$2,'[6]白单流水  导入新模板'!$AF:$AF,$C$104,'[6]白单流水  导入新模板'!$AA:$AA,AH$3,'[6]白单流水  导入新模板'!$K:$K,$C109)</f>
        <v>0</v>
      </c>
      <c r="AI109" s="48">
        <f>SUMIFS('[6]白单流水  导入新模板'!$S:$S,'[6]白单流水  导入新模板'!$C:$C,$A$2,'[6]白单流水  导入新模板'!$AF:$AF,$C$104,'[6]白单流水  导入新模板'!$AA:$AA,AI$3,'[6]白单流水  导入新模板'!$K:$K,$C109)</f>
        <v>0</v>
      </c>
      <c r="AJ109" s="48">
        <f>SUMIFS('[6]白单流水  导入新模板'!$S:$S,'[6]白单流水  导入新模板'!$C:$C,$A$2,'[6]白单流水  导入新模板'!$AF:$AF,$C$104,'[6]白单流水  导入新模板'!$AA:$AA,AJ$3,'[6]白单流水  导入新模板'!$K:$K,$C109)</f>
        <v>0</v>
      </c>
      <c r="AK109" s="48">
        <f>SUMIFS('[6]白单流水  导入新模板'!$S:$S,'[6]白单流水  导入新模板'!$C:$C,$A$2,'[6]白单流水  导入新模板'!$AF:$AF,$C$104,'[6]白单流水  导入新模板'!$AA:$AA,AK$3,'[6]白单流水  导入新模板'!$K:$K,$C109)</f>
        <v>0</v>
      </c>
      <c r="AL109" s="48">
        <f>SUMIFS('[6]白单流水  导入新模板'!$S:$S,'[6]白单流水  导入新模板'!$C:$C,$A$2,'[6]白单流水  导入新模板'!$AF:$AF,$C$104,'[6]白单流水  导入新模板'!$AA:$AA,AL$3,'[6]白单流水  导入新模板'!$K:$K,$C109)</f>
        <v>0</v>
      </c>
      <c r="AM109" s="48">
        <f>SUMIFS('[6]白单流水  导入新模板'!$S:$S,'[6]白单流水  导入新模板'!$C:$C,$A$2,'[6]白单流水  导入新模板'!$AF:$AF,$C$104,'[6]白单流水  导入新模板'!$AA:$AA,AM$3,'[6]白单流水  导入新模板'!$K:$K,$C109)</f>
        <v>0</v>
      </c>
      <c r="AN109" s="48">
        <f>SUMIFS('[6]白单流水  导入新模板'!$S:$S,'[6]白单流水  导入新模板'!$C:$C,$A$2,'[6]白单流水  导入新模板'!$AF:$AF,$C$104,'[6]白单流水  导入新模板'!$AA:$AA,AN$3,'[6]白单流水  导入新模板'!$K:$K,$C109)</f>
        <v>0</v>
      </c>
      <c r="AO109" s="48">
        <f>SUMIFS('[6]白单流水  导入新模板'!$S:$S,'[6]白单流水  导入新模板'!$C:$C,$A$2,'[6]白单流水  导入新模板'!$AF:$AF,$C$104,'[6]白单流水  导入新模板'!$AA:$AA,AO$3,'[6]白单流水  导入新模板'!$K:$K,$C109)</f>
        <v>0</v>
      </c>
      <c r="AP109" s="48">
        <f>SUMIFS('[6]白单流水  导入新模板'!$S:$S,'[6]白单流水  导入新模板'!$C:$C,$A$2,'[6]白单流水  导入新模板'!$AF:$AF,$C$104,'[6]白单流水  导入新模板'!$AA:$AA,AP$3,'[6]白单流水  导入新模板'!$K:$K,$C109)</f>
        <v>0</v>
      </c>
      <c r="AQ109" s="48">
        <f>SUMIFS('[6]白单流水  导入新模板'!$S:$S,'[6]白单流水  导入新模板'!$C:$C,$A$2,'[6]白单流水  导入新模板'!$AF:$AF,$C$104,'[6]白单流水  导入新模板'!$AA:$AA,AQ$3,'[6]白单流水  导入新模板'!$K:$K,$C109)</f>
        <v>0</v>
      </c>
      <c r="AR109" s="48">
        <f>SUMIFS('[6]白单流水  导入新模板'!$S:$S,'[6]白单流水  导入新模板'!$C:$C,$A$2,'[6]白单流水  导入新模板'!$AF:$AF,$C$104,'[6]白单流水  导入新模板'!$AA:$AA,AR$3,'[6]白单流水  导入新模板'!$K:$K,$C109)</f>
        <v>0</v>
      </c>
      <c r="AS109" s="48">
        <f>SUMIFS('[6]白单流水  导入新模板'!$S:$S,'[6]白单流水  导入新模板'!$C:$C,$A$2,'[6]白单流水  导入新模板'!$AF:$AF,$C$104,'[6]白单流水  导入新模板'!$AA:$AA,AS$3,'[6]白单流水  导入新模板'!$K:$K,$C109)</f>
        <v>0</v>
      </c>
      <c r="AT109" s="69"/>
    </row>
    <row r="110" ht="15.6" hidden="1" spans="1:47">
      <c r="A110" s="41"/>
      <c r="B110" s="62"/>
      <c r="C110" s="65" t="s">
        <v>63</v>
      </c>
      <c r="D110" s="43"/>
      <c r="E110" s="43"/>
      <c r="F110" s="63"/>
      <c r="G110" s="44"/>
      <c r="H110" s="44"/>
      <c r="I110" s="44"/>
      <c r="J110" s="44"/>
      <c r="K110" s="43"/>
      <c r="L110" s="48">
        <f>SUMIFS('[6]白单流水  导入新模板'!$S:$S,'[6]白单流水  导入新模板'!$C:$C,$A$2,'[6]白单流水  导入新模板'!$AF:$AF,$C$104,'[6]白单流水  导入新模板'!$AB:$AB,LEFT(LEFT(L$3,4),4),'[6]白单流水  导入新模板'!$K:$K,$C110)</f>
        <v>0</v>
      </c>
      <c r="M110" s="48">
        <f>SUMIFS('[6]白单流水  导入新模板'!$S:$S,'[6]白单流水  导入新模板'!$C:$C,$A$2,'[6]白单流水  导入新模板'!$AF:$AF,$C$104,'[6]白单流水  导入新模板'!$AB:$AB,LEFT(LEFT(M$3,4),4),'[6]白单流水  导入新模板'!$K:$K,$C110)</f>
        <v>0</v>
      </c>
      <c r="N110" s="48">
        <f>SUMIFS('[6]白单流水  导入新模板'!$S:$S,'[6]白单流水  导入新模板'!$C:$C,$A$2,'[6]白单流水  导入新模板'!$AF:$AF,$C$104,'[6]白单流水  导入新模板'!$AB:$AB,LEFT(LEFT(N$3,4),4),'[6]白单流水  导入新模板'!$K:$K,$C110)</f>
        <v>0</v>
      </c>
      <c r="O110" s="48">
        <f>SUMIFS('[6]白单流水  导入新模板'!$S:$S,'[6]白单流水  导入新模板'!$C:$C,$A$2,'[6]白单流水  导入新模板'!$AF:$AF,$C$104,'[6]白单流水  导入新模板'!$AB:$AB,LEFT(LEFT(O$3,4),4),'[6]白单流水  导入新模板'!$K:$K,$C110)</f>
        <v>0</v>
      </c>
      <c r="P110" s="48">
        <f>SUMIFS('[6]白单流水  导入新模板'!$S:$S,'[6]白单流水  导入新模板'!$C:$C,$A$2,'[6]白单流水  导入新模板'!$AF:$AF,$C$104,'[6]白单流水  导入新模板'!$AB:$AB,LEFT(LEFT(P$3,4),4),'[6]白单流水  导入新模板'!$K:$K,$C110)</f>
        <v>0</v>
      </c>
      <c r="Q110" s="48">
        <f>SUMIFS('[6]白单流水  导入新模板'!$S:$S,'[6]白单流水  导入新模板'!$C:$C,$A$2,'[6]白单流水  导入新模板'!$AF:$AF,$C$104,'[6]白单流水  导入新模板'!$AB:$AB,LEFT(LEFT(Q$3,4),4),'[6]白单流水  导入新模板'!$K:$K,$C110)</f>
        <v>0</v>
      </c>
      <c r="R110" s="48">
        <f>SUMIFS('[6]白单流水  导入新模板'!$S:$S,'[6]白单流水  导入新模板'!$C:$C,$A$2,'[6]白单流水  导入新模板'!$AF:$AF,$C$104,'[6]白单流水  导入新模板'!$AB:$AB,LEFT(LEFT(R$3,4),4),'[6]白单流水  导入新模板'!$K:$K,$C110)</f>
        <v>0</v>
      </c>
      <c r="S110" s="48">
        <f>SUMIFS('[6]白单流水  导入新模板'!$S:$S,'[6]白单流水  导入新模板'!$C:$C,$A$2,'[6]白单流水  导入新模板'!$AF:$AF,$C$104,'[6]白单流水  导入新模板'!$AB:$AB,LEFT(LEFT(S$3,4),4),'[6]白单流水  导入新模板'!$K:$K,$C110)</f>
        <v>0</v>
      </c>
      <c r="T110" s="48">
        <f>SUMIFS('[6]白单流水  导入新模板'!$S:$S,'[6]白单流水  导入新模板'!$C:$C,$A$2,'[6]白单流水  导入新模板'!$AF:$AF,$C$104,'[6]白单流水  导入新模板'!$AB:$AB,LEFT(LEFT(T$3,4),4),'[6]白单流水  导入新模板'!$K:$K,$C110)</f>
        <v>0</v>
      </c>
      <c r="U110" s="48">
        <f>SUMIFS('[6]白单流水  导入新模板'!$S:$S,'[6]白单流水  导入新模板'!$C:$C,$A$2,'[6]白单流水  导入新模板'!$AF:$AF,$C$104,'[6]白单流水  导入新模板'!$AB:$AB,LEFT(LEFT(U$3,4),4),'[6]白单流水  导入新模板'!$K:$K,$C110)</f>
        <v>0</v>
      </c>
      <c r="V110" s="48">
        <f>SUMIFS('[6]白单流水  导入新模板'!$S:$S,'[6]白单流水  导入新模板'!$C:$C,$A$2,'[6]白单流水  导入新模板'!$AF:$AF,$C$104,'[6]白单流水  导入新模板'!$AB:$AB,LEFT(LEFT(V$3,4),4),'[6]白单流水  导入新模板'!$K:$K,$C110)</f>
        <v>0</v>
      </c>
      <c r="W110" s="48">
        <f>SUMIFS('[6]白单流水  导入新模板'!$S:$S,'[6]白单流水  导入新模板'!$C:$C,$A$2,'[6]白单流水  导入新模板'!$AF:$AF,$C$104,'[6]白单流水  导入新模板'!$AB:$AB,LEFT(LEFT(W$3,4),4),'[6]白单流水  导入新模板'!$K:$K,$C110)</f>
        <v>0</v>
      </c>
      <c r="X110" s="48">
        <f>SUMIFS('[6]白单流水  导入新模板'!$S:$S,'[6]白单流水  导入新模板'!$C:$C,$A$2,'[6]白单流水  导入新模板'!$AF:$AF,$C$104,'[6]白单流水  导入新模板'!$AB:$AB,LEFT(LEFT(X$3,4),4),'[6]白单流水  导入新模板'!$K:$K,$C110)</f>
        <v>0</v>
      </c>
      <c r="Y110" s="48">
        <f>SUMIFS('[6]白单流水  导入新模板'!$S:$S,'[6]白单流水  导入新模板'!$C:$C,$A$2,'[6]白单流水  导入新模板'!$AF:$AF,$C$104,'[6]白单流水  导入新模板'!$AB:$AB,LEFT(LEFT(Y$3,4),4),'[6]白单流水  导入新模板'!$K:$K,$C110)</f>
        <v>0</v>
      </c>
      <c r="Z110" s="48">
        <f>SUMIFS('[6]白单流水  导入新模板'!$S:$S,'[6]白单流水  导入新模板'!$C:$C,$A$2,'[6]白单流水  导入新模板'!$AF:$AF,$C$104,'[6]白单流水  导入新模板'!$AB:$AB,LEFT(LEFT(Z$3,4),4),'[6]白单流水  导入新模板'!$K:$K,$C110)</f>
        <v>0</v>
      </c>
      <c r="AA110" s="48">
        <f>SUMIFS('[6]白单流水  导入新模板'!$S:$S,'[6]白单流水  导入新模板'!$C:$C,$A$2,'[6]白单流水  导入新模板'!$AF:$AF,$C$104,'[6]白单流水  导入新模板'!$AB:$AB,LEFT(LEFT(AA$3,4),4),'[6]白单流水  导入新模板'!$K:$K,$C110)</f>
        <v>0</v>
      </c>
      <c r="AB110" s="48">
        <f>SUMIFS('[6]白单流水  导入新模板'!$S:$S,'[6]白单流水  导入新模板'!$C:$C,$A$2,'[6]白单流水  导入新模板'!$AF:$AF,$C$104,'[6]白单流水  导入新模板'!$AB:$AB,LEFT(LEFT(AB$3,4),4),'[6]白单流水  导入新模板'!$K:$K,$C110)</f>
        <v>0</v>
      </c>
      <c r="AC110" s="48">
        <f>SUMIFS('[6]白单流水  导入新模板'!$S:$S,'[6]白单流水  导入新模板'!$C:$C,$A$2,'[6]白单流水  导入新模板'!$AF:$AF,$C$104,'[6]白单流水  导入新模板'!$AB:$AB,LEFT(LEFT(AC$3,4),4),'[6]白单流水  导入新模板'!$K:$K,$C110)</f>
        <v>0</v>
      </c>
      <c r="AD110" s="53">
        <f>D110-SUM(T110:AC110)</f>
        <v>0</v>
      </c>
      <c r="AE110" s="53">
        <f>SUM(AH110:AS110)</f>
        <v>0</v>
      </c>
      <c r="AF110" s="54"/>
      <c r="AG110" s="55">
        <f>AD110-AE110-AF110</f>
        <v>0</v>
      </c>
      <c r="AH110" s="48">
        <f>SUMIFS('[6]白单流水  导入新模板'!$S:$S,'[6]白单流水  导入新模板'!$C:$C,$A$2,'[6]白单流水  导入新模板'!$AF:$AF,$C$104,'[6]白单流水  导入新模板'!$AA:$AA,AH$3,'[6]白单流水  导入新模板'!$K:$K,$C110)</f>
        <v>0</v>
      </c>
      <c r="AI110" s="48">
        <f>SUMIFS('[6]白单流水  导入新模板'!$S:$S,'[6]白单流水  导入新模板'!$C:$C,$A$2,'[6]白单流水  导入新模板'!$AF:$AF,$C$104,'[6]白单流水  导入新模板'!$AA:$AA,AI$3,'[6]白单流水  导入新模板'!$K:$K,$C110)</f>
        <v>0</v>
      </c>
      <c r="AJ110" s="48">
        <f>SUMIFS('[6]白单流水  导入新模板'!$S:$S,'[6]白单流水  导入新模板'!$C:$C,$A$2,'[6]白单流水  导入新模板'!$AF:$AF,$C$104,'[6]白单流水  导入新模板'!$AA:$AA,AJ$3,'[6]白单流水  导入新模板'!$K:$K,$C110)</f>
        <v>0</v>
      </c>
      <c r="AK110" s="48">
        <f>SUMIFS('[6]白单流水  导入新模板'!$S:$S,'[6]白单流水  导入新模板'!$C:$C,$A$2,'[6]白单流水  导入新模板'!$AF:$AF,$C$104,'[6]白单流水  导入新模板'!$AA:$AA,AK$3,'[6]白单流水  导入新模板'!$K:$K,$C110)</f>
        <v>0</v>
      </c>
      <c r="AL110" s="48">
        <f>SUMIFS('[6]白单流水  导入新模板'!$S:$S,'[6]白单流水  导入新模板'!$C:$C,$A$2,'[6]白单流水  导入新模板'!$AF:$AF,$C$104,'[6]白单流水  导入新模板'!$AA:$AA,AL$3,'[6]白单流水  导入新模板'!$K:$K,$C110)</f>
        <v>0</v>
      </c>
      <c r="AM110" s="48">
        <f>SUMIFS('[6]白单流水  导入新模板'!$S:$S,'[6]白单流水  导入新模板'!$C:$C,$A$2,'[6]白单流水  导入新模板'!$AF:$AF,$C$104,'[6]白单流水  导入新模板'!$AA:$AA,AM$3,'[6]白单流水  导入新模板'!$K:$K,$C110)</f>
        <v>0</v>
      </c>
      <c r="AN110" s="48">
        <f>SUMIFS('[6]白单流水  导入新模板'!$S:$S,'[6]白单流水  导入新模板'!$C:$C,$A$2,'[6]白单流水  导入新模板'!$AF:$AF,$C$104,'[6]白单流水  导入新模板'!$AA:$AA,AN$3,'[6]白单流水  导入新模板'!$K:$K,$C110)</f>
        <v>0</v>
      </c>
      <c r="AO110" s="48">
        <f>SUMIFS('[6]白单流水  导入新模板'!$S:$S,'[6]白单流水  导入新模板'!$C:$C,$A$2,'[6]白单流水  导入新模板'!$AF:$AF,$C$104,'[6]白单流水  导入新模板'!$AA:$AA,AO$3,'[6]白单流水  导入新模板'!$K:$K,$C110)</f>
        <v>0</v>
      </c>
      <c r="AP110" s="48">
        <f>SUMIFS('[6]白单流水  导入新模板'!$S:$S,'[6]白单流水  导入新模板'!$C:$C,$A$2,'[6]白单流水  导入新模板'!$AF:$AF,$C$104,'[6]白单流水  导入新模板'!$AA:$AA,AP$3,'[6]白单流水  导入新模板'!$K:$K,$C110)</f>
        <v>0</v>
      </c>
      <c r="AQ110" s="48">
        <f>SUMIFS('[6]白单流水  导入新模板'!$S:$S,'[6]白单流水  导入新模板'!$C:$C,$A$2,'[6]白单流水  导入新模板'!$AF:$AF,$C$104,'[6]白单流水  导入新模板'!$AA:$AA,AQ$3,'[6]白单流水  导入新模板'!$K:$K,$C110)</f>
        <v>0</v>
      </c>
      <c r="AR110" s="48">
        <f>SUMIFS('[6]白单流水  导入新模板'!$S:$S,'[6]白单流水  导入新模板'!$C:$C,$A$2,'[6]白单流水  导入新模板'!$AF:$AF,$C$104,'[6]白单流水  导入新模板'!$AA:$AA,AR$3,'[6]白单流水  导入新模板'!$K:$K,$C110)</f>
        <v>0</v>
      </c>
      <c r="AS110" s="48">
        <f>SUMIFS('[6]白单流水  导入新模板'!$S:$S,'[6]白单流水  导入新模板'!$C:$C,$A$2,'[6]白单流水  导入新模板'!$AF:$AF,$C$104,'[6]白单流水  导入新模板'!$AA:$AA,AS$3,'[6]白单流水  导入新模板'!$K:$K,$C110)</f>
        <v>0</v>
      </c>
      <c r="AT110" s="64"/>
    </row>
    <row r="111" ht="15.6" hidden="1" spans="1:47">
      <c r="A111" s="41"/>
      <c r="B111" s="62"/>
      <c r="C111" s="65" t="s">
        <v>64</v>
      </c>
      <c r="D111" s="43"/>
      <c r="E111" s="43"/>
      <c r="F111" s="63"/>
      <c r="G111" s="44"/>
      <c r="H111" s="44"/>
      <c r="I111" s="44"/>
      <c r="J111" s="44"/>
      <c r="K111" s="43"/>
      <c r="L111" s="48">
        <f>SUMIFS('[6]白单流水  导入新模板'!$S:$S,'[6]白单流水  导入新模板'!$C:$C,$A$2,'[6]白单流水  导入新模板'!$AF:$AF,$C$104,'[6]白单流水  导入新模板'!$AB:$AB,LEFT(LEFT(L$3,4),4),'[6]白单流水  导入新模板'!$K:$K,$C111)</f>
        <v>0</v>
      </c>
      <c r="M111" s="48">
        <f>SUMIFS('[6]白单流水  导入新模板'!$S:$S,'[6]白单流水  导入新模板'!$C:$C,$A$2,'[6]白单流水  导入新模板'!$AF:$AF,$C$104,'[6]白单流水  导入新模板'!$AB:$AB,LEFT(LEFT(M$3,4),4),'[6]白单流水  导入新模板'!$K:$K,$C111)</f>
        <v>0</v>
      </c>
      <c r="N111" s="48">
        <f>SUMIFS('[6]白单流水  导入新模板'!$S:$S,'[6]白单流水  导入新模板'!$C:$C,$A$2,'[6]白单流水  导入新模板'!$AF:$AF,$C$104,'[6]白单流水  导入新模板'!$AB:$AB,LEFT(LEFT(N$3,4),4),'[6]白单流水  导入新模板'!$K:$K,$C111)</f>
        <v>0</v>
      </c>
      <c r="O111" s="48">
        <f>SUMIFS('[6]白单流水  导入新模板'!$S:$S,'[6]白单流水  导入新模板'!$C:$C,$A$2,'[6]白单流水  导入新模板'!$AF:$AF,$C$104,'[6]白单流水  导入新模板'!$AB:$AB,LEFT(LEFT(O$3,4),4),'[6]白单流水  导入新模板'!$K:$K,$C111)</f>
        <v>0</v>
      </c>
      <c r="P111" s="48">
        <f>SUMIFS('[6]白单流水  导入新模板'!$S:$S,'[6]白单流水  导入新模板'!$C:$C,$A$2,'[6]白单流水  导入新模板'!$AF:$AF,$C$104,'[6]白单流水  导入新模板'!$AB:$AB,LEFT(LEFT(P$3,4),4),'[6]白单流水  导入新模板'!$K:$K,$C111)</f>
        <v>0</v>
      </c>
      <c r="Q111" s="48">
        <f>SUMIFS('[6]白单流水  导入新模板'!$S:$S,'[6]白单流水  导入新模板'!$C:$C,$A$2,'[6]白单流水  导入新模板'!$AF:$AF,$C$104,'[6]白单流水  导入新模板'!$AB:$AB,LEFT(LEFT(Q$3,4),4),'[6]白单流水  导入新模板'!$K:$K,$C111)</f>
        <v>0</v>
      </c>
      <c r="R111" s="48">
        <f>SUMIFS('[6]白单流水  导入新模板'!$S:$S,'[6]白单流水  导入新模板'!$C:$C,$A$2,'[6]白单流水  导入新模板'!$AF:$AF,$C$104,'[6]白单流水  导入新模板'!$AB:$AB,LEFT(LEFT(R$3,4),4),'[6]白单流水  导入新模板'!$K:$K,$C111)</f>
        <v>0</v>
      </c>
      <c r="S111" s="48">
        <f>SUMIFS('[6]白单流水  导入新模板'!$S:$S,'[6]白单流水  导入新模板'!$C:$C,$A$2,'[6]白单流水  导入新模板'!$AF:$AF,$C$104,'[6]白单流水  导入新模板'!$AB:$AB,LEFT(LEFT(S$3,4),4),'[6]白单流水  导入新模板'!$K:$K,$C111)</f>
        <v>0</v>
      </c>
      <c r="T111" s="48">
        <f>SUMIFS('[6]白单流水  导入新模板'!$S:$S,'[6]白单流水  导入新模板'!$C:$C,$A$2,'[6]白单流水  导入新模板'!$AF:$AF,$C$104,'[6]白单流水  导入新模板'!$AB:$AB,LEFT(LEFT(T$3,4),4),'[6]白单流水  导入新模板'!$K:$K,$C111)</f>
        <v>0</v>
      </c>
      <c r="U111" s="48">
        <f>SUMIFS('[6]白单流水  导入新模板'!$S:$S,'[6]白单流水  导入新模板'!$C:$C,$A$2,'[6]白单流水  导入新模板'!$AF:$AF,$C$104,'[6]白单流水  导入新模板'!$AB:$AB,LEFT(LEFT(U$3,4),4),'[6]白单流水  导入新模板'!$K:$K,$C111)</f>
        <v>0</v>
      </c>
      <c r="V111" s="48">
        <f>SUMIFS('[6]白单流水  导入新模板'!$S:$S,'[6]白单流水  导入新模板'!$C:$C,$A$2,'[6]白单流水  导入新模板'!$AF:$AF,$C$104,'[6]白单流水  导入新模板'!$AB:$AB,LEFT(LEFT(V$3,4),4),'[6]白单流水  导入新模板'!$K:$K,$C111)</f>
        <v>0</v>
      </c>
      <c r="W111" s="48">
        <f>SUMIFS('[6]白单流水  导入新模板'!$S:$S,'[6]白单流水  导入新模板'!$C:$C,$A$2,'[6]白单流水  导入新模板'!$AF:$AF,$C$104,'[6]白单流水  导入新模板'!$AB:$AB,LEFT(LEFT(W$3,4),4),'[6]白单流水  导入新模板'!$K:$K,$C111)</f>
        <v>0</v>
      </c>
      <c r="X111" s="48">
        <f>SUMIFS('[6]白单流水  导入新模板'!$S:$S,'[6]白单流水  导入新模板'!$C:$C,$A$2,'[6]白单流水  导入新模板'!$AF:$AF,$C$104,'[6]白单流水  导入新模板'!$AB:$AB,LEFT(LEFT(X$3,4),4),'[6]白单流水  导入新模板'!$K:$K,$C111)</f>
        <v>0</v>
      </c>
      <c r="Y111" s="48">
        <f>SUMIFS('[6]白单流水  导入新模板'!$S:$S,'[6]白单流水  导入新模板'!$C:$C,$A$2,'[6]白单流水  导入新模板'!$AF:$AF,$C$104,'[6]白单流水  导入新模板'!$AB:$AB,LEFT(LEFT(Y$3,4),4),'[6]白单流水  导入新模板'!$K:$K,$C111)</f>
        <v>0</v>
      </c>
      <c r="Z111" s="48">
        <f>SUMIFS('[6]白单流水  导入新模板'!$S:$S,'[6]白单流水  导入新模板'!$C:$C,$A$2,'[6]白单流水  导入新模板'!$AF:$AF,$C$104,'[6]白单流水  导入新模板'!$AB:$AB,LEFT(LEFT(Z$3,4),4),'[6]白单流水  导入新模板'!$K:$K,$C111)</f>
        <v>0</v>
      </c>
      <c r="AA111" s="48">
        <f>SUMIFS('[6]白单流水  导入新模板'!$S:$S,'[6]白单流水  导入新模板'!$C:$C,$A$2,'[6]白单流水  导入新模板'!$AF:$AF,$C$104,'[6]白单流水  导入新模板'!$AB:$AB,LEFT(LEFT(AA$3,4),4),'[6]白单流水  导入新模板'!$K:$K,$C111)</f>
        <v>0</v>
      </c>
      <c r="AB111" s="48">
        <f>SUMIFS('[6]白单流水  导入新模板'!$S:$S,'[6]白单流水  导入新模板'!$C:$C,$A$2,'[6]白单流水  导入新模板'!$AF:$AF,$C$104,'[6]白单流水  导入新模板'!$AB:$AB,LEFT(LEFT(AB$3,4),4),'[6]白单流水  导入新模板'!$K:$K,$C111)</f>
        <v>0</v>
      </c>
      <c r="AC111" s="48">
        <f>SUMIFS('[6]白单流水  导入新模板'!$S:$S,'[6]白单流水  导入新模板'!$C:$C,$A$2,'[6]白单流水  导入新模板'!$AF:$AF,$C$104,'[6]白单流水  导入新模板'!$AB:$AB,LEFT(LEFT(AC$3,4),4),'[6]白单流水  导入新模板'!$K:$K,$C111)</f>
        <v>0</v>
      </c>
      <c r="AD111" s="53">
        <f>D111-SUM(T111:AC111)</f>
        <v>0</v>
      </c>
      <c r="AE111" s="53">
        <f>SUM(AH111:AS111)</f>
        <v>0</v>
      </c>
      <c r="AF111" s="54"/>
      <c r="AG111" s="55">
        <f>AD111-AE111-AF111</f>
        <v>0</v>
      </c>
      <c r="AH111" s="48">
        <f>SUMIFS('[6]白单流水  导入新模板'!$S:$S,'[6]白单流水  导入新模板'!$C:$C,$A$2,'[6]白单流水  导入新模板'!$AF:$AF,$C$104,'[6]白单流水  导入新模板'!$AA:$AA,AH$3,'[6]白单流水  导入新模板'!$K:$K,$C111)</f>
        <v>0</v>
      </c>
      <c r="AI111" s="48">
        <f>SUMIFS('[6]白单流水  导入新模板'!$S:$S,'[6]白单流水  导入新模板'!$C:$C,$A$2,'[6]白单流水  导入新模板'!$AF:$AF,$C$104,'[6]白单流水  导入新模板'!$AA:$AA,AI$3,'[6]白单流水  导入新模板'!$K:$K,$C111)</f>
        <v>0</v>
      </c>
      <c r="AJ111" s="48">
        <f>SUMIFS('[6]白单流水  导入新模板'!$S:$S,'[6]白单流水  导入新模板'!$C:$C,$A$2,'[6]白单流水  导入新模板'!$AF:$AF,$C$104,'[6]白单流水  导入新模板'!$AA:$AA,AJ$3,'[6]白单流水  导入新模板'!$K:$K,$C111)</f>
        <v>0</v>
      </c>
      <c r="AK111" s="48">
        <f>SUMIFS('[6]白单流水  导入新模板'!$S:$S,'[6]白单流水  导入新模板'!$C:$C,$A$2,'[6]白单流水  导入新模板'!$AF:$AF,$C$104,'[6]白单流水  导入新模板'!$AA:$AA,AK$3,'[6]白单流水  导入新模板'!$K:$K,$C111)</f>
        <v>0</v>
      </c>
      <c r="AL111" s="48">
        <f>SUMIFS('[6]白单流水  导入新模板'!$S:$S,'[6]白单流水  导入新模板'!$C:$C,$A$2,'[6]白单流水  导入新模板'!$AF:$AF,$C$104,'[6]白单流水  导入新模板'!$AA:$AA,AL$3,'[6]白单流水  导入新模板'!$K:$K,$C111)</f>
        <v>0</v>
      </c>
      <c r="AM111" s="48">
        <f>SUMIFS('[6]白单流水  导入新模板'!$S:$S,'[6]白单流水  导入新模板'!$C:$C,$A$2,'[6]白单流水  导入新模板'!$AF:$AF,$C$104,'[6]白单流水  导入新模板'!$AA:$AA,AM$3,'[6]白单流水  导入新模板'!$K:$K,$C111)</f>
        <v>0</v>
      </c>
      <c r="AN111" s="48">
        <f>SUMIFS('[6]白单流水  导入新模板'!$S:$S,'[6]白单流水  导入新模板'!$C:$C,$A$2,'[6]白单流水  导入新模板'!$AF:$AF,$C$104,'[6]白单流水  导入新模板'!$AA:$AA,AN$3,'[6]白单流水  导入新模板'!$K:$K,$C111)</f>
        <v>0</v>
      </c>
      <c r="AO111" s="48">
        <f>SUMIFS('[6]白单流水  导入新模板'!$S:$S,'[6]白单流水  导入新模板'!$C:$C,$A$2,'[6]白单流水  导入新模板'!$AF:$AF,$C$104,'[6]白单流水  导入新模板'!$AA:$AA,AO$3,'[6]白单流水  导入新模板'!$K:$K,$C111)</f>
        <v>0</v>
      </c>
      <c r="AP111" s="48">
        <f>SUMIFS('[6]白单流水  导入新模板'!$S:$S,'[6]白单流水  导入新模板'!$C:$C,$A$2,'[6]白单流水  导入新模板'!$AF:$AF,$C$104,'[6]白单流水  导入新模板'!$AA:$AA,AP$3,'[6]白单流水  导入新模板'!$K:$K,$C111)</f>
        <v>0</v>
      </c>
      <c r="AQ111" s="48">
        <f>SUMIFS('[6]白单流水  导入新模板'!$S:$S,'[6]白单流水  导入新模板'!$C:$C,$A$2,'[6]白单流水  导入新模板'!$AF:$AF,$C$104,'[6]白单流水  导入新模板'!$AA:$AA,AQ$3,'[6]白单流水  导入新模板'!$K:$K,$C111)</f>
        <v>0</v>
      </c>
      <c r="AR111" s="48">
        <f>SUMIFS('[6]白单流水  导入新模板'!$S:$S,'[6]白单流水  导入新模板'!$C:$C,$A$2,'[6]白单流水  导入新模板'!$AF:$AF,$C$104,'[6]白单流水  导入新模板'!$AA:$AA,AR$3,'[6]白单流水  导入新模板'!$K:$K,$C111)</f>
        <v>0</v>
      </c>
      <c r="AS111" s="48">
        <f>SUMIFS('[6]白单流水  导入新模板'!$S:$S,'[6]白单流水  导入新模板'!$C:$C,$A$2,'[6]白单流水  导入新模板'!$AF:$AF,$C$104,'[6]白单流水  导入新模板'!$AA:$AA,AS$3,'[6]白单流水  导入新模板'!$K:$K,$C111)</f>
        <v>0</v>
      </c>
      <c r="AT111" s="64"/>
    </row>
    <row r="112" ht="15.6" hidden="1" spans="1:47">
      <c r="A112" s="41"/>
      <c r="B112" s="62"/>
      <c r="C112" s="65" t="s">
        <v>65</v>
      </c>
      <c r="D112" s="43"/>
      <c r="E112" s="43"/>
      <c r="F112" s="63"/>
      <c r="G112" s="44"/>
      <c r="H112" s="44"/>
      <c r="I112" s="44"/>
      <c r="J112" s="44"/>
      <c r="K112" s="43"/>
      <c r="L112" s="48">
        <f>SUMIFS('[6]白单流水  导入新模板'!$S:$S,'[6]白单流水  导入新模板'!$C:$C,$A$2,'[6]白单流水  导入新模板'!$AF:$AF,$C$104,'[6]白单流水  导入新模板'!$AB:$AB,LEFT(LEFT(L$3,4),4),'[6]白单流水  导入新模板'!$K:$K,$C112)</f>
        <v>0</v>
      </c>
      <c r="M112" s="48">
        <f>SUMIFS('[6]白单流水  导入新模板'!$S:$S,'[6]白单流水  导入新模板'!$C:$C,$A$2,'[6]白单流水  导入新模板'!$AF:$AF,$C$104,'[6]白单流水  导入新模板'!$AB:$AB,LEFT(LEFT(M$3,4),4),'[6]白单流水  导入新模板'!$K:$K,$C112)</f>
        <v>0</v>
      </c>
      <c r="N112" s="48">
        <f>SUMIFS('[6]白单流水  导入新模板'!$S:$S,'[6]白单流水  导入新模板'!$C:$C,$A$2,'[6]白单流水  导入新模板'!$AF:$AF,$C$104,'[6]白单流水  导入新模板'!$AB:$AB,LEFT(LEFT(N$3,4),4),'[6]白单流水  导入新模板'!$K:$K,$C112)</f>
        <v>0</v>
      </c>
      <c r="O112" s="48">
        <f>SUMIFS('[6]白单流水  导入新模板'!$S:$S,'[6]白单流水  导入新模板'!$C:$C,$A$2,'[6]白单流水  导入新模板'!$AF:$AF,$C$104,'[6]白单流水  导入新模板'!$AB:$AB,LEFT(LEFT(O$3,4),4),'[6]白单流水  导入新模板'!$K:$K,$C112)</f>
        <v>0</v>
      </c>
      <c r="P112" s="48">
        <f>SUMIFS('[6]白单流水  导入新模板'!$S:$S,'[6]白单流水  导入新模板'!$C:$C,$A$2,'[6]白单流水  导入新模板'!$AF:$AF,$C$104,'[6]白单流水  导入新模板'!$AB:$AB,LEFT(LEFT(P$3,4),4),'[6]白单流水  导入新模板'!$K:$K,$C112)</f>
        <v>0</v>
      </c>
      <c r="Q112" s="48">
        <f>SUMIFS('[6]白单流水  导入新模板'!$S:$S,'[6]白单流水  导入新模板'!$C:$C,$A$2,'[6]白单流水  导入新模板'!$AF:$AF,$C$104,'[6]白单流水  导入新模板'!$AB:$AB,LEFT(LEFT(Q$3,4),4),'[6]白单流水  导入新模板'!$K:$K,$C112)</f>
        <v>0</v>
      </c>
      <c r="R112" s="48">
        <f>SUMIFS('[6]白单流水  导入新模板'!$S:$S,'[6]白单流水  导入新模板'!$C:$C,$A$2,'[6]白单流水  导入新模板'!$AF:$AF,$C$104,'[6]白单流水  导入新模板'!$AB:$AB,LEFT(LEFT(R$3,4),4),'[6]白单流水  导入新模板'!$K:$K,$C112)</f>
        <v>0</v>
      </c>
      <c r="S112" s="48">
        <f>SUMIFS('[6]白单流水  导入新模板'!$S:$S,'[6]白单流水  导入新模板'!$C:$C,$A$2,'[6]白单流水  导入新模板'!$AF:$AF,$C$104,'[6]白单流水  导入新模板'!$AB:$AB,LEFT(LEFT(S$3,4),4),'[6]白单流水  导入新模板'!$K:$K,$C112)</f>
        <v>0</v>
      </c>
      <c r="T112" s="48">
        <f>SUMIFS('[6]白单流水  导入新模板'!$S:$S,'[6]白单流水  导入新模板'!$C:$C,$A$2,'[6]白单流水  导入新模板'!$AF:$AF,$C$104,'[6]白单流水  导入新模板'!$AB:$AB,LEFT(LEFT(T$3,4),4),'[6]白单流水  导入新模板'!$K:$K,$C112)</f>
        <v>0</v>
      </c>
      <c r="U112" s="48">
        <f>SUMIFS('[6]白单流水  导入新模板'!$S:$S,'[6]白单流水  导入新模板'!$C:$C,$A$2,'[6]白单流水  导入新模板'!$AF:$AF,$C$104,'[6]白单流水  导入新模板'!$AB:$AB,LEFT(LEFT(U$3,4),4),'[6]白单流水  导入新模板'!$K:$K,$C112)</f>
        <v>0</v>
      </c>
      <c r="V112" s="48">
        <f>SUMIFS('[6]白单流水  导入新模板'!$S:$S,'[6]白单流水  导入新模板'!$C:$C,$A$2,'[6]白单流水  导入新模板'!$AF:$AF,$C$104,'[6]白单流水  导入新模板'!$AB:$AB,LEFT(LEFT(V$3,4),4),'[6]白单流水  导入新模板'!$K:$K,$C112)</f>
        <v>0</v>
      </c>
      <c r="W112" s="48">
        <f>SUMIFS('[6]白单流水  导入新模板'!$S:$S,'[6]白单流水  导入新模板'!$C:$C,$A$2,'[6]白单流水  导入新模板'!$AF:$AF,$C$104,'[6]白单流水  导入新模板'!$AB:$AB,LEFT(LEFT(W$3,4),4),'[6]白单流水  导入新模板'!$K:$K,$C112)</f>
        <v>0</v>
      </c>
      <c r="X112" s="48">
        <f>SUMIFS('[6]白单流水  导入新模板'!$S:$S,'[6]白单流水  导入新模板'!$C:$C,$A$2,'[6]白单流水  导入新模板'!$AF:$AF,$C$104,'[6]白单流水  导入新模板'!$AB:$AB,LEFT(LEFT(X$3,4),4),'[6]白单流水  导入新模板'!$K:$K,$C112)</f>
        <v>0</v>
      </c>
      <c r="Y112" s="48">
        <f>SUMIFS('[6]白单流水  导入新模板'!$S:$S,'[6]白单流水  导入新模板'!$C:$C,$A$2,'[6]白单流水  导入新模板'!$AF:$AF,$C$104,'[6]白单流水  导入新模板'!$AB:$AB,LEFT(LEFT(Y$3,4),4),'[6]白单流水  导入新模板'!$K:$K,$C112)</f>
        <v>0</v>
      </c>
      <c r="Z112" s="48">
        <f>SUMIFS('[6]白单流水  导入新模板'!$S:$S,'[6]白单流水  导入新模板'!$C:$C,$A$2,'[6]白单流水  导入新模板'!$AF:$AF,$C$104,'[6]白单流水  导入新模板'!$AB:$AB,LEFT(LEFT(Z$3,4),4),'[6]白单流水  导入新模板'!$K:$K,$C112)</f>
        <v>0</v>
      </c>
      <c r="AA112" s="48">
        <f>SUMIFS('[6]白单流水  导入新模板'!$S:$S,'[6]白单流水  导入新模板'!$C:$C,$A$2,'[6]白单流水  导入新模板'!$AF:$AF,$C$104,'[6]白单流水  导入新模板'!$AB:$AB,LEFT(LEFT(AA$3,4),4),'[6]白单流水  导入新模板'!$K:$K,$C112)</f>
        <v>0</v>
      </c>
      <c r="AB112" s="48">
        <f>SUMIFS('[6]白单流水  导入新模板'!$S:$S,'[6]白单流水  导入新模板'!$C:$C,$A$2,'[6]白单流水  导入新模板'!$AF:$AF,$C$104,'[6]白单流水  导入新模板'!$AB:$AB,LEFT(LEFT(AB$3,4),4),'[6]白单流水  导入新模板'!$K:$K,$C112)</f>
        <v>0</v>
      </c>
      <c r="AC112" s="48">
        <f>SUMIFS('[6]白单流水  导入新模板'!$S:$S,'[6]白单流水  导入新模板'!$C:$C,$A$2,'[6]白单流水  导入新模板'!$AF:$AF,$C$104,'[6]白单流水  导入新模板'!$AB:$AB,LEFT(LEFT(AC$3,4),4),'[6]白单流水  导入新模板'!$K:$K,$C112)</f>
        <v>0</v>
      </c>
      <c r="AD112" s="53">
        <f>D112-SUM(T112:AC112)</f>
        <v>0</v>
      </c>
      <c r="AE112" s="53">
        <f>SUM(AH112:AS112)</f>
        <v>0</v>
      </c>
      <c r="AF112" s="54"/>
      <c r="AG112" s="55">
        <f>AD112-AE112-AF112</f>
        <v>0</v>
      </c>
      <c r="AH112" s="48">
        <f>SUMIFS('[6]白单流水  导入新模板'!$S:$S,'[6]白单流水  导入新模板'!$C:$C,$A$2,'[6]白单流水  导入新模板'!$AF:$AF,$C$104,'[6]白单流水  导入新模板'!$AA:$AA,AH$3,'[6]白单流水  导入新模板'!$K:$K,$C112)</f>
        <v>0</v>
      </c>
      <c r="AI112" s="48">
        <f>SUMIFS('[6]白单流水  导入新模板'!$S:$S,'[6]白单流水  导入新模板'!$C:$C,$A$2,'[6]白单流水  导入新模板'!$AF:$AF,$C$104,'[6]白单流水  导入新模板'!$AA:$AA,AI$3,'[6]白单流水  导入新模板'!$K:$K,$C112)</f>
        <v>0</v>
      </c>
      <c r="AJ112" s="48">
        <f>SUMIFS('[6]白单流水  导入新模板'!$S:$S,'[6]白单流水  导入新模板'!$C:$C,$A$2,'[6]白单流水  导入新模板'!$AF:$AF,$C$104,'[6]白单流水  导入新模板'!$AA:$AA,AJ$3,'[6]白单流水  导入新模板'!$K:$K,$C112)</f>
        <v>0</v>
      </c>
      <c r="AK112" s="48">
        <f>SUMIFS('[6]白单流水  导入新模板'!$S:$S,'[6]白单流水  导入新模板'!$C:$C,$A$2,'[6]白单流水  导入新模板'!$AF:$AF,$C$104,'[6]白单流水  导入新模板'!$AA:$AA,AK$3,'[6]白单流水  导入新模板'!$K:$K,$C112)</f>
        <v>0</v>
      </c>
      <c r="AL112" s="48">
        <f>SUMIFS('[6]白单流水  导入新模板'!$S:$S,'[6]白单流水  导入新模板'!$C:$C,$A$2,'[6]白单流水  导入新模板'!$AF:$AF,$C$104,'[6]白单流水  导入新模板'!$AA:$AA,AL$3,'[6]白单流水  导入新模板'!$K:$K,$C112)</f>
        <v>0</v>
      </c>
      <c r="AM112" s="48">
        <f>SUMIFS('[6]白单流水  导入新模板'!$S:$S,'[6]白单流水  导入新模板'!$C:$C,$A$2,'[6]白单流水  导入新模板'!$AF:$AF,$C$104,'[6]白单流水  导入新模板'!$AA:$AA,AM$3,'[6]白单流水  导入新模板'!$K:$K,$C112)</f>
        <v>0</v>
      </c>
      <c r="AN112" s="48">
        <f>SUMIFS('[6]白单流水  导入新模板'!$S:$S,'[6]白单流水  导入新模板'!$C:$C,$A$2,'[6]白单流水  导入新模板'!$AF:$AF,$C$104,'[6]白单流水  导入新模板'!$AA:$AA,AN$3,'[6]白单流水  导入新模板'!$K:$K,$C112)</f>
        <v>0</v>
      </c>
      <c r="AO112" s="48">
        <f>SUMIFS('[6]白单流水  导入新模板'!$S:$S,'[6]白单流水  导入新模板'!$C:$C,$A$2,'[6]白单流水  导入新模板'!$AF:$AF,$C$104,'[6]白单流水  导入新模板'!$AA:$AA,AO$3,'[6]白单流水  导入新模板'!$K:$K,$C112)</f>
        <v>0</v>
      </c>
      <c r="AP112" s="48">
        <f>SUMIFS('[6]白单流水  导入新模板'!$S:$S,'[6]白单流水  导入新模板'!$C:$C,$A$2,'[6]白单流水  导入新模板'!$AF:$AF,$C$104,'[6]白单流水  导入新模板'!$AA:$AA,AP$3,'[6]白单流水  导入新模板'!$K:$K,$C112)</f>
        <v>0</v>
      </c>
      <c r="AQ112" s="48">
        <f>SUMIFS('[6]白单流水  导入新模板'!$S:$S,'[6]白单流水  导入新模板'!$C:$C,$A$2,'[6]白单流水  导入新模板'!$AF:$AF,$C$104,'[6]白单流水  导入新模板'!$AA:$AA,AQ$3,'[6]白单流水  导入新模板'!$K:$K,$C112)</f>
        <v>0</v>
      </c>
      <c r="AR112" s="48">
        <f>SUMIFS('[6]白单流水  导入新模板'!$S:$S,'[6]白单流水  导入新模板'!$C:$C,$A$2,'[6]白单流水  导入新模板'!$AF:$AF,$C$104,'[6]白单流水  导入新模板'!$AA:$AA,AR$3,'[6]白单流水  导入新模板'!$K:$K,$C112)</f>
        <v>0</v>
      </c>
      <c r="AS112" s="48">
        <f>SUMIFS('[6]白单流水  导入新模板'!$S:$S,'[6]白单流水  导入新模板'!$C:$C,$A$2,'[6]白单流水  导入新模板'!$AF:$AF,$C$104,'[6]白单流水  导入新模板'!$AA:$AA,AS$3,'[6]白单流水  导入新模板'!$K:$K,$C112)</f>
        <v>0</v>
      </c>
      <c r="AT112" s="64"/>
    </row>
    <row r="113" ht="15.6" hidden="1" spans="1:47">
      <c r="A113" s="41"/>
      <c r="B113" s="62"/>
      <c r="C113" s="65" t="s">
        <v>66</v>
      </c>
      <c r="D113" s="66"/>
      <c r="E113" s="66"/>
      <c r="F113" s="67"/>
      <c r="G113" s="68"/>
      <c r="H113" s="68"/>
      <c r="I113" s="68"/>
      <c r="J113" s="68"/>
      <c r="K113" s="66"/>
      <c r="L113" s="48">
        <f>SUMIFS('[6]白单流水  导入新模板'!$S:$S,'[6]白单流水  导入新模板'!$C:$C,$A$2,'[6]白单流水  导入新模板'!$AF:$AF,$C$104,'[6]白单流水  导入新模板'!$AB:$AB,LEFT(LEFT(L$3,4),4),'[6]白单流水  导入新模板'!$K:$K,$C113)</f>
        <v>0</v>
      </c>
      <c r="M113" s="48">
        <f>SUMIFS('[6]白单流水  导入新模板'!$S:$S,'[6]白单流水  导入新模板'!$C:$C,$A$2,'[6]白单流水  导入新模板'!$AF:$AF,$C$104,'[6]白单流水  导入新模板'!$AB:$AB,LEFT(LEFT(M$3,4),4),'[6]白单流水  导入新模板'!$K:$K,$C113)</f>
        <v>0</v>
      </c>
      <c r="N113" s="48">
        <f>SUMIFS('[6]白单流水  导入新模板'!$S:$S,'[6]白单流水  导入新模板'!$C:$C,$A$2,'[6]白单流水  导入新模板'!$AF:$AF,$C$104,'[6]白单流水  导入新模板'!$AB:$AB,LEFT(LEFT(N$3,4),4),'[6]白单流水  导入新模板'!$K:$K,$C113)</f>
        <v>0</v>
      </c>
      <c r="O113" s="48">
        <f>SUMIFS('[6]白单流水  导入新模板'!$S:$S,'[6]白单流水  导入新模板'!$C:$C,$A$2,'[6]白单流水  导入新模板'!$AF:$AF,$C$104,'[6]白单流水  导入新模板'!$AB:$AB,LEFT(LEFT(O$3,4),4),'[6]白单流水  导入新模板'!$K:$K,$C113)</f>
        <v>0</v>
      </c>
      <c r="P113" s="48">
        <f>SUMIFS('[6]白单流水  导入新模板'!$S:$S,'[6]白单流水  导入新模板'!$C:$C,$A$2,'[6]白单流水  导入新模板'!$AF:$AF,$C$104,'[6]白单流水  导入新模板'!$AB:$AB,LEFT(LEFT(P$3,4),4),'[6]白单流水  导入新模板'!$K:$K,$C113)</f>
        <v>0</v>
      </c>
      <c r="Q113" s="48">
        <f>SUMIFS('[6]白单流水  导入新模板'!$S:$S,'[6]白单流水  导入新模板'!$C:$C,$A$2,'[6]白单流水  导入新模板'!$AF:$AF,$C$104,'[6]白单流水  导入新模板'!$AB:$AB,LEFT(LEFT(Q$3,4),4),'[6]白单流水  导入新模板'!$K:$K,$C113)</f>
        <v>0</v>
      </c>
      <c r="R113" s="48">
        <f>SUMIFS('[6]白单流水  导入新模板'!$S:$S,'[6]白单流水  导入新模板'!$C:$C,$A$2,'[6]白单流水  导入新模板'!$AF:$AF,$C$104,'[6]白单流水  导入新模板'!$AB:$AB,LEFT(LEFT(R$3,4),4),'[6]白单流水  导入新模板'!$K:$K,$C113)</f>
        <v>0</v>
      </c>
      <c r="S113" s="48">
        <f>SUMIFS('[6]白单流水  导入新模板'!$S:$S,'[6]白单流水  导入新模板'!$C:$C,$A$2,'[6]白单流水  导入新模板'!$AF:$AF,$C$104,'[6]白单流水  导入新模板'!$AB:$AB,LEFT(LEFT(S$3,4),4),'[6]白单流水  导入新模板'!$K:$K,$C113)</f>
        <v>0</v>
      </c>
      <c r="T113" s="48">
        <f>SUMIFS('[6]白单流水  导入新模板'!$S:$S,'[6]白单流水  导入新模板'!$C:$C,$A$2,'[6]白单流水  导入新模板'!$AF:$AF,$C$104,'[6]白单流水  导入新模板'!$AB:$AB,LEFT(LEFT(T$3,4),4),'[6]白单流水  导入新模板'!$K:$K,$C113)</f>
        <v>0</v>
      </c>
      <c r="U113" s="48">
        <f>SUMIFS('[6]白单流水  导入新模板'!$S:$S,'[6]白单流水  导入新模板'!$C:$C,$A$2,'[6]白单流水  导入新模板'!$AF:$AF,$C$104,'[6]白单流水  导入新模板'!$AB:$AB,LEFT(LEFT(U$3,4),4),'[6]白单流水  导入新模板'!$K:$K,$C113)</f>
        <v>0</v>
      </c>
      <c r="V113" s="48">
        <f>SUMIFS('[6]白单流水  导入新模板'!$S:$S,'[6]白单流水  导入新模板'!$C:$C,$A$2,'[6]白单流水  导入新模板'!$AF:$AF,$C$104,'[6]白单流水  导入新模板'!$AB:$AB,LEFT(LEFT(V$3,4),4),'[6]白单流水  导入新模板'!$K:$K,$C113)</f>
        <v>0</v>
      </c>
      <c r="W113" s="48">
        <f>SUMIFS('[6]白单流水  导入新模板'!$S:$S,'[6]白单流水  导入新模板'!$C:$C,$A$2,'[6]白单流水  导入新模板'!$AF:$AF,$C$104,'[6]白单流水  导入新模板'!$AB:$AB,LEFT(LEFT(W$3,4),4),'[6]白单流水  导入新模板'!$K:$K,$C113)</f>
        <v>0</v>
      </c>
      <c r="X113" s="48">
        <f>SUMIFS('[6]白单流水  导入新模板'!$S:$S,'[6]白单流水  导入新模板'!$C:$C,$A$2,'[6]白单流水  导入新模板'!$AF:$AF,$C$104,'[6]白单流水  导入新模板'!$AB:$AB,LEFT(LEFT(X$3,4),4),'[6]白单流水  导入新模板'!$K:$K,$C113)</f>
        <v>0</v>
      </c>
      <c r="Y113" s="48">
        <f>SUMIFS('[6]白单流水  导入新模板'!$S:$S,'[6]白单流水  导入新模板'!$C:$C,$A$2,'[6]白单流水  导入新模板'!$AF:$AF,$C$104,'[6]白单流水  导入新模板'!$AB:$AB,LEFT(LEFT(Y$3,4),4),'[6]白单流水  导入新模板'!$K:$K,$C113)</f>
        <v>0</v>
      </c>
      <c r="Z113" s="48">
        <f>SUMIFS('[6]白单流水  导入新模板'!$S:$S,'[6]白单流水  导入新模板'!$C:$C,$A$2,'[6]白单流水  导入新模板'!$AF:$AF,$C$104,'[6]白单流水  导入新模板'!$AB:$AB,LEFT(LEFT(Z$3,4),4),'[6]白单流水  导入新模板'!$K:$K,$C113)</f>
        <v>0</v>
      </c>
      <c r="AA113" s="48">
        <f>SUMIFS('[6]白单流水  导入新模板'!$S:$S,'[6]白单流水  导入新模板'!$C:$C,$A$2,'[6]白单流水  导入新模板'!$AF:$AF,$C$104,'[6]白单流水  导入新模板'!$AB:$AB,LEFT(LEFT(AA$3,4),4),'[6]白单流水  导入新模板'!$K:$K,$C113)</f>
        <v>0</v>
      </c>
      <c r="AB113" s="48">
        <f>SUMIFS('[6]白单流水  导入新模板'!$S:$S,'[6]白单流水  导入新模板'!$C:$C,$A$2,'[6]白单流水  导入新模板'!$AF:$AF,$C$104,'[6]白单流水  导入新模板'!$AB:$AB,LEFT(LEFT(AB$3,4),4),'[6]白单流水  导入新模板'!$K:$K,$C113)</f>
        <v>0</v>
      </c>
      <c r="AC113" s="48">
        <f>SUMIFS('[6]白单流水  导入新模板'!$S:$S,'[6]白单流水  导入新模板'!$C:$C,$A$2,'[6]白单流水  导入新模板'!$AF:$AF,$C$104,'[6]白单流水  导入新模板'!$AB:$AB,LEFT(LEFT(AC$3,4),4),'[6]白单流水  导入新模板'!$K:$K,$C113)</f>
        <v>0</v>
      </c>
      <c r="AD113" s="53">
        <f>D113-SUM(T113:AC113)</f>
        <v>0</v>
      </c>
      <c r="AE113" s="53">
        <f>SUM(AH113:AS113)</f>
        <v>0</v>
      </c>
      <c r="AF113" s="54"/>
      <c r="AG113" s="55">
        <f>AD113-AE113-AF113</f>
        <v>0</v>
      </c>
      <c r="AH113" s="48">
        <f>SUMIFS('[6]白单流水  导入新模板'!$S:$S,'[6]白单流水  导入新模板'!$C:$C,$A$2,'[6]白单流水  导入新模板'!$AF:$AF,$C$104,'[6]白单流水  导入新模板'!$AA:$AA,AH$3,'[6]白单流水  导入新模板'!$K:$K,$C113)</f>
        <v>0</v>
      </c>
      <c r="AI113" s="48">
        <f>SUMIFS('[6]白单流水  导入新模板'!$S:$S,'[6]白单流水  导入新模板'!$C:$C,$A$2,'[6]白单流水  导入新模板'!$AF:$AF,$C$104,'[6]白单流水  导入新模板'!$AA:$AA,AI$3,'[6]白单流水  导入新模板'!$K:$K,$C113)</f>
        <v>0</v>
      </c>
      <c r="AJ113" s="48">
        <f>SUMIFS('[6]白单流水  导入新模板'!$S:$S,'[6]白单流水  导入新模板'!$C:$C,$A$2,'[6]白单流水  导入新模板'!$AF:$AF,$C$104,'[6]白单流水  导入新模板'!$AA:$AA,AJ$3,'[6]白单流水  导入新模板'!$K:$K,$C113)</f>
        <v>0</v>
      </c>
      <c r="AK113" s="48">
        <f>SUMIFS('[6]白单流水  导入新模板'!$S:$S,'[6]白单流水  导入新模板'!$C:$C,$A$2,'[6]白单流水  导入新模板'!$AF:$AF,$C$104,'[6]白单流水  导入新模板'!$AA:$AA,AK$3,'[6]白单流水  导入新模板'!$K:$K,$C113)</f>
        <v>0</v>
      </c>
      <c r="AL113" s="48">
        <f>SUMIFS('[6]白单流水  导入新模板'!$S:$S,'[6]白单流水  导入新模板'!$C:$C,$A$2,'[6]白单流水  导入新模板'!$AF:$AF,$C$104,'[6]白单流水  导入新模板'!$AA:$AA,AL$3,'[6]白单流水  导入新模板'!$K:$K,$C113)</f>
        <v>0</v>
      </c>
      <c r="AM113" s="48">
        <f>SUMIFS('[6]白单流水  导入新模板'!$S:$S,'[6]白单流水  导入新模板'!$C:$C,$A$2,'[6]白单流水  导入新模板'!$AF:$AF,$C$104,'[6]白单流水  导入新模板'!$AA:$AA,AM$3,'[6]白单流水  导入新模板'!$K:$K,$C113)</f>
        <v>0</v>
      </c>
      <c r="AN113" s="48">
        <f>SUMIFS('[6]白单流水  导入新模板'!$S:$S,'[6]白单流水  导入新模板'!$C:$C,$A$2,'[6]白单流水  导入新模板'!$AF:$AF,$C$104,'[6]白单流水  导入新模板'!$AA:$AA,AN$3,'[6]白单流水  导入新模板'!$K:$K,$C113)</f>
        <v>0</v>
      </c>
      <c r="AO113" s="48">
        <f>SUMIFS('[6]白单流水  导入新模板'!$S:$S,'[6]白单流水  导入新模板'!$C:$C,$A$2,'[6]白单流水  导入新模板'!$AF:$AF,$C$104,'[6]白单流水  导入新模板'!$AA:$AA,AO$3,'[6]白单流水  导入新模板'!$K:$K,$C113)</f>
        <v>0</v>
      </c>
      <c r="AP113" s="48">
        <f>SUMIFS('[6]白单流水  导入新模板'!$S:$S,'[6]白单流水  导入新模板'!$C:$C,$A$2,'[6]白单流水  导入新模板'!$AF:$AF,$C$104,'[6]白单流水  导入新模板'!$AA:$AA,AP$3,'[6]白单流水  导入新模板'!$K:$K,$C113)</f>
        <v>0</v>
      </c>
      <c r="AQ113" s="48">
        <f>SUMIFS('[6]白单流水  导入新模板'!$S:$S,'[6]白单流水  导入新模板'!$C:$C,$A$2,'[6]白单流水  导入新模板'!$AF:$AF,$C$104,'[6]白单流水  导入新模板'!$AA:$AA,AQ$3,'[6]白单流水  导入新模板'!$K:$K,$C113)</f>
        <v>0</v>
      </c>
      <c r="AR113" s="48">
        <f>SUMIFS('[6]白单流水  导入新模板'!$S:$S,'[6]白单流水  导入新模板'!$C:$C,$A$2,'[6]白单流水  导入新模板'!$AF:$AF,$C$104,'[6]白单流水  导入新模板'!$AA:$AA,AR$3,'[6]白单流水  导入新模板'!$K:$K,$C113)</f>
        <v>0</v>
      </c>
      <c r="AS113" s="48">
        <f>SUMIFS('[6]白单流水  导入新模板'!$S:$S,'[6]白单流水  导入新模板'!$C:$C,$A$2,'[6]白单流水  导入新模板'!$AF:$AF,$C$104,'[6]白单流水  导入新模板'!$AA:$AA,AS$3,'[6]白单流水  导入新模板'!$K:$K,$C113)</f>
        <v>0</v>
      </c>
      <c r="AT113" s="69"/>
    </row>
    <row r="114" ht="15.6" hidden="1" spans="1:47">
      <c r="A114" s="41"/>
      <c r="B114" s="62"/>
      <c r="C114" s="65" t="s">
        <v>67</v>
      </c>
      <c r="D114" s="43"/>
      <c r="E114" s="43"/>
      <c r="F114" s="63"/>
      <c r="G114" s="44"/>
      <c r="H114" s="44"/>
      <c r="I114" s="44"/>
      <c r="J114" s="44"/>
      <c r="K114" s="43"/>
      <c r="L114" s="48">
        <f>SUMIFS('[6]白单流水  导入新模板'!$S:$S,'[6]白单流水  导入新模板'!$C:$C,$A$2,'[6]白单流水  导入新模板'!$AF:$AF,$C$104,'[6]白单流水  导入新模板'!$AB:$AB,LEFT(LEFT(L$3,4),4),'[6]白单流水  导入新模板'!$K:$K,$C114)</f>
        <v>0</v>
      </c>
      <c r="M114" s="48">
        <f>SUMIFS('[6]白单流水  导入新模板'!$S:$S,'[6]白单流水  导入新模板'!$C:$C,$A$2,'[6]白单流水  导入新模板'!$AF:$AF,$C$104,'[6]白单流水  导入新模板'!$AB:$AB,LEFT(LEFT(M$3,4),4),'[6]白单流水  导入新模板'!$K:$K,$C114)</f>
        <v>0</v>
      </c>
      <c r="N114" s="48">
        <f>SUMIFS('[6]白单流水  导入新模板'!$S:$S,'[6]白单流水  导入新模板'!$C:$C,$A$2,'[6]白单流水  导入新模板'!$AF:$AF,$C$104,'[6]白单流水  导入新模板'!$AB:$AB,LEFT(LEFT(N$3,4),4),'[6]白单流水  导入新模板'!$K:$K,$C114)</f>
        <v>0</v>
      </c>
      <c r="O114" s="48">
        <f>SUMIFS('[6]白单流水  导入新模板'!$S:$S,'[6]白单流水  导入新模板'!$C:$C,$A$2,'[6]白单流水  导入新模板'!$AF:$AF,$C$104,'[6]白单流水  导入新模板'!$AB:$AB,LEFT(LEFT(O$3,4),4),'[6]白单流水  导入新模板'!$K:$K,$C114)</f>
        <v>0</v>
      </c>
      <c r="P114" s="48">
        <f>SUMIFS('[6]白单流水  导入新模板'!$S:$S,'[6]白单流水  导入新模板'!$C:$C,$A$2,'[6]白单流水  导入新模板'!$AF:$AF,$C$104,'[6]白单流水  导入新模板'!$AB:$AB,LEFT(LEFT(P$3,4),4),'[6]白单流水  导入新模板'!$K:$K,$C114)</f>
        <v>0</v>
      </c>
      <c r="Q114" s="48">
        <f>SUMIFS('[6]白单流水  导入新模板'!$S:$S,'[6]白单流水  导入新模板'!$C:$C,$A$2,'[6]白单流水  导入新模板'!$AF:$AF,$C$104,'[6]白单流水  导入新模板'!$AB:$AB,LEFT(LEFT(Q$3,4),4),'[6]白单流水  导入新模板'!$K:$K,$C114)</f>
        <v>0</v>
      </c>
      <c r="R114" s="48">
        <f>SUMIFS('[6]白单流水  导入新模板'!$S:$S,'[6]白单流水  导入新模板'!$C:$C,$A$2,'[6]白单流水  导入新模板'!$AF:$AF,$C$104,'[6]白单流水  导入新模板'!$AB:$AB,LEFT(LEFT(R$3,4),4),'[6]白单流水  导入新模板'!$K:$K,$C114)</f>
        <v>0</v>
      </c>
      <c r="S114" s="48">
        <f>SUMIFS('[6]白单流水  导入新模板'!$S:$S,'[6]白单流水  导入新模板'!$C:$C,$A$2,'[6]白单流水  导入新模板'!$AF:$AF,$C$104,'[6]白单流水  导入新模板'!$AB:$AB,LEFT(LEFT(S$3,4),4),'[6]白单流水  导入新模板'!$K:$K,$C114)</f>
        <v>0</v>
      </c>
      <c r="T114" s="48">
        <f>SUMIFS('[6]白单流水  导入新模板'!$S:$S,'[6]白单流水  导入新模板'!$C:$C,$A$2,'[6]白单流水  导入新模板'!$AF:$AF,$C$104,'[6]白单流水  导入新模板'!$AB:$AB,LEFT(LEFT(T$3,4),4),'[6]白单流水  导入新模板'!$K:$K,$C114)</f>
        <v>0</v>
      </c>
      <c r="U114" s="48">
        <f>SUMIFS('[6]白单流水  导入新模板'!$S:$S,'[6]白单流水  导入新模板'!$C:$C,$A$2,'[6]白单流水  导入新模板'!$AF:$AF,$C$104,'[6]白单流水  导入新模板'!$AB:$AB,LEFT(LEFT(U$3,4),4),'[6]白单流水  导入新模板'!$K:$K,$C114)</f>
        <v>0</v>
      </c>
      <c r="V114" s="48">
        <f>SUMIFS('[6]白单流水  导入新模板'!$S:$S,'[6]白单流水  导入新模板'!$C:$C,$A$2,'[6]白单流水  导入新模板'!$AF:$AF,$C$104,'[6]白单流水  导入新模板'!$AB:$AB,LEFT(LEFT(V$3,4),4),'[6]白单流水  导入新模板'!$K:$K,$C114)</f>
        <v>0</v>
      </c>
      <c r="W114" s="48">
        <f>SUMIFS('[6]白单流水  导入新模板'!$S:$S,'[6]白单流水  导入新模板'!$C:$C,$A$2,'[6]白单流水  导入新模板'!$AF:$AF,$C$104,'[6]白单流水  导入新模板'!$AB:$AB,LEFT(LEFT(W$3,4),4),'[6]白单流水  导入新模板'!$K:$K,$C114)</f>
        <v>0</v>
      </c>
      <c r="X114" s="48">
        <f>SUMIFS('[6]白单流水  导入新模板'!$S:$S,'[6]白单流水  导入新模板'!$C:$C,$A$2,'[6]白单流水  导入新模板'!$AF:$AF,$C$104,'[6]白单流水  导入新模板'!$AB:$AB,LEFT(LEFT(X$3,4),4),'[6]白单流水  导入新模板'!$K:$K,$C114)</f>
        <v>0</v>
      </c>
      <c r="Y114" s="48">
        <f>SUMIFS('[6]白单流水  导入新模板'!$S:$S,'[6]白单流水  导入新模板'!$C:$C,$A$2,'[6]白单流水  导入新模板'!$AF:$AF,$C$104,'[6]白单流水  导入新模板'!$AB:$AB,LEFT(LEFT(Y$3,4),4),'[6]白单流水  导入新模板'!$K:$K,$C114)</f>
        <v>0</v>
      </c>
      <c r="Z114" s="48">
        <f>SUMIFS('[6]白单流水  导入新模板'!$S:$S,'[6]白单流水  导入新模板'!$C:$C,$A$2,'[6]白单流水  导入新模板'!$AF:$AF,$C$104,'[6]白单流水  导入新模板'!$AB:$AB,LEFT(LEFT(Z$3,4),4),'[6]白单流水  导入新模板'!$K:$K,$C114)</f>
        <v>0</v>
      </c>
      <c r="AA114" s="48">
        <f>SUMIFS('[6]白单流水  导入新模板'!$S:$S,'[6]白单流水  导入新模板'!$C:$C,$A$2,'[6]白单流水  导入新模板'!$AF:$AF,$C$104,'[6]白单流水  导入新模板'!$AB:$AB,LEFT(LEFT(AA$3,4),4),'[6]白单流水  导入新模板'!$K:$K,$C114)</f>
        <v>0</v>
      </c>
      <c r="AB114" s="48">
        <f>SUMIFS('[6]白单流水  导入新模板'!$S:$S,'[6]白单流水  导入新模板'!$C:$C,$A$2,'[6]白单流水  导入新模板'!$AF:$AF,$C$104,'[6]白单流水  导入新模板'!$AB:$AB,LEFT(LEFT(AB$3,4),4),'[6]白单流水  导入新模板'!$K:$K,$C114)</f>
        <v>0</v>
      </c>
      <c r="AC114" s="48">
        <f>SUMIFS('[6]白单流水  导入新模板'!$S:$S,'[6]白单流水  导入新模板'!$C:$C,$A$2,'[6]白单流水  导入新模板'!$AF:$AF,$C$104,'[6]白单流水  导入新模板'!$AB:$AB,LEFT(LEFT(AC$3,4),4),'[6]白单流水  导入新模板'!$K:$K,$C114)</f>
        <v>0</v>
      </c>
      <c r="AD114" s="53">
        <f>D114-SUM(T114:AC114)</f>
        <v>0</v>
      </c>
      <c r="AE114" s="53">
        <f>SUM(AH114:AS114)</f>
        <v>0</v>
      </c>
      <c r="AF114" s="54"/>
      <c r="AG114" s="55">
        <f>AD114-AE114-AF114</f>
        <v>0</v>
      </c>
      <c r="AH114" s="48">
        <f>SUMIFS('[6]白单流水  导入新模板'!$S:$S,'[6]白单流水  导入新模板'!$C:$C,$A$2,'[6]白单流水  导入新模板'!$AF:$AF,$C$104,'[6]白单流水  导入新模板'!$AA:$AA,AH$3,'[6]白单流水  导入新模板'!$K:$K,$C114)</f>
        <v>0</v>
      </c>
      <c r="AI114" s="48">
        <f>SUMIFS('[6]白单流水  导入新模板'!$S:$S,'[6]白单流水  导入新模板'!$C:$C,$A$2,'[6]白单流水  导入新模板'!$AF:$AF,$C$104,'[6]白单流水  导入新模板'!$AA:$AA,AI$3,'[6]白单流水  导入新模板'!$K:$K,$C114)</f>
        <v>0</v>
      </c>
      <c r="AJ114" s="48">
        <f>SUMIFS('[6]白单流水  导入新模板'!$S:$S,'[6]白单流水  导入新模板'!$C:$C,$A$2,'[6]白单流水  导入新模板'!$AF:$AF,$C$104,'[6]白单流水  导入新模板'!$AA:$AA,AJ$3,'[6]白单流水  导入新模板'!$K:$K,$C114)</f>
        <v>0</v>
      </c>
      <c r="AK114" s="48">
        <f>SUMIFS('[6]白单流水  导入新模板'!$S:$S,'[6]白单流水  导入新模板'!$C:$C,$A$2,'[6]白单流水  导入新模板'!$AF:$AF,$C$104,'[6]白单流水  导入新模板'!$AA:$AA,AK$3,'[6]白单流水  导入新模板'!$K:$K,$C114)</f>
        <v>0</v>
      </c>
      <c r="AL114" s="48">
        <f>SUMIFS('[6]白单流水  导入新模板'!$S:$S,'[6]白单流水  导入新模板'!$C:$C,$A$2,'[6]白单流水  导入新模板'!$AF:$AF,$C$104,'[6]白单流水  导入新模板'!$AA:$AA,AL$3,'[6]白单流水  导入新模板'!$K:$K,$C114)</f>
        <v>0</v>
      </c>
      <c r="AM114" s="48">
        <f>SUMIFS('[6]白单流水  导入新模板'!$S:$S,'[6]白单流水  导入新模板'!$C:$C,$A$2,'[6]白单流水  导入新模板'!$AF:$AF,$C$104,'[6]白单流水  导入新模板'!$AA:$AA,AM$3,'[6]白单流水  导入新模板'!$K:$K,$C114)</f>
        <v>0</v>
      </c>
      <c r="AN114" s="48">
        <f>SUMIFS('[6]白单流水  导入新模板'!$S:$S,'[6]白单流水  导入新模板'!$C:$C,$A$2,'[6]白单流水  导入新模板'!$AF:$AF,$C$104,'[6]白单流水  导入新模板'!$AA:$AA,AN$3,'[6]白单流水  导入新模板'!$K:$K,$C114)</f>
        <v>0</v>
      </c>
      <c r="AO114" s="48">
        <f>SUMIFS('[6]白单流水  导入新模板'!$S:$S,'[6]白单流水  导入新模板'!$C:$C,$A$2,'[6]白单流水  导入新模板'!$AF:$AF,$C$104,'[6]白单流水  导入新模板'!$AA:$AA,AO$3,'[6]白单流水  导入新模板'!$K:$K,$C114)</f>
        <v>0</v>
      </c>
      <c r="AP114" s="48">
        <f>SUMIFS('[6]白单流水  导入新模板'!$S:$S,'[6]白单流水  导入新模板'!$C:$C,$A$2,'[6]白单流水  导入新模板'!$AF:$AF,$C$104,'[6]白单流水  导入新模板'!$AA:$AA,AP$3,'[6]白单流水  导入新模板'!$K:$K,$C114)</f>
        <v>0</v>
      </c>
      <c r="AQ114" s="48">
        <f>SUMIFS('[6]白单流水  导入新模板'!$S:$S,'[6]白单流水  导入新模板'!$C:$C,$A$2,'[6]白单流水  导入新模板'!$AF:$AF,$C$104,'[6]白单流水  导入新模板'!$AA:$AA,AQ$3,'[6]白单流水  导入新模板'!$K:$K,$C114)</f>
        <v>0</v>
      </c>
      <c r="AR114" s="48">
        <f>SUMIFS('[6]白单流水  导入新模板'!$S:$S,'[6]白单流水  导入新模板'!$C:$C,$A$2,'[6]白单流水  导入新模板'!$AF:$AF,$C$104,'[6]白单流水  导入新模板'!$AA:$AA,AR$3,'[6]白单流水  导入新模板'!$K:$K,$C114)</f>
        <v>0</v>
      </c>
      <c r="AS114" s="48">
        <f>SUMIFS('[6]白单流水  导入新模板'!$S:$S,'[6]白单流水  导入新模板'!$C:$C,$A$2,'[6]白单流水  导入新模板'!$AF:$AF,$C$104,'[6]白单流水  导入新模板'!$AA:$AA,AS$3,'[6]白单流水  导入新模板'!$K:$K,$C114)</f>
        <v>0</v>
      </c>
      <c r="AT114" s="64"/>
    </row>
    <row r="115" ht="15.6" hidden="1" spans="1:47">
      <c r="A115" s="41"/>
      <c r="B115" s="62"/>
      <c r="C115" s="65" t="s">
        <v>68</v>
      </c>
      <c r="D115" s="43"/>
      <c r="E115" s="43"/>
      <c r="F115" s="63"/>
      <c r="G115" s="44"/>
      <c r="H115" s="44"/>
      <c r="I115" s="44"/>
      <c r="J115" s="44"/>
      <c r="K115" s="43"/>
      <c r="L115" s="48">
        <f>SUMIFS('[6]白单流水  导入新模板'!$S:$S,'[6]白单流水  导入新模板'!$C:$C,$A$2,'[6]白单流水  导入新模板'!$AF:$AF,$C$104,'[6]白单流水  导入新模板'!$AB:$AB,LEFT(LEFT(L$3,4),4),'[6]白单流水  导入新模板'!$K:$K,$C115)</f>
        <v>0</v>
      </c>
      <c r="M115" s="48">
        <f>SUMIFS('[6]白单流水  导入新模板'!$S:$S,'[6]白单流水  导入新模板'!$C:$C,$A$2,'[6]白单流水  导入新模板'!$AF:$AF,$C$104,'[6]白单流水  导入新模板'!$AB:$AB,LEFT(LEFT(M$3,4),4),'[6]白单流水  导入新模板'!$K:$K,$C115)</f>
        <v>0</v>
      </c>
      <c r="N115" s="48">
        <f>SUMIFS('[6]白单流水  导入新模板'!$S:$S,'[6]白单流水  导入新模板'!$C:$C,$A$2,'[6]白单流水  导入新模板'!$AF:$AF,$C$104,'[6]白单流水  导入新模板'!$AB:$AB,LEFT(LEFT(N$3,4),4),'[6]白单流水  导入新模板'!$K:$K,$C115)</f>
        <v>0</v>
      </c>
      <c r="O115" s="48">
        <f>SUMIFS('[6]白单流水  导入新模板'!$S:$S,'[6]白单流水  导入新模板'!$C:$C,$A$2,'[6]白单流水  导入新模板'!$AF:$AF,$C$104,'[6]白单流水  导入新模板'!$AB:$AB,LEFT(LEFT(O$3,4),4),'[6]白单流水  导入新模板'!$K:$K,$C115)</f>
        <v>0</v>
      </c>
      <c r="P115" s="48">
        <f>SUMIFS('[6]白单流水  导入新模板'!$S:$S,'[6]白单流水  导入新模板'!$C:$C,$A$2,'[6]白单流水  导入新模板'!$AF:$AF,$C$104,'[6]白单流水  导入新模板'!$AB:$AB,LEFT(LEFT(P$3,4),4),'[6]白单流水  导入新模板'!$K:$K,$C115)</f>
        <v>0</v>
      </c>
      <c r="Q115" s="48">
        <f>SUMIFS('[6]白单流水  导入新模板'!$S:$S,'[6]白单流水  导入新模板'!$C:$C,$A$2,'[6]白单流水  导入新模板'!$AF:$AF,$C$104,'[6]白单流水  导入新模板'!$AB:$AB,LEFT(LEFT(Q$3,4),4),'[6]白单流水  导入新模板'!$K:$K,$C115)</f>
        <v>0</v>
      </c>
      <c r="R115" s="48">
        <f>SUMIFS('[6]白单流水  导入新模板'!$S:$S,'[6]白单流水  导入新模板'!$C:$C,$A$2,'[6]白单流水  导入新模板'!$AF:$AF,$C$104,'[6]白单流水  导入新模板'!$AB:$AB,LEFT(LEFT(R$3,4),4),'[6]白单流水  导入新模板'!$K:$K,$C115)</f>
        <v>0</v>
      </c>
      <c r="S115" s="48">
        <f>SUMIFS('[6]白单流水  导入新模板'!$S:$S,'[6]白单流水  导入新模板'!$C:$C,$A$2,'[6]白单流水  导入新模板'!$AF:$AF,$C$104,'[6]白单流水  导入新模板'!$AB:$AB,LEFT(LEFT(S$3,4),4),'[6]白单流水  导入新模板'!$K:$K,$C115)</f>
        <v>0</v>
      </c>
      <c r="T115" s="48">
        <f>SUMIFS('[6]白单流水  导入新模板'!$S:$S,'[6]白单流水  导入新模板'!$C:$C,$A$2,'[6]白单流水  导入新模板'!$AF:$AF,$C$104,'[6]白单流水  导入新模板'!$AB:$AB,LEFT(LEFT(T$3,4),4),'[6]白单流水  导入新模板'!$K:$K,$C115)</f>
        <v>0</v>
      </c>
      <c r="U115" s="48">
        <f>SUMIFS('[6]白单流水  导入新模板'!$S:$S,'[6]白单流水  导入新模板'!$C:$C,$A$2,'[6]白单流水  导入新模板'!$AF:$AF,$C$104,'[6]白单流水  导入新模板'!$AB:$AB,LEFT(LEFT(U$3,4),4),'[6]白单流水  导入新模板'!$K:$K,$C115)</f>
        <v>0</v>
      </c>
      <c r="V115" s="48">
        <f>SUMIFS('[6]白单流水  导入新模板'!$S:$S,'[6]白单流水  导入新模板'!$C:$C,$A$2,'[6]白单流水  导入新模板'!$AF:$AF,$C$104,'[6]白单流水  导入新模板'!$AB:$AB,LEFT(LEFT(V$3,4),4),'[6]白单流水  导入新模板'!$K:$K,$C115)</f>
        <v>0</v>
      </c>
      <c r="W115" s="48">
        <f>SUMIFS('[6]白单流水  导入新模板'!$S:$S,'[6]白单流水  导入新模板'!$C:$C,$A$2,'[6]白单流水  导入新模板'!$AF:$AF,$C$104,'[6]白单流水  导入新模板'!$AB:$AB,LEFT(LEFT(W$3,4),4),'[6]白单流水  导入新模板'!$K:$K,$C115)</f>
        <v>0</v>
      </c>
      <c r="X115" s="48">
        <f>SUMIFS('[6]白单流水  导入新模板'!$S:$S,'[6]白单流水  导入新模板'!$C:$C,$A$2,'[6]白单流水  导入新模板'!$AF:$AF,$C$104,'[6]白单流水  导入新模板'!$AB:$AB,LEFT(LEFT(X$3,4),4),'[6]白单流水  导入新模板'!$K:$K,$C115)</f>
        <v>0</v>
      </c>
      <c r="Y115" s="48">
        <f>SUMIFS('[6]白单流水  导入新模板'!$S:$S,'[6]白单流水  导入新模板'!$C:$C,$A$2,'[6]白单流水  导入新模板'!$AF:$AF,$C$104,'[6]白单流水  导入新模板'!$AB:$AB,LEFT(LEFT(Y$3,4),4),'[6]白单流水  导入新模板'!$K:$K,$C115)</f>
        <v>0</v>
      </c>
      <c r="Z115" s="48">
        <f>SUMIFS('[6]白单流水  导入新模板'!$S:$S,'[6]白单流水  导入新模板'!$C:$C,$A$2,'[6]白单流水  导入新模板'!$AF:$AF,$C$104,'[6]白单流水  导入新模板'!$AB:$AB,LEFT(LEFT(Z$3,4),4),'[6]白单流水  导入新模板'!$K:$K,$C115)</f>
        <v>0</v>
      </c>
      <c r="AA115" s="48">
        <f>SUMIFS('[6]白单流水  导入新模板'!$S:$S,'[6]白单流水  导入新模板'!$C:$C,$A$2,'[6]白单流水  导入新模板'!$AF:$AF,$C$104,'[6]白单流水  导入新模板'!$AB:$AB,LEFT(LEFT(AA$3,4),4),'[6]白单流水  导入新模板'!$K:$K,$C115)</f>
        <v>0</v>
      </c>
      <c r="AB115" s="48">
        <f>SUMIFS('[6]白单流水  导入新模板'!$S:$S,'[6]白单流水  导入新模板'!$C:$C,$A$2,'[6]白单流水  导入新模板'!$AF:$AF,$C$104,'[6]白单流水  导入新模板'!$AB:$AB,LEFT(LEFT(AB$3,4),4),'[6]白单流水  导入新模板'!$K:$K,$C115)</f>
        <v>0</v>
      </c>
      <c r="AC115" s="48">
        <f>SUMIFS('[6]白单流水  导入新模板'!$S:$S,'[6]白单流水  导入新模板'!$C:$C,$A$2,'[6]白单流水  导入新模板'!$AF:$AF,$C$104,'[6]白单流水  导入新模板'!$AB:$AB,LEFT(LEFT(AC$3,4),4),'[6]白单流水  导入新模板'!$K:$K,$C115)</f>
        <v>0</v>
      </c>
      <c r="AD115" s="53">
        <f>D115-SUM(T115:AC115)</f>
        <v>0</v>
      </c>
      <c r="AE115" s="53">
        <f>SUM(AH115:AS115)</f>
        <v>0</v>
      </c>
      <c r="AF115" s="54"/>
      <c r="AG115" s="55">
        <f>AD115-AE115-AF115</f>
        <v>0</v>
      </c>
      <c r="AH115" s="48">
        <f>SUMIFS('[6]白单流水  导入新模板'!$S:$S,'[6]白单流水  导入新模板'!$C:$C,$A$2,'[6]白单流水  导入新模板'!$AF:$AF,$C$104,'[6]白单流水  导入新模板'!$AA:$AA,AH$3,'[6]白单流水  导入新模板'!$K:$K,$C115)</f>
        <v>0</v>
      </c>
      <c r="AI115" s="48">
        <f>SUMIFS('[6]白单流水  导入新模板'!$S:$S,'[6]白单流水  导入新模板'!$C:$C,$A$2,'[6]白单流水  导入新模板'!$AF:$AF,$C$104,'[6]白单流水  导入新模板'!$AA:$AA,AI$3,'[6]白单流水  导入新模板'!$K:$K,$C115)</f>
        <v>0</v>
      </c>
      <c r="AJ115" s="48">
        <f>SUMIFS('[6]白单流水  导入新模板'!$S:$S,'[6]白单流水  导入新模板'!$C:$C,$A$2,'[6]白单流水  导入新模板'!$AF:$AF,$C$104,'[6]白单流水  导入新模板'!$AA:$AA,AJ$3,'[6]白单流水  导入新模板'!$K:$K,$C115)</f>
        <v>0</v>
      </c>
      <c r="AK115" s="48">
        <f>SUMIFS('[6]白单流水  导入新模板'!$S:$S,'[6]白单流水  导入新模板'!$C:$C,$A$2,'[6]白单流水  导入新模板'!$AF:$AF,$C$104,'[6]白单流水  导入新模板'!$AA:$AA,AK$3,'[6]白单流水  导入新模板'!$K:$K,$C115)</f>
        <v>0</v>
      </c>
      <c r="AL115" s="48">
        <f>SUMIFS('[6]白单流水  导入新模板'!$S:$S,'[6]白单流水  导入新模板'!$C:$C,$A$2,'[6]白单流水  导入新模板'!$AF:$AF,$C$104,'[6]白单流水  导入新模板'!$AA:$AA,AL$3,'[6]白单流水  导入新模板'!$K:$K,$C115)</f>
        <v>0</v>
      </c>
      <c r="AM115" s="48">
        <f>SUMIFS('[6]白单流水  导入新模板'!$S:$S,'[6]白单流水  导入新模板'!$C:$C,$A$2,'[6]白单流水  导入新模板'!$AF:$AF,$C$104,'[6]白单流水  导入新模板'!$AA:$AA,AM$3,'[6]白单流水  导入新模板'!$K:$K,$C115)</f>
        <v>0</v>
      </c>
      <c r="AN115" s="48">
        <f>SUMIFS('[6]白单流水  导入新模板'!$S:$S,'[6]白单流水  导入新模板'!$C:$C,$A$2,'[6]白单流水  导入新模板'!$AF:$AF,$C$104,'[6]白单流水  导入新模板'!$AA:$AA,AN$3,'[6]白单流水  导入新模板'!$K:$K,$C115)</f>
        <v>0</v>
      </c>
      <c r="AO115" s="48">
        <f>SUMIFS('[6]白单流水  导入新模板'!$S:$S,'[6]白单流水  导入新模板'!$C:$C,$A$2,'[6]白单流水  导入新模板'!$AF:$AF,$C$104,'[6]白单流水  导入新模板'!$AA:$AA,AO$3,'[6]白单流水  导入新模板'!$K:$K,$C115)</f>
        <v>0</v>
      </c>
      <c r="AP115" s="48">
        <f>SUMIFS('[6]白单流水  导入新模板'!$S:$S,'[6]白单流水  导入新模板'!$C:$C,$A$2,'[6]白单流水  导入新模板'!$AF:$AF,$C$104,'[6]白单流水  导入新模板'!$AA:$AA,AP$3,'[6]白单流水  导入新模板'!$K:$K,$C115)</f>
        <v>0</v>
      </c>
      <c r="AQ115" s="48">
        <f>SUMIFS('[6]白单流水  导入新模板'!$S:$S,'[6]白单流水  导入新模板'!$C:$C,$A$2,'[6]白单流水  导入新模板'!$AF:$AF,$C$104,'[6]白单流水  导入新模板'!$AA:$AA,AQ$3,'[6]白单流水  导入新模板'!$K:$K,$C115)</f>
        <v>0</v>
      </c>
      <c r="AR115" s="48">
        <f>SUMIFS('[6]白单流水  导入新模板'!$S:$S,'[6]白单流水  导入新模板'!$C:$C,$A$2,'[6]白单流水  导入新模板'!$AF:$AF,$C$104,'[6]白单流水  导入新模板'!$AA:$AA,AR$3,'[6]白单流水  导入新模板'!$K:$K,$C115)</f>
        <v>0</v>
      </c>
      <c r="AS115" s="48">
        <f>SUMIFS('[6]白单流水  导入新模板'!$S:$S,'[6]白单流水  导入新模板'!$C:$C,$A$2,'[6]白单流水  导入新模板'!$AF:$AF,$C$104,'[6]白单流水  导入新模板'!$AA:$AA,AS$3,'[6]白单流水  导入新模板'!$K:$K,$C115)</f>
        <v>0</v>
      </c>
      <c r="AT115" s="64"/>
    </row>
    <row r="116" ht="15.6" spans="1:47">
      <c r="A116" s="41"/>
      <c r="B116" s="62"/>
      <c r="C116" s="65" t="s">
        <v>86</v>
      </c>
      <c r="D116" s="43"/>
      <c r="E116" s="43"/>
      <c r="F116" s="63"/>
      <c r="G116" s="44"/>
      <c r="H116" s="44"/>
      <c r="I116" s="44"/>
      <c r="J116" s="44"/>
      <c r="K116" s="43"/>
      <c r="L116" s="48">
        <f>SUMIFS('[6]白单流水  导入新模板'!$S:$S,'[6]白单流水  导入新模板'!$C:$C,$A$2,'[6]白单流水  导入新模板'!$AF:$AF,$C$104,'[6]白单流水  导入新模板'!$AB:$AB,LEFT(LEFT(L$3,4),4),'[6]白单流水  导入新模板'!$K:$K,$C116)</f>
        <v>0</v>
      </c>
      <c r="M116" s="48">
        <f>SUMIFS('[6]白单流水  导入新模板'!$S:$S,'[6]白单流水  导入新模板'!$C:$C,$A$2,'[6]白单流水  导入新模板'!$AF:$AF,$C$104,'[6]白单流水  导入新模板'!$AB:$AB,LEFT(LEFT(M$3,4),4),'[6]白单流水  导入新模板'!$K:$K,$C116)</f>
        <v>0</v>
      </c>
      <c r="N116" s="48">
        <f>SUMIFS('[6]白单流水  导入新模板'!$S:$S,'[6]白单流水  导入新模板'!$C:$C,$A$2,'[6]白单流水  导入新模板'!$AF:$AF,$C$104,'[6]白单流水  导入新模板'!$AB:$AB,LEFT(LEFT(N$3,4),4),'[6]白单流水  导入新模板'!$K:$K,$C116)</f>
        <v>0</v>
      </c>
      <c r="O116" s="48">
        <f>SUMIFS('[6]白单流水  导入新模板'!$S:$S,'[6]白单流水  导入新模板'!$C:$C,$A$2,'[6]白单流水  导入新模板'!$AF:$AF,$C$104,'[6]白单流水  导入新模板'!$AB:$AB,LEFT(LEFT(O$3,4),4),'[6]白单流水  导入新模板'!$K:$K,$C116)</f>
        <v>0</v>
      </c>
      <c r="P116" s="48">
        <f>SUMIFS('[6]白单流水  导入新模板'!$S:$S,'[6]白单流水  导入新模板'!$C:$C,$A$2,'[6]白单流水  导入新模板'!$AF:$AF,$C$104,'[6]白单流水  导入新模板'!$AB:$AB,LEFT(LEFT(P$3,4),4),'[6]白单流水  导入新模板'!$K:$K,$C116)</f>
        <v>0</v>
      </c>
      <c r="Q116" s="48">
        <f>SUMIFS('[6]白单流水  导入新模板'!$S:$S,'[6]白单流水  导入新模板'!$C:$C,$A$2,'[6]白单流水  导入新模板'!$AF:$AF,$C$104,'[6]白单流水  导入新模板'!$AB:$AB,LEFT(LEFT(Q$3,4),4),'[6]白单流水  导入新模板'!$K:$K,$C116)</f>
        <v>0</v>
      </c>
      <c r="R116" s="48">
        <f>SUMIFS('[6]白单流水  导入新模板'!$S:$S,'[6]白单流水  导入新模板'!$C:$C,$A$2,'[6]白单流水  导入新模板'!$AF:$AF,$C$104,'[6]白单流水  导入新模板'!$AB:$AB,LEFT(LEFT(R$3,4),4),'[6]白单流水  导入新模板'!$K:$K,$C116)</f>
        <v>0</v>
      </c>
      <c r="S116" s="48">
        <f>SUMIFS('[6]白单流水  导入新模板'!$S:$S,'[6]白单流水  导入新模板'!$C:$C,$A$2,'[6]白单流水  导入新模板'!$AF:$AF,$C$104,'[6]白单流水  导入新模板'!$AB:$AB,LEFT(LEFT(S$3,4),4),'[6]白单流水  导入新模板'!$K:$K,$C116)</f>
        <v>0</v>
      </c>
      <c r="T116" s="48">
        <f>SUMIFS('[6]白单流水  导入新模板'!$S:$S,'[6]白单流水  导入新模板'!$C:$C,$A$2,'[6]白单流水  导入新模板'!$AF:$AF,$C$104,'[6]白单流水  导入新模板'!$AB:$AB,LEFT(LEFT(T$3,4),4),'[6]白单流水  导入新模板'!$K:$K,$C116)</f>
        <v>0</v>
      </c>
      <c r="U116" s="48">
        <f>SUMIFS('[6]白单流水  导入新模板'!$S:$S,'[6]白单流水  导入新模板'!$C:$C,$A$2,'[6]白单流水  导入新模板'!$AF:$AF,$C$104,'[6]白单流水  导入新模板'!$AB:$AB,LEFT(LEFT(U$3,4),4),'[6]白单流水  导入新模板'!$K:$K,$C116)</f>
        <v>0</v>
      </c>
      <c r="V116" s="48">
        <f>SUMIFS('[6]白单流水  导入新模板'!$S:$S,'[6]白单流水  导入新模板'!$C:$C,$A$2,'[6]白单流水  导入新模板'!$AF:$AF,$C$104,'[6]白单流水  导入新模板'!$AB:$AB,LEFT(LEFT(V$3,4),4),'[6]白单流水  导入新模板'!$K:$K,$C116)</f>
        <v>0</v>
      </c>
      <c r="W116" s="48">
        <f>SUMIFS('[6]白单流水  导入新模板'!$S:$S,'[6]白单流水  导入新模板'!$C:$C,$A$2,'[6]白单流水  导入新模板'!$AF:$AF,$C$104,'[6]白单流水  导入新模板'!$AB:$AB,LEFT(LEFT(W$3,4),4),'[6]白单流水  导入新模板'!$K:$K,$C116)</f>
        <v>0</v>
      </c>
      <c r="X116" s="48">
        <f>SUMIFS('[6]白单流水  导入新模板'!$S:$S,'[6]白单流水  导入新模板'!$C:$C,$A$2,'[6]白单流水  导入新模板'!$AF:$AF,$C$104,'[6]白单流水  导入新模板'!$AB:$AB,LEFT(LEFT(X$3,4),4),'[6]白单流水  导入新模板'!$K:$K,$C116)</f>
        <v>5000</v>
      </c>
      <c r="Y116" s="48">
        <f>SUMIFS('[6]白单流水  导入新模板'!$S:$S,'[6]白单流水  导入新模板'!$C:$C,$A$2,'[6]白单流水  导入新模板'!$AF:$AF,$C$104,'[6]白单流水  导入新模板'!$AB:$AB,LEFT(LEFT(Y$3,4),4),'[6]白单流水  导入新模板'!$K:$K,$C116)</f>
        <v>250</v>
      </c>
      <c r="Z116" s="48">
        <f>SUMIFS('[6]白单流水  导入新模板'!$S:$S,'[6]白单流水  导入新模板'!$C:$C,$A$2,'[6]白单流水  导入新模板'!$AF:$AF,$C$104,'[6]白单流水  导入新模板'!$AB:$AB,LEFT(LEFT(Z$3,4),4),'[6]白单流水  导入新模板'!$K:$K,$C116)</f>
        <v>0</v>
      </c>
      <c r="AA116" s="48">
        <f>SUMIFS('[6]白单流水  导入新模板'!$S:$S,'[6]白单流水  导入新模板'!$C:$C,$A$2,'[6]白单流水  导入新模板'!$AF:$AF,$C$104,'[6]白单流水  导入新模板'!$AB:$AB,LEFT(LEFT(AA$3,4),4),'[6]白单流水  导入新模板'!$K:$K,$C116)</f>
        <v>0</v>
      </c>
      <c r="AB116" s="48">
        <f>SUMIFS('[6]白单流水  导入新模板'!$S:$S,'[6]白单流水  导入新模板'!$C:$C,$A$2,'[6]白单流水  导入新模板'!$AF:$AF,$C$104,'[6]白单流水  导入新模板'!$AB:$AB,LEFT(LEFT(AB$3,4),4),'[6]白单流水  导入新模板'!$K:$K,$C116)</f>
        <v>0</v>
      </c>
      <c r="AC116" s="48">
        <f>SUMIFS('[6]白单流水  导入新模板'!$S:$S,'[6]白单流水  导入新模板'!$C:$C,$A$2,'[6]白单流水  导入新模板'!$AF:$AF,$C$104,'[6]白单流水  导入新模板'!$AB:$AB,LEFT(LEFT(AC$3,4),4),'[6]白单流水  导入新模板'!$K:$K,$C116)</f>
        <v>0</v>
      </c>
      <c r="AD116" s="53">
        <f>D116-SUM(T116:AC116)</f>
        <v>-5250</v>
      </c>
      <c r="AE116" s="53">
        <f>SUM(AH116:AS116)</f>
        <v>0</v>
      </c>
      <c r="AF116" s="54"/>
      <c r="AG116" s="55">
        <f>AD116-AE116-AF116</f>
        <v>-5250</v>
      </c>
      <c r="AH116" s="48">
        <f>SUMIFS('[6]白单流水  导入新模板'!$S:$S,'[6]白单流水  导入新模板'!$C:$C,$A$2,'[6]白单流水  导入新模板'!$AF:$AF,$C$104,'[6]白单流水  导入新模板'!$AA:$AA,AH$3,'[6]白单流水  导入新模板'!$K:$K,$C116)</f>
        <v>0</v>
      </c>
      <c r="AI116" s="48">
        <f>SUMIFS('[6]白单流水  导入新模板'!$S:$S,'[6]白单流水  导入新模板'!$C:$C,$A$2,'[6]白单流水  导入新模板'!$AF:$AF,$C$104,'[6]白单流水  导入新模板'!$AA:$AA,AI$3,'[6]白单流水  导入新模板'!$K:$K,$C116)</f>
        <v>0</v>
      </c>
      <c r="AJ116" s="48">
        <f>SUMIFS('[6]白单流水  导入新模板'!$S:$S,'[6]白单流水  导入新模板'!$C:$C,$A$2,'[6]白单流水  导入新模板'!$AF:$AF,$C$104,'[6]白单流水  导入新模板'!$AA:$AA,AJ$3,'[6]白单流水  导入新模板'!$K:$K,$C116)</f>
        <v>0</v>
      </c>
      <c r="AK116" s="48">
        <f>SUMIFS('[6]白单流水  导入新模板'!$S:$S,'[6]白单流水  导入新模板'!$C:$C,$A$2,'[6]白单流水  导入新模板'!$AF:$AF,$C$104,'[6]白单流水  导入新模板'!$AA:$AA,AK$3,'[6]白单流水  导入新模板'!$K:$K,$C116)</f>
        <v>0</v>
      </c>
      <c r="AL116" s="48">
        <f>SUMIFS('[6]白单流水  导入新模板'!$S:$S,'[6]白单流水  导入新模板'!$C:$C,$A$2,'[6]白单流水  导入新模板'!$AF:$AF,$C$104,'[6]白单流水  导入新模板'!$AA:$AA,AL$3,'[6]白单流水  导入新模板'!$K:$K,$C116)</f>
        <v>0</v>
      </c>
      <c r="AM116" s="48">
        <f>SUMIFS('[6]白单流水  导入新模板'!$S:$S,'[6]白单流水  导入新模板'!$C:$C,$A$2,'[6]白单流水  导入新模板'!$AF:$AF,$C$104,'[6]白单流水  导入新模板'!$AA:$AA,AM$3,'[6]白单流水  导入新模板'!$K:$K,$C116)</f>
        <v>0</v>
      </c>
      <c r="AN116" s="48">
        <f>SUMIFS('[6]白单流水  导入新模板'!$S:$S,'[6]白单流水  导入新模板'!$C:$C,$A$2,'[6]白单流水  导入新模板'!$AF:$AF,$C$104,'[6]白单流水  导入新模板'!$AA:$AA,AN$3,'[6]白单流水  导入新模板'!$K:$K,$C116)</f>
        <v>0</v>
      </c>
      <c r="AO116" s="48">
        <f>SUMIFS('[6]白单流水  导入新模板'!$S:$S,'[6]白单流水  导入新模板'!$C:$C,$A$2,'[6]白单流水  导入新模板'!$AF:$AF,$C$104,'[6]白单流水  导入新模板'!$AA:$AA,AO$3,'[6]白单流水  导入新模板'!$K:$K,$C116)</f>
        <v>0</v>
      </c>
      <c r="AP116" s="48">
        <f>SUMIFS('[6]白单流水  导入新模板'!$S:$S,'[6]白单流水  导入新模板'!$C:$C,$A$2,'[6]白单流水  导入新模板'!$AF:$AF,$C$104,'[6]白单流水  导入新模板'!$AA:$AA,AP$3,'[6]白单流水  导入新模板'!$K:$K,$C116)</f>
        <v>0</v>
      </c>
      <c r="AQ116" s="48">
        <f>SUMIFS('[6]白单流水  导入新模板'!$S:$S,'[6]白单流水  导入新模板'!$C:$C,$A$2,'[6]白单流水  导入新模板'!$AF:$AF,$C$104,'[6]白单流水  导入新模板'!$AA:$AA,AQ$3,'[6]白单流水  导入新模板'!$K:$K,$C116)</f>
        <v>0</v>
      </c>
      <c r="AR116" s="48">
        <f>SUMIFS('[6]白单流水  导入新模板'!$S:$S,'[6]白单流水  导入新模板'!$C:$C,$A$2,'[6]白单流水  导入新模板'!$AF:$AF,$C$104,'[6]白单流水  导入新模板'!$AA:$AA,AR$3,'[6]白单流水  导入新模板'!$K:$K,$C116)</f>
        <v>0</v>
      </c>
      <c r="AS116" s="48">
        <f>SUMIFS('[6]白单流水  导入新模板'!$S:$S,'[6]白单流水  导入新模板'!$C:$C,$A$2,'[6]白单流水  导入新模板'!$AF:$AF,$C$104,'[6]白单流水  导入新模板'!$AA:$AA,AS$3,'[6]白单流水  导入新模板'!$K:$K,$C116)</f>
        <v>0</v>
      </c>
      <c r="AT116" s="64"/>
    </row>
    <row r="117" ht="15.6" spans="1:47">
      <c r="A117" s="41"/>
      <c r="B117" s="62"/>
      <c r="C117" s="65" t="s">
        <v>70</v>
      </c>
      <c r="D117" s="66">
        <f>E117*F117</f>
        <v>33750</v>
      </c>
      <c r="E117" s="66">
        <v>3375</v>
      </c>
      <c r="F117" s="67">
        <v>10</v>
      </c>
      <c r="G117" s="50">
        <f>IFERROR(SUM(K117:AC117,AE117)/D117,)</f>
        <v>0.962962962962963</v>
      </c>
      <c r="H117" s="50"/>
      <c r="I117" s="51">
        <f t="array" ref="I117">SUMPRODUCT(('[6]白单流水  导入新模板'!$C:$C=$A$2)*('[6]白单流水  导入新模板'!$AF:$AF=$C$104)*('[6]白单流水  导入新模板'!$K:$K="代收")*(ISNUMBER(FIND(LEFT($C117,4),'[6]白单流水  导入新模板'!$M:$M,1))),'[6]白单流水  导入新模板'!$S:$S)</f>
        <v>0</v>
      </c>
      <c r="J117" s="50"/>
      <c r="K117" s="66"/>
      <c r="L117" s="48">
        <f>SUMIFS('[6]白单流水  导入新模板'!$S:$S,'[6]白单流水  导入新模板'!$C:$C,$A$2,'[6]白单流水  导入新模板'!$AF:$AF,$C$104,'[6]白单流水  导入新模板'!$AB:$AB,LEFT(LEFT(L$3,4),4),'[6]白单流水  导入新模板'!$K:$K,$C117)</f>
        <v>0</v>
      </c>
      <c r="M117" s="48">
        <f>SUMIFS('[6]白单流水  导入新模板'!$S:$S,'[6]白单流水  导入新模板'!$C:$C,$A$2,'[6]白单流水  导入新模板'!$AF:$AF,$C$104,'[6]白单流水  导入新模板'!$AB:$AB,LEFT(LEFT(M$3,4),4),'[6]白单流水  导入新模板'!$K:$K,$C117)</f>
        <v>0</v>
      </c>
      <c r="N117" s="48">
        <f>SUMIFS('[6]白单流水  导入新模板'!$S:$S,'[6]白单流水  导入新模板'!$C:$C,$A$2,'[6]白单流水  导入新模板'!$AF:$AF,$C$104,'[6]白单流水  导入新模板'!$AB:$AB,LEFT(LEFT(N$3,4),4),'[6]白单流水  导入新模板'!$K:$K,$C117)</f>
        <v>0</v>
      </c>
      <c r="O117" s="48">
        <f>SUMIFS('[6]白单流水  导入新模板'!$S:$S,'[6]白单流水  导入新模板'!$C:$C,$A$2,'[6]白单流水  导入新模板'!$AF:$AF,$C$104,'[6]白单流水  导入新模板'!$AB:$AB,LEFT(LEFT(O$3,4),4),'[6]白单流水  导入新模板'!$K:$K,$C117)</f>
        <v>0</v>
      </c>
      <c r="P117" s="48">
        <f>SUMIFS('[6]白单流水  导入新模板'!$S:$S,'[6]白单流水  导入新模板'!$C:$C,$A$2,'[6]白单流水  导入新模板'!$AF:$AF,$C$104,'[6]白单流水  导入新模板'!$AB:$AB,LEFT(LEFT(P$3,4),4),'[6]白单流水  导入新模板'!$K:$K,$C117)</f>
        <v>0</v>
      </c>
      <c r="Q117" s="48">
        <f>SUMIFS('[6]白单流水  导入新模板'!$S:$S,'[6]白单流水  导入新模板'!$C:$C,$A$2,'[6]白单流水  导入新模板'!$AF:$AF,$C$104,'[6]白单流水  导入新模板'!$AB:$AB,LEFT(LEFT(Q$3,4),4),'[6]白单流水  导入新模板'!$K:$K,$C117)</f>
        <v>0</v>
      </c>
      <c r="R117" s="48">
        <f>SUMIFS('[6]白单流水  导入新模板'!$S:$S,'[6]白单流水  导入新模板'!$C:$C,$A$2,'[6]白单流水  导入新模板'!$AF:$AF,$C$104,'[6]白单流水  导入新模板'!$AB:$AB,LEFT(LEFT(R$3,4),4),'[6]白单流水  导入新模板'!$K:$K,$C117)</f>
        <v>0</v>
      </c>
      <c r="S117" s="48">
        <f>SUMIFS('[6]白单流水  导入新模板'!$S:$S,'[6]白单流水  导入新模板'!$C:$C,$A$2,'[6]白单流水  导入新模板'!$AF:$AF,$C$104,'[6]白单流水  导入新模板'!$AB:$AB,LEFT(LEFT(S$3,4),4),'[6]白单流水  导入新模板'!$K:$K,$C117)</f>
        <v>0</v>
      </c>
      <c r="T117" s="48">
        <f>SUMIFS('[6]白单流水  导入新模板'!$S:$S,'[6]白单流水  导入新模板'!$C:$C,$A$2,'[6]白单流水  导入新模板'!$AF:$AF,$C$104,'[6]白单流水  导入新模板'!$AB:$AB,LEFT(LEFT(T$3,4),4),'[6]白单流水  导入新模板'!$K:$K,$C117)</f>
        <v>0</v>
      </c>
      <c r="U117" s="48">
        <f>SUMIFS('[6]白单流水  导入新模板'!$S:$S,'[6]白单流水  导入新模板'!$C:$C,$A$2,'[6]白单流水  导入新模板'!$AF:$AF,$C$104,'[6]白单流水  导入新模板'!$AB:$AB,LEFT(LEFT(U$3,4),4),'[6]白单流水  导入新模板'!$K:$K,$C117)</f>
        <v>0</v>
      </c>
      <c r="V117" s="48">
        <f>SUMIFS('[6]白单流水  导入新模板'!$S:$S,'[6]白单流水  导入新模板'!$C:$C,$A$2,'[6]白单流水  导入新模板'!$AF:$AF,$C$104,'[6]白单流水  导入新模板'!$AB:$AB,LEFT(LEFT(V$3,4),4),'[6]白单流水  导入新模板'!$K:$K,$C117)</f>
        <v>0</v>
      </c>
      <c r="W117" s="48">
        <f>SUMIFS('[6]白单流水  导入新模板'!$S:$S,'[6]白单流水  导入新模板'!$C:$C,$A$2,'[6]白单流水  导入新模板'!$AF:$AF,$C$104,'[6]白单流水  导入新模板'!$AB:$AB,LEFT(LEFT(W$3,4),4),'[6]白单流水  导入新模板'!$K:$K,$C117)</f>
        <v>0</v>
      </c>
      <c r="X117" s="48">
        <f>SUMIFS('[6]白单流水  导入新模板'!$S:$S,'[6]白单流水  导入新模板'!$C:$C,$A$2,'[6]白单流水  导入新模板'!$AF:$AF,$C$104,'[6]白单流水  导入新模板'!$AB:$AB,LEFT(LEFT(X$3,4),4),'[6]白单流水  导入新模板'!$K:$K,$C117)</f>
        <v>31250</v>
      </c>
      <c r="Y117" s="48">
        <f>SUMIFS('[6]白单流水  导入新模板'!$S:$S,'[6]白单流水  导入新模板'!$C:$C,$A$2,'[6]白单流水  导入新模板'!$AF:$AF,$C$104,'[6]白单流水  导入新模板'!$AB:$AB,LEFT(LEFT(Y$3,4),4),'[6]白单流水  导入新模板'!$K:$K,$C117)</f>
        <v>1250</v>
      </c>
      <c r="Z117" s="48">
        <f>SUMIFS('[6]白单流水  导入新模板'!$S:$S,'[6]白单流水  导入新模板'!$C:$C,$A$2,'[6]白单流水  导入新模板'!$AF:$AF,$C$104,'[6]白单流水  导入新模板'!$AB:$AB,LEFT(LEFT(Z$3,4),4),'[6]白单流水  导入新模板'!$K:$K,$C117)</f>
        <v>0</v>
      </c>
      <c r="AA117" s="48">
        <f>SUMIFS('[6]白单流水  导入新模板'!$S:$S,'[6]白单流水  导入新模板'!$C:$C,$A$2,'[6]白单流水  导入新模板'!$AF:$AF,$C$104,'[6]白单流水  导入新模板'!$AB:$AB,LEFT(LEFT(AA$3,4),4),'[6]白单流水  导入新模板'!$K:$K,$C117)</f>
        <v>0</v>
      </c>
      <c r="AB117" s="48">
        <f>SUMIFS('[6]白单流水  导入新模板'!$S:$S,'[6]白单流水  导入新模板'!$C:$C,$A$2,'[6]白单流水  导入新模板'!$AF:$AF,$C$104,'[6]白单流水  导入新模板'!$AB:$AB,LEFT(LEFT(AB$3,4),4),'[6]白单流水  导入新模板'!$K:$K,$C117)</f>
        <v>0</v>
      </c>
      <c r="AC117" s="48">
        <f>SUMIFS('[6]白单流水  导入新模板'!$S:$S,'[6]白单流水  导入新模板'!$C:$C,$A$2,'[6]白单流水  导入新模板'!$AF:$AF,$C$104,'[6]白单流水  导入新模板'!$AB:$AB,LEFT(LEFT(AC$3,4),4),'[6]白单流水  导入新模板'!$K:$K,$C117)</f>
        <v>0</v>
      </c>
      <c r="AD117" s="53">
        <f>D117-SUM(T117:AC117)</f>
        <v>1250</v>
      </c>
      <c r="AE117" s="53">
        <f>SUM(AH117:AS117)</f>
        <v>0</v>
      </c>
      <c r="AF117" s="54"/>
      <c r="AG117" s="55">
        <f>AD117-AE117-AF117</f>
        <v>1250</v>
      </c>
      <c r="AH117" s="48">
        <f>SUMIFS('[6]白单流水  导入新模板'!$S:$S,'[6]白单流水  导入新模板'!$C:$C,$A$2,'[6]白单流水  导入新模板'!$AF:$AF,$C$104,'[6]白单流水  导入新模板'!$AA:$AA,AH$3,'[6]白单流水  导入新模板'!$K:$K,$C117)</f>
        <v>0</v>
      </c>
      <c r="AI117" s="48">
        <f>SUMIFS('[6]白单流水  导入新模板'!$S:$S,'[6]白单流水  导入新模板'!$C:$C,$A$2,'[6]白单流水  导入新模板'!$AF:$AF,$C$104,'[6]白单流水  导入新模板'!$AA:$AA,AI$3,'[6]白单流水  导入新模板'!$K:$K,$C117)</f>
        <v>0</v>
      </c>
      <c r="AJ117" s="48">
        <f>SUMIFS('[6]白单流水  导入新模板'!$S:$S,'[6]白单流水  导入新模板'!$C:$C,$A$2,'[6]白单流水  导入新模板'!$AF:$AF,$C$104,'[6]白单流水  导入新模板'!$AA:$AA,AJ$3,'[6]白单流水  导入新模板'!$K:$K,$C117)</f>
        <v>0</v>
      </c>
      <c r="AK117" s="48">
        <f>SUMIFS('[6]白单流水  导入新模板'!$S:$S,'[6]白单流水  导入新模板'!$C:$C,$A$2,'[6]白单流水  导入新模板'!$AF:$AF,$C$104,'[6]白单流水  导入新模板'!$AA:$AA,AK$3,'[6]白单流水  导入新模板'!$K:$K,$C117)</f>
        <v>0</v>
      </c>
      <c r="AL117" s="48">
        <f>SUMIFS('[6]白单流水  导入新模板'!$S:$S,'[6]白单流水  导入新模板'!$C:$C,$A$2,'[6]白单流水  导入新模板'!$AF:$AF,$C$104,'[6]白单流水  导入新模板'!$AA:$AA,AL$3,'[6]白单流水  导入新模板'!$K:$K,$C117)</f>
        <v>0</v>
      </c>
      <c r="AM117" s="48">
        <f>SUMIFS('[6]白单流水  导入新模板'!$S:$S,'[6]白单流水  导入新模板'!$C:$C,$A$2,'[6]白单流水  导入新模板'!$AF:$AF,$C$104,'[6]白单流水  导入新模板'!$AA:$AA,AM$3,'[6]白单流水  导入新模板'!$K:$K,$C117)</f>
        <v>0</v>
      </c>
      <c r="AN117" s="48">
        <f>SUMIFS('[6]白单流水  导入新模板'!$S:$S,'[6]白单流水  导入新模板'!$C:$C,$A$2,'[6]白单流水  导入新模板'!$AF:$AF,$C$104,'[6]白单流水  导入新模板'!$AA:$AA,AN$3,'[6]白单流水  导入新模板'!$K:$K,$C117)</f>
        <v>0</v>
      </c>
      <c r="AO117" s="48">
        <f>SUMIFS('[6]白单流水  导入新模板'!$S:$S,'[6]白单流水  导入新模板'!$C:$C,$A$2,'[6]白单流水  导入新模板'!$AF:$AF,$C$104,'[6]白单流水  导入新模板'!$AA:$AA,AO$3,'[6]白单流水  导入新模板'!$K:$K,$C117)</f>
        <v>0</v>
      </c>
      <c r="AP117" s="48">
        <f>SUMIFS('[6]白单流水  导入新模板'!$S:$S,'[6]白单流水  导入新模板'!$C:$C,$A$2,'[6]白单流水  导入新模板'!$AF:$AF,$C$104,'[6]白单流水  导入新模板'!$AA:$AA,AP$3,'[6]白单流水  导入新模板'!$K:$K,$C117)</f>
        <v>0</v>
      </c>
      <c r="AQ117" s="48">
        <f>SUMIFS('[6]白单流水  导入新模板'!$S:$S,'[6]白单流水  导入新模板'!$C:$C,$A$2,'[6]白单流水  导入新模板'!$AF:$AF,$C$104,'[6]白单流水  导入新模板'!$AA:$AA,AQ$3,'[6]白单流水  导入新模板'!$K:$K,$C117)</f>
        <v>0</v>
      </c>
      <c r="AR117" s="48">
        <f>SUMIFS('[6]白单流水  导入新模板'!$S:$S,'[6]白单流水  导入新模板'!$C:$C,$A$2,'[6]白单流水  导入新模板'!$AF:$AF,$C$104,'[6]白单流水  导入新模板'!$AA:$AA,AR$3,'[6]白单流水  导入新模板'!$K:$K,$C117)</f>
        <v>0</v>
      </c>
      <c r="AS117" s="48">
        <f>SUMIFS('[6]白单流水  导入新模板'!$S:$S,'[6]白单流水  导入新模板'!$C:$C,$A$2,'[6]白单流水  导入新模板'!$AF:$AF,$C$104,'[6]白单流水  导入新模板'!$AA:$AA,AS$3,'[6]白单流水  导入新模板'!$K:$K,$C117)</f>
        <v>0</v>
      </c>
      <c r="AT117" s="69"/>
    </row>
    <row r="118" ht="15.6" spans="1:47">
      <c r="A118" s="41"/>
      <c r="B118" s="62"/>
      <c r="C118" s="65" t="s">
        <v>71</v>
      </c>
      <c r="D118" s="66">
        <f>E118*F118</f>
        <v>40500</v>
      </c>
      <c r="E118" s="66">
        <v>3375</v>
      </c>
      <c r="F118" s="67">
        <v>12</v>
      </c>
      <c r="G118" s="50">
        <f>IFERROR(SUM(K118:AC118,AE118)/D118,)</f>
        <v>1</v>
      </c>
      <c r="H118" s="50"/>
      <c r="I118" s="51">
        <f t="array" ref="I118">SUMPRODUCT(('[6]白单流水  导入新模板'!$C:$C=$A$2)*('[6]白单流水  导入新模板'!$AF:$AF=$C$104)*('[6]白单流水  导入新模板'!$K:$K="代收")*(ISNUMBER(FIND(LEFT($C118,4),'[6]白单流水  导入新模板'!$M:$M,1))),'[6]白单流水  导入新模板'!$S:$S)</f>
        <v>0</v>
      </c>
      <c r="J118" s="50"/>
      <c r="K118" s="52"/>
      <c r="L118" s="48">
        <f>SUMIFS('[6]白单流水  导入新模板'!$S:$S,'[6]白单流水  导入新模板'!$C:$C,$A$2,'[6]白单流水  导入新模板'!$AF:$AF,$C$104,'[6]白单流水  导入新模板'!$AB:$AB,LEFT(LEFT(L$3,4),4),'[6]白单流水  导入新模板'!$K:$K,$C118)</f>
        <v>0</v>
      </c>
      <c r="M118" s="48">
        <f>SUMIFS('[6]白单流水  导入新模板'!$S:$S,'[6]白单流水  导入新模板'!$C:$C,$A$2,'[6]白单流水  导入新模板'!$AF:$AF,$C$104,'[6]白单流水  导入新模板'!$AB:$AB,LEFT(LEFT(M$3,4),4),'[6]白单流水  导入新模板'!$K:$K,$C118)</f>
        <v>0</v>
      </c>
      <c r="N118" s="48">
        <f>SUMIFS('[6]白单流水  导入新模板'!$S:$S,'[6]白单流水  导入新模板'!$C:$C,$A$2,'[6]白单流水  导入新模板'!$AF:$AF,$C$104,'[6]白单流水  导入新模板'!$AB:$AB,LEFT(LEFT(N$3,4),4),'[6]白单流水  导入新模板'!$K:$K,$C118)</f>
        <v>0</v>
      </c>
      <c r="O118" s="48">
        <f>SUMIFS('[6]白单流水  导入新模板'!$S:$S,'[6]白单流水  导入新模板'!$C:$C,$A$2,'[6]白单流水  导入新模板'!$AF:$AF,$C$104,'[6]白单流水  导入新模板'!$AB:$AB,LEFT(LEFT(O$3,4),4),'[6]白单流水  导入新模板'!$K:$K,$C118)</f>
        <v>0</v>
      </c>
      <c r="P118" s="48">
        <f>SUMIFS('[6]白单流水  导入新模板'!$S:$S,'[6]白单流水  导入新模板'!$C:$C,$A$2,'[6]白单流水  导入新模板'!$AF:$AF,$C$104,'[6]白单流水  导入新模板'!$AB:$AB,LEFT(LEFT(P$3,4),4),'[6]白单流水  导入新模板'!$K:$K,$C118)</f>
        <v>0</v>
      </c>
      <c r="Q118" s="48">
        <f>SUMIFS('[6]白单流水  导入新模板'!$S:$S,'[6]白单流水  导入新模板'!$C:$C,$A$2,'[6]白单流水  导入新模板'!$AF:$AF,$C$104,'[6]白单流水  导入新模板'!$AB:$AB,LEFT(LEFT(Q$3,4),4),'[6]白单流水  导入新模板'!$K:$K,$C118)</f>
        <v>0</v>
      </c>
      <c r="R118" s="48">
        <f>SUMIFS('[6]白单流水  导入新模板'!$S:$S,'[6]白单流水  导入新模板'!$C:$C,$A$2,'[6]白单流水  导入新模板'!$AF:$AF,$C$104,'[6]白单流水  导入新模板'!$AB:$AB,LEFT(LEFT(R$3,4),4),'[6]白单流水  导入新模板'!$K:$K,$C118)</f>
        <v>0</v>
      </c>
      <c r="S118" s="48">
        <f>SUMIFS('[6]白单流水  导入新模板'!$S:$S,'[6]白单流水  导入新模板'!$C:$C,$A$2,'[6]白单流水  导入新模板'!$AF:$AF,$C$104,'[6]白单流水  导入新模板'!$AB:$AB,LEFT(LEFT(S$3,4),4),'[6]白单流水  导入新模板'!$K:$K,$C118)</f>
        <v>0</v>
      </c>
      <c r="T118" s="48">
        <f>SUMIFS('[6]白单流水  导入新模板'!$S:$S,'[6]白单流水  导入新模板'!$C:$C,$A$2,'[6]白单流水  导入新模板'!$AF:$AF,$C$104,'[6]白单流水  导入新模板'!$AB:$AB,LEFT(LEFT(T$3,4),4),'[6]白单流水  导入新模板'!$K:$K,$C118)</f>
        <v>0</v>
      </c>
      <c r="U118" s="48">
        <f>SUMIFS('[6]白单流水  导入新模板'!$S:$S,'[6]白单流水  导入新模板'!$C:$C,$A$2,'[6]白单流水  导入新模板'!$AF:$AF,$C$104,'[6]白单流水  导入新模板'!$AB:$AB,LEFT(LEFT(U$3,4),4),'[6]白单流水  导入新模板'!$K:$K,$C118)</f>
        <v>0</v>
      </c>
      <c r="V118" s="48">
        <f>SUMIFS('[6]白单流水  导入新模板'!$S:$S,'[6]白单流水  导入新模板'!$C:$C,$A$2,'[6]白单流水  导入新模板'!$AF:$AF,$C$104,'[6]白单流水  导入新模板'!$AB:$AB,LEFT(LEFT(V$3,4),4),'[6]白单流水  导入新模板'!$K:$K,$C118)</f>
        <v>0</v>
      </c>
      <c r="W118" s="48">
        <f>SUMIFS('[6]白单流水  导入新模板'!$S:$S,'[6]白单流水  导入新模板'!$C:$C,$A$2,'[6]白单流水  导入新模板'!$AF:$AF,$C$104,'[6]白单流水  导入新模板'!$AB:$AB,LEFT(LEFT(W$3,4),4),'[6]白单流水  导入新模板'!$K:$K,$C118)</f>
        <v>0</v>
      </c>
      <c r="X118" s="48">
        <f>SUMIFS('[6]白单流水  导入新模板'!$S:$S,'[6]白单流水  导入新模板'!$C:$C,$A$2,'[6]白单流水  导入新模板'!$AF:$AF,$C$104,'[6]白单流水  导入新模板'!$AB:$AB,LEFT(LEFT(X$3,4),4),'[6]白单流水  导入新模板'!$K:$K,$C118)</f>
        <v>750</v>
      </c>
      <c r="Y118" s="48">
        <f>SUMIFS('[6]白单流水  导入新模板'!$S:$S,'[6]白单流水  导入新模板'!$C:$C,$A$2,'[6]白单流水  导入新模板'!$AF:$AF,$C$104,'[6]白单流水  导入新模板'!$AB:$AB,LEFT(LEFT(Y$3,4),4),'[6]白单流水  导入新模板'!$K:$K,$C118)</f>
        <v>39750</v>
      </c>
      <c r="Z118" s="48">
        <f>SUMIFS('[6]白单流水  导入新模板'!$S:$S,'[6]白单流水  导入新模板'!$C:$C,$A$2,'[6]白单流水  导入新模板'!$AF:$AF,$C$104,'[6]白单流水  导入新模板'!$AB:$AB,LEFT(LEFT(Z$3,4),4),'[6]白单流水  导入新模板'!$K:$K,$C118)</f>
        <v>0</v>
      </c>
      <c r="AA118" s="48">
        <f>SUMIFS('[6]白单流水  导入新模板'!$S:$S,'[6]白单流水  导入新模板'!$C:$C,$A$2,'[6]白单流水  导入新模板'!$AF:$AF,$C$104,'[6]白单流水  导入新模板'!$AB:$AB,LEFT(LEFT(AA$3,4),4),'[6]白单流水  导入新模板'!$K:$K,$C118)</f>
        <v>0</v>
      </c>
      <c r="AB118" s="48">
        <f>SUMIFS('[6]白单流水  导入新模板'!$S:$S,'[6]白单流水  导入新模板'!$C:$C,$A$2,'[6]白单流水  导入新模板'!$AF:$AF,$C$104,'[6]白单流水  导入新模板'!$AB:$AB,LEFT(LEFT(AB$3,4),4),'[6]白单流水  导入新模板'!$K:$K,$C118)</f>
        <v>0</v>
      </c>
      <c r="AC118" s="48">
        <f>SUMIFS('[6]白单流水  导入新模板'!$S:$S,'[6]白单流水  导入新模板'!$C:$C,$A$2,'[6]白单流水  导入新模板'!$AF:$AF,$C$104,'[6]白单流水  导入新模板'!$AB:$AB,LEFT(LEFT(AC$3,4),4),'[6]白单流水  导入新模板'!$K:$K,$C118)</f>
        <v>0</v>
      </c>
      <c r="AD118" s="53">
        <f>D118-SUM(T118:AC118)</f>
        <v>0</v>
      </c>
      <c r="AE118" s="53">
        <f>SUM(AH118:AS118)</f>
        <v>0</v>
      </c>
      <c r="AF118" s="54"/>
      <c r="AG118" s="55">
        <f>AD118-AE118-AF118</f>
        <v>0</v>
      </c>
      <c r="AH118" s="48">
        <f>SUMIFS('[6]白单流水  导入新模板'!$S:$S,'[6]白单流水  导入新模板'!$C:$C,$A$2,'[6]白单流水  导入新模板'!$AF:$AF,$C$104,'[6]白单流水  导入新模板'!$AA:$AA,AH$3,'[6]白单流水  导入新模板'!$K:$K,$C118)</f>
        <v>0</v>
      </c>
      <c r="AI118" s="48">
        <f>SUMIFS('[6]白单流水  导入新模板'!$S:$S,'[6]白单流水  导入新模板'!$C:$C,$A$2,'[6]白单流水  导入新模板'!$AF:$AF,$C$104,'[6]白单流水  导入新模板'!$AA:$AA,AI$3,'[6]白单流水  导入新模板'!$K:$K,$C118)</f>
        <v>0</v>
      </c>
      <c r="AJ118" s="48">
        <f>SUMIFS('[6]白单流水  导入新模板'!$S:$S,'[6]白单流水  导入新模板'!$C:$C,$A$2,'[6]白单流水  导入新模板'!$AF:$AF,$C$104,'[6]白单流水  导入新模板'!$AA:$AA,AJ$3,'[6]白单流水  导入新模板'!$K:$K,$C118)</f>
        <v>0</v>
      </c>
      <c r="AK118" s="48">
        <f>SUMIFS('[6]白单流水  导入新模板'!$S:$S,'[6]白单流水  导入新模板'!$C:$C,$A$2,'[6]白单流水  导入新模板'!$AF:$AF,$C$104,'[6]白单流水  导入新模板'!$AA:$AA,AK$3,'[6]白单流水  导入新模板'!$K:$K,$C118)</f>
        <v>0</v>
      </c>
      <c r="AL118" s="48">
        <f>SUMIFS('[6]白单流水  导入新模板'!$S:$S,'[6]白单流水  导入新模板'!$C:$C,$A$2,'[6]白单流水  导入新模板'!$AF:$AF,$C$104,'[6]白单流水  导入新模板'!$AA:$AA,AL$3,'[6]白单流水  导入新模板'!$K:$K,$C118)</f>
        <v>0</v>
      </c>
      <c r="AM118" s="48">
        <f>SUMIFS('[6]白单流水  导入新模板'!$S:$S,'[6]白单流水  导入新模板'!$C:$C,$A$2,'[6]白单流水  导入新模板'!$AF:$AF,$C$104,'[6]白单流水  导入新模板'!$AA:$AA,AM$3,'[6]白单流水  导入新模板'!$K:$K,$C118)</f>
        <v>0</v>
      </c>
      <c r="AN118" s="48">
        <f>SUMIFS('[6]白单流水  导入新模板'!$S:$S,'[6]白单流水  导入新模板'!$C:$C,$A$2,'[6]白单流水  导入新模板'!$AF:$AF,$C$104,'[6]白单流水  导入新模板'!$AA:$AA,AN$3,'[6]白单流水  导入新模板'!$K:$K,$C118)</f>
        <v>0</v>
      </c>
      <c r="AO118" s="48">
        <f>SUMIFS('[6]白单流水  导入新模板'!$S:$S,'[6]白单流水  导入新模板'!$C:$C,$A$2,'[6]白单流水  导入新模板'!$AF:$AF,$C$104,'[6]白单流水  导入新模板'!$AA:$AA,AO$3,'[6]白单流水  导入新模板'!$K:$K,$C118)</f>
        <v>0</v>
      </c>
      <c r="AP118" s="48">
        <f>SUMIFS('[6]白单流水  导入新模板'!$S:$S,'[6]白单流水  导入新模板'!$C:$C,$A$2,'[6]白单流水  导入新模板'!$AF:$AF,$C$104,'[6]白单流水  导入新模板'!$AA:$AA,AP$3,'[6]白单流水  导入新模板'!$K:$K,$C118)</f>
        <v>0</v>
      </c>
      <c r="AQ118" s="48">
        <f>SUMIFS('[6]白单流水  导入新模板'!$S:$S,'[6]白单流水  导入新模板'!$C:$C,$A$2,'[6]白单流水  导入新模板'!$AF:$AF,$C$104,'[6]白单流水  导入新模板'!$AA:$AA,AQ$3,'[6]白单流水  导入新模板'!$K:$K,$C118)</f>
        <v>0</v>
      </c>
      <c r="AR118" s="48">
        <f>SUMIFS('[6]白单流水  导入新模板'!$S:$S,'[6]白单流水  导入新模板'!$C:$C,$A$2,'[6]白单流水  导入新模板'!$AF:$AF,$C$104,'[6]白单流水  导入新模板'!$AA:$AA,AR$3,'[6]白单流水  导入新模板'!$K:$K,$C118)</f>
        <v>0</v>
      </c>
      <c r="AS118" s="48">
        <f>SUMIFS('[6]白单流水  导入新模板'!$S:$S,'[6]白单流水  导入新模板'!$C:$C,$A$2,'[6]白单流水  导入新模板'!$AF:$AF,$C$104,'[6]白单流水  导入新模板'!$AA:$AA,AS$3,'[6]白单流水  导入新模板'!$K:$K,$C118)</f>
        <v>0</v>
      </c>
      <c r="AT118" s="56"/>
    </row>
    <row r="119" ht="15.6" spans="1:47">
      <c r="A119" s="41"/>
      <c r="B119" s="62"/>
      <c r="C119" s="65" t="s">
        <v>72</v>
      </c>
      <c r="D119" s="66">
        <f>E119*F119</f>
        <v>40500</v>
      </c>
      <c r="E119" s="66">
        <v>3375</v>
      </c>
      <c r="F119" s="67">
        <v>12</v>
      </c>
      <c r="G119" s="50">
        <f>IFERROR(SUM(K119:AC119,AE119)/D119,)</f>
        <v>1</v>
      </c>
      <c r="H119" s="50"/>
      <c r="I119" s="51">
        <f t="array" ref="I119">SUMPRODUCT(('[6]白单流水  导入新模板'!$C:$C=$A$2)*('[6]白单流水  导入新模板'!$AF:$AF=$C$104)*('[6]白单流水  导入新模板'!$K:$K="代收")*(ISNUMBER(FIND(LEFT($C119,4),'[6]白单流水  导入新模板'!$M:$M,1))),'[6]白单流水  导入新模板'!$S:$S)</f>
        <v>0</v>
      </c>
      <c r="J119" s="50"/>
      <c r="K119" s="66"/>
      <c r="L119" s="48">
        <f>SUMIFS('[6]白单流水  导入新模板'!$S:$S,'[6]白单流水  导入新模板'!$C:$C,$A$2,'[6]白单流水  导入新模板'!$AF:$AF,$C$104,'[6]白单流水  导入新模板'!$AB:$AB,LEFT(LEFT(L$3,4),4),'[6]白单流水  导入新模板'!$K:$K,$C119)</f>
        <v>0</v>
      </c>
      <c r="M119" s="48">
        <f>SUMIFS('[6]白单流水  导入新模板'!$S:$S,'[6]白单流水  导入新模板'!$C:$C,$A$2,'[6]白单流水  导入新模板'!$AF:$AF,$C$104,'[6]白单流水  导入新模板'!$AB:$AB,LEFT(LEFT(M$3,4),4),'[6]白单流水  导入新模板'!$K:$K,$C119)</f>
        <v>0</v>
      </c>
      <c r="N119" s="48">
        <f>SUMIFS('[6]白单流水  导入新模板'!$S:$S,'[6]白单流水  导入新模板'!$C:$C,$A$2,'[6]白单流水  导入新模板'!$AF:$AF,$C$104,'[6]白单流水  导入新模板'!$AB:$AB,LEFT(LEFT(N$3,4),4),'[6]白单流水  导入新模板'!$K:$K,$C119)</f>
        <v>0</v>
      </c>
      <c r="O119" s="48">
        <f>SUMIFS('[6]白单流水  导入新模板'!$S:$S,'[6]白单流水  导入新模板'!$C:$C,$A$2,'[6]白单流水  导入新模板'!$AF:$AF,$C$104,'[6]白单流水  导入新模板'!$AB:$AB,LEFT(LEFT(O$3,4),4),'[6]白单流水  导入新模板'!$K:$K,$C119)</f>
        <v>0</v>
      </c>
      <c r="P119" s="48">
        <f>SUMIFS('[6]白单流水  导入新模板'!$S:$S,'[6]白单流水  导入新模板'!$C:$C,$A$2,'[6]白单流水  导入新模板'!$AF:$AF,$C$104,'[6]白单流水  导入新模板'!$AB:$AB,LEFT(LEFT(P$3,4),4),'[6]白单流水  导入新模板'!$K:$K,$C119)</f>
        <v>0</v>
      </c>
      <c r="Q119" s="48">
        <f>SUMIFS('[6]白单流水  导入新模板'!$S:$S,'[6]白单流水  导入新模板'!$C:$C,$A$2,'[6]白单流水  导入新模板'!$AF:$AF,$C$104,'[6]白单流水  导入新模板'!$AB:$AB,LEFT(LEFT(Q$3,4),4),'[6]白单流水  导入新模板'!$K:$K,$C119)</f>
        <v>0</v>
      </c>
      <c r="R119" s="48">
        <f>SUMIFS('[6]白单流水  导入新模板'!$S:$S,'[6]白单流水  导入新模板'!$C:$C,$A$2,'[6]白单流水  导入新模板'!$AF:$AF,$C$104,'[6]白单流水  导入新模板'!$AB:$AB,LEFT(LEFT(R$3,4),4),'[6]白单流水  导入新模板'!$K:$K,$C119)</f>
        <v>0</v>
      </c>
      <c r="S119" s="48">
        <f>SUMIFS('[6]白单流水  导入新模板'!$S:$S,'[6]白单流水  导入新模板'!$C:$C,$A$2,'[6]白单流水  导入新模板'!$AF:$AF,$C$104,'[6]白单流水  导入新模板'!$AB:$AB,LEFT(LEFT(S$3,4),4),'[6]白单流水  导入新模板'!$K:$K,$C119)</f>
        <v>0</v>
      </c>
      <c r="T119" s="48">
        <f>SUMIFS('[6]白单流水  导入新模板'!$S:$S,'[6]白单流水  导入新模板'!$C:$C,$A$2,'[6]白单流水  导入新模板'!$AF:$AF,$C$104,'[6]白单流水  导入新模板'!$AB:$AB,LEFT(LEFT(T$3,4),4),'[6]白单流水  导入新模板'!$K:$K,$C119)</f>
        <v>0</v>
      </c>
      <c r="U119" s="48">
        <f>SUMIFS('[6]白单流水  导入新模板'!$S:$S,'[6]白单流水  导入新模板'!$C:$C,$A$2,'[6]白单流水  导入新模板'!$AF:$AF,$C$104,'[6]白单流水  导入新模板'!$AB:$AB,LEFT(LEFT(U$3,4),4),'[6]白单流水  导入新模板'!$K:$K,$C119)</f>
        <v>0</v>
      </c>
      <c r="V119" s="48">
        <f>SUMIFS('[6]白单流水  导入新模板'!$S:$S,'[6]白单流水  导入新模板'!$C:$C,$A$2,'[6]白单流水  导入新模板'!$AF:$AF,$C$104,'[6]白单流水  导入新模板'!$AB:$AB,LEFT(LEFT(V$3,4),4),'[6]白单流水  导入新模板'!$K:$K,$C119)</f>
        <v>0</v>
      </c>
      <c r="W119" s="48">
        <f>SUMIFS('[6]白单流水  导入新模板'!$S:$S,'[6]白单流水  导入新模板'!$C:$C,$A$2,'[6]白单流水  导入新模板'!$AF:$AF,$C$104,'[6]白单流水  导入新模板'!$AB:$AB,LEFT(LEFT(W$3,4),4),'[6]白单流水  导入新模板'!$K:$K,$C119)</f>
        <v>0</v>
      </c>
      <c r="X119" s="48">
        <f>SUMIFS('[6]白单流水  导入新模板'!$S:$S,'[6]白单流水  导入新模板'!$C:$C,$A$2,'[6]白单流水  导入新模板'!$AF:$AF,$C$104,'[6]白单流水  导入新模板'!$AB:$AB,LEFT(LEFT(X$3,4),4),'[6]白单流水  导入新模板'!$K:$K,$C119)</f>
        <v>0</v>
      </c>
      <c r="Y119" s="48">
        <f>SUMIFS('[6]白单流水  导入新模板'!$S:$S,'[6]白单流水  导入新模板'!$C:$C,$A$2,'[6]白单流水  导入新模板'!$AF:$AF,$C$104,'[6]白单流水  导入新模板'!$AB:$AB,LEFT(LEFT(Y$3,4),4),'[6]白单流水  导入新模板'!$K:$K,$C119)</f>
        <v>0</v>
      </c>
      <c r="Z119" s="48">
        <f>SUMIFS('[6]白单流水  导入新模板'!$S:$S,'[6]白单流水  导入新模板'!$C:$C,$A$2,'[6]白单流水  导入新模板'!$AF:$AF,$C$104,'[6]白单流水  导入新模板'!$AB:$AB,LEFT(LEFT(Z$3,4),4),'[6]白单流水  导入新模板'!$K:$K,$C119)</f>
        <v>40500</v>
      </c>
      <c r="AA119" s="48">
        <f>SUMIFS('[6]白单流水  导入新模板'!$S:$S,'[6]白单流水  导入新模板'!$C:$C,$A$2,'[6]白单流水  导入新模板'!$AF:$AF,$C$104,'[6]白单流水  导入新模板'!$AB:$AB,LEFT(LEFT(AA$3,4),4),'[6]白单流水  导入新模板'!$K:$K,$C119)</f>
        <v>0</v>
      </c>
      <c r="AB119" s="48">
        <f>SUMIFS('[6]白单流水  导入新模板'!$S:$S,'[6]白单流水  导入新模板'!$C:$C,$A$2,'[6]白单流水  导入新模板'!$AF:$AF,$C$104,'[6]白单流水  导入新模板'!$AB:$AB,LEFT(LEFT(AB$3,4),4),'[6]白单流水  导入新模板'!$K:$K,$C119)</f>
        <v>0</v>
      </c>
      <c r="AC119" s="48">
        <f>SUMIFS('[6]白单流水  导入新模板'!$S:$S,'[6]白单流水  导入新模板'!$C:$C,$A$2,'[6]白单流水  导入新模板'!$AF:$AF,$C$104,'[6]白单流水  导入新模板'!$AB:$AB,LEFT(LEFT(AC$3,4),4),'[6]白单流水  导入新模板'!$K:$K,$C119)</f>
        <v>0</v>
      </c>
      <c r="AD119" s="53">
        <f>D119-SUM(T119:AC119)</f>
        <v>0</v>
      </c>
      <c r="AE119" s="53">
        <f>SUM(AH119:AS119)</f>
        <v>0</v>
      </c>
      <c r="AF119" s="54"/>
      <c r="AG119" s="55">
        <f>AD119-AE119-AF119</f>
        <v>0</v>
      </c>
      <c r="AH119" s="48">
        <f>SUMIFS('[6]白单流水  导入新模板'!$S:$S,'[6]白单流水  导入新模板'!$C:$C,$A$2,'[6]白单流水  导入新模板'!$AF:$AF,$C$104,'[6]白单流水  导入新模板'!$AA:$AA,AH$3,'[6]白单流水  导入新模板'!$K:$K,$C119)</f>
        <v>0</v>
      </c>
      <c r="AI119" s="48">
        <f>SUMIFS('[6]白单流水  导入新模板'!$S:$S,'[6]白单流水  导入新模板'!$C:$C,$A$2,'[6]白单流水  导入新模板'!$AF:$AF,$C$104,'[6]白单流水  导入新模板'!$AA:$AA,AI$3,'[6]白单流水  导入新模板'!$K:$K,$C119)</f>
        <v>0</v>
      </c>
      <c r="AJ119" s="48">
        <f>SUMIFS('[6]白单流水  导入新模板'!$S:$S,'[6]白单流水  导入新模板'!$C:$C,$A$2,'[6]白单流水  导入新模板'!$AF:$AF,$C$104,'[6]白单流水  导入新模板'!$AA:$AA,AJ$3,'[6]白单流水  导入新模板'!$K:$K,$C119)</f>
        <v>0</v>
      </c>
      <c r="AK119" s="48">
        <f>SUMIFS('[6]白单流水  导入新模板'!$S:$S,'[6]白单流水  导入新模板'!$C:$C,$A$2,'[6]白单流水  导入新模板'!$AF:$AF,$C$104,'[6]白单流水  导入新模板'!$AA:$AA,AK$3,'[6]白单流水  导入新模板'!$K:$K,$C119)</f>
        <v>0</v>
      </c>
      <c r="AL119" s="48">
        <f>SUMIFS('[6]白单流水  导入新模板'!$S:$S,'[6]白单流水  导入新模板'!$C:$C,$A$2,'[6]白单流水  导入新模板'!$AF:$AF,$C$104,'[6]白单流水  导入新模板'!$AA:$AA,AL$3,'[6]白单流水  导入新模板'!$K:$K,$C119)</f>
        <v>0</v>
      </c>
      <c r="AM119" s="48">
        <f>SUMIFS('[6]白单流水  导入新模板'!$S:$S,'[6]白单流水  导入新模板'!$C:$C,$A$2,'[6]白单流水  导入新模板'!$AF:$AF,$C$104,'[6]白单流水  导入新模板'!$AA:$AA,AM$3,'[6]白单流水  导入新模板'!$K:$K,$C119)</f>
        <v>0</v>
      </c>
      <c r="AN119" s="48">
        <f>SUMIFS('[6]白单流水  导入新模板'!$S:$S,'[6]白单流水  导入新模板'!$C:$C,$A$2,'[6]白单流水  导入新模板'!$AF:$AF,$C$104,'[6]白单流水  导入新模板'!$AA:$AA,AN$3,'[6]白单流水  导入新模板'!$K:$K,$C119)</f>
        <v>0</v>
      </c>
      <c r="AO119" s="48">
        <f>SUMIFS('[6]白单流水  导入新模板'!$S:$S,'[6]白单流水  导入新模板'!$C:$C,$A$2,'[6]白单流水  导入新模板'!$AF:$AF,$C$104,'[6]白单流水  导入新模板'!$AA:$AA,AO$3,'[6]白单流水  导入新模板'!$K:$K,$C119)</f>
        <v>0</v>
      </c>
      <c r="AP119" s="48">
        <f>SUMIFS('[6]白单流水  导入新模板'!$S:$S,'[6]白单流水  导入新模板'!$C:$C,$A$2,'[6]白单流水  导入新模板'!$AF:$AF,$C$104,'[6]白单流水  导入新模板'!$AA:$AA,AP$3,'[6]白单流水  导入新模板'!$K:$K,$C119)</f>
        <v>0</v>
      </c>
      <c r="AQ119" s="48">
        <f>SUMIFS('[6]白单流水  导入新模板'!$S:$S,'[6]白单流水  导入新模板'!$C:$C,$A$2,'[6]白单流水  导入新模板'!$AF:$AF,$C$104,'[6]白单流水  导入新模板'!$AA:$AA,AQ$3,'[6]白单流水  导入新模板'!$K:$K,$C119)</f>
        <v>0</v>
      </c>
      <c r="AR119" s="48">
        <f>SUMIFS('[6]白单流水  导入新模板'!$S:$S,'[6]白单流水  导入新模板'!$C:$C,$A$2,'[6]白单流水  导入新模板'!$AF:$AF,$C$104,'[6]白单流水  导入新模板'!$AA:$AA,AR$3,'[6]白单流水  导入新模板'!$K:$K,$C119)</f>
        <v>0</v>
      </c>
      <c r="AS119" s="48">
        <f>SUMIFS('[6]白单流水  导入新模板'!$S:$S,'[6]白单流水  导入新模板'!$C:$C,$A$2,'[6]白单流水  导入新模板'!$AF:$AF,$C$104,'[6]白单流水  导入新模板'!$AA:$AA,AS$3,'[6]白单流水  导入新模板'!$K:$K,$C119)</f>
        <v>0</v>
      </c>
      <c r="AT119" s="69"/>
    </row>
    <row r="120" ht="15.6" spans="1:47">
      <c r="A120" s="41"/>
      <c r="B120" s="62"/>
      <c r="C120" s="65" t="s">
        <v>73</v>
      </c>
      <c r="D120" s="66">
        <f>E120*F120</f>
        <v>40500</v>
      </c>
      <c r="E120" s="66">
        <v>3375</v>
      </c>
      <c r="F120" s="67">
        <v>12</v>
      </c>
      <c r="G120" s="50">
        <f>IFERROR(SUM(K120:AC120,AE120)/D120,)</f>
        <v>1</v>
      </c>
      <c r="H120" s="50"/>
      <c r="I120" s="51">
        <f t="array" ref="I120">SUMPRODUCT(('[6]白单流水  导入新模板'!$C:$C=$A$2)*('[6]白单流水  导入新模板'!$AF:$AF=$C$104)*('[6]白单流水  导入新模板'!$K:$K="代收")*(ISNUMBER(FIND(LEFT($C120,4),'[6]白单流水  导入新模板'!$M:$M,1))),'[6]白单流水  导入新模板'!$S:$S)</f>
        <v>0</v>
      </c>
      <c r="J120" s="50"/>
      <c r="K120" s="52"/>
      <c r="L120" s="48">
        <f>SUMIFS('[6]白单流水  导入新模板'!$S:$S,'[6]白单流水  导入新模板'!$C:$C,$A$2,'[6]白单流水  导入新模板'!$AF:$AF,$C$104,'[6]白单流水  导入新模板'!$AB:$AB,LEFT(LEFT(L$3,4),4),'[6]白单流水  导入新模板'!$K:$K,$C120)</f>
        <v>0</v>
      </c>
      <c r="M120" s="48">
        <f>SUMIFS('[6]白单流水  导入新模板'!$S:$S,'[6]白单流水  导入新模板'!$C:$C,$A$2,'[6]白单流水  导入新模板'!$AF:$AF,$C$104,'[6]白单流水  导入新模板'!$AB:$AB,LEFT(LEFT(M$3,4),4),'[6]白单流水  导入新模板'!$K:$K,$C120)</f>
        <v>0</v>
      </c>
      <c r="N120" s="48">
        <f>SUMIFS('[6]白单流水  导入新模板'!$S:$S,'[6]白单流水  导入新模板'!$C:$C,$A$2,'[6]白单流水  导入新模板'!$AF:$AF,$C$104,'[6]白单流水  导入新模板'!$AB:$AB,LEFT(LEFT(N$3,4),4),'[6]白单流水  导入新模板'!$K:$K,$C120)</f>
        <v>0</v>
      </c>
      <c r="O120" s="48">
        <f>SUMIFS('[6]白单流水  导入新模板'!$S:$S,'[6]白单流水  导入新模板'!$C:$C,$A$2,'[6]白单流水  导入新模板'!$AF:$AF,$C$104,'[6]白单流水  导入新模板'!$AB:$AB,LEFT(LEFT(O$3,4),4),'[6]白单流水  导入新模板'!$K:$K,$C120)</f>
        <v>0</v>
      </c>
      <c r="P120" s="48">
        <f>SUMIFS('[6]白单流水  导入新模板'!$S:$S,'[6]白单流水  导入新模板'!$C:$C,$A$2,'[6]白单流水  导入新模板'!$AF:$AF,$C$104,'[6]白单流水  导入新模板'!$AB:$AB,LEFT(LEFT(P$3,4),4),'[6]白单流水  导入新模板'!$K:$K,$C120)</f>
        <v>0</v>
      </c>
      <c r="Q120" s="48">
        <f>SUMIFS('[6]白单流水  导入新模板'!$S:$S,'[6]白单流水  导入新模板'!$C:$C,$A$2,'[6]白单流水  导入新模板'!$AF:$AF,$C$104,'[6]白单流水  导入新模板'!$AB:$AB,LEFT(LEFT(Q$3,4),4),'[6]白单流水  导入新模板'!$K:$K,$C120)</f>
        <v>0</v>
      </c>
      <c r="R120" s="48">
        <f>SUMIFS('[6]白单流水  导入新模板'!$S:$S,'[6]白单流水  导入新模板'!$C:$C,$A$2,'[6]白单流水  导入新模板'!$AF:$AF,$C$104,'[6]白单流水  导入新模板'!$AB:$AB,LEFT(LEFT(R$3,4),4),'[6]白单流水  导入新模板'!$K:$K,$C120)</f>
        <v>0</v>
      </c>
      <c r="S120" s="48">
        <f>SUMIFS('[6]白单流水  导入新模板'!$S:$S,'[6]白单流水  导入新模板'!$C:$C,$A$2,'[6]白单流水  导入新模板'!$AF:$AF,$C$104,'[6]白单流水  导入新模板'!$AB:$AB,LEFT(LEFT(S$3,4),4),'[6]白单流水  导入新模板'!$K:$K,$C120)</f>
        <v>0</v>
      </c>
      <c r="T120" s="48">
        <f>SUMIFS('[6]白单流水  导入新模板'!$S:$S,'[6]白单流水  导入新模板'!$C:$C,$A$2,'[6]白单流水  导入新模板'!$AF:$AF,$C$104,'[6]白单流水  导入新模板'!$AB:$AB,LEFT(LEFT(T$3,4),4),'[6]白单流水  导入新模板'!$K:$K,$C120)</f>
        <v>0</v>
      </c>
      <c r="U120" s="48">
        <f>SUMIFS('[6]白单流水  导入新模板'!$S:$S,'[6]白单流水  导入新模板'!$C:$C,$A$2,'[6]白单流水  导入新模板'!$AF:$AF,$C$104,'[6]白单流水  导入新模板'!$AB:$AB,LEFT(LEFT(U$3,4),4),'[6]白单流水  导入新模板'!$K:$K,$C120)</f>
        <v>0</v>
      </c>
      <c r="V120" s="48">
        <f>SUMIFS('[6]白单流水  导入新模板'!$S:$S,'[6]白单流水  导入新模板'!$C:$C,$A$2,'[6]白单流水  导入新模板'!$AF:$AF,$C$104,'[6]白单流水  导入新模板'!$AB:$AB,LEFT(LEFT(V$3,4),4),'[6]白单流水  导入新模板'!$K:$K,$C120)</f>
        <v>0</v>
      </c>
      <c r="W120" s="48">
        <f>SUMIFS('[6]白单流水  导入新模板'!$S:$S,'[6]白单流水  导入新模板'!$C:$C,$A$2,'[6]白单流水  导入新模板'!$AF:$AF,$C$104,'[6]白单流水  导入新模板'!$AB:$AB,LEFT(LEFT(W$3,4),4),'[6]白单流水  导入新模板'!$K:$K,$C120)</f>
        <v>0</v>
      </c>
      <c r="X120" s="48">
        <f>SUMIFS('[6]白单流水  导入新模板'!$S:$S,'[6]白单流水  导入新模板'!$C:$C,$A$2,'[6]白单流水  导入新模板'!$AF:$AF,$C$104,'[6]白单流水  导入新模板'!$AB:$AB,LEFT(LEFT(X$3,4),4),'[6]白单流水  导入新模板'!$K:$K,$C120)</f>
        <v>0</v>
      </c>
      <c r="Y120" s="48">
        <f>SUMIFS('[6]白单流水  导入新模板'!$S:$S,'[6]白单流水  导入新模板'!$C:$C,$A$2,'[6]白单流水  导入新模板'!$AF:$AF,$C$104,'[6]白单流水  导入新模板'!$AB:$AB,LEFT(LEFT(Y$3,4),4),'[6]白单流水  导入新模板'!$K:$K,$C120)</f>
        <v>0</v>
      </c>
      <c r="Z120" s="48">
        <f>SUMIFS('[6]白单流水  导入新模板'!$S:$S,'[6]白单流水  导入新模板'!$C:$C,$A$2,'[6]白单流水  导入新模板'!$AF:$AF,$C$104,'[6]白单流水  导入新模板'!$AB:$AB,LEFT(LEFT(Z$3,4),4),'[6]白单流水  导入新模板'!$K:$K,$C120)</f>
        <v>0</v>
      </c>
      <c r="AA120" s="48">
        <f>SUMIFS('[6]白单流水  导入新模板'!$S:$S,'[6]白单流水  导入新模板'!$C:$C,$A$2,'[6]白单流水  导入新模板'!$AF:$AF,$C$104,'[6]白单流水  导入新模板'!$AB:$AB,LEFT(LEFT(AA$3,4),4),'[6]白单流水  导入新模板'!$K:$K,$C120)</f>
        <v>40500</v>
      </c>
      <c r="AB120" s="48">
        <f>SUMIFS('[6]白单流水  导入新模板'!$S:$S,'[6]白单流水  导入新模板'!$C:$C,$A$2,'[6]白单流水  导入新模板'!$AF:$AF,$C$104,'[6]白单流水  导入新模板'!$AB:$AB,LEFT(LEFT(AB$3,4),4),'[6]白单流水  导入新模板'!$K:$K,$C120)</f>
        <v>0</v>
      </c>
      <c r="AC120" s="48">
        <f>SUMIFS('[6]白单流水  导入新模板'!$S:$S,'[6]白单流水  导入新模板'!$C:$C,$A$2,'[6]白单流水  导入新模板'!$AF:$AF,$C$104,'[6]白单流水  导入新模板'!$AB:$AB,LEFT(LEFT(AC$3,4),4),'[6]白单流水  导入新模板'!$K:$K,$C120)</f>
        <v>0</v>
      </c>
      <c r="AD120" s="53">
        <f>D120-SUM(T120:AC120)</f>
        <v>0</v>
      </c>
      <c r="AE120" s="53">
        <f>SUM(AH120:AS120)</f>
        <v>0</v>
      </c>
      <c r="AF120" s="54"/>
      <c r="AG120" s="55">
        <f>AD120-AE120-AF120</f>
        <v>0</v>
      </c>
      <c r="AH120" s="48">
        <f>SUMIFS('[6]白单流水  导入新模板'!$S:$S,'[6]白单流水  导入新模板'!$C:$C,$A$2,'[6]白单流水  导入新模板'!$AF:$AF,$C$104,'[6]白单流水  导入新模板'!$AA:$AA,AH$3,'[6]白单流水  导入新模板'!$K:$K,$C120)</f>
        <v>0</v>
      </c>
      <c r="AI120" s="48">
        <f>SUMIFS('[6]白单流水  导入新模板'!$S:$S,'[6]白单流水  导入新模板'!$C:$C,$A$2,'[6]白单流水  导入新模板'!$AF:$AF,$C$104,'[6]白单流水  导入新模板'!$AA:$AA,AI$3,'[6]白单流水  导入新模板'!$K:$K,$C120)</f>
        <v>0</v>
      </c>
      <c r="AJ120" s="48">
        <f>SUMIFS('[6]白单流水  导入新模板'!$S:$S,'[6]白单流水  导入新模板'!$C:$C,$A$2,'[6]白单流水  导入新模板'!$AF:$AF,$C$104,'[6]白单流水  导入新模板'!$AA:$AA,AJ$3,'[6]白单流水  导入新模板'!$K:$K,$C120)</f>
        <v>0</v>
      </c>
      <c r="AK120" s="48">
        <f>SUMIFS('[6]白单流水  导入新模板'!$S:$S,'[6]白单流水  导入新模板'!$C:$C,$A$2,'[6]白单流水  导入新模板'!$AF:$AF,$C$104,'[6]白单流水  导入新模板'!$AA:$AA,AK$3,'[6]白单流水  导入新模板'!$K:$K,$C120)</f>
        <v>0</v>
      </c>
      <c r="AL120" s="48">
        <f>SUMIFS('[6]白单流水  导入新模板'!$S:$S,'[6]白单流水  导入新模板'!$C:$C,$A$2,'[6]白单流水  导入新模板'!$AF:$AF,$C$104,'[6]白单流水  导入新模板'!$AA:$AA,AL$3,'[6]白单流水  导入新模板'!$K:$K,$C120)</f>
        <v>0</v>
      </c>
      <c r="AM120" s="48">
        <f>SUMIFS('[6]白单流水  导入新模板'!$S:$S,'[6]白单流水  导入新模板'!$C:$C,$A$2,'[6]白单流水  导入新模板'!$AF:$AF,$C$104,'[6]白单流水  导入新模板'!$AA:$AA,AM$3,'[6]白单流水  导入新模板'!$K:$K,$C120)</f>
        <v>0</v>
      </c>
      <c r="AN120" s="48">
        <f>SUMIFS('[6]白单流水  导入新模板'!$S:$S,'[6]白单流水  导入新模板'!$C:$C,$A$2,'[6]白单流水  导入新模板'!$AF:$AF,$C$104,'[6]白单流水  导入新模板'!$AA:$AA,AN$3,'[6]白单流水  导入新模板'!$K:$K,$C120)</f>
        <v>0</v>
      </c>
      <c r="AO120" s="48">
        <f>SUMIFS('[6]白单流水  导入新模板'!$S:$S,'[6]白单流水  导入新模板'!$C:$C,$A$2,'[6]白单流水  导入新模板'!$AF:$AF,$C$104,'[6]白单流水  导入新模板'!$AA:$AA,AO$3,'[6]白单流水  导入新模板'!$K:$K,$C120)</f>
        <v>0</v>
      </c>
      <c r="AP120" s="48">
        <f>SUMIFS('[6]白单流水  导入新模板'!$S:$S,'[6]白单流水  导入新模板'!$C:$C,$A$2,'[6]白单流水  导入新模板'!$AF:$AF,$C$104,'[6]白单流水  导入新模板'!$AA:$AA,AP$3,'[6]白单流水  导入新模板'!$K:$K,$C120)</f>
        <v>0</v>
      </c>
      <c r="AQ120" s="48">
        <f>SUMIFS('[6]白单流水  导入新模板'!$S:$S,'[6]白单流水  导入新模板'!$C:$C,$A$2,'[6]白单流水  导入新模板'!$AF:$AF,$C$104,'[6]白单流水  导入新模板'!$AA:$AA,AQ$3,'[6]白单流水  导入新模板'!$K:$K,$C120)</f>
        <v>0</v>
      </c>
      <c r="AR120" s="48">
        <f>SUMIFS('[6]白单流水  导入新模板'!$S:$S,'[6]白单流水  导入新模板'!$C:$C,$A$2,'[6]白单流水  导入新模板'!$AF:$AF,$C$104,'[6]白单流水  导入新模板'!$AA:$AA,AR$3,'[6]白单流水  导入新模板'!$K:$K,$C120)</f>
        <v>0</v>
      </c>
      <c r="AS120" s="48">
        <f>SUMIFS('[6]白单流水  导入新模板'!$S:$S,'[6]白单流水  导入新模板'!$C:$C,$A$2,'[6]白单流水  导入新模板'!$AF:$AF,$C$104,'[6]白单流水  导入新模板'!$AA:$AA,AS$3,'[6]白单流水  导入新模板'!$K:$K,$C120)</f>
        <v>0</v>
      </c>
      <c r="AT120" s="56"/>
    </row>
    <row r="121" ht="15.6" spans="1:47">
      <c r="A121" s="41"/>
      <c r="B121" s="62"/>
      <c r="C121" s="65" t="s">
        <v>74</v>
      </c>
      <c r="D121" s="66">
        <f>E121*F121</f>
        <v>40500</v>
      </c>
      <c r="E121" s="66">
        <v>3375</v>
      </c>
      <c r="F121" s="67">
        <v>12</v>
      </c>
      <c r="G121" s="50">
        <f>IFERROR(SUM(K121:AC121,AE121)/D121,)</f>
        <v>1</v>
      </c>
      <c r="H121" s="50"/>
      <c r="I121" s="51">
        <f t="array" ref="I121">SUMPRODUCT(('[6]白单流水  导入新模板'!$C:$C=$A$2)*('[6]白单流水  导入新模板'!$AF:$AF=$C$104)*('[6]白单流水  导入新模板'!$K:$K="代收")*(ISNUMBER(FIND(LEFT($C121,4),'[6]白单流水  导入新模板'!$M:$M,1))),'[6]白单流水  导入新模板'!$S:$S)</f>
        <v>0</v>
      </c>
      <c r="J121" s="50"/>
      <c r="K121" s="66"/>
      <c r="L121" s="48">
        <f>SUMIFS('[6]白单流水  导入新模板'!$S:$S,'[6]白单流水  导入新模板'!$C:$C,$A$2,'[6]白单流水  导入新模板'!$AF:$AF,$C$104,'[6]白单流水  导入新模板'!$AB:$AB,LEFT(LEFT(L$3,4),4),'[6]白单流水  导入新模板'!$K:$K,$C121)</f>
        <v>0</v>
      </c>
      <c r="M121" s="48">
        <f>SUMIFS('[6]白单流水  导入新模板'!$S:$S,'[6]白单流水  导入新模板'!$C:$C,$A$2,'[6]白单流水  导入新模板'!$AF:$AF,$C$104,'[6]白单流水  导入新模板'!$AB:$AB,LEFT(LEFT(M$3,4),4),'[6]白单流水  导入新模板'!$K:$K,$C121)</f>
        <v>0</v>
      </c>
      <c r="N121" s="48">
        <f>SUMIFS('[6]白单流水  导入新模板'!$S:$S,'[6]白单流水  导入新模板'!$C:$C,$A$2,'[6]白单流水  导入新模板'!$AF:$AF,$C$104,'[6]白单流水  导入新模板'!$AB:$AB,LEFT(LEFT(N$3,4),4),'[6]白单流水  导入新模板'!$K:$K,$C121)</f>
        <v>0</v>
      </c>
      <c r="O121" s="48">
        <f>SUMIFS('[6]白单流水  导入新模板'!$S:$S,'[6]白单流水  导入新模板'!$C:$C,$A$2,'[6]白单流水  导入新模板'!$AF:$AF,$C$104,'[6]白单流水  导入新模板'!$AB:$AB,LEFT(LEFT(O$3,4),4),'[6]白单流水  导入新模板'!$K:$K,$C121)</f>
        <v>0</v>
      </c>
      <c r="P121" s="48">
        <f>SUMIFS('[6]白单流水  导入新模板'!$S:$S,'[6]白单流水  导入新模板'!$C:$C,$A$2,'[6]白单流水  导入新模板'!$AF:$AF,$C$104,'[6]白单流水  导入新模板'!$AB:$AB,LEFT(LEFT(P$3,4),4),'[6]白单流水  导入新模板'!$K:$K,$C121)</f>
        <v>0</v>
      </c>
      <c r="Q121" s="48">
        <f>SUMIFS('[6]白单流水  导入新模板'!$S:$S,'[6]白单流水  导入新模板'!$C:$C,$A$2,'[6]白单流水  导入新模板'!$AF:$AF,$C$104,'[6]白单流水  导入新模板'!$AB:$AB,LEFT(LEFT(Q$3,4),4),'[6]白单流水  导入新模板'!$K:$K,$C121)</f>
        <v>0</v>
      </c>
      <c r="R121" s="48">
        <f>SUMIFS('[6]白单流水  导入新模板'!$S:$S,'[6]白单流水  导入新模板'!$C:$C,$A$2,'[6]白单流水  导入新模板'!$AF:$AF,$C$104,'[6]白单流水  导入新模板'!$AB:$AB,LEFT(LEFT(R$3,4),4),'[6]白单流水  导入新模板'!$K:$K,$C121)</f>
        <v>0</v>
      </c>
      <c r="S121" s="48">
        <f>SUMIFS('[6]白单流水  导入新模板'!$S:$S,'[6]白单流水  导入新模板'!$C:$C,$A$2,'[6]白单流水  导入新模板'!$AF:$AF,$C$104,'[6]白单流水  导入新模板'!$AB:$AB,LEFT(LEFT(S$3,4),4),'[6]白单流水  导入新模板'!$K:$K,$C121)</f>
        <v>0</v>
      </c>
      <c r="T121" s="48">
        <f>SUMIFS('[6]白单流水  导入新模板'!$S:$S,'[6]白单流水  导入新模板'!$C:$C,$A$2,'[6]白单流水  导入新模板'!$AF:$AF,$C$104,'[6]白单流水  导入新模板'!$AB:$AB,LEFT(LEFT(T$3,4),4),'[6]白单流水  导入新模板'!$K:$K,$C121)</f>
        <v>0</v>
      </c>
      <c r="U121" s="48">
        <f>SUMIFS('[6]白单流水  导入新模板'!$S:$S,'[6]白单流水  导入新模板'!$C:$C,$A$2,'[6]白单流水  导入新模板'!$AF:$AF,$C$104,'[6]白单流水  导入新模板'!$AB:$AB,LEFT(LEFT(U$3,4),4),'[6]白单流水  导入新模板'!$K:$K,$C121)</f>
        <v>0</v>
      </c>
      <c r="V121" s="48">
        <f>SUMIFS('[6]白单流水  导入新模板'!$S:$S,'[6]白单流水  导入新模板'!$C:$C,$A$2,'[6]白单流水  导入新模板'!$AF:$AF,$C$104,'[6]白单流水  导入新模板'!$AB:$AB,LEFT(LEFT(V$3,4),4),'[6]白单流水  导入新模板'!$K:$K,$C121)</f>
        <v>0</v>
      </c>
      <c r="W121" s="48">
        <f>SUMIFS('[6]白单流水  导入新模板'!$S:$S,'[6]白单流水  导入新模板'!$C:$C,$A$2,'[6]白单流水  导入新模板'!$AF:$AF,$C$104,'[6]白单流水  导入新模板'!$AB:$AB,LEFT(LEFT(W$3,4),4),'[6]白单流水  导入新模板'!$K:$K,$C121)</f>
        <v>0</v>
      </c>
      <c r="X121" s="48">
        <f>SUMIFS('[6]白单流水  导入新模板'!$S:$S,'[6]白单流水  导入新模板'!$C:$C,$A$2,'[6]白单流水  导入新模板'!$AF:$AF,$C$104,'[6]白单流水  导入新模板'!$AB:$AB,LEFT(LEFT(X$3,4),4),'[6]白单流水  导入新模板'!$K:$K,$C121)</f>
        <v>0</v>
      </c>
      <c r="Y121" s="48">
        <f>SUMIFS('[6]白单流水  导入新模板'!$S:$S,'[6]白单流水  导入新模板'!$C:$C,$A$2,'[6]白单流水  导入新模板'!$AF:$AF,$C$104,'[6]白单流水  导入新模板'!$AB:$AB,LEFT(LEFT(Y$3,4),4),'[6]白单流水  导入新模板'!$K:$K,$C121)</f>
        <v>0</v>
      </c>
      <c r="Z121" s="48">
        <f>SUMIFS('[6]白单流水  导入新模板'!$S:$S,'[6]白单流水  导入新模板'!$C:$C,$A$2,'[6]白单流水  导入新模板'!$AF:$AF,$C$104,'[6]白单流水  导入新模板'!$AB:$AB,LEFT(LEFT(Z$3,4),4),'[6]白单流水  导入新模板'!$K:$K,$C121)</f>
        <v>0</v>
      </c>
      <c r="AA121" s="48">
        <f>SUMIFS('[6]白单流水  导入新模板'!$S:$S,'[6]白单流水  导入新模板'!$C:$C,$A$2,'[6]白单流水  导入新模板'!$AF:$AF,$C$104,'[6]白单流水  导入新模板'!$AB:$AB,LEFT(LEFT(AA$3,4),4),'[6]白单流水  导入新模板'!$K:$K,$C121)</f>
        <v>0</v>
      </c>
      <c r="AB121" s="48">
        <f>SUMIFS('[6]白单流水  导入新模板'!$S:$S,'[6]白单流水  导入新模板'!$C:$C,$A$2,'[6]白单流水  导入新模板'!$AF:$AF,$C$104,'[6]白单流水  导入新模板'!$AB:$AB,LEFT(LEFT(AB$3,4),4),'[6]白单流水  导入新模板'!$K:$K,$C121)</f>
        <v>40500</v>
      </c>
      <c r="AC121" s="48">
        <f>SUMIFS('[6]白单流水  导入新模板'!$S:$S,'[6]白单流水  导入新模板'!$C:$C,$A$2,'[6]白单流水  导入新模板'!$AF:$AF,$C$104,'[6]白单流水  导入新模板'!$AB:$AB,LEFT(LEFT(AC$3,4),4),'[6]白单流水  导入新模板'!$K:$K,$C121)</f>
        <v>0</v>
      </c>
      <c r="AD121" s="53">
        <f>D121-SUM(T121:AC121)</f>
        <v>0</v>
      </c>
      <c r="AE121" s="53">
        <f>SUM(AH121:AS121)</f>
        <v>0</v>
      </c>
      <c r="AF121" s="54"/>
      <c r="AG121" s="55">
        <f>AD121-AE121-AF121</f>
        <v>0</v>
      </c>
      <c r="AH121" s="48">
        <f>SUMIFS('[6]白单流水  导入新模板'!$S:$S,'[6]白单流水  导入新模板'!$C:$C,$A$2,'[6]白单流水  导入新模板'!$AF:$AF,$C$104,'[6]白单流水  导入新模板'!$AA:$AA,AH$3,'[6]白单流水  导入新模板'!$K:$K,$C121)</f>
        <v>0</v>
      </c>
      <c r="AI121" s="48">
        <f>SUMIFS('[6]白单流水  导入新模板'!$S:$S,'[6]白单流水  导入新模板'!$C:$C,$A$2,'[6]白单流水  导入新模板'!$AF:$AF,$C$104,'[6]白单流水  导入新模板'!$AA:$AA,AI$3,'[6]白单流水  导入新模板'!$K:$K,$C121)</f>
        <v>0</v>
      </c>
      <c r="AJ121" s="48">
        <f>SUMIFS('[6]白单流水  导入新模板'!$S:$S,'[6]白单流水  导入新模板'!$C:$C,$A$2,'[6]白单流水  导入新模板'!$AF:$AF,$C$104,'[6]白单流水  导入新模板'!$AA:$AA,AJ$3,'[6]白单流水  导入新模板'!$K:$K,$C121)</f>
        <v>0</v>
      </c>
      <c r="AK121" s="48">
        <f>SUMIFS('[6]白单流水  导入新模板'!$S:$S,'[6]白单流水  导入新模板'!$C:$C,$A$2,'[6]白单流水  导入新模板'!$AF:$AF,$C$104,'[6]白单流水  导入新模板'!$AA:$AA,AK$3,'[6]白单流水  导入新模板'!$K:$K,$C121)</f>
        <v>0</v>
      </c>
      <c r="AL121" s="48">
        <f>SUMIFS('[6]白单流水  导入新模板'!$S:$S,'[6]白单流水  导入新模板'!$C:$C,$A$2,'[6]白单流水  导入新模板'!$AF:$AF,$C$104,'[6]白单流水  导入新模板'!$AA:$AA,AL$3,'[6]白单流水  导入新模板'!$K:$K,$C121)</f>
        <v>0</v>
      </c>
      <c r="AM121" s="48">
        <f>SUMIFS('[6]白单流水  导入新模板'!$S:$S,'[6]白单流水  导入新模板'!$C:$C,$A$2,'[6]白单流水  导入新模板'!$AF:$AF,$C$104,'[6]白单流水  导入新模板'!$AA:$AA,AM$3,'[6]白单流水  导入新模板'!$K:$K,$C121)</f>
        <v>0</v>
      </c>
      <c r="AN121" s="48">
        <f>SUMIFS('[6]白单流水  导入新模板'!$S:$S,'[6]白单流水  导入新模板'!$C:$C,$A$2,'[6]白单流水  导入新模板'!$AF:$AF,$C$104,'[6]白单流水  导入新模板'!$AA:$AA,AN$3,'[6]白单流水  导入新模板'!$K:$K,$C121)</f>
        <v>0</v>
      </c>
      <c r="AO121" s="48">
        <f>SUMIFS('[6]白单流水  导入新模板'!$S:$S,'[6]白单流水  导入新模板'!$C:$C,$A$2,'[6]白单流水  导入新模板'!$AF:$AF,$C$104,'[6]白单流水  导入新模板'!$AA:$AA,AO$3,'[6]白单流水  导入新模板'!$K:$K,$C121)</f>
        <v>0</v>
      </c>
      <c r="AP121" s="48">
        <f>SUMIFS('[6]白单流水  导入新模板'!$S:$S,'[6]白单流水  导入新模板'!$C:$C,$A$2,'[6]白单流水  导入新模板'!$AF:$AF,$C$104,'[6]白单流水  导入新模板'!$AA:$AA,AP$3,'[6]白单流水  导入新模板'!$K:$K,$C121)</f>
        <v>0</v>
      </c>
      <c r="AQ121" s="48">
        <f>SUMIFS('[6]白单流水  导入新模板'!$S:$S,'[6]白单流水  导入新模板'!$C:$C,$A$2,'[6]白单流水  导入新模板'!$AF:$AF,$C$104,'[6]白单流水  导入新模板'!$AA:$AA,AQ$3,'[6]白单流水  导入新模板'!$K:$K,$C121)</f>
        <v>0</v>
      </c>
      <c r="AR121" s="48">
        <f>SUMIFS('[6]白单流水  导入新模板'!$S:$S,'[6]白单流水  导入新模板'!$C:$C,$A$2,'[6]白单流水  导入新模板'!$AF:$AF,$C$104,'[6]白单流水  导入新模板'!$AA:$AA,AR$3,'[6]白单流水  导入新模板'!$K:$K,$C121)</f>
        <v>0</v>
      </c>
      <c r="AS121" s="48">
        <f>SUMIFS('[6]白单流水  导入新模板'!$S:$S,'[6]白单流水  导入新模板'!$C:$C,$A$2,'[6]白单流水  导入新模板'!$AF:$AF,$C$104,'[6]白单流水  导入新模板'!$AA:$AA,AS$3,'[6]白单流水  导入新模板'!$K:$K,$C121)</f>
        <v>0</v>
      </c>
      <c r="AT121" s="69"/>
    </row>
    <row r="122" ht="15.6" spans="1:47">
      <c r="A122" s="41"/>
      <c r="B122" s="62"/>
      <c r="C122" s="65" t="s">
        <v>75</v>
      </c>
      <c r="D122" s="66">
        <f>E122*F122</f>
        <v>40500</v>
      </c>
      <c r="E122" s="66">
        <v>3375</v>
      </c>
      <c r="F122" s="67">
        <v>12</v>
      </c>
      <c r="G122" s="50">
        <f>IFERROR(SUM(K122:AC122,AE122)/D122,)</f>
        <v>1</v>
      </c>
      <c r="H122" s="50"/>
      <c r="I122" s="51">
        <f t="array" ref="I122">SUMPRODUCT(('[6]白单流水  导入新模板'!$C:$C=$A$2)*('[6]白单流水  导入新模板'!$AF:$AF=$C$104)*('[6]白单流水  导入新模板'!$K:$K="代收")*(ISNUMBER(FIND(LEFT($C122,4),'[6]白单流水  导入新模板'!$M:$M,1))),'[6]白单流水  导入新模板'!$S:$S)</f>
        <v>0</v>
      </c>
      <c r="J122" s="50"/>
      <c r="K122" s="52"/>
      <c r="L122" s="48">
        <f>SUMIFS('[6]白单流水  导入新模板'!$S:$S,'[6]白单流水  导入新模板'!$C:$C,$A$2,'[6]白单流水  导入新模板'!$AF:$AF,$C$104,'[6]白单流水  导入新模板'!$AB:$AB,LEFT(LEFT(L$3,4),4),'[6]白单流水  导入新模板'!$K:$K,$C122)</f>
        <v>0</v>
      </c>
      <c r="M122" s="48">
        <f>SUMIFS('[6]白单流水  导入新模板'!$S:$S,'[6]白单流水  导入新模板'!$C:$C,$A$2,'[6]白单流水  导入新模板'!$AF:$AF,$C$104,'[6]白单流水  导入新模板'!$AB:$AB,LEFT(LEFT(M$3,4),4),'[6]白单流水  导入新模板'!$K:$K,$C122)</f>
        <v>0</v>
      </c>
      <c r="N122" s="48">
        <f>SUMIFS('[6]白单流水  导入新模板'!$S:$S,'[6]白单流水  导入新模板'!$C:$C,$A$2,'[6]白单流水  导入新模板'!$AF:$AF,$C$104,'[6]白单流水  导入新模板'!$AB:$AB,LEFT(LEFT(N$3,4),4),'[6]白单流水  导入新模板'!$K:$K,$C122)</f>
        <v>0</v>
      </c>
      <c r="O122" s="48">
        <f>SUMIFS('[6]白单流水  导入新模板'!$S:$S,'[6]白单流水  导入新模板'!$C:$C,$A$2,'[6]白单流水  导入新模板'!$AF:$AF,$C$104,'[6]白单流水  导入新模板'!$AB:$AB,LEFT(LEFT(O$3,4),4),'[6]白单流水  导入新模板'!$K:$K,$C122)</f>
        <v>0</v>
      </c>
      <c r="P122" s="48">
        <f>SUMIFS('[6]白单流水  导入新模板'!$S:$S,'[6]白单流水  导入新模板'!$C:$C,$A$2,'[6]白单流水  导入新模板'!$AF:$AF,$C$104,'[6]白单流水  导入新模板'!$AB:$AB,LEFT(LEFT(P$3,4),4),'[6]白单流水  导入新模板'!$K:$K,$C122)</f>
        <v>0</v>
      </c>
      <c r="Q122" s="48">
        <f>SUMIFS('[6]白单流水  导入新模板'!$S:$S,'[6]白单流水  导入新模板'!$C:$C,$A$2,'[6]白单流水  导入新模板'!$AF:$AF,$C$104,'[6]白单流水  导入新模板'!$AB:$AB,LEFT(LEFT(Q$3,4),4),'[6]白单流水  导入新模板'!$K:$K,$C122)</f>
        <v>0</v>
      </c>
      <c r="R122" s="48">
        <f>SUMIFS('[6]白单流水  导入新模板'!$S:$S,'[6]白单流水  导入新模板'!$C:$C,$A$2,'[6]白单流水  导入新模板'!$AF:$AF,$C$104,'[6]白单流水  导入新模板'!$AB:$AB,LEFT(LEFT(R$3,4),4),'[6]白单流水  导入新模板'!$K:$K,$C122)</f>
        <v>0</v>
      </c>
      <c r="S122" s="48">
        <f>SUMIFS('[6]白单流水  导入新模板'!$S:$S,'[6]白单流水  导入新模板'!$C:$C,$A$2,'[6]白单流水  导入新模板'!$AF:$AF,$C$104,'[6]白单流水  导入新模板'!$AB:$AB,LEFT(LEFT(S$3,4),4),'[6]白单流水  导入新模板'!$K:$K,$C122)</f>
        <v>0</v>
      </c>
      <c r="T122" s="48">
        <f>SUMIFS('[6]白单流水  导入新模板'!$S:$S,'[6]白单流水  导入新模板'!$C:$C,$A$2,'[6]白单流水  导入新模板'!$AF:$AF,$C$104,'[6]白单流水  导入新模板'!$AB:$AB,LEFT(LEFT(T$3,4),4),'[6]白单流水  导入新模板'!$K:$K,$C122)</f>
        <v>0</v>
      </c>
      <c r="U122" s="48">
        <f>SUMIFS('[6]白单流水  导入新模板'!$S:$S,'[6]白单流水  导入新模板'!$C:$C,$A$2,'[6]白单流水  导入新模板'!$AF:$AF,$C$104,'[6]白单流水  导入新模板'!$AB:$AB,LEFT(LEFT(U$3,4),4),'[6]白单流水  导入新模板'!$K:$K,$C122)</f>
        <v>0</v>
      </c>
      <c r="V122" s="48">
        <f>SUMIFS('[6]白单流水  导入新模板'!$S:$S,'[6]白单流水  导入新模板'!$C:$C,$A$2,'[6]白单流水  导入新模板'!$AF:$AF,$C$104,'[6]白单流水  导入新模板'!$AB:$AB,LEFT(LEFT(V$3,4),4),'[6]白单流水  导入新模板'!$K:$K,$C122)</f>
        <v>0</v>
      </c>
      <c r="W122" s="48">
        <f>SUMIFS('[6]白单流水  导入新模板'!$S:$S,'[6]白单流水  导入新模板'!$C:$C,$A$2,'[6]白单流水  导入新模板'!$AF:$AF,$C$104,'[6]白单流水  导入新模板'!$AB:$AB,LEFT(LEFT(W$3,4),4),'[6]白单流水  导入新模板'!$K:$K,$C122)</f>
        <v>0</v>
      </c>
      <c r="X122" s="48">
        <f>SUMIFS('[6]白单流水  导入新模板'!$S:$S,'[6]白单流水  导入新模板'!$C:$C,$A$2,'[6]白单流水  导入新模板'!$AF:$AF,$C$104,'[6]白单流水  导入新模板'!$AB:$AB,LEFT(LEFT(X$3,4),4),'[6]白单流水  导入新模板'!$K:$K,$C122)</f>
        <v>0</v>
      </c>
      <c r="Y122" s="48">
        <f>SUMIFS('[6]白单流水  导入新模板'!$S:$S,'[6]白单流水  导入新模板'!$C:$C,$A$2,'[6]白单流水  导入新模板'!$AF:$AF,$C$104,'[6]白单流水  导入新模板'!$AB:$AB,LEFT(LEFT(Y$3,4),4),'[6]白单流水  导入新模板'!$K:$K,$C122)</f>
        <v>0</v>
      </c>
      <c r="Z122" s="48">
        <f>SUMIFS('[6]白单流水  导入新模板'!$S:$S,'[6]白单流水  导入新模板'!$C:$C,$A$2,'[6]白单流水  导入新模板'!$AF:$AF,$C$104,'[6]白单流水  导入新模板'!$AB:$AB,LEFT(LEFT(Z$3,4),4),'[6]白单流水  导入新模板'!$K:$K,$C122)</f>
        <v>0</v>
      </c>
      <c r="AA122" s="48">
        <f>SUMIFS('[6]白单流水  导入新模板'!$S:$S,'[6]白单流水  导入新模板'!$C:$C,$A$2,'[6]白单流水  导入新模板'!$AF:$AF,$C$104,'[6]白单流水  导入新模板'!$AB:$AB,LEFT(LEFT(AA$3,4),4),'[6]白单流水  导入新模板'!$K:$K,$C122)</f>
        <v>0</v>
      </c>
      <c r="AB122" s="48">
        <f>SUMIFS('[6]白单流水  导入新模板'!$S:$S,'[6]白单流水  导入新模板'!$C:$C,$A$2,'[6]白单流水  导入新模板'!$AF:$AF,$C$104,'[6]白单流水  导入新模板'!$AB:$AB,LEFT(LEFT(AB$3,4),4),'[6]白单流水  导入新模板'!$K:$K,$C122)</f>
        <v>3000</v>
      </c>
      <c r="AC122" s="48">
        <f>SUMIFS('[6]白单流水  导入新模板'!$S:$S,'[6]白单流水  导入新模板'!$C:$C,$A$2,'[6]白单流水  导入新模板'!$AF:$AF,$C$104,'[6]白单流水  导入新模板'!$AB:$AB,LEFT(LEFT(AC$3,4),4),'[6]白单流水  导入新模板'!$K:$K,$C122)</f>
        <v>37500</v>
      </c>
      <c r="AD122" s="53">
        <f>D122-SUM(T122:AC122)</f>
        <v>0</v>
      </c>
      <c r="AE122" s="53">
        <f>SUM(AH122:AS122)</f>
        <v>0</v>
      </c>
      <c r="AF122" s="54"/>
      <c r="AG122" s="55">
        <f>AD122-AE122-AF122</f>
        <v>0</v>
      </c>
      <c r="AH122" s="48">
        <f>SUMIFS('[6]白单流水  导入新模板'!$S:$S,'[6]白单流水  导入新模板'!$C:$C,$A$2,'[6]白单流水  导入新模板'!$AF:$AF,$C$104,'[6]白单流水  导入新模板'!$AA:$AA,AH$3,'[6]白单流水  导入新模板'!$K:$K,$C122)</f>
        <v>0</v>
      </c>
      <c r="AI122" s="48">
        <f>SUMIFS('[6]白单流水  导入新模板'!$S:$S,'[6]白单流水  导入新模板'!$C:$C,$A$2,'[6]白单流水  导入新模板'!$AF:$AF,$C$104,'[6]白单流水  导入新模板'!$AA:$AA,AI$3,'[6]白单流水  导入新模板'!$K:$K,$C122)</f>
        <v>0</v>
      </c>
      <c r="AJ122" s="48">
        <f>SUMIFS('[6]白单流水  导入新模板'!$S:$S,'[6]白单流水  导入新模板'!$C:$C,$A$2,'[6]白单流水  导入新模板'!$AF:$AF,$C$104,'[6]白单流水  导入新模板'!$AA:$AA,AJ$3,'[6]白单流水  导入新模板'!$K:$K,$C122)</f>
        <v>0</v>
      </c>
      <c r="AK122" s="48">
        <f>SUMIFS('[6]白单流水  导入新模板'!$S:$S,'[6]白单流水  导入新模板'!$C:$C,$A$2,'[6]白单流水  导入新模板'!$AF:$AF,$C$104,'[6]白单流水  导入新模板'!$AA:$AA,AK$3,'[6]白单流水  导入新模板'!$K:$K,$C122)</f>
        <v>0</v>
      </c>
      <c r="AL122" s="48">
        <f>SUMIFS('[6]白单流水  导入新模板'!$S:$S,'[6]白单流水  导入新模板'!$C:$C,$A$2,'[6]白单流水  导入新模板'!$AF:$AF,$C$104,'[6]白单流水  导入新模板'!$AA:$AA,AL$3,'[6]白单流水  导入新模板'!$K:$K,$C122)</f>
        <v>0</v>
      </c>
      <c r="AM122" s="48">
        <f>SUMIFS('[6]白单流水  导入新模板'!$S:$S,'[6]白单流水  导入新模板'!$C:$C,$A$2,'[6]白单流水  导入新模板'!$AF:$AF,$C$104,'[6]白单流水  导入新模板'!$AA:$AA,AM$3,'[6]白单流水  导入新模板'!$K:$K,$C122)</f>
        <v>0</v>
      </c>
      <c r="AN122" s="48">
        <f>SUMIFS('[6]白单流水  导入新模板'!$S:$S,'[6]白单流水  导入新模板'!$C:$C,$A$2,'[6]白单流水  导入新模板'!$AF:$AF,$C$104,'[6]白单流水  导入新模板'!$AA:$AA,AN$3,'[6]白单流水  导入新模板'!$K:$K,$C122)</f>
        <v>0</v>
      </c>
      <c r="AO122" s="48">
        <f>SUMIFS('[6]白单流水  导入新模板'!$S:$S,'[6]白单流水  导入新模板'!$C:$C,$A$2,'[6]白单流水  导入新模板'!$AF:$AF,$C$104,'[6]白单流水  导入新模板'!$AA:$AA,AO$3,'[6]白单流水  导入新模板'!$K:$K,$C122)</f>
        <v>0</v>
      </c>
      <c r="AP122" s="48">
        <f>SUMIFS('[6]白单流水  导入新模板'!$S:$S,'[6]白单流水  导入新模板'!$C:$C,$A$2,'[6]白单流水  导入新模板'!$AF:$AF,$C$104,'[6]白单流水  导入新模板'!$AA:$AA,AP$3,'[6]白单流水  导入新模板'!$K:$K,$C122)</f>
        <v>0</v>
      </c>
      <c r="AQ122" s="48">
        <f>SUMIFS('[6]白单流水  导入新模板'!$S:$S,'[6]白单流水  导入新模板'!$C:$C,$A$2,'[6]白单流水  导入新模板'!$AF:$AF,$C$104,'[6]白单流水  导入新模板'!$AA:$AA,AQ$3,'[6]白单流水  导入新模板'!$K:$K,$C122)</f>
        <v>0</v>
      </c>
      <c r="AR122" s="48">
        <f>SUMIFS('[6]白单流水  导入新模板'!$S:$S,'[6]白单流水  导入新模板'!$C:$C,$A$2,'[6]白单流水  导入新模板'!$AF:$AF,$C$104,'[6]白单流水  导入新模板'!$AA:$AA,AR$3,'[6]白单流水  导入新模板'!$K:$K,$C122)</f>
        <v>0</v>
      </c>
      <c r="AS122" s="48">
        <f>SUMIFS('[6]白单流水  导入新模板'!$S:$S,'[6]白单流水  导入新模板'!$C:$C,$A$2,'[6]白单流水  导入新模板'!$AF:$AF,$C$104,'[6]白单流水  导入新模板'!$AA:$AA,AS$3,'[6]白单流水  导入新模板'!$K:$K,$C122)</f>
        <v>0</v>
      </c>
      <c r="AT122" s="56"/>
    </row>
    <row r="123" ht="15.6" spans="1:47">
      <c r="A123" s="41"/>
      <c r="B123" s="62"/>
      <c r="C123" s="65" t="s">
        <v>29</v>
      </c>
      <c r="D123" s="66">
        <f>E123*F123</f>
        <v>40500</v>
      </c>
      <c r="E123" s="66">
        <v>3375</v>
      </c>
      <c r="F123" s="67">
        <v>12</v>
      </c>
      <c r="G123" s="50">
        <f>IFERROR(SUM(K123:AC123,AE123)/D123,)</f>
        <v>0.962962962962963</v>
      </c>
      <c r="H123" s="50"/>
      <c r="I123" s="51">
        <f t="array" ref="I123">SUMPRODUCT(('[6]白单流水  导入新模板'!$C:$C=$A$2)*('[6]白单流水  导入新模板'!$AF:$AF=$C$104)*('[6]白单流水  导入新模板'!$K:$K="代收")*(ISNUMBER(FIND(LEFT($C123,4),'[6]白单流水  导入新模板'!$M:$M,1))),'[6]白单流水  导入新模板'!$S:$S)</f>
        <v>0</v>
      </c>
      <c r="J123" s="50"/>
      <c r="K123" s="52"/>
      <c r="L123" s="48">
        <f>SUMIFS('[6]白单流水  导入新模板'!$S:$S,'[6]白单流水  导入新模板'!$C:$C,$A$2,'[6]白单流水  导入新模板'!$AF:$AF,$C$104,'[6]白单流水  导入新模板'!$AB:$AB,LEFT(LEFT(L$3,4),4),'[6]白单流水  导入新模板'!$K:$K,$C123)</f>
        <v>0</v>
      </c>
      <c r="M123" s="48">
        <f>SUMIFS('[6]白单流水  导入新模板'!$S:$S,'[6]白单流水  导入新模板'!$C:$C,$A$2,'[6]白单流水  导入新模板'!$AF:$AF,$C$104,'[6]白单流水  导入新模板'!$AB:$AB,LEFT(LEFT(M$3,4),4),'[6]白单流水  导入新模板'!$K:$K,$C123)</f>
        <v>0</v>
      </c>
      <c r="N123" s="48">
        <f>SUMIFS('[6]白单流水  导入新模板'!$S:$S,'[6]白单流水  导入新模板'!$C:$C,$A$2,'[6]白单流水  导入新模板'!$AF:$AF,$C$104,'[6]白单流水  导入新模板'!$AB:$AB,LEFT(LEFT(N$3,4),4),'[6]白单流水  导入新模板'!$K:$K,$C123)</f>
        <v>0</v>
      </c>
      <c r="O123" s="48">
        <f>SUMIFS('[6]白单流水  导入新模板'!$S:$S,'[6]白单流水  导入新模板'!$C:$C,$A$2,'[6]白单流水  导入新模板'!$AF:$AF,$C$104,'[6]白单流水  导入新模板'!$AB:$AB,LEFT(LEFT(O$3,4),4),'[6]白单流水  导入新模板'!$K:$K,$C123)</f>
        <v>0</v>
      </c>
      <c r="P123" s="48">
        <f>SUMIFS('[6]白单流水  导入新模板'!$S:$S,'[6]白单流水  导入新模板'!$C:$C,$A$2,'[6]白单流水  导入新模板'!$AF:$AF,$C$104,'[6]白单流水  导入新模板'!$AB:$AB,LEFT(LEFT(P$3,4),4),'[6]白单流水  导入新模板'!$K:$K,$C123)</f>
        <v>0</v>
      </c>
      <c r="Q123" s="48">
        <f>SUMIFS('[6]白单流水  导入新模板'!$S:$S,'[6]白单流水  导入新模板'!$C:$C,$A$2,'[6]白单流水  导入新模板'!$AF:$AF,$C$104,'[6]白单流水  导入新模板'!$AB:$AB,LEFT(LEFT(Q$3,4),4),'[6]白单流水  导入新模板'!$K:$K,$C123)</f>
        <v>0</v>
      </c>
      <c r="R123" s="48">
        <f>SUMIFS('[6]白单流水  导入新模板'!$S:$S,'[6]白单流水  导入新模板'!$C:$C,$A$2,'[6]白单流水  导入新模板'!$AF:$AF,$C$104,'[6]白单流水  导入新模板'!$AB:$AB,LEFT(LEFT(R$3,4),4),'[6]白单流水  导入新模板'!$K:$K,$C123)</f>
        <v>0</v>
      </c>
      <c r="S123" s="48">
        <f>SUMIFS('[6]白单流水  导入新模板'!$S:$S,'[6]白单流水  导入新模板'!$C:$C,$A$2,'[6]白单流水  导入新模板'!$AF:$AF,$C$104,'[6]白单流水  导入新模板'!$AB:$AB,LEFT(LEFT(S$3,4),4),'[6]白单流水  导入新模板'!$K:$K,$C123)</f>
        <v>0</v>
      </c>
      <c r="T123" s="48">
        <f>SUMIFS('[6]白单流水  导入新模板'!$S:$S,'[6]白单流水  导入新模板'!$C:$C,$A$2,'[6]白单流水  导入新模板'!$AF:$AF,$C$104,'[6]白单流水  导入新模板'!$AB:$AB,LEFT(LEFT(T$3,4),4),'[6]白单流水  导入新模板'!$K:$K,$C123)</f>
        <v>0</v>
      </c>
      <c r="U123" s="48">
        <f>SUMIFS('[6]白单流水  导入新模板'!$S:$S,'[6]白单流水  导入新模板'!$C:$C,$A$2,'[6]白单流水  导入新模板'!$AF:$AF,$C$104,'[6]白单流水  导入新模板'!$AB:$AB,LEFT(LEFT(U$3,4),4),'[6]白单流水  导入新模板'!$K:$K,$C123)</f>
        <v>0</v>
      </c>
      <c r="V123" s="48">
        <f>SUMIFS('[6]白单流水  导入新模板'!$S:$S,'[6]白单流水  导入新模板'!$C:$C,$A$2,'[6]白单流水  导入新模板'!$AF:$AF,$C$104,'[6]白单流水  导入新模板'!$AB:$AB,LEFT(LEFT(V$3,4),4),'[6]白单流水  导入新模板'!$K:$K,$C123)</f>
        <v>0</v>
      </c>
      <c r="W123" s="48">
        <f>SUMIFS('[6]白单流水  导入新模板'!$S:$S,'[6]白单流水  导入新模板'!$C:$C,$A$2,'[6]白单流水  导入新模板'!$AF:$AF,$C$104,'[6]白单流水  导入新模板'!$AB:$AB,LEFT(LEFT(W$3,4),4),'[6]白单流水  导入新模板'!$K:$K,$C123)</f>
        <v>0</v>
      </c>
      <c r="X123" s="48">
        <f>SUMIFS('[6]白单流水  导入新模板'!$S:$S,'[6]白单流水  导入新模板'!$C:$C,$A$2,'[6]白单流水  导入新模板'!$AF:$AF,$C$104,'[6]白单流水  导入新模板'!$AB:$AB,LEFT(LEFT(X$3,4),4),'[6]白单流水  导入新模板'!$K:$K,$C123)</f>
        <v>0</v>
      </c>
      <c r="Y123" s="48">
        <f>SUMIFS('[6]白单流水  导入新模板'!$S:$S,'[6]白单流水  导入新模板'!$C:$C,$A$2,'[6]白单流水  导入新模板'!$AF:$AF,$C$104,'[6]白单流水  导入新模板'!$AB:$AB,LEFT(LEFT(Y$3,4),4),'[6]白单流水  导入新模板'!$K:$K,$C123)</f>
        <v>0</v>
      </c>
      <c r="Z123" s="48">
        <f>SUMIFS('[6]白单流水  导入新模板'!$S:$S,'[6]白单流水  导入新模板'!$C:$C,$A$2,'[6]白单流水  导入新模板'!$AF:$AF,$C$104,'[6]白单流水  导入新模板'!$AB:$AB,LEFT(LEFT(Z$3,4),4),'[6]白单流水  导入新模板'!$K:$K,$C123)</f>
        <v>0</v>
      </c>
      <c r="AA123" s="48">
        <f>SUMIFS('[6]白单流水  导入新模板'!$S:$S,'[6]白单流水  导入新模板'!$C:$C,$A$2,'[6]白单流水  导入新模板'!$AF:$AF,$C$104,'[6]白单流水  导入新模板'!$AB:$AB,LEFT(LEFT(AA$3,4),4),'[6]白单流水  导入新模板'!$K:$K,$C123)</f>
        <v>0</v>
      </c>
      <c r="AB123" s="48">
        <f>SUMIFS('[6]白单流水  导入新模板'!$S:$S,'[6]白单流水  导入新模板'!$C:$C,$A$2,'[6]白单流水  导入新模板'!$AF:$AF,$C$104,'[6]白单流水  导入新模板'!$AB:$AB,LEFT(LEFT(AB$3,4),4),'[6]白单流水  导入新模板'!$K:$K,$C123)</f>
        <v>0</v>
      </c>
      <c r="AC123" s="48">
        <f>SUMIFS('[6]白单流水  导入新模板'!$S:$S,'[6]白单流水  导入新模板'!$C:$C,$A$2,'[6]白单流水  导入新模板'!$AF:$AF,$C$104,'[6]白单流水  导入新模板'!$AB:$AB,LEFT(LEFT(AC$3,4),4),'[6]白单流水  导入新模板'!$K:$K,$C123)</f>
        <v>4500</v>
      </c>
      <c r="AD123" s="53">
        <f>D123-SUM(T123:AC123)</f>
        <v>36000</v>
      </c>
      <c r="AE123" s="53">
        <f>SUM(AH123:AS123)</f>
        <v>34500</v>
      </c>
      <c r="AF123" s="54"/>
      <c r="AG123" s="55">
        <f>AD123-AE123-AF123</f>
        <v>1500</v>
      </c>
      <c r="AH123" s="48">
        <f>SUMIFS('[6]白单流水  导入新模板'!$S:$S,'[6]白单流水  导入新模板'!$C:$C,$A$2,'[6]白单流水  导入新模板'!$AF:$AF,$C$104,'[6]白单流水  导入新模板'!$AA:$AA,AH$3,'[6]白单流水  导入新模板'!$K:$K,$C123)</f>
        <v>4875</v>
      </c>
      <c r="AI123" s="48">
        <f>SUMIFS('[6]白单流水  导入新模板'!$S:$S,'[6]白单流水  导入新模板'!$C:$C,$A$2,'[6]白单流水  导入新模板'!$AF:$AF,$C$104,'[6]白单流水  导入新模板'!$AA:$AA,AI$3,'[6]白单流水  导入新模板'!$K:$K,$C123)</f>
        <v>0</v>
      </c>
      <c r="AJ123" s="48">
        <f>SUMIFS('[6]白单流水  导入新模板'!$S:$S,'[6]白单流水  导入新模板'!$C:$C,$A$2,'[6]白单流水  导入新模板'!$AF:$AF,$C$104,'[6]白单流水  导入新模板'!$AA:$AA,AJ$3,'[6]白单流水  导入新模板'!$K:$K,$C123)</f>
        <v>7500</v>
      </c>
      <c r="AK123" s="48">
        <f>SUMIFS('[6]白单流水  导入新模板'!$S:$S,'[6]白单流水  导入新模板'!$C:$C,$A$2,'[6]白单流水  导入新模板'!$AF:$AF,$C$104,'[6]白单流水  导入新模板'!$AA:$AA,AK$3,'[6]白单流水  导入新模板'!$K:$K,$C123)</f>
        <v>3750</v>
      </c>
      <c r="AL123" s="48">
        <f>SUMIFS('[6]白单流水  导入新模板'!$S:$S,'[6]白单流水  导入新模板'!$C:$C,$A$2,'[6]白单流水  导入新模板'!$AF:$AF,$C$104,'[6]白单流水  导入新模板'!$AA:$AA,AL$3,'[6]白单流水  导入新模板'!$K:$K,$C123)</f>
        <v>4500</v>
      </c>
      <c r="AM123" s="48">
        <f>SUMIFS('[6]白单流水  导入新模板'!$S:$S,'[6]白单流水  导入新模板'!$C:$C,$A$2,'[6]白单流水  导入新模板'!$AF:$AF,$C$104,'[6]白单流水  导入新模板'!$AA:$AA,AM$3,'[6]白单流水  导入新模板'!$K:$K,$C123)</f>
        <v>1125</v>
      </c>
      <c r="AN123" s="48">
        <f>SUMIFS('[6]白单流水  导入新模板'!$S:$S,'[6]白单流水  导入新模板'!$C:$C,$A$2,'[6]白单流水  导入新模板'!$AF:$AF,$C$104,'[6]白单流水  导入新模板'!$AA:$AA,AN$3,'[6]白单流水  导入新模板'!$K:$K,$C123)</f>
        <v>1875</v>
      </c>
      <c r="AO123" s="48">
        <f>SUMIFS('[6]白单流水  导入新模板'!$S:$S,'[6]白单流水  导入新模板'!$C:$C,$A$2,'[6]白单流水  导入新模板'!$AF:$AF,$C$104,'[6]白单流水  导入新模板'!$AA:$AA,AO$3,'[6]白单流水  导入新模板'!$K:$K,$C123)</f>
        <v>750</v>
      </c>
      <c r="AP123" s="48">
        <f>SUMIFS('[6]白单流水  导入新模板'!$S:$S,'[6]白单流水  导入新模板'!$C:$C,$A$2,'[6]白单流水  导入新模板'!$AF:$AF,$C$104,'[6]白单流水  导入新模板'!$AA:$AA,AP$3,'[6]白单流水  导入新模板'!$K:$K,$C123)</f>
        <v>2250</v>
      </c>
      <c r="AQ123" s="48">
        <f>SUMIFS('[6]白单流水  导入新模板'!$S:$S,'[6]白单流水  导入新模板'!$C:$C,$A$2,'[6]白单流水  导入新模板'!$AF:$AF,$C$104,'[6]白单流水  导入新模板'!$AA:$AA,AQ$3,'[6]白单流水  导入新模板'!$K:$K,$C123)</f>
        <v>3375</v>
      </c>
      <c r="AR123" s="48">
        <f>SUMIFS('[6]白单流水  导入新模板'!$S:$S,'[6]白单流水  导入新模板'!$C:$C,$A$2,'[6]白单流水  导入新模板'!$AF:$AF,$C$104,'[6]白单流水  导入新模板'!$AA:$AA,AR$3,'[6]白单流水  导入新模板'!$K:$K,$C123)</f>
        <v>3000</v>
      </c>
      <c r="AS123" s="48">
        <f>SUMIFS('[6]白单流水  导入新模板'!$S:$S,'[6]白单流水  导入新模板'!$C:$C,$A$2,'[6]白单流水  导入新模板'!$AF:$AF,$C$104,'[6]白单流水  导入新模板'!$AA:$AA,AS$3,'[6]白单流水  导入新模板'!$K:$K,$C123)</f>
        <v>1500</v>
      </c>
      <c r="AT123" s="56"/>
    </row>
    <row r="124" ht="15.6" spans="1:47">
      <c r="A124" s="41"/>
      <c r="B124" s="62"/>
      <c r="C124" s="65" t="s">
        <v>76</v>
      </c>
      <c r="D124" s="66">
        <f>E124*F124</f>
        <v>0</v>
      </c>
      <c r="E124" s="66">
        <v>3375</v>
      </c>
      <c r="F124" s="67"/>
      <c r="G124" s="50">
        <f>IFERROR(SUM(K124:AC124,AE124)/D124,)</f>
        <v>0</v>
      </c>
      <c r="H124" s="50"/>
      <c r="I124" s="51">
        <f t="array" ref="I124">SUMPRODUCT(('[6]白单流水  导入新模板'!$C:$C=$A$2)*('[6]白单流水  导入新模板'!$AF:$AF=$C$104)*('[6]白单流水  导入新模板'!$K:$K="代收")*(ISNUMBER(FIND(LEFT($C124,4),'[6]白单流水  导入新模板'!$M:$M,1))),'[6]白单流水  导入新模板'!$S:$S)</f>
        <v>0</v>
      </c>
      <c r="J124" s="50"/>
      <c r="K124" s="52"/>
      <c r="L124" s="48">
        <f>SUMIFS('[6]白单流水  导入新模板'!$S:$S,'[6]白单流水  导入新模板'!$C:$C,$A$2,'[6]白单流水  导入新模板'!$AF:$AF,$C$104,'[6]白单流水  导入新模板'!$AB:$AB,LEFT(LEFT(L$3,4),4),'[6]白单流水  导入新模板'!$K:$K,$C124)</f>
        <v>0</v>
      </c>
      <c r="M124" s="48">
        <f>SUMIFS('[6]白单流水  导入新模板'!$S:$S,'[6]白单流水  导入新模板'!$C:$C,$A$2,'[6]白单流水  导入新模板'!$AF:$AF,$C$104,'[6]白单流水  导入新模板'!$AB:$AB,LEFT(LEFT(M$3,4),4),'[6]白单流水  导入新模板'!$K:$K,$C124)</f>
        <v>0</v>
      </c>
      <c r="N124" s="48">
        <f>SUMIFS('[6]白单流水  导入新模板'!$S:$S,'[6]白单流水  导入新模板'!$C:$C,$A$2,'[6]白单流水  导入新模板'!$AF:$AF,$C$104,'[6]白单流水  导入新模板'!$AB:$AB,LEFT(LEFT(N$3,4),4),'[6]白单流水  导入新模板'!$K:$K,$C124)</f>
        <v>0</v>
      </c>
      <c r="O124" s="48">
        <f>SUMIFS('[6]白单流水  导入新模板'!$S:$S,'[6]白单流水  导入新模板'!$C:$C,$A$2,'[6]白单流水  导入新模板'!$AF:$AF,$C$104,'[6]白单流水  导入新模板'!$AB:$AB,LEFT(LEFT(O$3,4),4),'[6]白单流水  导入新模板'!$K:$K,$C124)</f>
        <v>0</v>
      </c>
      <c r="P124" s="48">
        <f>SUMIFS('[6]白单流水  导入新模板'!$S:$S,'[6]白单流水  导入新模板'!$C:$C,$A$2,'[6]白单流水  导入新模板'!$AF:$AF,$C$104,'[6]白单流水  导入新模板'!$AB:$AB,LEFT(LEFT(P$3,4),4),'[6]白单流水  导入新模板'!$K:$K,$C124)</f>
        <v>0</v>
      </c>
      <c r="Q124" s="48">
        <f>SUMIFS('[6]白单流水  导入新模板'!$S:$S,'[6]白单流水  导入新模板'!$C:$C,$A$2,'[6]白单流水  导入新模板'!$AF:$AF,$C$104,'[6]白单流水  导入新模板'!$AB:$AB,LEFT(LEFT(Q$3,4),4),'[6]白单流水  导入新模板'!$K:$K,$C124)</f>
        <v>0</v>
      </c>
      <c r="R124" s="48">
        <f>SUMIFS('[6]白单流水  导入新模板'!$S:$S,'[6]白单流水  导入新模板'!$C:$C,$A$2,'[6]白单流水  导入新模板'!$AF:$AF,$C$104,'[6]白单流水  导入新模板'!$AB:$AB,LEFT(LEFT(R$3,4),4),'[6]白单流水  导入新模板'!$K:$K,$C124)</f>
        <v>0</v>
      </c>
      <c r="S124" s="48">
        <f>SUMIFS('[6]白单流水  导入新模板'!$S:$S,'[6]白单流水  导入新模板'!$C:$C,$A$2,'[6]白单流水  导入新模板'!$AF:$AF,$C$104,'[6]白单流水  导入新模板'!$AB:$AB,LEFT(LEFT(S$3,4),4),'[6]白单流水  导入新模板'!$K:$K,$C124)</f>
        <v>0</v>
      </c>
      <c r="T124" s="48">
        <f>SUMIFS('[6]白单流水  导入新模板'!$S:$S,'[6]白单流水  导入新模板'!$C:$C,$A$2,'[6]白单流水  导入新模板'!$AF:$AF,$C$104,'[6]白单流水  导入新模板'!$AB:$AB,LEFT(LEFT(T$3,4),4),'[6]白单流水  导入新模板'!$K:$K,$C124)</f>
        <v>0</v>
      </c>
      <c r="U124" s="48">
        <f>SUMIFS('[6]白单流水  导入新模板'!$S:$S,'[6]白单流水  导入新模板'!$C:$C,$A$2,'[6]白单流水  导入新模板'!$AF:$AF,$C$104,'[6]白单流水  导入新模板'!$AB:$AB,LEFT(LEFT(U$3,4),4),'[6]白单流水  导入新模板'!$K:$K,$C124)</f>
        <v>0</v>
      </c>
      <c r="V124" s="48">
        <f>SUMIFS('[6]白单流水  导入新模板'!$S:$S,'[6]白单流水  导入新模板'!$C:$C,$A$2,'[6]白单流水  导入新模板'!$AF:$AF,$C$104,'[6]白单流水  导入新模板'!$AB:$AB,LEFT(LEFT(V$3,4),4),'[6]白单流水  导入新模板'!$K:$K,$C124)</f>
        <v>0</v>
      </c>
      <c r="W124" s="48">
        <f>SUMIFS('[6]白单流水  导入新模板'!$S:$S,'[6]白单流水  导入新模板'!$C:$C,$A$2,'[6]白单流水  导入新模板'!$AF:$AF,$C$104,'[6]白单流水  导入新模板'!$AB:$AB,LEFT(LEFT(W$3,4),4),'[6]白单流水  导入新模板'!$K:$K,$C124)</f>
        <v>0</v>
      </c>
      <c r="X124" s="48">
        <f>SUMIFS('[6]白单流水  导入新模板'!$S:$S,'[6]白单流水  导入新模板'!$C:$C,$A$2,'[6]白单流水  导入新模板'!$AF:$AF,$C$104,'[6]白单流水  导入新模板'!$AB:$AB,LEFT(LEFT(X$3,4),4),'[6]白单流水  导入新模板'!$K:$K,$C124)</f>
        <v>0</v>
      </c>
      <c r="Y124" s="48">
        <f>SUMIFS('[6]白单流水  导入新模板'!$S:$S,'[6]白单流水  导入新模板'!$C:$C,$A$2,'[6]白单流水  导入新模板'!$AF:$AF,$C$104,'[6]白单流水  导入新模板'!$AB:$AB,LEFT(LEFT(Y$3,4),4),'[6]白单流水  导入新模板'!$K:$K,$C124)</f>
        <v>0</v>
      </c>
      <c r="Z124" s="48">
        <f>SUMIFS('[6]白单流水  导入新模板'!$S:$S,'[6]白单流水  导入新模板'!$C:$C,$A$2,'[6]白单流水  导入新模板'!$AF:$AF,$C$104,'[6]白单流水  导入新模板'!$AB:$AB,LEFT(LEFT(Z$3,4),4),'[6]白单流水  导入新模板'!$K:$K,$C124)</f>
        <v>0</v>
      </c>
      <c r="AA124" s="48">
        <f>SUMIFS('[6]白单流水  导入新模板'!$S:$S,'[6]白单流水  导入新模板'!$C:$C,$A$2,'[6]白单流水  导入新模板'!$AF:$AF,$C$104,'[6]白单流水  导入新模板'!$AB:$AB,LEFT(LEFT(AA$3,4),4),'[6]白单流水  导入新模板'!$K:$K,$C124)</f>
        <v>0</v>
      </c>
      <c r="AB124" s="48">
        <f>SUMIFS('[6]白单流水  导入新模板'!$S:$S,'[6]白单流水  导入新模板'!$C:$C,$A$2,'[6]白单流水  导入新模板'!$AF:$AF,$C$104,'[6]白单流水  导入新模板'!$AB:$AB,LEFT(LEFT(AB$3,4),4),'[6]白单流水  导入新模板'!$K:$K,$C124)</f>
        <v>0</v>
      </c>
      <c r="AC124" s="48">
        <f>SUMIFS('[6]白单流水  导入新模板'!$S:$S,'[6]白单流水  导入新模板'!$C:$C,$A$2,'[6]白单流水  导入新模板'!$AF:$AF,$C$104,'[6]白单流水  导入新模板'!$AB:$AB,LEFT(LEFT(AC$3,4),4),'[6]白单流水  导入新模板'!$K:$K,$C124)</f>
        <v>0</v>
      </c>
      <c r="AD124" s="53">
        <f>D124-SUM(T124:AC124)</f>
        <v>0</v>
      </c>
      <c r="AE124" s="53">
        <f>SUM(AH124:AS124)</f>
        <v>1500</v>
      </c>
      <c r="AF124" s="54"/>
      <c r="AG124" s="55">
        <f>AD124-AE124-AF124</f>
        <v>-1500</v>
      </c>
      <c r="AH124" s="48">
        <f>SUMIFS('[6]白单流水  导入新模板'!$S:$S,'[6]白单流水  导入新模板'!$C:$C,$A$2,'[6]白单流水  导入新模板'!$AF:$AF,$C$104,'[6]白单流水  导入新模板'!$AA:$AA,AH$3,'[6]白单流水  导入新模板'!$K:$K,$C124)</f>
        <v>0</v>
      </c>
      <c r="AI124" s="48">
        <f>SUMIFS('[6]白单流水  导入新模板'!$S:$S,'[6]白单流水  导入新模板'!$C:$C,$A$2,'[6]白单流水  导入新模板'!$AF:$AF,$C$104,'[6]白单流水  导入新模板'!$AA:$AA,AI$3,'[6]白单流水  导入新模板'!$K:$K,$C124)</f>
        <v>0</v>
      </c>
      <c r="AJ124" s="48">
        <f>SUMIFS('[6]白单流水  导入新模板'!$S:$S,'[6]白单流水  导入新模板'!$C:$C,$A$2,'[6]白单流水  导入新模板'!$AF:$AF,$C$104,'[6]白单流水  导入新模板'!$AA:$AA,AJ$3,'[6]白单流水  导入新模板'!$K:$K,$C124)</f>
        <v>0</v>
      </c>
      <c r="AK124" s="48">
        <f>SUMIFS('[6]白单流水  导入新模板'!$S:$S,'[6]白单流水  导入新模板'!$C:$C,$A$2,'[6]白单流水  导入新模板'!$AF:$AF,$C$104,'[6]白单流水  导入新模板'!$AA:$AA,AK$3,'[6]白单流水  导入新模板'!$K:$K,$C124)</f>
        <v>0</v>
      </c>
      <c r="AL124" s="48">
        <f>SUMIFS('[6]白单流水  导入新模板'!$S:$S,'[6]白单流水  导入新模板'!$C:$C,$A$2,'[6]白单流水  导入新模板'!$AF:$AF,$C$104,'[6]白单流水  导入新模板'!$AA:$AA,AL$3,'[6]白单流水  导入新模板'!$K:$K,$C124)</f>
        <v>0</v>
      </c>
      <c r="AM124" s="48">
        <f>SUMIFS('[6]白单流水  导入新模板'!$S:$S,'[6]白单流水  导入新模板'!$C:$C,$A$2,'[6]白单流水  导入新模板'!$AF:$AF,$C$104,'[6]白单流水  导入新模板'!$AA:$AA,AM$3,'[6]白单流水  导入新模板'!$K:$K,$C124)</f>
        <v>0</v>
      </c>
      <c r="AN124" s="48">
        <f>SUMIFS('[6]白单流水  导入新模板'!$S:$S,'[6]白单流水  导入新模板'!$C:$C,$A$2,'[6]白单流水  导入新模板'!$AF:$AF,$C$104,'[6]白单流水  导入新模板'!$AA:$AA,AN$3,'[6]白单流水  导入新模板'!$K:$K,$C124)</f>
        <v>0</v>
      </c>
      <c r="AO124" s="48">
        <f>SUMIFS('[6]白单流水  导入新模板'!$S:$S,'[6]白单流水  导入新模板'!$C:$C,$A$2,'[6]白单流水  导入新模板'!$AF:$AF,$C$104,'[6]白单流水  导入新模板'!$AA:$AA,AO$3,'[6]白单流水  导入新模板'!$K:$K,$C124)</f>
        <v>1500</v>
      </c>
      <c r="AP124" s="48">
        <f>SUMIFS('[6]白单流水  导入新模板'!$S:$S,'[6]白单流水  导入新模板'!$C:$C,$A$2,'[6]白单流水  导入新模板'!$AF:$AF,$C$104,'[6]白单流水  导入新模板'!$AA:$AA,AP$3,'[6]白单流水  导入新模板'!$K:$K,$C124)</f>
        <v>0</v>
      </c>
      <c r="AQ124" s="48">
        <f>SUMIFS('[6]白单流水  导入新模板'!$S:$S,'[6]白单流水  导入新模板'!$C:$C,$A$2,'[6]白单流水  导入新模板'!$AF:$AF,$C$104,'[6]白单流水  导入新模板'!$AA:$AA,AQ$3,'[6]白单流水  导入新模板'!$K:$K,$C124)</f>
        <v>0</v>
      </c>
      <c r="AR124" s="48">
        <f>SUMIFS('[6]白单流水  导入新模板'!$S:$S,'[6]白单流水  导入新模板'!$C:$C,$A$2,'[6]白单流水  导入新模板'!$AF:$AF,$C$104,'[6]白单流水  导入新模板'!$AA:$AA,AR$3,'[6]白单流水  导入新模板'!$K:$K,$C124)</f>
        <v>0</v>
      </c>
      <c r="AS124" s="48">
        <f>SUMIFS('[6]白单流水  导入新模板'!$S:$S,'[6]白单流水  导入新模板'!$C:$C,$A$2,'[6]白单流水  导入新模板'!$AF:$AF,$C$104,'[6]白单流水  导入新模板'!$AA:$AA,AS$3,'[6]白单流水  导入新模板'!$K:$K,$C124)</f>
        <v>0</v>
      </c>
      <c r="AT124" s="56"/>
    </row>
    <row r="125" ht="15.6" spans="1:47">
      <c r="A125" s="41"/>
      <c r="B125" s="62"/>
      <c r="C125" s="65" t="s">
        <v>77</v>
      </c>
      <c r="D125" s="66">
        <f>E125*F125</f>
        <v>0</v>
      </c>
      <c r="E125" s="66">
        <v>3375</v>
      </c>
      <c r="F125" s="67"/>
      <c r="G125" s="50">
        <f>IFERROR(SUM(K125:AC125,AE125)/D125,)</f>
        <v>0</v>
      </c>
      <c r="H125" s="50"/>
      <c r="I125" s="51">
        <f t="array" ref="I125">SUMPRODUCT(('[6]白单流水  导入新模板'!$C:$C=$A$2)*('[6]白单流水  导入新模板'!$AF:$AF=$C$104)*('[6]白单流水  导入新模板'!$K:$K="代收")*(ISNUMBER(FIND(LEFT($C125,4),'[6]白单流水  导入新模板'!$M:$M,1))),'[6]白单流水  导入新模板'!$S:$S)</f>
        <v>0</v>
      </c>
      <c r="J125" s="50"/>
      <c r="K125" s="52"/>
      <c r="L125" s="48">
        <f>SUMIFS('[6]白单流水  导入新模板'!$S:$S,'[6]白单流水  导入新模板'!$C:$C,$A$2,'[6]白单流水  导入新模板'!$AF:$AF,$C$104,'[6]白单流水  导入新模板'!$AB:$AB,LEFT(LEFT(L$3,4),4),'[6]白单流水  导入新模板'!$K:$K,$C125)</f>
        <v>0</v>
      </c>
      <c r="M125" s="48">
        <f>SUMIFS('[6]白单流水  导入新模板'!$S:$S,'[6]白单流水  导入新模板'!$C:$C,$A$2,'[6]白单流水  导入新模板'!$AF:$AF,$C$104,'[6]白单流水  导入新模板'!$AB:$AB,LEFT(LEFT(M$3,4),4),'[6]白单流水  导入新模板'!$K:$K,$C125)</f>
        <v>0</v>
      </c>
      <c r="N125" s="48">
        <f>SUMIFS('[6]白单流水  导入新模板'!$S:$S,'[6]白单流水  导入新模板'!$C:$C,$A$2,'[6]白单流水  导入新模板'!$AF:$AF,$C$104,'[6]白单流水  导入新模板'!$AB:$AB,LEFT(LEFT(N$3,4),4),'[6]白单流水  导入新模板'!$K:$K,$C125)</f>
        <v>0</v>
      </c>
      <c r="O125" s="48">
        <f>SUMIFS('[6]白单流水  导入新模板'!$S:$S,'[6]白单流水  导入新模板'!$C:$C,$A$2,'[6]白单流水  导入新模板'!$AF:$AF,$C$104,'[6]白单流水  导入新模板'!$AB:$AB,LEFT(LEFT(O$3,4),4),'[6]白单流水  导入新模板'!$K:$K,$C125)</f>
        <v>0</v>
      </c>
      <c r="P125" s="48">
        <f>SUMIFS('[6]白单流水  导入新模板'!$S:$S,'[6]白单流水  导入新模板'!$C:$C,$A$2,'[6]白单流水  导入新模板'!$AF:$AF,$C$104,'[6]白单流水  导入新模板'!$AB:$AB,LEFT(LEFT(P$3,4),4),'[6]白单流水  导入新模板'!$K:$K,$C125)</f>
        <v>0</v>
      </c>
      <c r="Q125" s="48">
        <f>SUMIFS('[6]白单流水  导入新模板'!$S:$S,'[6]白单流水  导入新模板'!$C:$C,$A$2,'[6]白单流水  导入新模板'!$AF:$AF,$C$104,'[6]白单流水  导入新模板'!$AB:$AB,LEFT(LEFT(Q$3,4),4),'[6]白单流水  导入新模板'!$K:$K,$C125)</f>
        <v>0</v>
      </c>
      <c r="R125" s="48">
        <f>SUMIFS('[6]白单流水  导入新模板'!$S:$S,'[6]白单流水  导入新模板'!$C:$C,$A$2,'[6]白单流水  导入新模板'!$AF:$AF,$C$104,'[6]白单流水  导入新模板'!$AB:$AB,LEFT(LEFT(R$3,4),4),'[6]白单流水  导入新模板'!$K:$K,$C125)</f>
        <v>0</v>
      </c>
      <c r="S125" s="48">
        <f>SUMIFS('[6]白单流水  导入新模板'!$S:$S,'[6]白单流水  导入新模板'!$C:$C,$A$2,'[6]白单流水  导入新模板'!$AF:$AF,$C$104,'[6]白单流水  导入新模板'!$AB:$AB,LEFT(LEFT(S$3,4),4),'[6]白单流水  导入新模板'!$K:$K,$C125)</f>
        <v>0</v>
      </c>
      <c r="T125" s="48">
        <f>SUMIFS('[6]白单流水  导入新模板'!$S:$S,'[6]白单流水  导入新模板'!$C:$C,$A$2,'[6]白单流水  导入新模板'!$AF:$AF,$C$104,'[6]白单流水  导入新模板'!$AB:$AB,LEFT(LEFT(T$3,4),4),'[6]白单流水  导入新模板'!$K:$K,$C125)</f>
        <v>0</v>
      </c>
      <c r="U125" s="48">
        <f>SUMIFS('[6]白单流水  导入新模板'!$S:$S,'[6]白单流水  导入新模板'!$C:$C,$A$2,'[6]白单流水  导入新模板'!$AF:$AF,$C$104,'[6]白单流水  导入新模板'!$AB:$AB,LEFT(LEFT(U$3,4),4),'[6]白单流水  导入新模板'!$K:$K,$C125)</f>
        <v>0</v>
      </c>
      <c r="V125" s="48">
        <f>SUMIFS('[6]白单流水  导入新模板'!$S:$S,'[6]白单流水  导入新模板'!$C:$C,$A$2,'[6]白单流水  导入新模板'!$AF:$AF,$C$104,'[6]白单流水  导入新模板'!$AB:$AB,LEFT(LEFT(V$3,4),4),'[6]白单流水  导入新模板'!$K:$K,$C125)</f>
        <v>0</v>
      </c>
      <c r="W125" s="48">
        <f>SUMIFS('[6]白单流水  导入新模板'!$S:$S,'[6]白单流水  导入新模板'!$C:$C,$A$2,'[6]白单流水  导入新模板'!$AF:$AF,$C$104,'[6]白单流水  导入新模板'!$AB:$AB,LEFT(LEFT(W$3,4),4),'[6]白单流水  导入新模板'!$K:$K,$C125)</f>
        <v>0</v>
      </c>
      <c r="X125" s="48">
        <f>SUMIFS('[6]白单流水  导入新模板'!$S:$S,'[6]白单流水  导入新模板'!$C:$C,$A$2,'[6]白单流水  导入新模板'!$AF:$AF,$C$104,'[6]白单流水  导入新模板'!$AB:$AB,LEFT(LEFT(X$3,4),4),'[6]白单流水  导入新模板'!$K:$K,$C125)</f>
        <v>0</v>
      </c>
      <c r="Y125" s="48">
        <f>SUMIFS('[6]白单流水  导入新模板'!$S:$S,'[6]白单流水  导入新模板'!$C:$C,$A$2,'[6]白单流水  导入新模板'!$AF:$AF,$C$104,'[6]白单流水  导入新模板'!$AB:$AB,LEFT(LEFT(Y$3,4),4),'[6]白单流水  导入新模板'!$K:$K,$C125)</f>
        <v>0</v>
      </c>
      <c r="Z125" s="48">
        <f>SUMIFS('[6]白单流水  导入新模板'!$S:$S,'[6]白单流水  导入新模板'!$C:$C,$A$2,'[6]白单流水  导入新模板'!$AF:$AF,$C$104,'[6]白单流水  导入新模板'!$AB:$AB,LEFT(LEFT(Z$3,4),4),'[6]白单流水  导入新模板'!$K:$K,$C125)</f>
        <v>0</v>
      </c>
      <c r="AA125" s="48">
        <f>SUMIFS('[6]白单流水  导入新模板'!$S:$S,'[6]白单流水  导入新模板'!$C:$C,$A$2,'[6]白单流水  导入新模板'!$AF:$AF,$C$104,'[6]白单流水  导入新模板'!$AB:$AB,LEFT(LEFT(AA$3,4),4),'[6]白单流水  导入新模板'!$K:$K,$C125)</f>
        <v>0</v>
      </c>
      <c r="AB125" s="48">
        <f>SUMIFS('[6]白单流水  导入新模板'!$S:$S,'[6]白单流水  导入新模板'!$C:$C,$A$2,'[6]白单流水  导入新模板'!$AF:$AF,$C$104,'[6]白单流水  导入新模板'!$AB:$AB,LEFT(LEFT(AB$3,4),4),'[6]白单流水  导入新模板'!$K:$K,$C125)</f>
        <v>0</v>
      </c>
      <c r="AC125" s="48">
        <f>SUMIFS('[6]白单流水  导入新模板'!$S:$S,'[6]白单流水  导入新模板'!$C:$C,$A$2,'[6]白单流水  导入新模板'!$AF:$AF,$C$104,'[6]白单流水  导入新模板'!$AB:$AB,LEFT(LEFT(AC$3,4),4),'[6]白单流水  导入新模板'!$K:$K,$C125)</f>
        <v>0</v>
      </c>
      <c r="AD125" s="53">
        <f>D125-SUM(T125:AC125)</f>
        <v>0</v>
      </c>
      <c r="AE125" s="53">
        <f>SUM(AH125:AS125)</f>
        <v>0</v>
      </c>
      <c r="AF125" s="54"/>
      <c r="AG125" s="55">
        <f>AD125-AE125-AF125</f>
        <v>0</v>
      </c>
      <c r="AH125" s="48">
        <f>SUMIFS('[6]白单流水  导入新模板'!$S:$S,'[6]白单流水  导入新模板'!$C:$C,$A$2,'[6]白单流水  导入新模板'!$AF:$AF,$C$104,'[6]白单流水  导入新模板'!$AA:$AA,AH$3,'[6]白单流水  导入新模板'!$K:$K,$C125)</f>
        <v>0</v>
      </c>
      <c r="AI125" s="48">
        <f>SUMIFS('[6]白单流水  导入新模板'!$S:$S,'[6]白单流水  导入新模板'!$C:$C,$A$2,'[6]白单流水  导入新模板'!$AF:$AF,$C$104,'[6]白单流水  导入新模板'!$AA:$AA,AI$3,'[6]白单流水  导入新模板'!$K:$K,$C125)</f>
        <v>0</v>
      </c>
      <c r="AJ125" s="48">
        <f>SUMIFS('[6]白单流水  导入新模板'!$S:$S,'[6]白单流水  导入新模板'!$C:$C,$A$2,'[6]白单流水  导入新模板'!$AF:$AF,$C$104,'[6]白单流水  导入新模板'!$AA:$AA,AJ$3,'[6]白单流水  导入新模板'!$K:$K,$C125)</f>
        <v>0</v>
      </c>
      <c r="AK125" s="48">
        <f>SUMIFS('[6]白单流水  导入新模板'!$S:$S,'[6]白单流水  导入新模板'!$C:$C,$A$2,'[6]白单流水  导入新模板'!$AF:$AF,$C$104,'[6]白单流水  导入新模板'!$AA:$AA,AK$3,'[6]白单流水  导入新模板'!$K:$K,$C125)</f>
        <v>0</v>
      </c>
      <c r="AL125" s="48">
        <f>SUMIFS('[6]白单流水  导入新模板'!$S:$S,'[6]白单流水  导入新模板'!$C:$C,$A$2,'[6]白单流水  导入新模板'!$AF:$AF,$C$104,'[6]白单流水  导入新模板'!$AA:$AA,AL$3,'[6]白单流水  导入新模板'!$K:$K,$C125)</f>
        <v>0</v>
      </c>
      <c r="AM125" s="48">
        <f>SUMIFS('[6]白单流水  导入新模板'!$S:$S,'[6]白单流水  导入新模板'!$C:$C,$A$2,'[6]白单流水  导入新模板'!$AF:$AF,$C$104,'[6]白单流水  导入新模板'!$AA:$AA,AM$3,'[6]白单流水  导入新模板'!$K:$K,$C125)</f>
        <v>0</v>
      </c>
      <c r="AN125" s="48">
        <f>SUMIFS('[6]白单流水  导入新模板'!$S:$S,'[6]白单流水  导入新模板'!$C:$C,$A$2,'[6]白单流水  导入新模板'!$AF:$AF,$C$104,'[6]白单流水  导入新模板'!$AA:$AA,AN$3,'[6]白单流水  导入新模板'!$K:$K,$C125)</f>
        <v>0</v>
      </c>
      <c r="AO125" s="48">
        <f>SUMIFS('[6]白单流水  导入新模板'!$S:$S,'[6]白单流水  导入新模板'!$C:$C,$A$2,'[6]白单流水  导入新模板'!$AF:$AF,$C$104,'[6]白单流水  导入新模板'!$AA:$AA,AO$3,'[6]白单流水  导入新模板'!$K:$K,$C125)</f>
        <v>0</v>
      </c>
      <c r="AP125" s="48">
        <f>SUMIFS('[6]白单流水  导入新模板'!$S:$S,'[6]白单流水  导入新模板'!$C:$C,$A$2,'[6]白单流水  导入新模板'!$AF:$AF,$C$104,'[6]白单流水  导入新模板'!$AA:$AA,AP$3,'[6]白单流水  导入新模板'!$K:$K,$C125)</f>
        <v>0</v>
      </c>
      <c r="AQ125" s="48">
        <f>SUMIFS('[6]白单流水  导入新模板'!$S:$S,'[6]白单流水  导入新模板'!$C:$C,$A$2,'[6]白单流水  导入新模板'!$AF:$AF,$C$104,'[6]白单流水  导入新模板'!$AA:$AA,AQ$3,'[6]白单流水  导入新模板'!$K:$K,$C125)</f>
        <v>0</v>
      </c>
      <c r="AR125" s="48">
        <f>SUMIFS('[6]白单流水  导入新模板'!$S:$S,'[6]白单流水  导入新模板'!$C:$C,$A$2,'[6]白单流水  导入新模板'!$AF:$AF,$C$104,'[6]白单流水  导入新模板'!$AA:$AA,AR$3,'[6]白单流水  导入新模板'!$K:$K,$C125)</f>
        <v>0</v>
      </c>
      <c r="AS125" s="48">
        <f>SUMIFS('[6]白单流水  导入新模板'!$S:$S,'[6]白单流水  导入新模板'!$C:$C,$A$2,'[6]白单流水  导入新模板'!$AF:$AF,$C$104,'[6]白单流水  导入新模板'!$AA:$AA,AS$3,'[6]白单流水  导入新模板'!$K:$K,$C125)</f>
        <v>0</v>
      </c>
      <c r="AT125" s="56"/>
    </row>
    <row r="126" ht="15.6" spans="1:47">
      <c r="A126" s="41"/>
      <c r="B126" s="62"/>
      <c r="C126" s="65" t="s">
        <v>78</v>
      </c>
      <c r="D126" s="66">
        <f>E126*F126</f>
        <v>0</v>
      </c>
      <c r="E126" s="66"/>
      <c r="F126" s="67"/>
      <c r="G126" s="50">
        <f>IFERROR(SUM(K126:AC126,AE126)/D126,)</f>
        <v>0</v>
      </c>
      <c r="H126" s="68"/>
      <c r="I126" s="68"/>
      <c r="J126" s="68"/>
      <c r="K126" s="52"/>
      <c r="L126" s="48">
        <f>SUMIFS('[6]白单流水  导入新模板'!$S:$S,'[6]白单流水  导入新模板'!$C:$C,$A$2,'[6]白单流水  导入新模板'!$AF:$AF,$C$104,'[6]白单流水  导入新模板'!$AB:$AB,LEFT(LEFT(L$3,4),4),'[6]白单流水  导入新模板'!$K:$K,$C126)</f>
        <v>0</v>
      </c>
      <c r="M126" s="48">
        <f>SUMIFS('[6]白单流水  导入新模板'!$S:$S,'[6]白单流水  导入新模板'!$C:$C,$A$2,'[6]白单流水  导入新模板'!$AF:$AF,$C$104,'[6]白单流水  导入新模板'!$AB:$AB,LEFT(LEFT(M$3,4),4),'[6]白单流水  导入新模板'!$K:$K,$C126)</f>
        <v>0</v>
      </c>
      <c r="N126" s="48">
        <f>SUMIFS('[6]白单流水  导入新模板'!$S:$S,'[6]白单流水  导入新模板'!$C:$C,$A$2,'[6]白单流水  导入新模板'!$AF:$AF,$C$104,'[6]白单流水  导入新模板'!$AB:$AB,LEFT(LEFT(N$3,4),4),'[6]白单流水  导入新模板'!$K:$K,$C126)</f>
        <v>0</v>
      </c>
      <c r="O126" s="48">
        <f>SUMIFS('[6]白单流水  导入新模板'!$S:$S,'[6]白单流水  导入新模板'!$C:$C,$A$2,'[6]白单流水  导入新模板'!$AF:$AF,$C$104,'[6]白单流水  导入新模板'!$AB:$AB,LEFT(LEFT(O$3,4),4),'[6]白单流水  导入新模板'!$K:$K,$C126)</f>
        <v>0</v>
      </c>
      <c r="P126" s="48">
        <f>SUMIFS('[6]白单流水  导入新模板'!$S:$S,'[6]白单流水  导入新模板'!$C:$C,$A$2,'[6]白单流水  导入新模板'!$AF:$AF,$C$104,'[6]白单流水  导入新模板'!$AB:$AB,LEFT(LEFT(P$3,4),4),'[6]白单流水  导入新模板'!$K:$K,$C126)</f>
        <v>0</v>
      </c>
      <c r="Q126" s="48">
        <f>SUMIFS('[6]白单流水  导入新模板'!$S:$S,'[6]白单流水  导入新模板'!$C:$C,$A$2,'[6]白单流水  导入新模板'!$AF:$AF,$C$104,'[6]白单流水  导入新模板'!$AB:$AB,LEFT(LEFT(Q$3,4),4),'[6]白单流水  导入新模板'!$K:$K,$C126)</f>
        <v>0</v>
      </c>
      <c r="R126" s="48">
        <f>SUMIFS('[6]白单流水  导入新模板'!$S:$S,'[6]白单流水  导入新模板'!$C:$C,$A$2,'[6]白单流水  导入新模板'!$AF:$AF,$C$104,'[6]白单流水  导入新模板'!$AB:$AB,LEFT(LEFT(R$3,4),4),'[6]白单流水  导入新模板'!$K:$K,$C126)</f>
        <v>0</v>
      </c>
      <c r="S126" s="48">
        <f>SUMIFS('[6]白单流水  导入新模板'!$S:$S,'[6]白单流水  导入新模板'!$C:$C,$A$2,'[6]白单流水  导入新模板'!$AF:$AF,$C$104,'[6]白单流水  导入新模板'!$AB:$AB,LEFT(LEFT(S$3,4),4),'[6]白单流水  导入新模板'!$K:$K,$C126)</f>
        <v>0</v>
      </c>
      <c r="T126" s="48">
        <f>SUMIFS('[6]白单流水  导入新模板'!$S:$S,'[6]白单流水  导入新模板'!$C:$C,$A$2,'[6]白单流水  导入新模板'!$AF:$AF,$C$104,'[6]白单流水  导入新模板'!$AB:$AB,LEFT(LEFT(T$3,4),4),'[6]白单流水  导入新模板'!$K:$K,$C126)</f>
        <v>0</v>
      </c>
      <c r="U126" s="48">
        <f>SUMIFS('[6]白单流水  导入新模板'!$S:$S,'[6]白单流水  导入新模板'!$C:$C,$A$2,'[6]白单流水  导入新模板'!$AF:$AF,$C$104,'[6]白单流水  导入新模板'!$AB:$AB,LEFT(LEFT(U$3,4),4),'[6]白单流水  导入新模板'!$K:$K,$C126)</f>
        <v>0</v>
      </c>
      <c r="V126" s="48">
        <f>SUMIFS('[6]白单流水  导入新模板'!$S:$S,'[6]白单流水  导入新模板'!$C:$C,$A$2,'[6]白单流水  导入新模板'!$AF:$AF,$C$104,'[6]白单流水  导入新模板'!$AB:$AB,LEFT(LEFT(V$3,4),4),'[6]白单流水  导入新模板'!$K:$K,$C126)</f>
        <v>0</v>
      </c>
      <c r="W126" s="48">
        <f>SUMIFS('[6]白单流水  导入新模板'!$S:$S,'[6]白单流水  导入新模板'!$C:$C,$A$2,'[6]白单流水  导入新模板'!$AF:$AF,$C$104,'[6]白单流水  导入新模板'!$AB:$AB,LEFT(LEFT(W$3,4),4),'[6]白单流水  导入新模板'!$K:$K,$C126)</f>
        <v>0</v>
      </c>
      <c r="X126" s="48">
        <f>SUMIFS('[6]白单流水  导入新模板'!$S:$S,'[6]白单流水  导入新模板'!$C:$C,$A$2,'[6]白单流水  导入新模板'!$AF:$AF,$C$104,'[6]白单流水  导入新模板'!$AB:$AB,LEFT(LEFT(X$3,4),4),'[6]白单流水  导入新模板'!$K:$K,$C126)</f>
        <v>0</v>
      </c>
      <c r="Y126" s="48">
        <f>SUMIFS('[6]白单流水  导入新模板'!$S:$S,'[6]白单流水  导入新模板'!$C:$C,$A$2,'[6]白单流水  导入新模板'!$AF:$AF,$C$104,'[6]白单流水  导入新模板'!$AB:$AB,LEFT(LEFT(Y$3,4),4),'[6]白单流水  导入新模板'!$K:$K,$C126)</f>
        <v>0</v>
      </c>
      <c r="Z126" s="48">
        <f>SUMIFS('[6]白单流水  导入新模板'!$S:$S,'[6]白单流水  导入新模板'!$C:$C,$A$2,'[6]白单流水  导入新模板'!$AF:$AF,$C$104,'[6]白单流水  导入新模板'!$AB:$AB,LEFT(LEFT(Z$3,4),4),'[6]白单流水  导入新模板'!$K:$K,$C126)</f>
        <v>0</v>
      </c>
      <c r="AA126" s="48">
        <f>SUMIFS('[6]白单流水  导入新模板'!$S:$S,'[6]白单流水  导入新模板'!$C:$C,$A$2,'[6]白单流水  导入新模板'!$AF:$AF,$C$104,'[6]白单流水  导入新模板'!$AB:$AB,LEFT(LEFT(AA$3,4),4),'[6]白单流水  导入新模板'!$K:$K,$C126)</f>
        <v>0</v>
      </c>
      <c r="AB126" s="48">
        <f>SUMIFS('[6]白单流水  导入新模板'!$S:$S,'[6]白单流水  导入新模板'!$C:$C,$A$2,'[6]白单流水  导入新模板'!$AF:$AF,$C$104,'[6]白单流水  导入新模板'!$AB:$AB,LEFT(LEFT(AB$3,4),4),'[6]白单流水  导入新模板'!$K:$K,$C126)</f>
        <v>0</v>
      </c>
      <c r="AC126" s="48">
        <f>SUMIFS('[6]白单流水  导入新模板'!$S:$S,'[6]白单流水  导入新模板'!$C:$C,$A$2,'[6]白单流水  导入新模板'!$AF:$AF,$C$104,'[6]白单流水  导入新模板'!$AB:$AB,LEFT(LEFT(AC$3,4),4),'[6]白单流水  导入新模板'!$K:$K,$C126)</f>
        <v>0</v>
      </c>
      <c r="AD126" s="53">
        <f>D126-SUM(T126:AC126)</f>
        <v>0</v>
      </c>
      <c r="AE126" s="53">
        <f>SUM(AH126:AS126)</f>
        <v>0</v>
      </c>
      <c r="AF126" s="54"/>
      <c r="AG126" s="55">
        <f>AD126-AE126-AF126</f>
        <v>0</v>
      </c>
      <c r="AH126" s="48">
        <f>SUMIFS('[6]白单流水  导入新模板'!$S:$S,'[6]白单流水  导入新模板'!$C:$C,$A$2,'[6]白单流水  导入新模板'!$AF:$AF,$C$104,'[6]白单流水  导入新模板'!$AA:$AA,AH$3,'[6]白单流水  导入新模板'!$K:$K,$C126)</f>
        <v>0</v>
      </c>
      <c r="AI126" s="48">
        <f>SUMIFS('[6]白单流水  导入新模板'!$S:$S,'[6]白单流水  导入新模板'!$C:$C,$A$2,'[6]白单流水  导入新模板'!$AF:$AF,$C$104,'[6]白单流水  导入新模板'!$AA:$AA,AI$3,'[6]白单流水  导入新模板'!$K:$K,$C126)</f>
        <v>0</v>
      </c>
      <c r="AJ126" s="48">
        <f>SUMIFS('[6]白单流水  导入新模板'!$S:$S,'[6]白单流水  导入新模板'!$C:$C,$A$2,'[6]白单流水  导入新模板'!$AF:$AF,$C$104,'[6]白单流水  导入新模板'!$AA:$AA,AJ$3,'[6]白单流水  导入新模板'!$K:$K,$C126)</f>
        <v>0</v>
      </c>
      <c r="AK126" s="48">
        <f>SUMIFS('[6]白单流水  导入新模板'!$S:$S,'[6]白单流水  导入新模板'!$C:$C,$A$2,'[6]白单流水  导入新模板'!$AF:$AF,$C$104,'[6]白单流水  导入新模板'!$AA:$AA,AK$3,'[6]白单流水  导入新模板'!$K:$K,$C126)</f>
        <v>0</v>
      </c>
      <c r="AL126" s="48">
        <f>SUMIFS('[6]白单流水  导入新模板'!$S:$S,'[6]白单流水  导入新模板'!$C:$C,$A$2,'[6]白单流水  导入新模板'!$AF:$AF,$C$104,'[6]白单流水  导入新模板'!$AA:$AA,AL$3,'[6]白单流水  导入新模板'!$K:$K,$C126)</f>
        <v>0</v>
      </c>
      <c r="AM126" s="48">
        <f>SUMIFS('[6]白单流水  导入新模板'!$S:$S,'[6]白单流水  导入新模板'!$C:$C,$A$2,'[6]白单流水  导入新模板'!$AF:$AF,$C$104,'[6]白单流水  导入新模板'!$AA:$AA,AM$3,'[6]白单流水  导入新模板'!$K:$K,$C126)</f>
        <v>0</v>
      </c>
      <c r="AN126" s="48">
        <f>SUMIFS('[6]白单流水  导入新模板'!$S:$S,'[6]白单流水  导入新模板'!$C:$C,$A$2,'[6]白单流水  导入新模板'!$AF:$AF,$C$104,'[6]白单流水  导入新模板'!$AA:$AA,AN$3,'[6]白单流水  导入新模板'!$K:$K,$C126)</f>
        <v>0</v>
      </c>
      <c r="AO126" s="48">
        <f>SUMIFS('[6]白单流水  导入新模板'!$S:$S,'[6]白单流水  导入新模板'!$C:$C,$A$2,'[6]白单流水  导入新模板'!$AF:$AF,$C$104,'[6]白单流水  导入新模板'!$AA:$AA,AO$3,'[6]白单流水  导入新模板'!$K:$K,$C126)</f>
        <v>0</v>
      </c>
      <c r="AP126" s="48">
        <f>SUMIFS('[6]白单流水  导入新模板'!$S:$S,'[6]白单流水  导入新模板'!$C:$C,$A$2,'[6]白单流水  导入新模板'!$AF:$AF,$C$104,'[6]白单流水  导入新模板'!$AA:$AA,AP$3,'[6]白单流水  导入新模板'!$K:$K,$C126)</f>
        <v>0</v>
      </c>
      <c r="AQ126" s="48">
        <f>SUMIFS('[6]白单流水  导入新模板'!$S:$S,'[6]白单流水  导入新模板'!$C:$C,$A$2,'[6]白单流水  导入新模板'!$AF:$AF,$C$104,'[6]白单流水  导入新模板'!$AA:$AA,AQ$3,'[6]白单流水  导入新模板'!$K:$K,$C126)</f>
        <v>0</v>
      </c>
      <c r="AR126" s="48">
        <f>SUMIFS('[6]白单流水  导入新模板'!$S:$S,'[6]白单流水  导入新模板'!$C:$C,$A$2,'[6]白单流水  导入新模板'!$AF:$AF,$C$104,'[6]白单流水  导入新模板'!$AA:$AA,AR$3,'[6]白单流水  导入新模板'!$K:$K,$C126)</f>
        <v>0</v>
      </c>
      <c r="AS126" s="48">
        <f>SUMIFS('[6]白单流水  导入新模板'!$S:$S,'[6]白单流水  导入新模板'!$C:$C,$A$2,'[6]白单流水  导入新模板'!$AF:$AF,$C$104,'[6]白单流水  导入新模板'!$AA:$AA,AS$3,'[6]白单流水  导入新模板'!$K:$K,$C126)</f>
        <v>0</v>
      </c>
      <c r="AT126" s="56"/>
    </row>
    <row r="127" ht="46.8" spans="1:47">
      <c r="A127" s="41"/>
      <c r="B127" s="62">
        <v>6</v>
      </c>
      <c r="C127" s="42" t="s">
        <v>89</v>
      </c>
      <c r="D127" s="43"/>
      <c r="E127" s="43"/>
      <c r="F127" s="63"/>
      <c r="G127" s="44"/>
      <c r="H127" s="44"/>
      <c r="I127" s="44"/>
      <c r="J127" s="44"/>
      <c r="K127" s="43"/>
      <c r="L127" s="43">
        <f>SUM(L128:L149)</f>
        <v>0</v>
      </c>
      <c r="M127" s="43">
        <f>SUM(M128:M149)</f>
        <v>0</v>
      </c>
      <c r="N127" s="43">
        <f>SUM(N128:N149)</f>
        <v>0</v>
      </c>
      <c r="O127" s="43">
        <f>SUM(O128:O149)</f>
        <v>0</v>
      </c>
      <c r="P127" s="43">
        <f>SUM(P128:P149)</f>
        <v>0</v>
      </c>
      <c r="Q127" s="43">
        <f>SUM(Q128:Q149)</f>
        <v>0</v>
      </c>
      <c r="R127" s="43">
        <f>SUM(R128:R149)</f>
        <v>0</v>
      </c>
      <c r="S127" s="43">
        <f>SUM(S128:S149)</f>
        <v>0</v>
      </c>
      <c r="T127" s="43">
        <f>SUM(T128:T149)</f>
        <v>0</v>
      </c>
      <c r="U127" s="43">
        <f>SUM(U128:U149)</f>
        <v>0</v>
      </c>
      <c r="V127" s="43">
        <f>SUM(V128:V149)</f>
        <v>0</v>
      </c>
      <c r="W127" s="43">
        <f>SUM(W128:W149)</f>
        <v>0</v>
      </c>
      <c r="X127" s="43">
        <f>SUM(X128:X149)</f>
        <v>0</v>
      </c>
      <c r="Y127" s="43">
        <f>SUM(Y128:Y149)</f>
        <v>0</v>
      </c>
      <c r="Z127" s="43">
        <f>SUM(Z128:Z149)</f>
        <v>0</v>
      </c>
      <c r="AA127" s="43">
        <f>SUM(AA128:AA149)</f>
        <v>0</v>
      </c>
      <c r="AB127" s="43">
        <f>SUM(AB128:AB149)</f>
        <v>0</v>
      </c>
      <c r="AC127" s="43">
        <f>SUM(AC128:AC149)</f>
        <v>0</v>
      </c>
      <c r="AD127" s="43">
        <f>SUM(AD128:AD149)</f>
        <v>0</v>
      </c>
      <c r="AE127" s="43">
        <f>SUM(AE128:AE149)</f>
        <v>0</v>
      </c>
      <c r="AF127" s="43">
        <f>SUM(AF128:AF149)</f>
        <v>0</v>
      </c>
      <c r="AG127" s="43">
        <f>SUM(AG128:AG149)</f>
        <v>0</v>
      </c>
      <c r="AH127" s="43">
        <f>SUM(AH128:AH149)</f>
        <v>0</v>
      </c>
      <c r="AI127" s="43">
        <f>SUM(AI128:AI149)</f>
        <v>0</v>
      </c>
      <c r="AJ127" s="43">
        <f>SUM(AJ128:AJ149)</f>
        <v>0</v>
      </c>
      <c r="AK127" s="43">
        <f>SUM(AK128:AK149)</f>
        <v>0</v>
      </c>
      <c r="AL127" s="43">
        <f>SUM(AL128:AL149)</f>
        <v>0</v>
      </c>
      <c r="AM127" s="43">
        <f>SUM(AM128:AM149)</f>
        <v>0</v>
      </c>
      <c r="AN127" s="43">
        <f>SUM(AN128:AN149)</f>
        <v>0</v>
      </c>
      <c r="AO127" s="43">
        <f>SUM(AO128:AO149)</f>
        <v>0</v>
      </c>
      <c r="AP127" s="43">
        <f>SUM(AP128:AP149)</f>
        <v>0</v>
      </c>
      <c r="AQ127" s="43">
        <f>SUM(AQ128:AQ149)</f>
        <v>0</v>
      </c>
      <c r="AR127" s="43">
        <f>SUM(AR128:AR149)</f>
        <v>0</v>
      </c>
      <c r="AS127" s="43">
        <f>SUM(AS128:AS149)</f>
        <v>0</v>
      </c>
      <c r="AT127" s="64"/>
      <c r="AU127" s="1">
        <f>X127+Y127+Z127+AA127+AB127+AC127+AE127</f>
        <v>0</v>
      </c>
    </row>
    <row r="128" ht="15.6" hidden="1" spans="1:47">
      <c r="A128" s="41"/>
      <c r="B128" s="62"/>
      <c r="C128" s="65" t="s">
        <v>58</v>
      </c>
      <c r="D128" s="43"/>
      <c r="E128" s="43"/>
      <c r="F128" s="63"/>
      <c r="G128" s="44"/>
      <c r="H128" s="44"/>
      <c r="I128" s="44"/>
      <c r="J128" s="44"/>
      <c r="K128" s="43"/>
      <c r="L128" s="48">
        <f>SUMIFS('[6]白单流水  导入新模板'!$S:$S,'[6]白单流水  导入新模板'!$C:$C,$A$2,'[6]白单流水  导入新模板'!$AF:$AF,$C$127,'[6]白单流水  导入新模板'!$AB:$AB,LEFT(LEFT(L$3,4),4),'[6]白单流水  导入新模板'!$K:$K,$C128)</f>
        <v>0</v>
      </c>
      <c r="M128" s="48">
        <f>SUMIFS('[6]白单流水  导入新模板'!$S:$S,'[6]白单流水  导入新模板'!$C:$C,$A$2,'[6]白单流水  导入新模板'!$AF:$AF,$C$127,'[6]白单流水  导入新模板'!$AB:$AB,LEFT(LEFT(M$3,4),4),'[6]白单流水  导入新模板'!$K:$K,$C128)</f>
        <v>0</v>
      </c>
      <c r="N128" s="48">
        <f>SUMIFS('[6]白单流水  导入新模板'!$S:$S,'[6]白单流水  导入新模板'!$C:$C,$A$2,'[6]白单流水  导入新模板'!$AF:$AF,$C$127,'[6]白单流水  导入新模板'!$AB:$AB,LEFT(LEFT(N$3,4),4),'[6]白单流水  导入新模板'!$K:$K,$C128)</f>
        <v>0</v>
      </c>
      <c r="O128" s="48">
        <f>SUMIFS('[6]白单流水  导入新模板'!$S:$S,'[6]白单流水  导入新模板'!$C:$C,$A$2,'[6]白单流水  导入新模板'!$AF:$AF,$C$127,'[6]白单流水  导入新模板'!$AB:$AB,LEFT(LEFT(O$3,4),4),'[6]白单流水  导入新模板'!$K:$K,$C128)</f>
        <v>0</v>
      </c>
      <c r="P128" s="48">
        <f>SUMIFS('[6]白单流水  导入新模板'!$S:$S,'[6]白单流水  导入新模板'!$C:$C,$A$2,'[6]白单流水  导入新模板'!$AF:$AF,$C$127,'[6]白单流水  导入新模板'!$AB:$AB,LEFT(LEFT(P$3,4),4),'[6]白单流水  导入新模板'!$K:$K,$C128)</f>
        <v>0</v>
      </c>
      <c r="Q128" s="48">
        <f>SUMIFS('[6]白单流水  导入新模板'!$S:$S,'[6]白单流水  导入新模板'!$C:$C,$A$2,'[6]白单流水  导入新模板'!$AF:$AF,$C$127,'[6]白单流水  导入新模板'!$AB:$AB,LEFT(LEFT(Q$3,4),4),'[6]白单流水  导入新模板'!$K:$K,$C128)</f>
        <v>0</v>
      </c>
      <c r="R128" s="48">
        <f>SUMIFS('[6]白单流水  导入新模板'!$S:$S,'[6]白单流水  导入新模板'!$C:$C,$A$2,'[6]白单流水  导入新模板'!$AF:$AF,$C$127,'[6]白单流水  导入新模板'!$AB:$AB,LEFT(LEFT(R$3,4),4),'[6]白单流水  导入新模板'!$K:$K,$C128)</f>
        <v>0</v>
      </c>
      <c r="S128" s="48">
        <f>SUMIFS('[6]白单流水  导入新模板'!$S:$S,'[6]白单流水  导入新模板'!$C:$C,$A$2,'[6]白单流水  导入新模板'!$AF:$AF,$C$127,'[6]白单流水  导入新模板'!$AB:$AB,LEFT(LEFT(S$3,4),4),'[6]白单流水  导入新模板'!$K:$K,$C128)</f>
        <v>0</v>
      </c>
      <c r="T128" s="48">
        <f>SUMIFS('[6]白单流水  导入新模板'!$S:$S,'[6]白单流水  导入新模板'!$C:$C,$A$2,'[6]白单流水  导入新模板'!$AF:$AF,$C$127,'[6]白单流水  导入新模板'!$AB:$AB,LEFT(LEFT(T$3,4),4),'[6]白单流水  导入新模板'!$K:$K,$C128)</f>
        <v>0</v>
      </c>
      <c r="U128" s="48">
        <f>SUMIFS('[6]白单流水  导入新模板'!$S:$S,'[6]白单流水  导入新模板'!$C:$C,$A$2,'[6]白单流水  导入新模板'!$AF:$AF,$C$127,'[6]白单流水  导入新模板'!$AB:$AB,LEFT(LEFT(U$3,4),4),'[6]白单流水  导入新模板'!$K:$K,$C128)</f>
        <v>0</v>
      </c>
      <c r="V128" s="48">
        <f>SUMIFS('[6]白单流水  导入新模板'!$S:$S,'[6]白单流水  导入新模板'!$C:$C,$A$2,'[6]白单流水  导入新模板'!$AF:$AF,$C$127,'[6]白单流水  导入新模板'!$AB:$AB,LEFT(LEFT(V$3,4),4),'[6]白单流水  导入新模板'!$K:$K,$C128)</f>
        <v>0</v>
      </c>
      <c r="W128" s="48">
        <f>SUMIFS('[6]白单流水  导入新模板'!$S:$S,'[6]白单流水  导入新模板'!$C:$C,$A$2,'[6]白单流水  导入新模板'!$AF:$AF,$C$127,'[6]白单流水  导入新模板'!$AB:$AB,LEFT(LEFT(W$3,4),4),'[6]白单流水  导入新模板'!$K:$K,$C128)</f>
        <v>0</v>
      </c>
      <c r="X128" s="48">
        <f>SUMIFS('[6]白单流水  导入新模板'!$S:$S,'[6]白单流水  导入新模板'!$C:$C,$A$2,'[6]白单流水  导入新模板'!$AF:$AF,$C$127,'[6]白单流水  导入新模板'!$AB:$AB,LEFT(LEFT(X$3,4),4),'[6]白单流水  导入新模板'!$K:$K,$C128)</f>
        <v>0</v>
      </c>
      <c r="Y128" s="48">
        <f>SUMIFS('[6]白单流水  导入新模板'!$S:$S,'[6]白单流水  导入新模板'!$C:$C,$A$2,'[6]白单流水  导入新模板'!$AF:$AF,$C$127,'[6]白单流水  导入新模板'!$AB:$AB,LEFT(LEFT(Y$3,4),4),'[6]白单流水  导入新模板'!$K:$K,$C128)</f>
        <v>0</v>
      </c>
      <c r="Z128" s="48">
        <f>SUMIFS('[6]白单流水  导入新模板'!$S:$S,'[6]白单流水  导入新模板'!$C:$C,$A$2,'[6]白单流水  导入新模板'!$AF:$AF,$C$127,'[6]白单流水  导入新模板'!$AB:$AB,LEFT(LEFT(Z$3,4),4),'[6]白单流水  导入新模板'!$K:$K,$C128)</f>
        <v>0</v>
      </c>
      <c r="AA128" s="48">
        <f>SUMIFS('[6]白单流水  导入新模板'!$S:$S,'[6]白单流水  导入新模板'!$C:$C,$A$2,'[6]白单流水  导入新模板'!$AF:$AF,$C$127,'[6]白单流水  导入新模板'!$AB:$AB,LEFT(LEFT(AA$3,4),4),'[6]白单流水  导入新模板'!$K:$K,$C128)</f>
        <v>0</v>
      </c>
      <c r="AB128" s="48">
        <f>SUMIFS('[6]白单流水  导入新模板'!$S:$S,'[6]白单流水  导入新模板'!$C:$C,$A$2,'[6]白单流水  导入新模板'!$AF:$AF,$C$127,'[6]白单流水  导入新模板'!$AB:$AB,LEFT(LEFT(AB$3,4),4),'[6]白单流水  导入新模板'!$K:$K,$C128)</f>
        <v>0</v>
      </c>
      <c r="AC128" s="48">
        <f>SUMIFS('[6]白单流水  导入新模板'!$S:$S,'[6]白单流水  导入新模板'!$C:$C,$A$2,'[6]白单流水  导入新模板'!$AF:$AF,$C$127,'[6]白单流水  导入新模板'!$AB:$AB,LEFT(LEFT(AC$3,4),4),'[6]白单流水  导入新模板'!$K:$K,$C128)</f>
        <v>0</v>
      </c>
      <c r="AD128" s="53">
        <f>D128-SUM(T128:AC128)</f>
        <v>0</v>
      </c>
      <c r="AE128" s="53">
        <f>SUM(AH128:AS128)</f>
        <v>0</v>
      </c>
      <c r="AF128" s="54"/>
      <c r="AG128" s="55">
        <f>AD128-AE128-AF128</f>
        <v>0</v>
      </c>
      <c r="AH128" s="48">
        <f>SUMIFS('[6]白单流水  导入新模板'!$S:$S,'[6]白单流水  导入新模板'!$C:$C,$A$2,'[6]白单流水  导入新模板'!$AF:$AF,$C$127,'[6]白单流水  导入新模板'!$AA:$AA,AH$3,'[6]白单流水  导入新模板'!$K:$K,$C128)</f>
        <v>0</v>
      </c>
      <c r="AI128" s="48">
        <f>SUMIFS('[6]白单流水  导入新模板'!$S:$S,'[6]白单流水  导入新模板'!$C:$C,$A$2,'[6]白单流水  导入新模板'!$AF:$AF,$C$127,'[6]白单流水  导入新模板'!$AA:$AA,AI$3,'[6]白单流水  导入新模板'!$K:$K,$C128)</f>
        <v>0</v>
      </c>
      <c r="AJ128" s="48">
        <f>SUMIFS('[6]白单流水  导入新模板'!$S:$S,'[6]白单流水  导入新模板'!$C:$C,$A$2,'[6]白单流水  导入新模板'!$AF:$AF,$C$127,'[6]白单流水  导入新模板'!$AA:$AA,AJ$3,'[6]白单流水  导入新模板'!$K:$K,$C128)</f>
        <v>0</v>
      </c>
      <c r="AK128" s="48">
        <f>SUMIFS('[6]白单流水  导入新模板'!$S:$S,'[6]白单流水  导入新模板'!$C:$C,$A$2,'[6]白单流水  导入新模板'!$AF:$AF,$C$127,'[6]白单流水  导入新模板'!$AA:$AA,AK$3,'[6]白单流水  导入新模板'!$K:$K,$C128)</f>
        <v>0</v>
      </c>
      <c r="AL128" s="48">
        <f>SUMIFS('[6]白单流水  导入新模板'!$S:$S,'[6]白单流水  导入新模板'!$C:$C,$A$2,'[6]白单流水  导入新模板'!$AF:$AF,$C$127,'[6]白单流水  导入新模板'!$AA:$AA,AL$3,'[6]白单流水  导入新模板'!$K:$K,$C128)</f>
        <v>0</v>
      </c>
      <c r="AM128" s="48">
        <f>SUMIFS('[6]白单流水  导入新模板'!$S:$S,'[6]白单流水  导入新模板'!$C:$C,$A$2,'[6]白单流水  导入新模板'!$AF:$AF,$C$127,'[6]白单流水  导入新模板'!$AA:$AA,AM$3,'[6]白单流水  导入新模板'!$K:$K,$C128)</f>
        <v>0</v>
      </c>
      <c r="AN128" s="48">
        <f>SUMIFS('[6]白单流水  导入新模板'!$S:$S,'[6]白单流水  导入新模板'!$C:$C,$A$2,'[6]白单流水  导入新模板'!$AF:$AF,$C$127,'[6]白单流水  导入新模板'!$AA:$AA,AN$3,'[6]白单流水  导入新模板'!$K:$K,$C128)</f>
        <v>0</v>
      </c>
      <c r="AO128" s="48">
        <f>SUMIFS('[6]白单流水  导入新模板'!$S:$S,'[6]白单流水  导入新模板'!$C:$C,$A$2,'[6]白单流水  导入新模板'!$AF:$AF,$C$127,'[6]白单流水  导入新模板'!$AA:$AA,AO$3,'[6]白单流水  导入新模板'!$K:$K,$C128)</f>
        <v>0</v>
      </c>
      <c r="AP128" s="48">
        <f>SUMIFS('[6]白单流水  导入新模板'!$S:$S,'[6]白单流水  导入新模板'!$C:$C,$A$2,'[6]白单流水  导入新模板'!$AF:$AF,$C$127,'[6]白单流水  导入新模板'!$AA:$AA,AP$3,'[6]白单流水  导入新模板'!$K:$K,$C128)</f>
        <v>0</v>
      </c>
      <c r="AQ128" s="48">
        <f>SUMIFS('[6]白单流水  导入新模板'!$S:$S,'[6]白单流水  导入新模板'!$C:$C,$A$2,'[6]白单流水  导入新模板'!$AF:$AF,$C$127,'[6]白单流水  导入新模板'!$AA:$AA,AQ$3,'[6]白单流水  导入新模板'!$K:$K,$C128)</f>
        <v>0</v>
      </c>
      <c r="AR128" s="48">
        <f>SUMIFS('[6]白单流水  导入新模板'!$S:$S,'[6]白单流水  导入新模板'!$C:$C,$A$2,'[6]白单流水  导入新模板'!$AF:$AF,$C$127,'[6]白单流水  导入新模板'!$AA:$AA,AR$3,'[6]白单流水  导入新模板'!$K:$K,$C128)</f>
        <v>0</v>
      </c>
      <c r="AS128" s="48">
        <f>SUMIFS('[6]白单流水  导入新模板'!$S:$S,'[6]白单流水  导入新模板'!$C:$C,$A$2,'[6]白单流水  导入新模板'!$AF:$AF,$C$127,'[6]白单流水  导入新模板'!$AA:$AA,AS$3,'[6]白单流水  导入新模板'!$K:$K,$C128)</f>
        <v>0</v>
      </c>
      <c r="AT128" s="64"/>
    </row>
    <row r="129" ht="15.6" hidden="1" spans="1:46">
      <c r="A129" s="41"/>
      <c r="B129" s="62"/>
      <c r="C129" s="65" t="s">
        <v>59</v>
      </c>
      <c r="D129" s="43"/>
      <c r="E129" s="43"/>
      <c r="F129" s="63"/>
      <c r="G129" s="44"/>
      <c r="H129" s="44"/>
      <c r="I129" s="44"/>
      <c r="J129" s="44"/>
      <c r="K129" s="43"/>
      <c r="L129" s="48">
        <f>SUMIFS('[6]白单流水  导入新模板'!$S:$S,'[6]白单流水  导入新模板'!$C:$C,$A$2,'[6]白单流水  导入新模板'!$AF:$AF,$C$127,'[6]白单流水  导入新模板'!$AB:$AB,LEFT(LEFT(L$3,4),4),'[6]白单流水  导入新模板'!$K:$K,$C129)</f>
        <v>0</v>
      </c>
      <c r="M129" s="48">
        <f>SUMIFS('[6]白单流水  导入新模板'!$S:$S,'[6]白单流水  导入新模板'!$C:$C,$A$2,'[6]白单流水  导入新模板'!$AF:$AF,$C$127,'[6]白单流水  导入新模板'!$AB:$AB,LEFT(LEFT(M$3,4),4),'[6]白单流水  导入新模板'!$K:$K,$C129)</f>
        <v>0</v>
      </c>
      <c r="N129" s="48">
        <f>SUMIFS('[6]白单流水  导入新模板'!$S:$S,'[6]白单流水  导入新模板'!$C:$C,$A$2,'[6]白单流水  导入新模板'!$AF:$AF,$C$127,'[6]白单流水  导入新模板'!$AB:$AB,LEFT(LEFT(N$3,4),4),'[6]白单流水  导入新模板'!$K:$K,$C129)</f>
        <v>0</v>
      </c>
      <c r="O129" s="48">
        <f>SUMIFS('[6]白单流水  导入新模板'!$S:$S,'[6]白单流水  导入新模板'!$C:$C,$A$2,'[6]白单流水  导入新模板'!$AF:$AF,$C$127,'[6]白单流水  导入新模板'!$AB:$AB,LEFT(LEFT(O$3,4),4),'[6]白单流水  导入新模板'!$K:$K,$C129)</f>
        <v>0</v>
      </c>
      <c r="P129" s="48">
        <f>SUMIFS('[6]白单流水  导入新模板'!$S:$S,'[6]白单流水  导入新模板'!$C:$C,$A$2,'[6]白单流水  导入新模板'!$AF:$AF,$C$127,'[6]白单流水  导入新模板'!$AB:$AB,LEFT(LEFT(P$3,4),4),'[6]白单流水  导入新模板'!$K:$K,$C129)</f>
        <v>0</v>
      </c>
      <c r="Q129" s="48">
        <f>SUMIFS('[6]白单流水  导入新模板'!$S:$S,'[6]白单流水  导入新模板'!$C:$C,$A$2,'[6]白单流水  导入新模板'!$AF:$AF,$C$127,'[6]白单流水  导入新模板'!$AB:$AB,LEFT(LEFT(Q$3,4),4),'[6]白单流水  导入新模板'!$K:$K,$C129)</f>
        <v>0</v>
      </c>
      <c r="R129" s="48">
        <f>SUMIFS('[6]白单流水  导入新模板'!$S:$S,'[6]白单流水  导入新模板'!$C:$C,$A$2,'[6]白单流水  导入新模板'!$AF:$AF,$C$127,'[6]白单流水  导入新模板'!$AB:$AB,LEFT(LEFT(R$3,4),4),'[6]白单流水  导入新模板'!$K:$K,$C129)</f>
        <v>0</v>
      </c>
      <c r="S129" s="48">
        <f>SUMIFS('[6]白单流水  导入新模板'!$S:$S,'[6]白单流水  导入新模板'!$C:$C,$A$2,'[6]白单流水  导入新模板'!$AF:$AF,$C$127,'[6]白单流水  导入新模板'!$AB:$AB,LEFT(LEFT(S$3,4),4),'[6]白单流水  导入新模板'!$K:$K,$C129)</f>
        <v>0</v>
      </c>
      <c r="T129" s="48">
        <f>SUMIFS('[6]白单流水  导入新模板'!$S:$S,'[6]白单流水  导入新模板'!$C:$C,$A$2,'[6]白单流水  导入新模板'!$AF:$AF,$C$127,'[6]白单流水  导入新模板'!$AB:$AB,LEFT(LEFT(T$3,4),4),'[6]白单流水  导入新模板'!$K:$K,$C129)</f>
        <v>0</v>
      </c>
      <c r="U129" s="48">
        <f>SUMIFS('[6]白单流水  导入新模板'!$S:$S,'[6]白单流水  导入新模板'!$C:$C,$A$2,'[6]白单流水  导入新模板'!$AF:$AF,$C$127,'[6]白单流水  导入新模板'!$AB:$AB,LEFT(LEFT(U$3,4),4),'[6]白单流水  导入新模板'!$K:$K,$C129)</f>
        <v>0</v>
      </c>
      <c r="V129" s="48">
        <f>SUMIFS('[6]白单流水  导入新模板'!$S:$S,'[6]白单流水  导入新模板'!$C:$C,$A$2,'[6]白单流水  导入新模板'!$AF:$AF,$C$127,'[6]白单流水  导入新模板'!$AB:$AB,LEFT(LEFT(V$3,4),4),'[6]白单流水  导入新模板'!$K:$K,$C129)</f>
        <v>0</v>
      </c>
      <c r="W129" s="48">
        <f>SUMIFS('[6]白单流水  导入新模板'!$S:$S,'[6]白单流水  导入新模板'!$C:$C,$A$2,'[6]白单流水  导入新模板'!$AF:$AF,$C$127,'[6]白单流水  导入新模板'!$AB:$AB,LEFT(LEFT(W$3,4),4),'[6]白单流水  导入新模板'!$K:$K,$C129)</f>
        <v>0</v>
      </c>
      <c r="X129" s="48">
        <f>SUMIFS('[6]白单流水  导入新模板'!$S:$S,'[6]白单流水  导入新模板'!$C:$C,$A$2,'[6]白单流水  导入新模板'!$AF:$AF,$C$127,'[6]白单流水  导入新模板'!$AB:$AB,LEFT(LEFT(X$3,4),4),'[6]白单流水  导入新模板'!$K:$K,$C129)</f>
        <v>0</v>
      </c>
      <c r="Y129" s="48">
        <f>SUMIFS('[6]白单流水  导入新模板'!$S:$S,'[6]白单流水  导入新模板'!$C:$C,$A$2,'[6]白单流水  导入新模板'!$AF:$AF,$C$127,'[6]白单流水  导入新模板'!$AB:$AB,LEFT(LEFT(Y$3,4),4),'[6]白单流水  导入新模板'!$K:$K,$C129)</f>
        <v>0</v>
      </c>
      <c r="Z129" s="48">
        <f>SUMIFS('[6]白单流水  导入新模板'!$S:$S,'[6]白单流水  导入新模板'!$C:$C,$A$2,'[6]白单流水  导入新模板'!$AF:$AF,$C$127,'[6]白单流水  导入新模板'!$AB:$AB,LEFT(LEFT(Z$3,4),4),'[6]白单流水  导入新模板'!$K:$K,$C129)</f>
        <v>0</v>
      </c>
      <c r="AA129" s="48">
        <f>SUMIFS('[6]白单流水  导入新模板'!$S:$S,'[6]白单流水  导入新模板'!$C:$C,$A$2,'[6]白单流水  导入新模板'!$AF:$AF,$C$127,'[6]白单流水  导入新模板'!$AB:$AB,LEFT(LEFT(AA$3,4),4),'[6]白单流水  导入新模板'!$K:$K,$C129)</f>
        <v>0</v>
      </c>
      <c r="AB129" s="48">
        <f>SUMIFS('[6]白单流水  导入新模板'!$S:$S,'[6]白单流水  导入新模板'!$C:$C,$A$2,'[6]白单流水  导入新模板'!$AF:$AF,$C$127,'[6]白单流水  导入新模板'!$AB:$AB,LEFT(LEFT(AB$3,4),4),'[6]白单流水  导入新模板'!$K:$K,$C129)</f>
        <v>0</v>
      </c>
      <c r="AC129" s="48">
        <f>SUMIFS('[6]白单流水  导入新模板'!$S:$S,'[6]白单流水  导入新模板'!$C:$C,$A$2,'[6]白单流水  导入新模板'!$AF:$AF,$C$127,'[6]白单流水  导入新模板'!$AB:$AB,LEFT(LEFT(AC$3,4),4),'[6]白单流水  导入新模板'!$K:$K,$C129)</f>
        <v>0</v>
      </c>
      <c r="AD129" s="53">
        <f>D129-SUM(T129:AC129)</f>
        <v>0</v>
      </c>
      <c r="AE129" s="53">
        <f>SUM(AH129:AS129)</f>
        <v>0</v>
      </c>
      <c r="AF129" s="54"/>
      <c r="AG129" s="55">
        <f>AD129-AE129-AF129</f>
        <v>0</v>
      </c>
      <c r="AH129" s="48">
        <f>SUMIFS('[6]白单流水  导入新模板'!$S:$S,'[6]白单流水  导入新模板'!$C:$C,$A$2,'[6]白单流水  导入新模板'!$AF:$AF,$C$127,'[6]白单流水  导入新模板'!$AA:$AA,AH$3,'[6]白单流水  导入新模板'!$K:$K,$C129)</f>
        <v>0</v>
      </c>
      <c r="AI129" s="48">
        <f>SUMIFS('[6]白单流水  导入新模板'!$S:$S,'[6]白单流水  导入新模板'!$C:$C,$A$2,'[6]白单流水  导入新模板'!$AF:$AF,$C$127,'[6]白单流水  导入新模板'!$AA:$AA,AI$3,'[6]白单流水  导入新模板'!$K:$K,$C129)</f>
        <v>0</v>
      </c>
      <c r="AJ129" s="48">
        <f>SUMIFS('[6]白单流水  导入新模板'!$S:$S,'[6]白单流水  导入新模板'!$C:$C,$A$2,'[6]白单流水  导入新模板'!$AF:$AF,$C$127,'[6]白单流水  导入新模板'!$AA:$AA,AJ$3,'[6]白单流水  导入新模板'!$K:$K,$C129)</f>
        <v>0</v>
      </c>
      <c r="AK129" s="48">
        <f>SUMIFS('[6]白单流水  导入新模板'!$S:$S,'[6]白单流水  导入新模板'!$C:$C,$A$2,'[6]白单流水  导入新模板'!$AF:$AF,$C$127,'[6]白单流水  导入新模板'!$AA:$AA,AK$3,'[6]白单流水  导入新模板'!$K:$K,$C129)</f>
        <v>0</v>
      </c>
      <c r="AL129" s="48">
        <f>SUMIFS('[6]白单流水  导入新模板'!$S:$S,'[6]白单流水  导入新模板'!$C:$C,$A$2,'[6]白单流水  导入新模板'!$AF:$AF,$C$127,'[6]白单流水  导入新模板'!$AA:$AA,AL$3,'[6]白单流水  导入新模板'!$K:$K,$C129)</f>
        <v>0</v>
      </c>
      <c r="AM129" s="48">
        <f>SUMIFS('[6]白单流水  导入新模板'!$S:$S,'[6]白单流水  导入新模板'!$C:$C,$A$2,'[6]白单流水  导入新模板'!$AF:$AF,$C$127,'[6]白单流水  导入新模板'!$AA:$AA,AM$3,'[6]白单流水  导入新模板'!$K:$K,$C129)</f>
        <v>0</v>
      </c>
      <c r="AN129" s="48">
        <f>SUMIFS('[6]白单流水  导入新模板'!$S:$S,'[6]白单流水  导入新模板'!$C:$C,$A$2,'[6]白单流水  导入新模板'!$AF:$AF,$C$127,'[6]白单流水  导入新模板'!$AA:$AA,AN$3,'[6]白单流水  导入新模板'!$K:$K,$C129)</f>
        <v>0</v>
      </c>
      <c r="AO129" s="48">
        <f>SUMIFS('[6]白单流水  导入新模板'!$S:$S,'[6]白单流水  导入新模板'!$C:$C,$A$2,'[6]白单流水  导入新模板'!$AF:$AF,$C$127,'[6]白单流水  导入新模板'!$AA:$AA,AO$3,'[6]白单流水  导入新模板'!$K:$K,$C129)</f>
        <v>0</v>
      </c>
      <c r="AP129" s="48">
        <f>SUMIFS('[6]白单流水  导入新模板'!$S:$S,'[6]白单流水  导入新模板'!$C:$C,$A$2,'[6]白单流水  导入新模板'!$AF:$AF,$C$127,'[6]白单流水  导入新模板'!$AA:$AA,AP$3,'[6]白单流水  导入新模板'!$K:$K,$C129)</f>
        <v>0</v>
      </c>
      <c r="AQ129" s="48">
        <f>SUMIFS('[6]白单流水  导入新模板'!$S:$S,'[6]白单流水  导入新模板'!$C:$C,$A$2,'[6]白单流水  导入新模板'!$AF:$AF,$C$127,'[6]白单流水  导入新模板'!$AA:$AA,AQ$3,'[6]白单流水  导入新模板'!$K:$K,$C129)</f>
        <v>0</v>
      </c>
      <c r="AR129" s="48">
        <f>SUMIFS('[6]白单流水  导入新模板'!$S:$S,'[6]白单流水  导入新模板'!$C:$C,$A$2,'[6]白单流水  导入新模板'!$AF:$AF,$C$127,'[6]白单流水  导入新模板'!$AA:$AA,AR$3,'[6]白单流水  导入新模板'!$K:$K,$C129)</f>
        <v>0</v>
      </c>
      <c r="AS129" s="48">
        <f>SUMIFS('[6]白单流水  导入新模板'!$S:$S,'[6]白单流水  导入新模板'!$C:$C,$A$2,'[6]白单流水  导入新模板'!$AF:$AF,$C$127,'[6]白单流水  导入新模板'!$AA:$AA,AS$3,'[6]白单流水  导入新模板'!$K:$K,$C129)</f>
        <v>0</v>
      </c>
      <c r="AT129" s="64"/>
    </row>
    <row r="130" ht="15.6" hidden="1" spans="1:46">
      <c r="A130" s="41"/>
      <c r="B130" s="62"/>
      <c r="C130" s="65" t="s">
        <v>60</v>
      </c>
      <c r="D130" s="43"/>
      <c r="E130" s="43"/>
      <c r="F130" s="63"/>
      <c r="G130" s="44"/>
      <c r="H130" s="44"/>
      <c r="I130" s="44"/>
      <c r="J130" s="44"/>
      <c r="K130" s="43"/>
      <c r="L130" s="48">
        <f>SUMIFS('[6]白单流水  导入新模板'!$S:$S,'[6]白单流水  导入新模板'!$C:$C,$A$2,'[6]白单流水  导入新模板'!$AF:$AF,$C$127,'[6]白单流水  导入新模板'!$AB:$AB,LEFT(LEFT(L$3,4),4),'[6]白单流水  导入新模板'!$K:$K,$C130)</f>
        <v>0</v>
      </c>
      <c r="M130" s="48">
        <f>SUMIFS('[6]白单流水  导入新模板'!$S:$S,'[6]白单流水  导入新模板'!$C:$C,$A$2,'[6]白单流水  导入新模板'!$AF:$AF,$C$127,'[6]白单流水  导入新模板'!$AB:$AB,LEFT(LEFT(M$3,4),4),'[6]白单流水  导入新模板'!$K:$K,$C130)</f>
        <v>0</v>
      </c>
      <c r="N130" s="48">
        <f>SUMIFS('[6]白单流水  导入新模板'!$S:$S,'[6]白单流水  导入新模板'!$C:$C,$A$2,'[6]白单流水  导入新模板'!$AF:$AF,$C$127,'[6]白单流水  导入新模板'!$AB:$AB,LEFT(LEFT(N$3,4),4),'[6]白单流水  导入新模板'!$K:$K,$C130)</f>
        <v>0</v>
      </c>
      <c r="O130" s="48">
        <f>SUMIFS('[6]白单流水  导入新模板'!$S:$S,'[6]白单流水  导入新模板'!$C:$C,$A$2,'[6]白单流水  导入新模板'!$AF:$AF,$C$127,'[6]白单流水  导入新模板'!$AB:$AB,LEFT(LEFT(O$3,4),4),'[6]白单流水  导入新模板'!$K:$K,$C130)</f>
        <v>0</v>
      </c>
      <c r="P130" s="48">
        <f>SUMIFS('[6]白单流水  导入新模板'!$S:$S,'[6]白单流水  导入新模板'!$C:$C,$A$2,'[6]白单流水  导入新模板'!$AF:$AF,$C$127,'[6]白单流水  导入新模板'!$AB:$AB,LEFT(LEFT(P$3,4),4),'[6]白单流水  导入新模板'!$K:$K,$C130)</f>
        <v>0</v>
      </c>
      <c r="Q130" s="48">
        <f>SUMIFS('[6]白单流水  导入新模板'!$S:$S,'[6]白单流水  导入新模板'!$C:$C,$A$2,'[6]白单流水  导入新模板'!$AF:$AF,$C$127,'[6]白单流水  导入新模板'!$AB:$AB,LEFT(LEFT(Q$3,4),4),'[6]白单流水  导入新模板'!$K:$K,$C130)</f>
        <v>0</v>
      </c>
      <c r="R130" s="48">
        <f>SUMIFS('[6]白单流水  导入新模板'!$S:$S,'[6]白单流水  导入新模板'!$C:$C,$A$2,'[6]白单流水  导入新模板'!$AF:$AF,$C$127,'[6]白单流水  导入新模板'!$AB:$AB,LEFT(LEFT(R$3,4),4),'[6]白单流水  导入新模板'!$K:$K,$C130)</f>
        <v>0</v>
      </c>
      <c r="S130" s="48">
        <f>SUMIFS('[6]白单流水  导入新模板'!$S:$S,'[6]白单流水  导入新模板'!$C:$C,$A$2,'[6]白单流水  导入新模板'!$AF:$AF,$C$127,'[6]白单流水  导入新模板'!$AB:$AB,LEFT(LEFT(S$3,4),4),'[6]白单流水  导入新模板'!$K:$K,$C130)</f>
        <v>0</v>
      </c>
      <c r="T130" s="48">
        <f>SUMIFS('[6]白单流水  导入新模板'!$S:$S,'[6]白单流水  导入新模板'!$C:$C,$A$2,'[6]白单流水  导入新模板'!$AF:$AF,$C$127,'[6]白单流水  导入新模板'!$AB:$AB,LEFT(LEFT(T$3,4),4),'[6]白单流水  导入新模板'!$K:$K,$C130)</f>
        <v>0</v>
      </c>
      <c r="U130" s="48">
        <f>SUMIFS('[6]白单流水  导入新模板'!$S:$S,'[6]白单流水  导入新模板'!$C:$C,$A$2,'[6]白单流水  导入新模板'!$AF:$AF,$C$127,'[6]白单流水  导入新模板'!$AB:$AB,LEFT(LEFT(U$3,4),4),'[6]白单流水  导入新模板'!$K:$K,$C130)</f>
        <v>0</v>
      </c>
      <c r="V130" s="48">
        <f>SUMIFS('[6]白单流水  导入新模板'!$S:$S,'[6]白单流水  导入新模板'!$C:$C,$A$2,'[6]白单流水  导入新模板'!$AF:$AF,$C$127,'[6]白单流水  导入新模板'!$AB:$AB,LEFT(LEFT(V$3,4),4),'[6]白单流水  导入新模板'!$K:$K,$C130)</f>
        <v>0</v>
      </c>
      <c r="W130" s="48">
        <f>SUMIFS('[6]白单流水  导入新模板'!$S:$S,'[6]白单流水  导入新模板'!$C:$C,$A$2,'[6]白单流水  导入新模板'!$AF:$AF,$C$127,'[6]白单流水  导入新模板'!$AB:$AB,LEFT(LEFT(W$3,4),4),'[6]白单流水  导入新模板'!$K:$K,$C130)</f>
        <v>0</v>
      </c>
      <c r="X130" s="48">
        <f>SUMIFS('[6]白单流水  导入新模板'!$S:$S,'[6]白单流水  导入新模板'!$C:$C,$A$2,'[6]白单流水  导入新模板'!$AF:$AF,$C$127,'[6]白单流水  导入新模板'!$AB:$AB,LEFT(LEFT(X$3,4),4),'[6]白单流水  导入新模板'!$K:$K,$C130)</f>
        <v>0</v>
      </c>
      <c r="Y130" s="48">
        <f>SUMIFS('[6]白单流水  导入新模板'!$S:$S,'[6]白单流水  导入新模板'!$C:$C,$A$2,'[6]白单流水  导入新模板'!$AF:$AF,$C$127,'[6]白单流水  导入新模板'!$AB:$AB,LEFT(LEFT(Y$3,4),4),'[6]白单流水  导入新模板'!$K:$K,$C130)</f>
        <v>0</v>
      </c>
      <c r="Z130" s="48">
        <f>SUMIFS('[6]白单流水  导入新模板'!$S:$S,'[6]白单流水  导入新模板'!$C:$C,$A$2,'[6]白单流水  导入新模板'!$AF:$AF,$C$127,'[6]白单流水  导入新模板'!$AB:$AB,LEFT(LEFT(Z$3,4),4),'[6]白单流水  导入新模板'!$K:$K,$C130)</f>
        <v>0</v>
      </c>
      <c r="AA130" s="48">
        <f>SUMIFS('[6]白单流水  导入新模板'!$S:$S,'[6]白单流水  导入新模板'!$C:$C,$A$2,'[6]白单流水  导入新模板'!$AF:$AF,$C$127,'[6]白单流水  导入新模板'!$AB:$AB,LEFT(LEFT(AA$3,4),4),'[6]白单流水  导入新模板'!$K:$K,$C130)</f>
        <v>0</v>
      </c>
      <c r="AB130" s="48">
        <f>SUMIFS('[6]白单流水  导入新模板'!$S:$S,'[6]白单流水  导入新模板'!$C:$C,$A$2,'[6]白单流水  导入新模板'!$AF:$AF,$C$127,'[6]白单流水  导入新模板'!$AB:$AB,LEFT(LEFT(AB$3,4),4),'[6]白单流水  导入新模板'!$K:$K,$C130)</f>
        <v>0</v>
      </c>
      <c r="AC130" s="48">
        <f>SUMIFS('[6]白单流水  导入新模板'!$S:$S,'[6]白单流水  导入新模板'!$C:$C,$A$2,'[6]白单流水  导入新模板'!$AF:$AF,$C$127,'[6]白单流水  导入新模板'!$AB:$AB,LEFT(LEFT(AC$3,4),4),'[6]白单流水  导入新模板'!$K:$K,$C130)</f>
        <v>0</v>
      </c>
      <c r="AD130" s="53">
        <f>D130-SUM(T130:AC130)</f>
        <v>0</v>
      </c>
      <c r="AE130" s="53">
        <f>SUM(AH130:AS130)</f>
        <v>0</v>
      </c>
      <c r="AF130" s="54"/>
      <c r="AG130" s="55">
        <f>AD130-AE130-AF130</f>
        <v>0</v>
      </c>
      <c r="AH130" s="48">
        <f>SUMIFS('[6]白单流水  导入新模板'!$S:$S,'[6]白单流水  导入新模板'!$C:$C,$A$2,'[6]白单流水  导入新模板'!$AF:$AF,$C$127,'[6]白单流水  导入新模板'!$AA:$AA,AH$3,'[6]白单流水  导入新模板'!$K:$K,$C130)</f>
        <v>0</v>
      </c>
      <c r="AI130" s="48">
        <f>SUMIFS('[6]白单流水  导入新模板'!$S:$S,'[6]白单流水  导入新模板'!$C:$C,$A$2,'[6]白单流水  导入新模板'!$AF:$AF,$C$127,'[6]白单流水  导入新模板'!$AA:$AA,AI$3,'[6]白单流水  导入新模板'!$K:$K,$C130)</f>
        <v>0</v>
      </c>
      <c r="AJ130" s="48">
        <f>SUMIFS('[6]白单流水  导入新模板'!$S:$S,'[6]白单流水  导入新模板'!$C:$C,$A$2,'[6]白单流水  导入新模板'!$AF:$AF,$C$127,'[6]白单流水  导入新模板'!$AA:$AA,AJ$3,'[6]白单流水  导入新模板'!$K:$K,$C130)</f>
        <v>0</v>
      </c>
      <c r="AK130" s="48">
        <f>SUMIFS('[6]白单流水  导入新模板'!$S:$S,'[6]白单流水  导入新模板'!$C:$C,$A$2,'[6]白单流水  导入新模板'!$AF:$AF,$C$127,'[6]白单流水  导入新模板'!$AA:$AA,AK$3,'[6]白单流水  导入新模板'!$K:$K,$C130)</f>
        <v>0</v>
      </c>
      <c r="AL130" s="48">
        <f>SUMIFS('[6]白单流水  导入新模板'!$S:$S,'[6]白单流水  导入新模板'!$C:$C,$A$2,'[6]白单流水  导入新模板'!$AF:$AF,$C$127,'[6]白单流水  导入新模板'!$AA:$AA,AL$3,'[6]白单流水  导入新模板'!$K:$K,$C130)</f>
        <v>0</v>
      </c>
      <c r="AM130" s="48">
        <f>SUMIFS('[6]白单流水  导入新模板'!$S:$S,'[6]白单流水  导入新模板'!$C:$C,$A$2,'[6]白单流水  导入新模板'!$AF:$AF,$C$127,'[6]白单流水  导入新模板'!$AA:$AA,AM$3,'[6]白单流水  导入新模板'!$K:$K,$C130)</f>
        <v>0</v>
      </c>
      <c r="AN130" s="48">
        <f>SUMIFS('[6]白单流水  导入新模板'!$S:$S,'[6]白单流水  导入新模板'!$C:$C,$A$2,'[6]白单流水  导入新模板'!$AF:$AF,$C$127,'[6]白单流水  导入新模板'!$AA:$AA,AN$3,'[6]白单流水  导入新模板'!$K:$K,$C130)</f>
        <v>0</v>
      </c>
      <c r="AO130" s="48">
        <f>SUMIFS('[6]白单流水  导入新模板'!$S:$S,'[6]白单流水  导入新模板'!$C:$C,$A$2,'[6]白单流水  导入新模板'!$AF:$AF,$C$127,'[6]白单流水  导入新模板'!$AA:$AA,AO$3,'[6]白单流水  导入新模板'!$K:$K,$C130)</f>
        <v>0</v>
      </c>
      <c r="AP130" s="48">
        <f>SUMIFS('[6]白单流水  导入新模板'!$S:$S,'[6]白单流水  导入新模板'!$C:$C,$A$2,'[6]白单流水  导入新模板'!$AF:$AF,$C$127,'[6]白单流水  导入新模板'!$AA:$AA,AP$3,'[6]白单流水  导入新模板'!$K:$K,$C130)</f>
        <v>0</v>
      </c>
      <c r="AQ130" s="48">
        <f>SUMIFS('[6]白单流水  导入新模板'!$S:$S,'[6]白单流水  导入新模板'!$C:$C,$A$2,'[6]白单流水  导入新模板'!$AF:$AF,$C$127,'[6]白单流水  导入新模板'!$AA:$AA,AQ$3,'[6]白单流水  导入新模板'!$K:$K,$C130)</f>
        <v>0</v>
      </c>
      <c r="AR130" s="48">
        <f>SUMIFS('[6]白单流水  导入新模板'!$S:$S,'[6]白单流水  导入新模板'!$C:$C,$A$2,'[6]白单流水  导入新模板'!$AF:$AF,$C$127,'[6]白单流水  导入新模板'!$AA:$AA,AR$3,'[6]白单流水  导入新模板'!$K:$K,$C130)</f>
        <v>0</v>
      </c>
      <c r="AS130" s="48">
        <f>SUMIFS('[6]白单流水  导入新模板'!$S:$S,'[6]白单流水  导入新模板'!$C:$C,$A$2,'[6]白单流水  导入新模板'!$AF:$AF,$C$127,'[6]白单流水  导入新模板'!$AA:$AA,AS$3,'[6]白单流水  导入新模板'!$K:$K,$C130)</f>
        <v>0</v>
      </c>
      <c r="AT130" s="64"/>
    </row>
    <row r="131" ht="15.6" hidden="1" spans="1:46">
      <c r="A131" s="41"/>
      <c r="B131" s="62"/>
      <c r="C131" s="65" t="s">
        <v>61</v>
      </c>
      <c r="D131" s="43"/>
      <c r="E131" s="43"/>
      <c r="F131" s="63"/>
      <c r="G131" s="44"/>
      <c r="H131" s="44"/>
      <c r="I131" s="44"/>
      <c r="J131" s="44"/>
      <c r="K131" s="43"/>
      <c r="L131" s="48">
        <f>SUMIFS('[6]白单流水  导入新模板'!$S:$S,'[6]白单流水  导入新模板'!$C:$C,$A$2,'[6]白单流水  导入新模板'!$AF:$AF,$C$127,'[6]白单流水  导入新模板'!$AB:$AB,LEFT(LEFT(L$3,4),4),'[6]白单流水  导入新模板'!$K:$K,$C131)</f>
        <v>0</v>
      </c>
      <c r="M131" s="48">
        <f>SUMIFS('[6]白单流水  导入新模板'!$S:$S,'[6]白单流水  导入新模板'!$C:$C,$A$2,'[6]白单流水  导入新模板'!$AF:$AF,$C$127,'[6]白单流水  导入新模板'!$AB:$AB,LEFT(LEFT(M$3,4),4),'[6]白单流水  导入新模板'!$K:$K,$C131)</f>
        <v>0</v>
      </c>
      <c r="N131" s="48">
        <f>SUMIFS('[6]白单流水  导入新模板'!$S:$S,'[6]白单流水  导入新模板'!$C:$C,$A$2,'[6]白单流水  导入新模板'!$AF:$AF,$C$127,'[6]白单流水  导入新模板'!$AB:$AB,LEFT(LEFT(N$3,4),4),'[6]白单流水  导入新模板'!$K:$K,$C131)</f>
        <v>0</v>
      </c>
      <c r="O131" s="48">
        <f>SUMIFS('[6]白单流水  导入新模板'!$S:$S,'[6]白单流水  导入新模板'!$C:$C,$A$2,'[6]白单流水  导入新模板'!$AF:$AF,$C$127,'[6]白单流水  导入新模板'!$AB:$AB,LEFT(LEFT(O$3,4),4),'[6]白单流水  导入新模板'!$K:$K,$C131)</f>
        <v>0</v>
      </c>
      <c r="P131" s="48">
        <f>SUMIFS('[6]白单流水  导入新模板'!$S:$S,'[6]白单流水  导入新模板'!$C:$C,$A$2,'[6]白单流水  导入新模板'!$AF:$AF,$C$127,'[6]白单流水  导入新模板'!$AB:$AB,LEFT(LEFT(P$3,4),4),'[6]白单流水  导入新模板'!$K:$K,$C131)</f>
        <v>0</v>
      </c>
      <c r="Q131" s="48">
        <f>SUMIFS('[6]白单流水  导入新模板'!$S:$S,'[6]白单流水  导入新模板'!$C:$C,$A$2,'[6]白单流水  导入新模板'!$AF:$AF,$C$127,'[6]白单流水  导入新模板'!$AB:$AB,LEFT(LEFT(Q$3,4),4),'[6]白单流水  导入新模板'!$K:$K,$C131)</f>
        <v>0</v>
      </c>
      <c r="R131" s="48">
        <f>SUMIFS('[6]白单流水  导入新模板'!$S:$S,'[6]白单流水  导入新模板'!$C:$C,$A$2,'[6]白单流水  导入新模板'!$AF:$AF,$C$127,'[6]白单流水  导入新模板'!$AB:$AB,LEFT(LEFT(R$3,4),4),'[6]白单流水  导入新模板'!$K:$K,$C131)</f>
        <v>0</v>
      </c>
      <c r="S131" s="48">
        <f>SUMIFS('[6]白单流水  导入新模板'!$S:$S,'[6]白单流水  导入新模板'!$C:$C,$A$2,'[6]白单流水  导入新模板'!$AF:$AF,$C$127,'[6]白单流水  导入新模板'!$AB:$AB,LEFT(LEFT(S$3,4),4),'[6]白单流水  导入新模板'!$K:$K,$C131)</f>
        <v>0</v>
      </c>
      <c r="T131" s="48">
        <f>SUMIFS('[6]白单流水  导入新模板'!$S:$S,'[6]白单流水  导入新模板'!$C:$C,$A$2,'[6]白单流水  导入新模板'!$AF:$AF,$C$127,'[6]白单流水  导入新模板'!$AB:$AB,LEFT(LEFT(T$3,4),4),'[6]白单流水  导入新模板'!$K:$K,$C131)</f>
        <v>0</v>
      </c>
      <c r="U131" s="48">
        <f>SUMIFS('[6]白单流水  导入新模板'!$S:$S,'[6]白单流水  导入新模板'!$C:$C,$A$2,'[6]白单流水  导入新模板'!$AF:$AF,$C$127,'[6]白单流水  导入新模板'!$AB:$AB,LEFT(LEFT(U$3,4),4),'[6]白单流水  导入新模板'!$K:$K,$C131)</f>
        <v>0</v>
      </c>
      <c r="V131" s="48">
        <f>SUMIFS('[6]白单流水  导入新模板'!$S:$S,'[6]白单流水  导入新模板'!$C:$C,$A$2,'[6]白单流水  导入新模板'!$AF:$AF,$C$127,'[6]白单流水  导入新模板'!$AB:$AB,LEFT(LEFT(V$3,4),4),'[6]白单流水  导入新模板'!$K:$K,$C131)</f>
        <v>0</v>
      </c>
      <c r="W131" s="48">
        <f>SUMIFS('[6]白单流水  导入新模板'!$S:$S,'[6]白单流水  导入新模板'!$C:$C,$A$2,'[6]白单流水  导入新模板'!$AF:$AF,$C$127,'[6]白单流水  导入新模板'!$AB:$AB,LEFT(LEFT(W$3,4),4),'[6]白单流水  导入新模板'!$K:$K,$C131)</f>
        <v>0</v>
      </c>
      <c r="X131" s="48">
        <f>SUMIFS('[6]白单流水  导入新模板'!$S:$S,'[6]白单流水  导入新模板'!$C:$C,$A$2,'[6]白单流水  导入新模板'!$AF:$AF,$C$127,'[6]白单流水  导入新模板'!$AB:$AB,LEFT(LEFT(X$3,4),4),'[6]白单流水  导入新模板'!$K:$K,$C131)</f>
        <v>0</v>
      </c>
      <c r="Y131" s="48">
        <f>SUMIFS('[6]白单流水  导入新模板'!$S:$S,'[6]白单流水  导入新模板'!$C:$C,$A$2,'[6]白单流水  导入新模板'!$AF:$AF,$C$127,'[6]白单流水  导入新模板'!$AB:$AB,LEFT(LEFT(Y$3,4),4),'[6]白单流水  导入新模板'!$K:$K,$C131)</f>
        <v>0</v>
      </c>
      <c r="Z131" s="48">
        <f>SUMIFS('[6]白单流水  导入新模板'!$S:$S,'[6]白单流水  导入新模板'!$C:$C,$A$2,'[6]白单流水  导入新模板'!$AF:$AF,$C$127,'[6]白单流水  导入新模板'!$AB:$AB,LEFT(LEFT(Z$3,4),4),'[6]白单流水  导入新模板'!$K:$K,$C131)</f>
        <v>0</v>
      </c>
      <c r="AA131" s="48">
        <f>SUMIFS('[6]白单流水  导入新模板'!$S:$S,'[6]白单流水  导入新模板'!$C:$C,$A$2,'[6]白单流水  导入新模板'!$AF:$AF,$C$127,'[6]白单流水  导入新模板'!$AB:$AB,LEFT(LEFT(AA$3,4),4),'[6]白单流水  导入新模板'!$K:$K,$C131)</f>
        <v>0</v>
      </c>
      <c r="AB131" s="48">
        <f>SUMIFS('[6]白单流水  导入新模板'!$S:$S,'[6]白单流水  导入新模板'!$C:$C,$A$2,'[6]白单流水  导入新模板'!$AF:$AF,$C$127,'[6]白单流水  导入新模板'!$AB:$AB,LEFT(LEFT(AB$3,4),4),'[6]白单流水  导入新模板'!$K:$K,$C131)</f>
        <v>0</v>
      </c>
      <c r="AC131" s="48">
        <f>SUMIFS('[6]白单流水  导入新模板'!$S:$S,'[6]白单流水  导入新模板'!$C:$C,$A$2,'[6]白单流水  导入新模板'!$AF:$AF,$C$127,'[6]白单流水  导入新模板'!$AB:$AB,LEFT(LEFT(AC$3,4),4),'[6]白单流水  导入新模板'!$K:$K,$C131)</f>
        <v>0</v>
      </c>
      <c r="AD131" s="53">
        <f>D131-SUM(T131:AC131)</f>
        <v>0</v>
      </c>
      <c r="AE131" s="53">
        <f>SUM(AH131:AS131)</f>
        <v>0</v>
      </c>
      <c r="AF131" s="54"/>
      <c r="AG131" s="55">
        <f>AD131-AE131-AF131</f>
        <v>0</v>
      </c>
      <c r="AH131" s="48">
        <f>SUMIFS('[6]白单流水  导入新模板'!$S:$S,'[6]白单流水  导入新模板'!$C:$C,$A$2,'[6]白单流水  导入新模板'!$AF:$AF,$C$127,'[6]白单流水  导入新模板'!$AA:$AA,AH$3,'[6]白单流水  导入新模板'!$K:$K,$C131)</f>
        <v>0</v>
      </c>
      <c r="AI131" s="48">
        <f>SUMIFS('[6]白单流水  导入新模板'!$S:$S,'[6]白单流水  导入新模板'!$C:$C,$A$2,'[6]白单流水  导入新模板'!$AF:$AF,$C$127,'[6]白单流水  导入新模板'!$AA:$AA,AI$3,'[6]白单流水  导入新模板'!$K:$K,$C131)</f>
        <v>0</v>
      </c>
      <c r="AJ131" s="48">
        <f>SUMIFS('[6]白单流水  导入新模板'!$S:$S,'[6]白单流水  导入新模板'!$C:$C,$A$2,'[6]白单流水  导入新模板'!$AF:$AF,$C$127,'[6]白单流水  导入新模板'!$AA:$AA,AJ$3,'[6]白单流水  导入新模板'!$K:$K,$C131)</f>
        <v>0</v>
      </c>
      <c r="AK131" s="48">
        <f>SUMIFS('[6]白单流水  导入新模板'!$S:$S,'[6]白单流水  导入新模板'!$C:$C,$A$2,'[6]白单流水  导入新模板'!$AF:$AF,$C$127,'[6]白单流水  导入新模板'!$AA:$AA,AK$3,'[6]白单流水  导入新模板'!$K:$K,$C131)</f>
        <v>0</v>
      </c>
      <c r="AL131" s="48">
        <f>SUMIFS('[6]白单流水  导入新模板'!$S:$S,'[6]白单流水  导入新模板'!$C:$C,$A$2,'[6]白单流水  导入新模板'!$AF:$AF,$C$127,'[6]白单流水  导入新模板'!$AA:$AA,AL$3,'[6]白单流水  导入新模板'!$K:$K,$C131)</f>
        <v>0</v>
      </c>
      <c r="AM131" s="48">
        <f>SUMIFS('[6]白单流水  导入新模板'!$S:$S,'[6]白单流水  导入新模板'!$C:$C,$A$2,'[6]白单流水  导入新模板'!$AF:$AF,$C$127,'[6]白单流水  导入新模板'!$AA:$AA,AM$3,'[6]白单流水  导入新模板'!$K:$K,$C131)</f>
        <v>0</v>
      </c>
      <c r="AN131" s="48">
        <f>SUMIFS('[6]白单流水  导入新模板'!$S:$S,'[6]白单流水  导入新模板'!$C:$C,$A$2,'[6]白单流水  导入新模板'!$AF:$AF,$C$127,'[6]白单流水  导入新模板'!$AA:$AA,AN$3,'[6]白单流水  导入新模板'!$K:$K,$C131)</f>
        <v>0</v>
      </c>
      <c r="AO131" s="48">
        <f>SUMIFS('[6]白单流水  导入新模板'!$S:$S,'[6]白单流水  导入新模板'!$C:$C,$A$2,'[6]白单流水  导入新模板'!$AF:$AF,$C$127,'[6]白单流水  导入新模板'!$AA:$AA,AO$3,'[6]白单流水  导入新模板'!$K:$K,$C131)</f>
        <v>0</v>
      </c>
      <c r="AP131" s="48">
        <f>SUMIFS('[6]白单流水  导入新模板'!$S:$S,'[6]白单流水  导入新模板'!$C:$C,$A$2,'[6]白单流水  导入新模板'!$AF:$AF,$C$127,'[6]白单流水  导入新模板'!$AA:$AA,AP$3,'[6]白单流水  导入新模板'!$K:$K,$C131)</f>
        <v>0</v>
      </c>
      <c r="AQ131" s="48">
        <f>SUMIFS('[6]白单流水  导入新模板'!$S:$S,'[6]白单流水  导入新模板'!$C:$C,$A$2,'[6]白单流水  导入新模板'!$AF:$AF,$C$127,'[6]白单流水  导入新模板'!$AA:$AA,AQ$3,'[6]白单流水  导入新模板'!$K:$K,$C131)</f>
        <v>0</v>
      </c>
      <c r="AR131" s="48">
        <f>SUMIFS('[6]白单流水  导入新模板'!$S:$S,'[6]白单流水  导入新模板'!$C:$C,$A$2,'[6]白单流水  导入新模板'!$AF:$AF,$C$127,'[6]白单流水  导入新模板'!$AA:$AA,AR$3,'[6]白单流水  导入新模板'!$K:$K,$C131)</f>
        <v>0</v>
      </c>
      <c r="AS131" s="48">
        <f>SUMIFS('[6]白单流水  导入新模板'!$S:$S,'[6]白单流水  导入新模板'!$C:$C,$A$2,'[6]白单流水  导入新模板'!$AF:$AF,$C$127,'[6]白单流水  导入新模板'!$AA:$AA,AS$3,'[6]白单流水  导入新模板'!$K:$K,$C131)</f>
        <v>0</v>
      </c>
      <c r="AT131" s="64"/>
    </row>
    <row r="132" ht="15.6" hidden="1" spans="1:46">
      <c r="A132" s="41"/>
      <c r="B132" s="62"/>
      <c r="C132" s="65" t="s">
        <v>62</v>
      </c>
      <c r="D132" s="66"/>
      <c r="E132" s="66"/>
      <c r="F132" s="67"/>
      <c r="G132" s="68"/>
      <c r="H132" s="68"/>
      <c r="I132" s="68"/>
      <c r="J132" s="68"/>
      <c r="K132" s="66"/>
      <c r="L132" s="48">
        <f>SUMIFS('[6]白单流水  导入新模板'!$S:$S,'[6]白单流水  导入新模板'!$C:$C,$A$2,'[6]白单流水  导入新模板'!$AF:$AF,$C$127,'[6]白单流水  导入新模板'!$AB:$AB,LEFT(LEFT(L$3,4),4),'[6]白单流水  导入新模板'!$K:$K,$C132)</f>
        <v>0</v>
      </c>
      <c r="M132" s="48">
        <f>SUMIFS('[6]白单流水  导入新模板'!$S:$S,'[6]白单流水  导入新模板'!$C:$C,$A$2,'[6]白单流水  导入新模板'!$AF:$AF,$C$127,'[6]白单流水  导入新模板'!$AB:$AB,LEFT(LEFT(M$3,4),4),'[6]白单流水  导入新模板'!$K:$K,$C132)</f>
        <v>0</v>
      </c>
      <c r="N132" s="48">
        <f>SUMIFS('[6]白单流水  导入新模板'!$S:$S,'[6]白单流水  导入新模板'!$C:$C,$A$2,'[6]白单流水  导入新模板'!$AF:$AF,$C$127,'[6]白单流水  导入新模板'!$AB:$AB,LEFT(LEFT(N$3,4),4),'[6]白单流水  导入新模板'!$K:$K,$C132)</f>
        <v>0</v>
      </c>
      <c r="O132" s="48">
        <f>SUMIFS('[6]白单流水  导入新模板'!$S:$S,'[6]白单流水  导入新模板'!$C:$C,$A$2,'[6]白单流水  导入新模板'!$AF:$AF,$C$127,'[6]白单流水  导入新模板'!$AB:$AB,LEFT(LEFT(O$3,4),4),'[6]白单流水  导入新模板'!$K:$K,$C132)</f>
        <v>0</v>
      </c>
      <c r="P132" s="48">
        <f>SUMIFS('[6]白单流水  导入新模板'!$S:$S,'[6]白单流水  导入新模板'!$C:$C,$A$2,'[6]白单流水  导入新模板'!$AF:$AF,$C$127,'[6]白单流水  导入新模板'!$AB:$AB,LEFT(LEFT(P$3,4),4),'[6]白单流水  导入新模板'!$K:$K,$C132)</f>
        <v>0</v>
      </c>
      <c r="Q132" s="48">
        <f>SUMIFS('[6]白单流水  导入新模板'!$S:$S,'[6]白单流水  导入新模板'!$C:$C,$A$2,'[6]白单流水  导入新模板'!$AF:$AF,$C$127,'[6]白单流水  导入新模板'!$AB:$AB,LEFT(LEFT(Q$3,4),4),'[6]白单流水  导入新模板'!$K:$K,$C132)</f>
        <v>0</v>
      </c>
      <c r="R132" s="48">
        <f>SUMIFS('[6]白单流水  导入新模板'!$S:$S,'[6]白单流水  导入新模板'!$C:$C,$A$2,'[6]白单流水  导入新模板'!$AF:$AF,$C$127,'[6]白单流水  导入新模板'!$AB:$AB,LEFT(LEFT(R$3,4),4),'[6]白单流水  导入新模板'!$K:$K,$C132)</f>
        <v>0</v>
      </c>
      <c r="S132" s="48">
        <f>SUMIFS('[6]白单流水  导入新模板'!$S:$S,'[6]白单流水  导入新模板'!$C:$C,$A$2,'[6]白单流水  导入新模板'!$AF:$AF,$C$127,'[6]白单流水  导入新模板'!$AB:$AB,LEFT(LEFT(S$3,4),4),'[6]白单流水  导入新模板'!$K:$K,$C132)</f>
        <v>0</v>
      </c>
      <c r="T132" s="48">
        <f>SUMIFS('[6]白单流水  导入新模板'!$S:$S,'[6]白单流水  导入新模板'!$C:$C,$A$2,'[6]白单流水  导入新模板'!$AF:$AF,$C$127,'[6]白单流水  导入新模板'!$AB:$AB,LEFT(LEFT(T$3,4),4),'[6]白单流水  导入新模板'!$K:$K,$C132)</f>
        <v>0</v>
      </c>
      <c r="U132" s="48">
        <f>SUMIFS('[6]白单流水  导入新模板'!$S:$S,'[6]白单流水  导入新模板'!$C:$C,$A$2,'[6]白单流水  导入新模板'!$AF:$AF,$C$127,'[6]白单流水  导入新模板'!$AB:$AB,LEFT(LEFT(U$3,4),4),'[6]白单流水  导入新模板'!$K:$K,$C132)</f>
        <v>0</v>
      </c>
      <c r="V132" s="48">
        <f>SUMIFS('[6]白单流水  导入新模板'!$S:$S,'[6]白单流水  导入新模板'!$C:$C,$A$2,'[6]白单流水  导入新模板'!$AF:$AF,$C$127,'[6]白单流水  导入新模板'!$AB:$AB,LEFT(LEFT(V$3,4),4),'[6]白单流水  导入新模板'!$K:$K,$C132)</f>
        <v>0</v>
      </c>
      <c r="W132" s="48">
        <f>SUMIFS('[6]白单流水  导入新模板'!$S:$S,'[6]白单流水  导入新模板'!$C:$C,$A$2,'[6]白单流水  导入新模板'!$AF:$AF,$C$127,'[6]白单流水  导入新模板'!$AB:$AB,LEFT(LEFT(W$3,4),4),'[6]白单流水  导入新模板'!$K:$K,$C132)</f>
        <v>0</v>
      </c>
      <c r="X132" s="48">
        <f>SUMIFS('[6]白单流水  导入新模板'!$S:$S,'[6]白单流水  导入新模板'!$C:$C,$A$2,'[6]白单流水  导入新模板'!$AF:$AF,$C$127,'[6]白单流水  导入新模板'!$AB:$AB,LEFT(LEFT(X$3,4),4),'[6]白单流水  导入新模板'!$K:$K,$C132)</f>
        <v>0</v>
      </c>
      <c r="Y132" s="48">
        <f>SUMIFS('[6]白单流水  导入新模板'!$S:$S,'[6]白单流水  导入新模板'!$C:$C,$A$2,'[6]白单流水  导入新模板'!$AF:$AF,$C$127,'[6]白单流水  导入新模板'!$AB:$AB,LEFT(LEFT(Y$3,4),4),'[6]白单流水  导入新模板'!$K:$K,$C132)</f>
        <v>0</v>
      </c>
      <c r="Z132" s="48">
        <f>SUMIFS('[6]白单流水  导入新模板'!$S:$S,'[6]白单流水  导入新模板'!$C:$C,$A$2,'[6]白单流水  导入新模板'!$AF:$AF,$C$127,'[6]白单流水  导入新模板'!$AB:$AB,LEFT(LEFT(Z$3,4),4),'[6]白单流水  导入新模板'!$K:$K,$C132)</f>
        <v>0</v>
      </c>
      <c r="AA132" s="48">
        <f>SUMIFS('[6]白单流水  导入新模板'!$S:$S,'[6]白单流水  导入新模板'!$C:$C,$A$2,'[6]白单流水  导入新模板'!$AF:$AF,$C$127,'[6]白单流水  导入新模板'!$AB:$AB,LEFT(LEFT(AA$3,4),4),'[6]白单流水  导入新模板'!$K:$K,$C132)</f>
        <v>0</v>
      </c>
      <c r="AB132" s="48">
        <f>SUMIFS('[6]白单流水  导入新模板'!$S:$S,'[6]白单流水  导入新模板'!$C:$C,$A$2,'[6]白单流水  导入新模板'!$AF:$AF,$C$127,'[6]白单流水  导入新模板'!$AB:$AB,LEFT(LEFT(AB$3,4),4),'[6]白单流水  导入新模板'!$K:$K,$C132)</f>
        <v>0</v>
      </c>
      <c r="AC132" s="48">
        <f>SUMIFS('[6]白单流水  导入新模板'!$S:$S,'[6]白单流水  导入新模板'!$C:$C,$A$2,'[6]白单流水  导入新模板'!$AF:$AF,$C$127,'[6]白单流水  导入新模板'!$AB:$AB,LEFT(LEFT(AC$3,4),4),'[6]白单流水  导入新模板'!$K:$K,$C132)</f>
        <v>0</v>
      </c>
      <c r="AD132" s="53">
        <f>D132-SUM(T132:AC132)</f>
        <v>0</v>
      </c>
      <c r="AE132" s="53">
        <f>SUM(AH132:AS132)</f>
        <v>0</v>
      </c>
      <c r="AF132" s="54"/>
      <c r="AG132" s="55">
        <f>AD132-AE132-AF132</f>
        <v>0</v>
      </c>
      <c r="AH132" s="48">
        <f>SUMIFS('[6]白单流水  导入新模板'!$S:$S,'[6]白单流水  导入新模板'!$C:$C,$A$2,'[6]白单流水  导入新模板'!$AF:$AF,$C$127,'[6]白单流水  导入新模板'!$AA:$AA,AH$3,'[6]白单流水  导入新模板'!$K:$K,$C132)</f>
        <v>0</v>
      </c>
      <c r="AI132" s="48">
        <f>SUMIFS('[6]白单流水  导入新模板'!$S:$S,'[6]白单流水  导入新模板'!$C:$C,$A$2,'[6]白单流水  导入新模板'!$AF:$AF,$C$127,'[6]白单流水  导入新模板'!$AA:$AA,AI$3,'[6]白单流水  导入新模板'!$K:$K,$C132)</f>
        <v>0</v>
      </c>
      <c r="AJ132" s="48">
        <f>SUMIFS('[6]白单流水  导入新模板'!$S:$S,'[6]白单流水  导入新模板'!$C:$C,$A$2,'[6]白单流水  导入新模板'!$AF:$AF,$C$127,'[6]白单流水  导入新模板'!$AA:$AA,AJ$3,'[6]白单流水  导入新模板'!$K:$K,$C132)</f>
        <v>0</v>
      </c>
      <c r="AK132" s="48">
        <f>SUMIFS('[6]白单流水  导入新模板'!$S:$S,'[6]白单流水  导入新模板'!$C:$C,$A$2,'[6]白单流水  导入新模板'!$AF:$AF,$C$127,'[6]白单流水  导入新模板'!$AA:$AA,AK$3,'[6]白单流水  导入新模板'!$K:$K,$C132)</f>
        <v>0</v>
      </c>
      <c r="AL132" s="48">
        <f>SUMIFS('[6]白单流水  导入新模板'!$S:$S,'[6]白单流水  导入新模板'!$C:$C,$A$2,'[6]白单流水  导入新模板'!$AF:$AF,$C$127,'[6]白单流水  导入新模板'!$AA:$AA,AL$3,'[6]白单流水  导入新模板'!$K:$K,$C132)</f>
        <v>0</v>
      </c>
      <c r="AM132" s="48">
        <f>SUMIFS('[6]白单流水  导入新模板'!$S:$S,'[6]白单流水  导入新模板'!$C:$C,$A$2,'[6]白单流水  导入新模板'!$AF:$AF,$C$127,'[6]白单流水  导入新模板'!$AA:$AA,AM$3,'[6]白单流水  导入新模板'!$K:$K,$C132)</f>
        <v>0</v>
      </c>
      <c r="AN132" s="48">
        <f>SUMIFS('[6]白单流水  导入新模板'!$S:$S,'[6]白单流水  导入新模板'!$C:$C,$A$2,'[6]白单流水  导入新模板'!$AF:$AF,$C$127,'[6]白单流水  导入新模板'!$AA:$AA,AN$3,'[6]白单流水  导入新模板'!$K:$K,$C132)</f>
        <v>0</v>
      </c>
      <c r="AO132" s="48">
        <f>SUMIFS('[6]白单流水  导入新模板'!$S:$S,'[6]白单流水  导入新模板'!$C:$C,$A$2,'[6]白单流水  导入新模板'!$AF:$AF,$C$127,'[6]白单流水  导入新模板'!$AA:$AA,AO$3,'[6]白单流水  导入新模板'!$K:$K,$C132)</f>
        <v>0</v>
      </c>
      <c r="AP132" s="48">
        <f>SUMIFS('[6]白单流水  导入新模板'!$S:$S,'[6]白单流水  导入新模板'!$C:$C,$A$2,'[6]白单流水  导入新模板'!$AF:$AF,$C$127,'[6]白单流水  导入新模板'!$AA:$AA,AP$3,'[6]白单流水  导入新模板'!$K:$K,$C132)</f>
        <v>0</v>
      </c>
      <c r="AQ132" s="48">
        <f>SUMIFS('[6]白单流水  导入新模板'!$S:$S,'[6]白单流水  导入新模板'!$C:$C,$A$2,'[6]白单流水  导入新模板'!$AF:$AF,$C$127,'[6]白单流水  导入新模板'!$AA:$AA,AQ$3,'[6]白单流水  导入新模板'!$K:$K,$C132)</f>
        <v>0</v>
      </c>
      <c r="AR132" s="48">
        <f>SUMIFS('[6]白单流水  导入新模板'!$S:$S,'[6]白单流水  导入新模板'!$C:$C,$A$2,'[6]白单流水  导入新模板'!$AF:$AF,$C$127,'[6]白单流水  导入新模板'!$AA:$AA,AR$3,'[6]白单流水  导入新模板'!$K:$K,$C132)</f>
        <v>0</v>
      </c>
      <c r="AS132" s="48">
        <f>SUMIFS('[6]白单流水  导入新模板'!$S:$S,'[6]白单流水  导入新模板'!$C:$C,$A$2,'[6]白单流水  导入新模板'!$AF:$AF,$C$127,'[6]白单流水  导入新模板'!$AA:$AA,AS$3,'[6]白单流水  导入新模板'!$K:$K,$C132)</f>
        <v>0</v>
      </c>
      <c r="AT132" s="69"/>
    </row>
    <row r="133" ht="15.6" hidden="1" spans="1:46">
      <c r="A133" s="41"/>
      <c r="B133" s="62"/>
      <c r="C133" s="65" t="s">
        <v>63</v>
      </c>
      <c r="D133" s="43"/>
      <c r="E133" s="43"/>
      <c r="F133" s="63"/>
      <c r="G133" s="44"/>
      <c r="H133" s="44"/>
      <c r="I133" s="44"/>
      <c r="J133" s="44"/>
      <c r="K133" s="43"/>
      <c r="L133" s="48">
        <f>SUMIFS('[6]白单流水  导入新模板'!$S:$S,'[6]白单流水  导入新模板'!$C:$C,$A$2,'[6]白单流水  导入新模板'!$AF:$AF,$C$127,'[6]白单流水  导入新模板'!$AB:$AB,LEFT(LEFT(L$3,4),4),'[6]白单流水  导入新模板'!$K:$K,$C133)</f>
        <v>0</v>
      </c>
      <c r="M133" s="48">
        <f>SUMIFS('[6]白单流水  导入新模板'!$S:$S,'[6]白单流水  导入新模板'!$C:$C,$A$2,'[6]白单流水  导入新模板'!$AF:$AF,$C$127,'[6]白单流水  导入新模板'!$AB:$AB,LEFT(LEFT(M$3,4),4),'[6]白单流水  导入新模板'!$K:$K,$C133)</f>
        <v>0</v>
      </c>
      <c r="N133" s="48">
        <f>SUMIFS('[6]白单流水  导入新模板'!$S:$S,'[6]白单流水  导入新模板'!$C:$C,$A$2,'[6]白单流水  导入新模板'!$AF:$AF,$C$127,'[6]白单流水  导入新模板'!$AB:$AB,LEFT(LEFT(N$3,4),4),'[6]白单流水  导入新模板'!$K:$K,$C133)</f>
        <v>0</v>
      </c>
      <c r="O133" s="48">
        <f>SUMIFS('[6]白单流水  导入新模板'!$S:$S,'[6]白单流水  导入新模板'!$C:$C,$A$2,'[6]白单流水  导入新模板'!$AF:$AF,$C$127,'[6]白单流水  导入新模板'!$AB:$AB,LEFT(LEFT(O$3,4),4),'[6]白单流水  导入新模板'!$K:$K,$C133)</f>
        <v>0</v>
      </c>
      <c r="P133" s="48">
        <f>SUMIFS('[6]白单流水  导入新模板'!$S:$S,'[6]白单流水  导入新模板'!$C:$C,$A$2,'[6]白单流水  导入新模板'!$AF:$AF,$C$127,'[6]白单流水  导入新模板'!$AB:$AB,LEFT(LEFT(P$3,4),4),'[6]白单流水  导入新模板'!$K:$K,$C133)</f>
        <v>0</v>
      </c>
      <c r="Q133" s="48">
        <f>SUMIFS('[6]白单流水  导入新模板'!$S:$S,'[6]白单流水  导入新模板'!$C:$C,$A$2,'[6]白单流水  导入新模板'!$AF:$AF,$C$127,'[6]白单流水  导入新模板'!$AB:$AB,LEFT(LEFT(Q$3,4),4),'[6]白单流水  导入新模板'!$K:$K,$C133)</f>
        <v>0</v>
      </c>
      <c r="R133" s="48">
        <f>SUMIFS('[6]白单流水  导入新模板'!$S:$S,'[6]白单流水  导入新模板'!$C:$C,$A$2,'[6]白单流水  导入新模板'!$AF:$AF,$C$127,'[6]白单流水  导入新模板'!$AB:$AB,LEFT(LEFT(R$3,4),4),'[6]白单流水  导入新模板'!$K:$K,$C133)</f>
        <v>0</v>
      </c>
      <c r="S133" s="48">
        <f>SUMIFS('[6]白单流水  导入新模板'!$S:$S,'[6]白单流水  导入新模板'!$C:$C,$A$2,'[6]白单流水  导入新模板'!$AF:$AF,$C$127,'[6]白单流水  导入新模板'!$AB:$AB,LEFT(LEFT(S$3,4),4),'[6]白单流水  导入新模板'!$K:$K,$C133)</f>
        <v>0</v>
      </c>
      <c r="T133" s="48">
        <f>SUMIFS('[6]白单流水  导入新模板'!$S:$S,'[6]白单流水  导入新模板'!$C:$C,$A$2,'[6]白单流水  导入新模板'!$AF:$AF,$C$127,'[6]白单流水  导入新模板'!$AB:$AB,LEFT(LEFT(T$3,4),4),'[6]白单流水  导入新模板'!$K:$K,$C133)</f>
        <v>0</v>
      </c>
      <c r="U133" s="48">
        <f>SUMIFS('[6]白单流水  导入新模板'!$S:$S,'[6]白单流水  导入新模板'!$C:$C,$A$2,'[6]白单流水  导入新模板'!$AF:$AF,$C$127,'[6]白单流水  导入新模板'!$AB:$AB,LEFT(LEFT(U$3,4),4),'[6]白单流水  导入新模板'!$K:$K,$C133)</f>
        <v>0</v>
      </c>
      <c r="V133" s="48">
        <f>SUMIFS('[6]白单流水  导入新模板'!$S:$S,'[6]白单流水  导入新模板'!$C:$C,$A$2,'[6]白单流水  导入新模板'!$AF:$AF,$C$127,'[6]白单流水  导入新模板'!$AB:$AB,LEFT(LEFT(V$3,4),4),'[6]白单流水  导入新模板'!$K:$K,$C133)</f>
        <v>0</v>
      </c>
      <c r="W133" s="48">
        <f>SUMIFS('[6]白单流水  导入新模板'!$S:$S,'[6]白单流水  导入新模板'!$C:$C,$A$2,'[6]白单流水  导入新模板'!$AF:$AF,$C$127,'[6]白单流水  导入新模板'!$AB:$AB,LEFT(LEFT(W$3,4),4),'[6]白单流水  导入新模板'!$K:$K,$C133)</f>
        <v>0</v>
      </c>
      <c r="X133" s="48">
        <f>SUMIFS('[6]白单流水  导入新模板'!$S:$S,'[6]白单流水  导入新模板'!$C:$C,$A$2,'[6]白单流水  导入新模板'!$AF:$AF,$C$127,'[6]白单流水  导入新模板'!$AB:$AB,LEFT(LEFT(X$3,4),4),'[6]白单流水  导入新模板'!$K:$K,$C133)</f>
        <v>0</v>
      </c>
      <c r="Y133" s="48">
        <f>SUMIFS('[6]白单流水  导入新模板'!$S:$S,'[6]白单流水  导入新模板'!$C:$C,$A$2,'[6]白单流水  导入新模板'!$AF:$AF,$C$127,'[6]白单流水  导入新模板'!$AB:$AB,LEFT(LEFT(Y$3,4),4),'[6]白单流水  导入新模板'!$K:$K,$C133)</f>
        <v>0</v>
      </c>
      <c r="Z133" s="48">
        <f>SUMIFS('[6]白单流水  导入新模板'!$S:$S,'[6]白单流水  导入新模板'!$C:$C,$A$2,'[6]白单流水  导入新模板'!$AF:$AF,$C$127,'[6]白单流水  导入新模板'!$AB:$AB,LEFT(LEFT(Z$3,4),4),'[6]白单流水  导入新模板'!$K:$K,$C133)</f>
        <v>0</v>
      </c>
      <c r="AA133" s="48">
        <f>SUMIFS('[6]白单流水  导入新模板'!$S:$S,'[6]白单流水  导入新模板'!$C:$C,$A$2,'[6]白单流水  导入新模板'!$AF:$AF,$C$127,'[6]白单流水  导入新模板'!$AB:$AB,LEFT(LEFT(AA$3,4),4),'[6]白单流水  导入新模板'!$K:$K,$C133)</f>
        <v>0</v>
      </c>
      <c r="AB133" s="48">
        <f>SUMIFS('[6]白单流水  导入新模板'!$S:$S,'[6]白单流水  导入新模板'!$C:$C,$A$2,'[6]白单流水  导入新模板'!$AF:$AF,$C$127,'[6]白单流水  导入新模板'!$AB:$AB,LEFT(LEFT(AB$3,4),4),'[6]白单流水  导入新模板'!$K:$K,$C133)</f>
        <v>0</v>
      </c>
      <c r="AC133" s="48">
        <f>SUMIFS('[6]白单流水  导入新模板'!$S:$S,'[6]白单流水  导入新模板'!$C:$C,$A$2,'[6]白单流水  导入新模板'!$AF:$AF,$C$127,'[6]白单流水  导入新模板'!$AB:$AB,LEFT(LEFT(AC$3,4),4),'[6]白单流水  导入新模板'!$K:$K,$C133)</f>
        <v>0</v>
      </c>
      <c r="AD133" s="53">
        <f>D133-SUM(T133:AC133)</f>
        <v>0</v>
      </c>
      <c r="AE133" s="53">
        <f>SUM(AH133:AS133)</f>
        <v>0</v>
      </c>
      <c r="AF133" s="54"/>
      <c r="AG133" s="55">
        <f>AD133-AE133-AF133</f>
        <v>0</v>
      </c>
      <c r="AH133" s="48">
        <f>SUMIFS('[6]白单流水  导入新模板'!$S:$S,'[6]白单流水  导入新模板'!$C:$C,$A$2,'[6]白单流水  导入新模板'!$AF:$AF,$C$127,'[6]白单流水  导入新模板'!$AA:$AA,AH$3,'[6]白单流水  导入新模板'!$K:$K,$C133)</f>
        <v>0</v>
      </c>
      <c r="AI133" s="48">
        <f>SUMIFS('[6]白单流水  导入新模板'!$S:$S,'[6]白单流水  导入新模板'!$C:$C,$A$2,'[6]白单流水  导入新模板'!$AF:$AF,$C$127,'[6]白单流水  导入新模板'!$AA:$AA,AI$3,'[6]白单流水  导入新模板'!$K:$K,$C133)</f>
        <v>0</v>
      </c>
      <c r="AJ133" s="48">
        <f>SUMIFS('[6]白单流水  导入新模板'!$S:$S,'[6]白单流水  导入新模板'!$C:$C,$A$2,'[6]白单流水  导入新模板'!$AF:$AF,$C$127,'[6]白单流水  导入新模板'!$AA:$AA,AJ$3,'[6]白单流水  导入新模板'!$K:$K,$C133)</f>
        <v>0</v>
      </c>
      <c r="AK133" s="48">
        <f>SUMIFS('[6]白单流水  导入新模板'!$S:$S,'[6]白单流水  导入新模板'!$C:$C,$A$2,'[6]白单流水  导入新模板'!$AF:$AF,$C$127,'[6]白单流水  导入新模板'!$AA:$AA,AK$3,'[6]白单流水  导入新模板'!$K:$K,$C133)</f>
        <v>0</v>
      </c>
      <c r="AL133" s="48">
        <f>SUMIFS('[6]白单流水  导入新模板'!$S:$S,'[6]白单流水  导入新模板'!$C:$C,$A$2,'[6]白单流水  导入新模板'!$AF:$AF,$C$127,'[6]白单流水  导入新模板'!$AA:$AA,AL$3,'[6]白单流水  导入新模板'!$K:$K,$C133)</f>
        <v>0</v>
      </c>
      <c r="AM133" s="48">
        <f>SUMIFS('[6]白单流水  导入新模板'!$S:$S,'[6]白单流水  导入新模板'!$C:$C,$A$2,'[6]白单流水  导入新模板'!$AF:$AF,$C$127,'[6]白单流水  导入新模板'!$AA:$AA,AM$3,'[6]白单流水  导入新模板'!$K:$K,$C133)</f>
        <v>0</v>
      </c>
      <c r="AN133" s="48">
        <f>SUMIFS('[6]白单流水  导入新模板'!$S:$S,'[6]白单流水  导入新模板'!$C:$C,$A$2,'[6]白单流水  导入新模板'!$AF:$AF,$C$127,'[6]白单流水  导入新模板'!$AA:$AA,AN$3,'[6]白单流水  导入新模板'!$K:$K,$C133)</f>
        <v>0</v>
      </c>
      <c r="AO133" s="48">
        <f>SUMIFS('[6]白单流水  导入新模板'!$S:$S,'[6]白单流水  导入新模板'!$C:$C,$A$2,'[6]白单流水  导入新模板'!$AF:$AF,$C$127,'[6]白单流水  导入新模板'!$AA:$AA,AO$3,'[6]白单流水  导入新模板'!$K:$K,$C133)</f>
        <v>0</v>
      </c>
      <c r="AP133" s="48">
        <f>SUMIFS('[6]白单流水  导入新模板'!$S:$S,'[6]白单流水  导入新模板'!$C:$C,$A$2,'[6]白单流水  导入新模板'!$AF:$AF,$C$127,'[6]白单流水  导入新模板'!$AA:$AA,AP$3,'[6]白单流水  导入新模板'!$K:$K,$C133)</f>
        <v>0</v>
      </c>
      <c r="AQ133" s="48">
        <f>SUMIFS('[6]白单流水  导入新模板'!$S:$S,'[6]白单流水  导入新模板'!$C:$C,$A$2,'[6]白单流水  导入新模板'!$AF:$AF,$C$127,'[6]白单流水  导入新模板'!$AA:$AA,AQ$3,'[6]白单流水  导入新模板'!$K:$K,$C133)</f>
        <v>0</v>
      </c>
      <c r="AR133" s="48">
        <f>SUMIFS('[6]白单流水  导入新模板'!$S:$S,'[6]白单流水  导入新模板'!$C:$C,$A$2,'[6]白单流水  导入新模板'!$AF:$AF,$C$127,'[6]白单流水  导入新模板'!$AA:$AA,AR$3,'[6]白单流水  导入新模板'!$K:$K,$C133)</f>
        <v>0</v>
      </c>
      <c r="AS133" s="48">
        <f>SUMIFS('[6]白单流水  导入新模板'!$S:$S,'[6]白单流水  导入新模板'!$C:$C,$A$2,'[6]白单流水  导入新模板'!$AF:$AF,$C$127,'[6]白单流水  导入新模板'!$AA:$AA,AS$3,'[6]白单流水  导入新模板'!$K:$K,$C133)</f>
        <v>0</v>
      </c>
      <c r="AT133" s="64"/>
    </row>
    <row r="134" ht="15.6" hidden="1" spans="1:46">
      <c r="A134" s="41"/>
      <c r="B134" s="62"/>
      <c r="C134" s="65" t="s">
        <v>64</v>
      </c>
      <c r="D134" s="43"/>
      <c r="E134" s="43"/>
      <c r="F134" s="63"/>
      <c r="G134" s="44"/>
      <c r="H134" s="44"/>
      <c r="I134" s="44"/>
      <c r="J134" s="44"/>
      <c r="K134" s="43"/>
      <c r="L134" s="48">
        <f>SUMIFS('[6]白单流水  导入新模板'!$S:$S,'[6]白单流水  导入新模板'!$C:$C,$A$2,'[6]白单流水  导入新模板'!$AF:$AF,$C$127,'[6]白单流水  导入新模板'!$AB:$AB,LEFT(LEFT(L$3,4),4),'[6]白单流水  导入新模板'!$K:$K,$C134)</f>
        <v>0</v>
      </c>
      <c r="M134" s="48">
        <f>SUMIFS('[6]白单流水  导入新模板'!$S:$S,'[6]白单流水  导入新模板'!$C:$C,$A$2,'[6]白单流水  导入新模板'!$AF:$AF,$C$127,'[6]白单流水  导入新模板'!$AB:$AB,LEFT(LEFT(M$3,4),4),'[6]白单流水  导入新模板'!$K:$K,$C134)</f>
        <v>0</v>
      </c>
      <c r="N134" s="48">
        <f>SUMIFS('[6]白单流水  导入新模板'!$S:$S,'[6]白单流水  导入新模板'!$C:$C,$A$2,'[6]白单流水  导入新模板'!$AF:$AF,$C$127,'[6]白单流水  导入新模板'!$AB:$AB,LEFT(LEFT(N$3,4),4),'[6]白单流水  导入新模板'!$K:$K,$C134)</f>
        <v>0</v>
      </c>
      <c r="O134" s="48">
        <f>SUMIFS('[6]白单流水  导入新模板'!$S:$S,'[6]白单流水  导入新模板'!$C:$C,$A$2,'[6]白单流水  导入新模板'!$AF:$AF,$C$127,'[6]白单流水  导入新模板'!$AB:$AB,LEFT(LEFT(O$3,4),4),'[6]白单流水  导入新模板'!$K:$K,$C134)</f>
        <v>0</v>
      </c>
      <c r="P134" s="48">
        <f>SUMIFS('[6]白单流水  导入新模板'!$S:$S,'[6]白单流水  导入新模板'!$C:$C,$A$2,'[6]白单流水  导入新模板'!$AF:$AF,$C$127,'[6]白单流水  导入新模板'!$AB:$AB,LEFT(LEFT(P$3,4),4),'[6]白单流水  导入新模板'!$K:$K,$C134)</f>
        <v>0</v>
      </c>
      <c r="Q134" s="48">
        <f>SUMIFS('[6]白单流水  导入新模板'!$S:$S,'[6]白单流水  导入新模板'!$C:$C,$A$2,'[6]白单流水  导入新模板'!$AF:$AF,$C$127,'[6]白单流水  导入新模板'!$AB:$AB,LEFT(LEFT(Q$3,4),4),'[6]白单流水  导入新模板'!$K:$K,$C134)</f>
        <v>0</v>
      </c>
      <c r="R134" s="48">
        <f>SUMIFS('[6]白单流水  导入新模板'!$S:$S,'[6]白单流水  导入新模板'!$C:$C,$A$2,'[6]白单流水  导入新模板'!$AF:$AF,$C$127,'[6]白单流水  导入新模板'!$AB:$AB,LEFT(LEFT(R$3,4),4),'[6]白单流水  导入新模板'!$K:$K,$C134)</f>
        <v>0</v>
      </c>
      <c r="S134" s="48">
        <f>SUMIFS('[6]白单流水  导入新模板'!$S:$S,'[6]白单流水  导入新模板'!$C:$C,$A$2,'[6]白单流水  导入新模板'!$AF:$AF,$C$127,'[6]白单流水  导入新模板'!$AB:$AB,LEFT(LEFT(S$3,4),4),'[6]白单流水  导入新模板'!$K:$K,$C134)</f>
        <v>0</v>
      </c>
      <c r="T134" s="48">
        <f>SUMIFS('[6]白单流水  导入新模板'!$S:$S,'[6]白单流水  导入新模板'!$C:$C,$A$2,'[6]白单流水  导入新模板'!$AF:$AF,$C$127,'[6]白单流水  导入新模板'!$AB:$AB,LEFT(LEFT(T$3,4),4),'[6]白单流水  导入新模板'!$K:$K,$C134)</f>
        <v>0</v>
      </c>
      <c r="U134" s="48">
        <f>SUMIFS('[6]白单流水  导入新模板'!$S:$S,'[6]白单流水  导入新模板'!$C:$C,$A$2,'[6]白单流水  导入新模板'!$AF:$AF,$C$127,'[6]白单流水  导入新模板'!$AB:$AB,LEFT(LEFT(U$3,4),4),'[6]白单流水  导入新模板'!$K:$K,$C134)</f>
        <v>0</v>
      </c>
      <c r="V134" s="48">
        <f>SUMIFS('[6]白单流水  导入新模板'!$S:$S,'[6]白单流水  导入新模板'!$C:$C,$A$2,'[6]白单流水  导入新模板'!$AF:$AF,$C$127,'[6]白单流水  导入新模板'!$AB:$AB,LEFT(LEFT(V$3,4),4),'[6]白单流水  导入新模板'!$K:$K,$C134)</f>
        <v>0</v>
      </c>
      <c r="W134" s="48">
        <f>SUMIFS('[6]白单流水  导入新模板'!$S:$S,'[6]白单流水  导入新模板'!$C:$C,$A$2,'[6]白单流水  导入新模板'!$AF:$AF,$C$127,'[6]白单流水  导入新模板'!$AB:$AB,LEFT(LEFT(W$3,4),4),'[6]白单流水  导入新模板'!$K:$K,$C134)</f>
        <v>0</v>
      </c>
      <c r="X134" s="48">
        <f>SUMIFS('[6]白单流水  导入新模板'!$S:$S,'[6]白单流水  导入新模板'!$C:$C,$A$2,'[6]白单流水  导入新模板'!$AF:$AF,$C$127,'[6]白单流水  导入新模板'!$AB:$AB,LEFT(LEFT(X$3,4),4),'[6]白单流水  导入新模板'!$K:$K,$C134)</f>
        <v>0</v>
      </c>
      <c r="Y134" s="48">
        <f>SUMIFS('[6]白单流水  导入新模板'!$S:$S,'[6]白单流水  导入新模板'!$C:$C,$A$2,'[6]白单流水  导入新模板'!$AF:$AF,$C$127,'[6]白单流水  导入新模板'!$AB:$AB,LEFT(LEFT(Y$3,4),4),'[6]白单流水  导入新模板'!$K:$K,$C134)</f>
        <v>0</v>
      </c>
      <c r="Z134" s="48">
        <f>SUMIFS('[6]白单流水  导入新模板'!$S:$S,'[6]白单流水  导入新模板'!$C:$C,$A$2,'[6]白单流水  导入新模板'!$AF:$AF,$C$127,'[6]白单流水  导入新模板'!$AB:$AB,LEFT(LEFT(Z$3,4),4),'[6]白单流水  导入新模板'!$K:$K,$C134)</f>
        <v>0</v>
      </c>
      <c r="AA134" s="48">
        <f>SUMIFS('[6]白单流水  导入新模板'!$S:$S,'[6]白单流水  导入新模板'!$C:$C,$A$2,'[6]白单流水  导入新模板'!$AF:$AF,$C$127,'[6]白单流水  导入新模板'!$AB:$AB,LEFT(LEFT(AA$3,4),4),'[6]白单流水  导入新模板'!$K:$K,$C134)</f>
        <v>0</v>
      </c>
      <c r="AB134" s="48">
        <f>SUMIFS('[6]白单流水  导入新模板'!$S:$S,'[6]白单流水  导入新模板'!$C:$C,$A$2,'[6]白单流水  导入新模板'!$AF:$AF,$C$127,'[6]白单流水  导入新模板'!$AB:$AB,LEFT(LEFT(AB$3,4),4),'[6]白单流水  导入新模板'!$K:$K,$C134)</f>
        <v>0</v>
      </c>
      <c r="AC134" s="48">
        <f>SUMIFS('[6]白单流水  导入新模板'!$S:$S,'[6]白单流水  导入新模板'!$C:$C,$A$2,'[6]白单流水  导入新模板'!$AF:$AF,$C$127,'[6]白单流水  导入新模板'!$AB:$AB,LEFT(LEFT(AC$3,4),4),'[6]白单流水  导入新模板'!$K:$K,$C134)</f>
        <v>0</v>
      </c>
      <c r="AD134" s="53">
        <f>D134-SUM(T134:AC134)</f>
        <v>0</v>
      </c>
      <c r="AE134" s="53">
        <f>SUM(AH134:AS134)</f>
        <v>0</v>
      </c>
      <c r="AF134" s="54"/>
      <c r="AG134" s="55">
        <f>AD134-AE134-AF134</f>
        <v>0</v>
      </c>
      <c r="AH134" s="48">
        <f>SUMIFS('[6]白单流水  导入新模板'!$S:$S,'[6]白单流水  导入新模板'!$C:$C,$A$2,'[6]白单流水  导入新模板'!$AF:$AF,$C$127,'[6]白单流水  导入新模板'!$AA:$AA,AH$3,'[6]白单流水  导入新模板'!$K:$K,$C134)</f>
        <v>0</v>
      </c>
      <c r="AI134" s="48">
        <f>SUMIFS('[6]白单流水  导入新模板'!$S:$S,'[6]白单流水  导入新模板'!$C:$C,$A$2,'[6]白单流水  导入新模板'!$AF:$AF,$C$127,'[6]白单流水  导入新模板'!$AA:$AA,AI$3,'[6]白单流水  导入新模板'!$K:$K,$C134)</f>
        <v>0</v>
      </c>
      <c r="AJ134" s="48">
        <f>SUMIFS('[6]白单流水  导入新模板'!$S:$S,'[6]白单流水  导入新模板'!$C:$C,$A$2,'[6]白单流水  导入新模板'!$AF:$AF,$C$127,'[6]白单流水  导入新模板'!$AA:$AA,AJ$3,'[6]白单流水  导入新模板'!$K:$K,$C134)</f>
        <v>0</v>
      </c>
      <c r="AK134" s="48">
        <f>SUMIFS('[6]白单流水  导入新模板'!$S:$S,'[6]白单流水  导入新模板'!$C:$C,$A$2,'[6]白单流水  导入新模板'!$AF:$AF,$C$127,'[6]白单流水  导入新模板'!$AA:$AA,AK$3,'[6]白单流水  导入新模板'!$K:$K,$C134)</f>
        <v>0</v>
      </c>
      <c r="AL134" s="48">
        <f>SUMIFS('[6]白单流水  导入新模板'!$S:$S,'[6]白单流水  导入新模板'!$C:$C,$A$2,'[6]白单流水  导入新模板'!$AF:$AF,$C$127,'[6]白单流水  导入新模板'!$AA:$AA,AL$3,'[6]白单流水  导入新模板'!$K:$K,$C134)</f>
        <v>0</v>
      </c>
      <c r="AM134" s="48">
        <f>SUMIFS('[6]白单流水  导入新模板'!$S:$S,'[6]白单流水  导入新模板'!$C:$C,$A$2,'[6]白单流水  导入新模板'!$AF:$AF,$C$127,'[6]白单流水  导入新模板'!$AA:$AA,AM$3,'[6]白单流水  导入新模板'!$K:$K,$C134)</f>
        <v>0</v>
      </c>
      <c r="AN134" s="48">
        <f>SUMIFS('[6]白单流水  导入新模板'!$S:$S,'[6]白单流水  导入新模板'!$C:$C,$A$2,'[6]白单流水  导入新模板'!$AF:$AF,$C$127,'[6]白单流水  导入新模板'!$AA:$AA,AN$3,'[6]白单流水  导入新模板'!$K:$K,$C134)</f>
        <v>0</v>
      </c>
      <c r="AO134" s="48">
        <f>SUMIFS('[6]白单流水  导入新模板'!$S:$S,'[6]白单流水  导入新模板'!$C:$C,$A$2,'[6]白单流水  导入新模板'!$AF:$AF,$C$127,'[6]白单流水  导入新模板'!$AA:$AA,AO$3,'[6]白单流水  导入新模板'!$K:$K,$C134)</f>
        <v>0</v>
      </c>
      <c r="AP134" s="48">
        <f>SUMIFS('[6]白单流水  导入新模板'!$S:$S,'[6]白单流水  导入新模板'!$C:$C,$A$2,'[6]白单流水  导入新模板'!$AF:$AF,$C$127,'[6]白单流水  导入新模板'!$AA:$AA,AP$3,'[6]白单流水  导入新模板'!$K:$K,$C134)</f>
        <v>0</v>
      </c>
      <c r="AQ134" s="48">
        <f>SUMIFS('[6]白单流水  导入新模板'!$S:$S,'[6]白单流水  导入新模板'!$C:$C,$A$2,'[6]白单流水  导入新模板'!$AF:$AF,$C$127,'[6]白单流水  导入新模板'!$AA:$AA,AQ$3,'[6]白单流水  导入新模板'!$K:$K,$C134)</f>
        <v>0</v>
      </c>
      <c r="AR134" s="48">
        <f>SUMIFS('[6]白单流水  导入新模板'!$S:$S,'[6]白单流水  导入新模板'!$C:$C,$A$2,'[6]白单流水  导入新模板'!$AF:$AF,$C$127,'[6]白单流水  导入新模板'!$AA:$AA,AR$3,'[6]白单流水  导入新模板'!$K:$K,$C134)</f>
        <v>0</v>
      </c>
      <c r="AS134" s="48">
        <f>SUMIFS('[6]白单流水  导入新模板'!$S:$S,'[6]白单流水  导入新模板'!$C:$C,$A$2,'[6]白单流水  导入新模板'!$AF:$AF,$C$127,'[6]白单流水  导入新模板'!$AA:$AA,AS$3,'[6]白单流水  导入新模板'!$K:$K,$C134)</f>
        <v>0</v>
      </c>
      <c r="AT134" s="64"/>
    </row>
    <row r="135" ht="15.6" hidden="1" spans="1:46">
      <c r="A135" s="41"/>
      <c r="B135" s="62"/>
      <c r="C135" s="65" t="s">
        <v>65</v>
      </c>
      <c r="D135" s="43"/>
      <c r="E135" s="43"/>
      <c r="F135" s="63"/>
      <c r="G135" s="44"/>
      <c r="H135" s="44"/>
      <c r="I135" s="44"/>
      <c r="J135" s="44"/>
      <c r="K135" s="43"/>
      <c r="L135" s="48">
        <f>SUMIFS('[6]白单流水  导入新模板'!$S:$S,'[6]白单流水  导入新模板'!$C:$C,$A$2,'[6]白单流水  导入新模板'!$AF:$AF,$C$127,'[6]白单流水  导入新模板'!$AB:$AB,LEFT(LEFT(L$3,4),4),'[6]白单流水  导入新模板'!$K:$K,$C135)</f>
        <v>0</v>
      </c>
      <c r="M135" s="48">
        <f>SUMIFS('[6]白单流水  导入新模板'!$S:$S,'[6]白单流水  导入新模板'!$C:$C,$A$2,'[6]白单流水  导入新模板'!$AF:$AF,$C$127,'[6]白单流水  导入新模板'!$AB:$AB,LEFT(LEFT(M$3,4),4),'[6]白单流水  导入新模板'!$K:$K,$C135)</f>
        <v>0</v>
      </c>
      <c r="N135" s="48">
        <f>SUMIFS('[6]白单流水  导入新模板'!$S:$S,'[6]白单流水  导入新模板'!$C:$C,$A$2,'[6]白单流水  导入新模板'!$AF:$AF,$C$127,'[6]白单流水  导入新模板'!$AB:$AB,LEFT(LEFT(N$3,4),4),'[6]白单流水  导入新模板'!$K:$K,$C135)</f>
        <v>0</v>
      </c>
      <c r="O135" s="48">
        <f>SUMIFS('[6]白单流水  导入新模板'!$S:$S,'[6]白单流水  导入新模板'!$C:$C,$A$2,'[6]白单流水  导入新模板'!$AF:$AF,$C$127,'[6]白单流水  导入新模板'!$AB:$AB,LEFT(LEFT(O$3,4),4),'[6]白单流水  导入新模板'!$K:$K,$C135)</f>
        <v>0</v>
      </c>
      <c r="P135" s="48">
        <f>SUMIFS('[6]白单流水  导入新模板'!$S:$S,'[6]白单流水  导入新模板'!$C:$C,$A$2,'[6]白单流水  导入新模板'!$AF:$AF,$C$127,'[6]白单流水  导入新模板'!$AB:$AB,LEFT(LEFT(P$3,4),4),'[6]白单流水  导入新模板'!$K:$K,$C135)</f>
        <v>0</v>
      </c>
      <c r="Q135" s="48">
        <f>SUMIFS('[6]白单流水  导入新模板'!$S:$S,'[6]白单流水  导入新模板'!$C:$C,$A$2,'[6]白单流水  导入新模板'!$AF:$AF,$C$127,'[6]白单流水  导入新模板'!$AB:$AB,LEFT(LEFT(Q$3,4),4),'[6]白单流水  导入新模板'!$K:$K,$C135)</f>
        <v>0</v>
      </c>
      <c r="R135" s="48">
        <f>SUMIFS('[6]白单流水  导入新模板'!$S:$S,'[6]白单流水  导入新模板'!$C:$C,$A$2,'[6]白单流水  导入新模板'!$AF:$AF,$C$127,'[6]白单流水  导入新模板'!$AB:$AB,LEFT(LEFT(R$3,4),4),'[6]白单流水  导入新模板'!$K:$K,$C135)</f>
        <v>0</v>
      </c>
      <c r="S135" s="48">
        <f>SUMIFS('[6]白单流水  导入新模板'!$S:$S,'[6]白单流水  导入新模板'!$C:$C,$A$2,'[6]白单流水  导入新模板'!$AF:$AF,$C$127,'[6]白单流水  导入新模板'!$AB:$AB,LEFT(LEFT(S$3,4),4),'[6]白单流水  导入新模板'!$K:$K,$C135)</f>
        <v>0</v>
      </c>
      <c r="T135" s="48">
        <f>SUMIFS('[6]白单流水  导入新模板'!$S:$S,'[6]白单流水  导入新模板'!$C:$C,$A$2,'[6]白单流水  导入新模板'!$AF:$AF,$C$127,'[6]白单流水  导入新模板'!$AB:$AB,LEFT(LEFT(T$3,4),4),'[6]白单流水  导入新模板'!$K:$K,$C135)</f>
        <v>0</v>
      </c>
      <c r="U135" s="48">
        <f>SUMIFS('[6]白单流水  导入新模板'!$S:$S,'[6]白单流水  导入新模板'!$C:$C,$A$2,'[6]白单流水  导入新模板'!$AF:$AF,$C$127,'[6]白单流水  导入新模板'!$AB:$AB,LEFT(LEFT(U$3,4),4),'[6]白单流水  导入新模板'!$K:$K,$C135)</f>
        <v>0</v>
      </c>
      <c r="V135" s="48">
        <f>SUMIFS('[6]白单流水  导入新模板'!$S:$S,'[6]白单流水  导入新模板'!$C:$C,$A$2,'[6]白单流水  导入新模板'!$AF:$AF,$C$127,'[6]白单流水  导入新模板'!$AB:$AB,LEFT(LEFT(V$3,4),4),'[6]白单流水  导入新模板'!$K:$K,$C135)</f>
        <v>0</v>
      </c>
      <c r="W135" s="48">
        <f>SUMIFS('[6]白单流水  导入新模板'!$S:$S,'[6]白单流水  导入新模板'!$C:$C,$A$2,'[6]白单流水  导入新模板'!$AF:$AF,$C$127,'[6]白单流水  导入新模板'!$AB:$AB,LEFT(LEFT(W$3,4),4),'[6]白单流水  导入新模板'!$K:$K,$C135)</f>
        <v>0</v>
      </c>
      <c r="X135" s="48">
        <f>SUMIFS('[6]白单流水  导入新模板'!$S:$S,'[6]白单流水  导入新模板'!$C:$C,$A$2,'[6]白单流水  导入新模板'!$AF:$AF,$C$127,'[6]白单流水  导入新模板'!$AB:$AB,LEFT(LEFT(X$3,4),4),'[6]白单流水  导入新模板'!$K:$K,$C135)</f>
        <v>0</v>
      </c>
      <c r="Y135" s="48">
        <f>SUMIFS('[6]白单流水  导入新模板'!$S:$S,'[6]白单流水  导入新模板'!$C:$C,$A$2,'[6]白单流水  导入新模板'!$AF:$AF,$C$127,'[6]白单流水  导入新模板'!$AB:$AB,LEFT(LEFT(Y$3,4),4),'[6]白单流水  导入新模板'!$K:$K,$C135)</f>
        <v>0</v>
      </c>
      <c r="Z135" s="48">
        <f>SUMIFS('[6]白单流水  导入新模板'!$S:$S,'[6]白单流水  导入新模板'!$C:$C,$A$2,'[6]白单流水  导入新模板'!$AF:$AF,$C$127,'[6]白单流水  导入新模板'!$AB:$AB,LEFT(LEFT(Z$3,4),4),'[6]白单流水  导入新模板'!$K:$K,$C135)</f>
        <v>0</v>
      </c>
      <c r="AA135" s="48">
        <f>SUMIFS('[6]白单流水  导入新模板'!$S:$S,'[6]白单流水  导入新模板'!$C:$C,$A$2,'[6]白单流水  导入新模板'!$AF:$AF,$C$127,'[6]白单流水  导入新模板'!$AB:$AB,LEFT(LEFT(AA$3,4),4),'[6]白单流水  导入新模板'!$K:$K,$C135)</f>
        <v>0</v>
      </c>
      <c r="AB135" s="48">
        <f>SUMIFS('[6]白单流水  导入新模板'!$S:$S,'[6]白单流水  导入新模板'!$C:$C,$A$2,'[6]白单流水  导入新模板'!$AF:$AF,$C$127,'[6]白单流水  导入新模板'!$AB:$AB,LEFT(LEFT(AB$3,4),4),'[6]白单流水  导入新模板'!$K:$K,$C135)</f>
        <v>0</v>
      </c>
      <c r="AC135" s="48">
        <f>SUMIFS('[6]白单流水  导入新模板'!$S:$S,'[6]白单流水  导入新模板'!$C:$C,$A$2,'[6]白单流水  导入新模板'!$AF:$AF,$C$127,'[6]白单流水  导入新模板'!$AB:$AB,LEFT(LEFT(AC$3,4),4),'[6]白单流水  导入新模板'!$K:$K,$C135)</f>
        <v>0</v>
      </c>
      <c r="AD135" s="53">
        <f>D135-SUM(T135:AC135)</f>
        <v>0</v>
      </c>
      <c r="AE135" s="53">
        <f>SUM(AH135:AS135)</f>
        <v>0</v>
      </c>
      <c r="AF135" s="54"/>
      <c r="AG135" s="55">
        <f>AD135-AE135-AF135</f>
        <v>0</v>
      </c>
      <c r="AH135" s="48">
        <f>SUMIFS('[6]白单流水  导入新模板'!$S:$S,'[6]白单流水  导入新模板'!$C:$C,$A$2,'[6]白单流水  导入新模板'!$AF:$AF,$C$127,'[6]白单流水  导入新模板'!$AA:$AA,AH$3,'[6]白单流水  导入新模板'!$K:$K,$C135)</f>
        <v>0</v>
      </c>
      <c r="AI135" s="48">
        <f>SUMIFS('[6]白单流水  导入新模板'!$S:$S,'[6]白单流水  导入新模板'!$C:$C,$A$2,'[6]白单流水  导入新模板'!$AF:$AF,$C$127,'[6]白单流水  导入新模板'!$AA:$AA,AI$3,'[6]白单流水  导入新模板'!$K:$K,$C135)</f>
        <v>0</v>
      </c>
      <c r="AJ135" s="48">
        <f>SUMIFS('[6]白单流水  导入新模板'!$S:$S,'[6]白单流水  导入新模板'!$C:$C,$A$2,'[6]白单流水  导入新模板'!$AF:$AF,$C$127,'[6]白单流水  导入新模板'!$AA:$AA,AJ$3,'[6]白单流水  导入新模板'!$K:$K,$C135)</f>
        <v>0</v>
      </c>
      <c r="AK135" s="48">
        <f>SUMIFS('[6]白单流水  导入新模板'!$S:$S,'[6]白单流水  导入新模板'!$C:$C,$A$2,'[6]白单流水  导入新模板'!$AF:$AF,$C$127,'[6]白单流水  导入新模板'!$AA:$AA,AK$3,'[6]白单流水  导入新模板'!$K:$K,$C135)</f>
        <v>0</v>
      </c>
      <c r="AL135" s="48">
        <f>SUMIFS('[6]白单流水  导入新模板'!$S:$S,'[6]白单流水  导入新模板'!$C:$C,$A$2,'[6]白单流水  导入新模板'!$AF:$AF,$C$127,'[6]白单流水  导入新模板'!$AA:$AA,AL$3,'[6]白单流水  导入新模板'!$K:$K,$C135)</f>
        <v>0</v>
      </c>
      <c r="AM135" s="48">
        <f>SUMIFS('[6]白单流水  导入新模板'!$S:$S,'[6]白单流水  导入新模板'!$C:$C,$A$2,'[6]白单流水  导入新模板'!$AF:$AF,$C$127,'[6]白单流水  导入新模板'!$AA:$AA,AM$3,'[6]白单流水  导入新模板'!$K:$K,$C135)</f>
        <v>0</v>
      </c>
      <c r="AN135" s="48">
        <f>SUMIFS('[6]白单流水  导入新模板'!$S:$S,'[6]白单流水  导入新模板'!$C:$C,$A$2,'[6]白单流水  导入新模板'!$AF:$AF,$C$127,'[6]白单流水  导入新模板'!$AA:$AA,AN$3,'[6]白单流水  导入新模板'!$K:$K,$C135)</f>
        <v>0</v>
      </c>
      <c r="AO135" s="48">
        <f>SUMIFS('[6]白单流水  导入新模板'!$S:$S,'[6]白单流水  导入新模板'!$C:$C,$A$2,'[6]白单流水  导入新模板'!$AF:$AF,$C$127,'[6]白单流水  导入新模板'!$AA:$AA,AO$3,'[6]白单流水  导入新模板'!$K:$K,$C135)</f>
        <v>0</v>
      </c>
      <c r="AP135" s="48">
        <f>SUMIFS('[6]白单流水  导入新模板'!$S:$S,'[6]白单流水  导入新模板'!$C:$C,$A$2,'[6]白单流水  导入新模板'!$AF:$AF,$C$127,'[6]白单流水  导入新模板'!$AA:$AA,AP$3,'[6]白单流水  导入新模板'!$K:$K,$C135)</f>
        <v>0</v>
      </c>
      <c r="AQ135" s="48">
        <f>SUMIFS('[6]白单流水  导入新模板'!$S:$S,'[6]白单流水  导入新模板'!$C:$C,$A$2,'[6]白单流水  导入新模板'!$AF:$AF,$C$127,'[6]白单流水  导入新模板'!$AA:$AA,AQ$3,'[6]白单流水  导入新模板'!$K:$K,$C135)</f>
        <v>0</v>
      </c>
      <c r="AR135" s="48">
        <f>SUMIFS('[6]白单流水  导入新模板'!$S:$S,'[6]白单流水  导入新模板'!$C:$C,$A$2,'[6]白单流水  导入新模板'!$AF:$AF,$C$127,'[6]白单流水  导入新模板'!$AA:$AA,AR$3,'[6]白单流水  导入新模板'!$K:$K,$C135)</f>
        <v>0</v>
      </c>
      <c r="AS135" s="48">
        <f>SUMIFS('[6]白单流水  导入新模板'!$S:$S,'[6]白单流水  导入新模板'!$C:$C,$A$2,'[6]白单流水  导入新模板'!$AF:$AF,$C$127,'[6]白单流水  导入新模板'!$AA:$AA,AS$3,'[6]白单流水  导入新模板'!$K:$K,$C135)</f>
        <v>0</v>
      </c>
      <c r="AT135" s="64"/>
    </row>
    <row r="136" ht="15.6" hidden="1" spans="1:46">
      <c r="A136" s="41"/>
      <c r="B136" s="62"/>
      <c r="C136" s="65" t="s">
        <v>66</v>
      </c>
      <c r="D136" s="66"/>
      <c r="E136" s="66"/>
      <c r="F136" s="67"/>
      <c r="G136" s="68"/>
      <c r="H136" s="68"/>
      <c r="I136" s="68"/>
      <c r="J136" s="68"/>
      <c r="K136" s="66"/>
      <c r="L136" s="48">
        <f>SUMIFS('[6]白单流水  导入新模板'!$S:$S,'[6]白单流水  导入新模板'!$C:$C,$A$2,'[6]白单流水  导入新模板'!$AF:$AF,$C$127,'[6]白单流水  导入新模板'!$AB:$AB,LEFT(LEFT(L$3,4),4),'[6]白单流水  导入新模板'!$K:$K,$C136)</f>
        <v>0</v>
      </c>
      <c r="M136" s="48">
        <f>SUMIFS('[6]白单流水  导入新模板'!$S:$S,'[6]白单流水  导入新模板'!$C:$C,$A$2,'[6]白单流水  导入新模板'!$AF:$AF,$C$127,'[6]白单流水  导入新模板'!$AB:$AB,LEFT(LEFT(M$3,4),4),'[6]白单流水  导入新模板'!$K:$K,$C136)</f>
        <v>0</v>
      </c>
      <c r="N136" s="48">
        <f>SUMIFS('[6]白单流水  导入新模板'!$S:$S,'[6]白单流水  导入新模板'!$C:$C,$A$2,'[6]白单流水  导入新模板'!$AF:$AF,$C$127,'[6]白单流水  导入新模板'!$AB:$AB,LEFT(LEFT(N$3,4),4),'[6]白单流水  导入新模板'!$K:$K,$C136)</f>
        <v>0</v>
      </c>
      <c r="O136" s="48">
        <f>SUMIFS('[6]白单流水  导入新模板'!$S:$S,'[6]白单流水  导入新模板'!$C:$C,$A$2,'[6]白单流水  导入新模板'!$AF:$AF,$C$127,'[6]白单流水  导入新模板'!$AB:$AB,LEFT(LEFT(O$3,4),4),'[6]白单流水  导入新模板'!$K:$K,$C136)</f>
        <v>0</v>
      </c>
      <c r="P136" s="48">
        <f>SUMIFS('[6]白单流水  导入新模板'!$S:$S,'[6]白单流水  导入新模板'!$C:$C,$A$2,'[6]白单流水  导入新模板'!$AF:$AF,$C$127,'[6]白单流水  导入新模板'!$AB:$AB,LEFT(LEFT(P$3,4),4),'[6]白单流水  导入新模板'!$K:$K,$C136)</f>
        <v>0</v>
      </c>
      <c r="Q136" s="48">
        <f>SUMIFS('[6]白单流水  导入新模板'!$S:$S,'[6]白单流水  导入新模板'!$C:$C,$A$2,'[6]白单流水  导入新模板'!$AF:$AF,$C$127,'[6]白单流水  导入新模板'!$AB:$AB,LEFT(LEFT(Q$3,4),4),'[6]白单流水  导入新模板'!$K:$K,$C136)</f>
        <v>0</v>
      </c>
      <c r="R136" s="48">
        <f>SUMIFS('[6]白单流水  导入新模板'!$S:$S,'[6]白单流水  导入新模板'!$C:$C,$A$2,'[6]白单流水  导入新模板'!$AF:$AF,$C$127,'[6]白单流水  导入新模板'!$AB:$AB,LEFT(LEFT(R$3,4),4),'[6]白单流水  导入新模板'!$K:$K,$C136)</f>
        <v>0</v>
      </c>
      <c r="S136" s="48">
        <f>SUMIFS('[6]白单流水  导入新模板'!$S:$S,'[6]白单流水  导入新模板'!$C:$C,$A$2,'[6]白单流水  导入新模板'!$AF:$AF,$C$127,'[6]白单流水  导入新模板'!$AB:$AB,LEFT(LEFT(S$3,4),4),'[6]白单流水  导入新模板'!$K:$K,$C136)</f>
        <v>0</v>
      </c>
      <c r="T136" s="48">
        <f>SUMIFS('[6]白单流水  导入新模板'!$S:$S,'[6]白单流水  导入新模板'!$C:$C,$A$2,'[6]白单流水  导入新模板'!$AF:$AF,$C$127,'[6]白单流水  导入新模板'!$AB:$AB,LEFT(LEFT(T$3,4),4),'[6]白单流水  导入新模板'!$K:$K,$C136)</f>
        <v>0</v>
      </c>
      <c r="U136" s="48">
        <f>SUMIFS('[6]白单流水  导入新模板'!$S:$S,'[6]白单流水  导入新模板'!$C:$C,$A$2,'[6]白单流水  导入新模板'!$AF:$AF,$C$127,'[6]白单流水  导入新模板'!$AB:$AB,LEFT(LEFT(U$3,4),4),'[6]白单流水  导入新模板'!$K:$K,$C136)</f>
        <v>0</v>
      </c>
      <c r="V136" s="48">
        <f>SUMIFS('[6]白单流水  导入新模板'!$S:$S,'[6]白单流水  导入新模板'!$C:$C,$A$2,'[6]白单流水  导入新模板'!$AF:$AF,$C$127,'[6]白单流水  导入新模板'!$AB:$AB,LEFT(LEFT(V$3,4),4),'[6]白单流水  导入新模板'!$K:$K,$C136)</f>
        <v>0</v>
      </c>
      <c r="W136" s="48">
        <f>SUMIFS('[6]白单流水  导入新模板'!$S:$S,'[6]白单流水  导入新模板'!$C:$C,$A$2,'[6]白单流水  导入新模板'!$AF:$AF,$C$127,'[6]白单流水  导入新模板'!$AB:$AB,LEFT(LEFT(W$3,4),4),'[6]白单流水  导入新模板'!$K:$K,$C136)</f>
        <v>0</v>
      </c>
      <c r="X136" s="48">
        <f>SUMIFS('[6]白单流水  导入新模板'!$S:$S,'[6]白单流水  导入新模板'!$C:$C,$A$2,'[6]白单流水  导入新模板'!$AF:$AF,$C$127,'[6]白单流水  导入新模板'!$AB:$AB,LEFT(LEFT(X$3,4),4),'[6]白单流水  导入新模板'!$K:$K,$C136)</f>
        <v>0</v>
      </c>
      <c r="Y136" s="48">
        <f>SUMIFS('[6]白单流水  导入新模板'!$S:$S,'[6]白单流水  导入新模板'!$C:$C,$A$2,'[6]白单流水  导入新模板'!$AF:$AF,$C$127,'[6]白单流水  导入新模板'!$AB:$AB,LEFT(LEFT(Y$3,4),4),'[6]白单流水  导入新模板'!$K:$K,$C136)</f>
        <v>0</v>
      </c>
      <c r="Z136" s="48">
        <f>SUMIFS('[6]白单流水  导入新模板'!$S:$S,'[6]白单流水  导入新模板'!$C:$C,$A$2,'[6]白单流水  导入新模板'!$AF:$AF,$C$127,'[6]白单流水  导入新模板'!$AB:$AB,LEFT(LEFT(Z$3,4),4),'[6]白单流水  导入新模板'!$K:$K,$C136)</f>
        <v>0</v>
      </c>
      <c r="AA136" s="48">
        <f>SUMIFS('[6]白单流水  导入新模板'!$S:$S,'[6]白单流水  导入新模板'!$C:$C,$A$2,'[6]白单流水  导入新模板'!$AF:$AF,$C$127,'[6]白单流水  导入新模板'!$AB:$AB,LEFT(LEFT(AA$3,4),4),'[6]白单流水  导入新模板'!$K:$K,$C136)</f>
        <v>0</v>
      </c>
      <c r="AB136" s="48">
        <f>SUMIFS('[6]白单流水  导入新模板'!$S:$S,'[6]白单流水  导入新模板'!$C:$C,$A$2,'[6]白单流水  导入新模板'!$AF:$AF,$C$127,'[6]白单流水  导入新模板'!$AB:$AB,LEFT(LEFT(AB$3,4),4),'[6]白单流水  导入新模板'!$K:$K,$C136)</f>
        <v>0</v>
      </c>
      <c r="AC136" s="48">
        <f>SUMIFS('[6]白单流水  导入新模板'!$S:$S,'[6]白单流水  导入新模板'!$C:$C,$A$2,'[6]白单流水  导入新模板'!$AF:$AF,$C$127,'[6]白单流水  导入新模板'!$AB:$AB,LEFT(LEFT(AC$3,4),4),'[6]白单流水  导入新模板'!$K:$K,$C136)</f>
        <v>0</v>
      </c>
      <c r="AD136" s="53">
        <f>D136-SUM(T136:AC136)</f>
        <v>0</v>
      </c>
      <c r="AE136" s="53">
        <f>SUM(AH136:AS136)</f>
        <v>0</v>
      </c>
      <c r="AF136" s="54"/>
      <c r="AG136" s="55">
        <f>AD136-AE136-AF136</f>
        <v>0</v>
      </c>
      <c r="AH136" s="48">
        <f>SUMIFS('[6]白单流水  导入新模板'!$S:$S,'[6]白单流水  导入新模板'!$C:$C,$A$2,'[6]白单流水  导入新模板'!$AF:$AF,$C$127,'[6]白单流水  导入新模板'!$AA:$AA,AH$3,'[6]白单流水  导入新模板'!$K:$K,$C136)</f>
        <v>0</v>
      </c>
      <c r="AI136" s="48">
        <f>SUMIFS('[6]白单流水  导入新模板'!$S:$S,'[6]白单流水  导入新模板'!$C:$C,$A$2,'[6]白单流水  导入新模板'!$AF:$AF,$C$127,'[6]白单流水  导入新模板'!$AA:$AA,AI$3,'[6]白单流水  导入新模板'!$K:$K,$C136)</f>
        <v>0</v>
      </c>
      <c r="AJ136" s="48">
        <f>SUMIFS('[6]白单流水  导入新模板'!$S:$S,'[6]白单流水  导入新模板'!$C:$C,$A$2,'[6]白单流水  导入新模板'!$AF:$AF,$C$127,'[6]白单流水  导入新模板'!$AA:$AA,AJ$3,'[6]白单流水  导入新模板'!$K:$K,$C136)</f>
        <v>0</v>
      </c>
      <c r="AK136" s="48">
        <f>SUMIFS('[6]白单流水  导入新模板'!$S:$S,'[6]白单流水  导入新模板'!$C:$C,$A$2,'[6]白单流水  导入新模板'!$AF:$AF,$C$127,'[6]白单流水  导入新模板'!$AA:$AA,AK$3,'[6]白单流水  导入新模板'!$K:$K,$C136)</f>
        <v>0</v>
      </c>
      <c r="AL136" s="48">
        <f>SUMIFS('[6]白单流水  导入新模板'!$S:$S,'[6]白单流水  导入新模板'!$C:$C,$A$2,'[6]白单流水  导入新模板'!$AF:$AF,$C$127,'[6]白单流水  导入新模板'!$AA:$AA,AL$3,'[6]白单流水  导入新模板'!$K:$K,$C136)</f>
        <v>0</v>
      </c>
      <c r="AM136" s="48">
        <f>SUMIFS('[6]白单流水  导入新模板'!$S:$S,'[6]白单流水  导入新模板'!$C:$C,$A$2,'[6]白单流水  导入新模板'!$AF:$AF,$C$127,'[6]白单流水  导入新模板'!$AA:$AA,AM$3,'[6]白单流水  导入新模板'!$K:$K,$C136)</f>
        <v>0</v>
      </c>
      <c r="AN136" s="48">
        <f>SUMIFS('[6]白单流水  导入新模板'!$S:$S,'[6]白单流水  导入新模板'!$C:$C,$A$2,'[6]白单流水  导入新模板'!$AF:$AF,$C$127,'[6]白单流水  导入新模板'!$AA:$AA,AN$3,'[6]白单流水  导入新模板'!$K:$K,$C136)</f>
        <v>0</v>
      </c>
      <c r="AO136" s="48">
        <f>SUMIFS('[6]白单流水  导入新模板'!$S:$S,'[6]白单流水  导入新模板'!$C:$C,$A$2,'[6]白单流水  导入新模板'!$AF:$AF,$C$127,'[6]白单流水  导入新模板'!$AA:$AA,AO$3,'[6]白单流水  导入新模板'!$K:$K,$C136)</f>
        <v>0</v>
      </c>
      <c r="AP136" s="48">
        <f>SUMIFS('[6]白单流水  导入新模板'!$S:$S,'[6]白单流水  导入新模板'!$C:$C,$A$2,'[6]白单流水  导入新模板'!$AF:$AF,$C$127,'[6]白单流水  导入新模板'!$AA:$AA,AP$3,'[6]白单流水  导入新模板'!$K:$K,$C136)</f>
        <v>0</v>
      </c>
      <c r="AQ136" s="48">
        <f>SUMIFS('[6]白单流水  导入新模板'!$S:$S,'[6]白单流水  导入新模板'!$C:$C,$A$2,'[6]白单流水  导入新模板'!$AF:$AF,$C$127,'[6]白单流水  导入新模板'!$AA:$AA,AQ$3,'[6]白单流水  导入新模板'!$K:$K,$C136)</f>
        <v>0</v>
      </c>
      <c r="AR136" s="48">
        <f>SUMIFS('[6]白单流水  导入新模板'!$S:$S,'[6]白单流水  导入新模板'!$C:$C,$A$2,'[6]白单流水  导入新模板'!$AF:$AF,$C$127,'[6]白单流水  导入新模板'!$AA:$AA,AR$3,'[6]白单流水  导入新模板'!$K:$K,$C136)</f>
        <v>0</v>
      </c>
      <c r="AS136" s="48">
        <f>SUMIFS('[6]白单流水  导入新模板'!$S:$S,'[6]白单流水  导入新模板'!$C:$C,$A$2,'[6]白单流水  导入新模板'!$AF:$AF,$C$127,'[6]白单流水  导入新模板'!$AA:$AA,AS$3,'[6]白单流水  导入新模板'!$K:$K,$C136)</f>
        <v>0</v>
      </c>
      <c r="AT136" s="69"/>
    </row>
    <row r="137" ht="15.6" hidden="1" spans="1:46">
      <c r="A137" s="41"/>
      <c r="B137" s="62"/>
      <c r="C137" s="65" t="s">
        <v>67</v>
      </c>
      <c r="D137" s="43"/>
      <c r="E137" s="43"/>
      <c r="F137" s="63"/>
      <c r="G137" s="44"/>
      <c r="H137" s="44"/>
      <c r="I137" s="44"/>
      <c r="J137" s="44"/>
      <c r="K137" s="43"/>
      <c r="L137" s="48">
        <f>SUMIFS('[6]白单流水  导入新模板'!$S:$S,'[6]白单流水  导入新模板'!$C:$C,$A$2,'[6]白单流水  导入新模板'!$AF:$AF,$C$127,'[6]白单流水  导入新模板'!$AB:$AB,LEFT(LEFT(L$3,4),4),'[6]白单流水  导入新模板'!$K:$K,$C137)</f>
        <v>0</v>
      </c>
      <c r="M137" s="48">
        <f>SUMIFS('[6]白单流水  导入新模板'!$S:$S,'[6]白单流水  导入新模板'!$C:$C,$A$2,'[6]白单流水  导入新模板'!$AF:$AF,$C$127,'[6]白单流水  导入新模板'!$AB:$AB,LEFT(LEFT(M$3,4),4),'[6]白单流水  导入新模板'!$K:$K,$C137)</f>
        <v>0</v>
      </c>
      <c r="N137" s="48">
        <f>SUMIFS('[6]白单流水  导入新模板'!$S:$S,'[6]白单流水  导入新模板'!$C:$C,$A$2,'[6]白单流水  导入新模板'!$AF:$AF,$C$127,'[6]白单流水  导入新模板'!$AB:$AB,LEFT(LEFT(N$3,4),4),'[6]白单流水  导入新模板'!$K:$K,$C137)</f>
        <v>0</v>
      </c>
      <c r="O137" s="48">
        <f>SUMIFS('[6]白单流水  导入新模板'!$S:$S,'[6]白单流水  导入新模板'!$C:$C,$A$2,'[6]白单流水  导入新模板'!$AF:$AF,$C$127,'[6]白单流水  导入新模板'!$AB:$AB,LEFT(LEFT(O$3,4),4),'[6]白单流水  导入新模板'!$K:$K,$C137)</f>
        <v>0</v>
      </c>
      <c r="P137" s="48">
        <f>SUMIFS('[6]白单流水  导入新模板'!$S:$S,'[6]白单流水  导入新模板'!$C:$C,$A$2,'[6]白单流水  导入新模板'!$AF:$AF,$C$127,'[6]白单流水  导入新模板'!$AB:$AB,LEFT(LEFT(P$3,4),4),'[6]白单流水  导入新模板'!$K:$K,$C137)</f>
        <v>0</v>
      </c>
      <c r="Q137" s="48">
        <f>SUMIFS('[6]白单流水  导入新模板'!$S:$S,'[6]白单流水  导入新模板'!$C:$C,$A$2,'[6]白单流水  导入新模板'!$AF:$AF,$C$127,'[6]白单流水  导入新模板'!$AB:$AB,LEFT(LEFT(Q$3,4),4),'[6]白单流水  导入新模板'!$K:$K,$C137)</f>
        <v>0</v>
      </c>
      <c r="R137" s="48">
        <f>SUMIFS('[6]白单流水  导入新模板'!$S:$S,'[6]白单流水  导入新模板'!$C:$C,$A$2,'[6]白单流水  导入新模板'!$AF:$AF,$C$127,'[6]白单流水  导入新模板'!$AB:$AB,LEFT(LEFT(R$3,4),4),'[6]白单流水  导入新模板'!$K:$K,$C137)</f>
        <v>0</v>
      </c>
      <c r="S137" s="48">
        <f>SUMIFS('[6]白单流水  导入新模板'!$S:$S,'[6]白单流水  导入新模板'!$C:$C,$A$2,'[6]白单流水  导入新模板'!$AF:$AF,$C$127,'[6]白单流水  导入新模板'!$AB:$AB,LEFT(LEFT(S$3,4),4),'[6]白单流水  导入新模板'!$K:$K,$C137)</f>
        <v>0</v>
      </c>
      <c r="T137" s="48">
        <f>SUMIFS('[6]白单流水  导入新模板'!$S:$S,'[6]白单流水  导入新模板'!$C:$C,$A$2,'[6]白单流水  导入新模板'!$AF:$AF,$C$127,'[6]白单流水  导入新模板'!$AB:$AB,LEFT(LEFT(T$3,4),4),'[6]白单流水  导入新模板'!$K:$K,$C137)</f>
        <v>0</v>
      </c>
      <c r="U137" s="48">
        <f>SUMIFS('[6]白单流水  导入新模板'!$S:$S,'[6]白单流水  导入新模板'!$C:$C,$A$2,'[6]白单流水  导入新模板'!$AF:$AF,$C$127,'[6]白单流水  导入新模板'!$AB:$AB,LEFT(LEFT(U$3,4),4),'[6]白单流水  导入新模板'!$K:$K,$C137)</f>
        <v>0</v>
      </c>
      <c r="V137" s="48">
        <f>SUMIFS('[6]白单流水  导入新模板'!$S:$S,'[6]白单流水  导入新模板'!$C:$C,$A$2,'[6]白单流水  导入新模板'!$AF:$AF,$C$127,'[6]白单流水  导入新模板'!$AB:$AB,LEFT(LEFT(V$3,4),4),'[6]白单流水  导入新模板'!$K:$K,$C137)</f>
        <v>0</v>
      </c>
      <c r="W137" s="48">
        <f>SUMIFS('[6]白单流水  导入新模板'!$S:$S,'[6]白单流水  导入新模板'!$C:$C,$A$2,'[6]白单流水  导入新模板'!$AF:$AF,$C$127,'[6]白单流水  导入新模板'!$AB:$AB,LEFT(LEFT(W$3,4),4),'[6]白单流水  导入新模板'!$K:$K,$C137)</f>
        <v>0</v>
      </c>
      <c r="X137" s="48">
        <f>SUMIFS('[6]白单流水  导入新模板'!$S:$S,'[6]白单流水  导入新模板'!$C:$C,$A$2,'[6]白单流水  导入新模板'!$AF:$AF,$C$127,'[6]白单流水  导入新模板'!$AB:$AB,LEFT(LEFT(X$3,4),4),'[6]白单流水  导入新模板'!$K:$K,$C137)</f>
        <v>0</v>
      </c>
      <c r="Y137" s="48">
        <f>SUMIFS('[6]白单流水  导入新模板'!$S:$S,'[6]白单流水  导入新模板'!$C:$C,$A$2,'[6]白单流水  导入新模板'!$AF:$AF,$C$127,'[6]白单流水  导入新模板'!$AB:$AB,LEFT(LEFT(Y$3,4),4),'[6]白单流水  导入新模板'!$K:$K,$C137)</f>
        <v>0</v>
      </c>
      <c r="Z137" s="48">
        <f>SUMIFS('[6]白单流水  导入新模板'!$S:$S,'[6]白单流水  导入新模板'!$C:$C,$A$2,'[6]白单流水  导入新模板'!$AF:$AF,$C$127,'[6]白单流水  导入新模板'!$AB:$AB,LEFT(LEFT(Z$3,4),4),'[6]白单流水  导入新模板'!$K:$K,$C137)</f>
        <v>0</v>
      </c>
      <c r="AA137" s="48">
        <f>SUMIFS('[6]白单流水  导入新模板'!$S:$S,'[6]白单流水  导入新模板'!$C:$C,$A$2,'[6]白单流水  导入新模板'!$AF:$AF,$C$127,'[6]白单流水  导入新模板'!$AB:$AB,LEFT(LEFT(AA$3,4),4),'[6]白单流水  导入新模板'!$K:$K,$C137)</f>
        <v>0</v>
      </c>
      <c r="AB137" s="48">
        <f>SUMIFS('[6]白单流水  导入新模板'!$S:$S,'[6]白单流水  导入新模板'!$C:$C,$A$2,'[6]白单流水  导入新模板'!$AF:$AF,$C$127,'[6]白单流水  导入新模板'!$AB:$AB,LEFT(LEFT(AB$3,4),4),'[6]白单流水  导入新模板'!$K:$K,$C137)</f>
        <v>0</v>
      </c>
      <c r="AC137" s="48">
        <f>SUMIFS('[6]白单流水  导入新模板'!$S:$S,'[6]白单流水  导入新模板'!$C:$C,$A$2,'[6]白单流水  导入新模板'!$AF:$AF,$C$127,'[6]白单流水  导入新模板'!$AB:$AB,LEFT(LEFT(AC$3,4),4),'[6]白单流水  导入新模板'!$K:$K,$C137)</f>
        <v>0</v>
      </c>
      <c r="AD137" s="53">
        <f>D137-SUM(T137:AC137)</f>
        <v>0</v>
      </c>
      <c r="AE137" s="53">
        <f>SUM(AH137:AS137)</f>
        <v>0</v>
      </c>
      <c r="AF137" s="54"/>
      <c r="AG137" s="55">
        <f>AD137-AE137-AF137</f>
        <v>0</v>
      </c>
      <c r="AH137" s="48">
        <f>SUMIFS('[6]白单流水  导入新模板'!$S:$S,'[6]白单流水  导入新模板'!$C:$C,$A$2,'[6]白单流水  导入新模板'!$AF:$AF,$C$127,'[6]白单流水  导入新模板'!$AA:$AA,AH$3,'[6]白单流水  导入新模板'!$K:$K,$C137)</f>
        <v>0</v>
      </c>
      <c r="AI137" s="48">
        <f>SUMIFS('[6]白单流水  导入新模板'!$S:$S,'[6]白单流水  导入新模板'!$C:$C,$A$2,'[6]白单流水  导入新模板'!$AF:$AF,$C$127,'[6]白单流水  导入新模板'!$AA:$AA,AI$3,'[6]白单流水  导入新模板'!$K:$K,$C137)</f>
        <v>0</v>
      </c>
      <c r="AJ137" s="48">
        <f>SUMIFS('[6]白单流水  导入新模板'!$S:$S,'[6]白单流水  导入新模板'!$C:$C,$A$2,'[6]白单流水  导入新模板'!$AF:$AF,$C$127,'[6]白单流水  导入新模板'!$AA:$AA,AJ$3,'[6]白单流水  导入新模板'!$K:$K,$C137)</f>
        <v>0</v>
      </c>
      <c r="AK137" s="48">
        <f>SUMIFS('[6]白单流水  导入新模板'!$S:$S,'[6]白单流水  导入新模板'!$C:$C,$A$2,'[6]白单流水  导入新模板'!$AF:$AF,$C$127,'[6]白单流水  导入新模板'!$AA:$AA,AK$3,'[6]白单流水  导入新模板'!$K:$K,$C137)</f>
        <v>0</v>
      </c>
      <c r="AL137" s="48">
        <f>SUMIFS('[6]白单流水  导入新模板'!$S:$S,'[6]白单流水  导入新模板'!$C:$C,$A$2,'[6]白单流水  导入新模板'!$AF:$AF,$C$127,'[6]白单流水  导入新模板'!$AA:$AA,AL$3,'[6]白单流水  导入新模板'!$K:$K,$C137)</f>
        <v>0</v>
      </c>
      <c r="AM137" s="48">
        <f>SUMIFS('[6]白单流水  导入新模板'!$S:$S,'[6]白单流水  导入新模板'!$C:$C,$A$2,'[6]白单流水  导入新模板'!$AF:$AF,$C$127,'[6]白单流水  导入新模板'!$AA:$AA,AM$3,'[6]白单流水  导入新模板'!$K:$K,$C137)</f>
        <v>0</v>
      </c>
      <c r="AN137" s="48">
        <f>SUMIFS('[6]白单流水  导入新模板'!$S:$S,'[6]白单流水  导入新模板'!$C:$C,$A$2,'[6]白单流水  导入新模板'!$AF:$AF,$C$127,'[6]白单流水  导入新模板'!$AA:$AA,AN$3,'[6]白单流水  导入新模板'!$K:$K,$C137)</f>
        <v>0</v>
      </c>
      <c r="AO137" s="48">
        <f>SUMIFS('[6]白单流水  导入新模板'!$S:$S,'[6]白单流水  导入新模板'!$C:$C,$A$2,'[6]白单流水  导入新模板'!$AF:$AF,$C$127,'[6]白单流水  导入新模板'!$AA:$AA,AO$3,'[6]白单流水  导入新模板'!$K:$K,$C137)</f>
        <v>0</v>
      </c>
      <c r="AP137" s="48">
        <f>SUMIFS('[6]白单流水  导入新模板'!$S:$S,'[6]白单流水  导入新模板'!$C:$C,$A$2,'[6]白单流水  导入新模板'!$AF:$AF,$C$127,'[6]白单流水  导入新模板'!$AA:$AA,AP$3,'[6]白单流水  导入新模板'!$K:$K,$C137)</f>
        <v>0</v>
      </c>
      <c r="AQ137" s="48">
        <f>SUMIFS('[6]白单流水  导入新模板'!$S:$S,'[6]白单流水  导入新模板'!$C:$C,$A$2,'[6]白单流水  导入新模板'!$AF:$AF,$C$127,'[6]白单流水  导入新模板'!$AA:$AA,AQ$3,'[6]白单流水  导入新模板'!$K:$K,$C137)</f>
        <v>0</v>
      </c>
      <c r="AR137" s="48">
        <f>SUMIFS('[6]白单流水  导入新模板'!$S:$S,'[6]白单流水  导入新模板'!$C:$C,$A$2,'[6]白单流水  导入新模板'!$AF:$AF,$C$127,'[6]白单流水  导入新模板'!$AA:$AA,AR$3,'[6]白单流水  导入新模板'!$K:$K,$C137)</f>
        <v>0</v>
      </c>
      <c r="AS137" s="48">
        <f>SUMIFS('[6]白单流水  导入新模板'!$S:$S,'[6]白单流水  导入新模板'!$C:$C,$A$2,'[6]白单流水  导入新模板'!$AF:$AF,$C$127,'[6]白单流水  导入新模板'!$AA:$AA,AS$3,'[6]白单流水  导入新模板'!$K:$K,$C137)</f>
        <v>0</v>
      </c>
      <c r="AT137" s="64"/>
    </row>
    <row r="138" ht="15.6" hidden="1" spans="1:46">
      <c r="A138" s="41"/>
      <c r="B138" s="62"/>
      <c r="C138" s="65" t="s">
        <v>68</v>
      </c>
      <c r="D138" s="43"/>
      <c r="E138" s="43"/>
      <c r="F138" s="63"/>
      <c r="G138" s="44"/>
      <c r="H138" s="44"/>
      <c r="I138" s="44"/>
      <c r="J138" s="44"/>
      <c r="K138" s="43"/>
      <c r="L138" s="48">
        <f>SUMIFS('[6]白单流水  导入新模板'!$S:$S,'[6]白单流水  导入新模板'!$C:$C,$A$2,'[6]白单流水  导入新模板'!$AF:$AF,$C$127,'[6]白单流水  导入新模板'!$AB:$AB,LEFT(LEFT(L$3,4),4),'[6]白单流水  导入新模板'!$K:$K,$C138)</f>
        <v>0</v>
      </c>
      <c r="M138" s="48">
        <f>SUMIFS('[6]白单流水  导入新模板'!$S:$S,'[6]白单流水  导入新模板'!$C:$C,$A$2,'[6]白单流水  导入新模板'!$AF:$AF,$C$127,'[6]白单流水  导入新模板'!$AB:$AB,LEFT(LEFT(M$3,4),4),'[6]白单流水  导入新模板'!$K:$K,$C138)</f>
        <v>0</v>
      </c>
      <c r="N138" s="48">
        <f>SUMIFS('[6]白单流水  导入新模板'!$S:$S,'[6]白单流水  导入新模板'!$C:$C,$A$2,'[6]白单流水  导入新模板'!$AF:$AF,$C$127,'[6]白单流水  导入新模板'!$AB:$AB,LEFT(LEFT(N$3,4),4),'[6]白单流水  导入新模板'!$K:$K,$C138)</f>
        <v>0</v>
      </c>
      <c r="O138" s="48">
        <f>SUMIFS('[6]白单流水  导入新模板'!$S:$S,'[6]白单流水  导入新模板'!$C:$C,$A$2,'[6]白单流水  导入新模板'!$AF:$AF,$C$127,'[6]白单流水  导入新模板'!$AB:$AB,LEFT(LEFT(O$3,4),4),'[6]白单流水  导入新模板'!$K:$K,$C138)</f>
        <v>0</v>
      </c>
      <c r="P138" s="48">
        <f>SUMIFS('[6]白单流水  导入新模板'!$S:$S,'[6]白单流水  导入新模板'!$C:$C,$A$2,'[6]白单流水  导入新模板'!$AF:$AF,$C$127,'[6]白单流水  导入新模板'!$AB:$AB,LEFT(LEFT(P$3,4),4),'[6]白单流水  导入新模板'!$K:$K,$C138)</f>
        <v>0</v>
      </c>
      <c r="Q138" s="48">
        <f>SUMIFS('[6]白单流水  导入新模板'!$S:$S,'[6]白单流水  导入新模板'!$C:$C,$A$2,'[6]白单流水  导入新模板'!$AF:$AF,$C$127,'[6]白单流水  导入新模板'!$AB:$AB,LEFT(LEFT(Q$3,4),4),'[6]白单流水  导入新模板'!$K:$K,$C138)</f>
        <v>0</v>
      </c>
      <c r="R138" s="48">
        <f>SUMIFS('[6]白单流水  导入新模板'!$S:$S,'[6]白单流水  导入新模板'!$C:$C,$A$2,'[6]白单流水  导入新模板'!$AF:$AF,$C$127,'[6]白单流水  导入新模板'!$AB:$AB,LEFT(LEFT(R$3,4),4),'[6]白单流水  导入新模板'!$K:$K,$C138)</f>
        <v>0</v>
      </c>
      <c r="S138" s="48">
        <f>SUMIFS('[6]白单流水  导入新模板'!$S:$S,'[6]白单流水  导入新模板'!$C:$C,$A$2,'[6]白单流水  导入新模板'!$AF:$AF,$C$127,'[6]白单流水  导入新模板'!$AB:$AB,LEFT(LEFT(S$3,4),4),'[6]白单流水  导入新模板'!$K:$K,$C138)</f>
        <v>0</v>
      </c>
      <c r="T138" s="48">
        <f>SUMIFS('[6]白单流水  导入新模板'!$S:$S,'[6]白单流水  导入新模板'!$C:$C,$A$2,'[6]白单流水  导入新模板'!$AF:$AF,$C$127,'[6]白单流水  导入新模板'!$AB:$AB,LEFT(LEFT(T$3,4),4),'[6]白单流水  导入新模板'!$K:$K,$C138)</f>
        <v>0</v>
      </c>
      <c r="U138" s="48">
        <f>SUMIFS('[6]白单流水  导入新模板'!$S:$S,'[6]白单流水  导入新模板'!$C:$C,$A$2,'[6]白单流水  导入新模板'!$AF:$AF,$C$127,'[6]白单流水  导入新模板'!$AB:$AB,LEFT(LEFT(U$3,4),4),'[6]白单流水  导入新模板'!$K:$K,$C138)</f>
        <v>0</v>
      </c>
      <c r="V138" s="48">
        <f>SUMIFS('[6]白单流水  导入新模板'!$S:$S,'[6]白单流水  导入新模板'!$C:$C,$A$2,'[6]白单流水  导入新模板'!$AF:$AF,$C$127,'[6]白单流水  导入新模板'!$AB:$AB,LEFT(LEFT(V$3,4),4),'[6]白单流水  导入新模板'!$K:$K,$C138)</f>
        <v>0</v>
      </c>
      <c r="W138" s="48">
        <f>SUMIFS('[6]白单流水  导入新模板'!$S:$S,'[6]白单流水  导入新模板'!$C:$C,$A$2,'[6]白单流水  导入新模板'!$AF:$AF,$C$127,'[6]白单流水  导入新模板'!$AB:$AB,LEFT(LEFT(W$3,4),4),'[6]白单流水  导入新模板'!$K:$K,$C138)</f>
        <v>0</v>
      </c>
      <c r="X138" s="48">
        <f>SUMIFS('[6]白单流水  导入新模板'!$S:$S,'[6]白单流水  导入新模板'!$C:$C,$A$2,'[6]白单流水  导入新模板'!$AF:$AF,$C$127,'[6]白单流水  导入新模板'!$AB:$AB,LEFT(LEFT(X$3,4),4),'[6]白单流水  导入新模板'!$K:$K,$C138)</f>
        <v>0</v>
      </c>
      <c r="Y138" s="48">
        <f>SUMIFS('[6]白单流水  导入新模板'!$S:$S,'[6]白单流水  导入新模板'!$C:$C,$A$2,'[6]白单流水  导入新模板'!$AF:$AF,$C$127,'[6]白单流水  导入新模板'!$AB:$AB,LEFT(LEFT(Y$3,4),4),'[6]白单流水  导入新模板'!$K:$K,$C138)</f>
        <v>0</v>
      </c>
      <c r="Z138" s="48">
        <f>SUMIFS('[6]白单流水  导入新模板'!$S:$S,'[6]白单流水  导入新模板'!$C:$C,$A$2,'[6]白单流水  导入新模板'!$AF:$AF,$C$127,'[6]白单流水  导入新模板'!$AB:$AB,LEFT(LEFT(Z$3,4),4),'[6]白单流水  导入新模板'!$K:$K,$C138)</f>
        <v>0</v>
      </c>
      <c r="AA138" s="48">
        <f>SUMIFS('[6]白单流水  导入新模板'!$S:$S,'[6]白单流水  导入新模板'!$C:$C,$A$2,'[6]白单流水  导入新模板'!$AF:$AF,$C$127,'[6]白单流水  导入新模板'!$AB:$AB,LEFT(LEFT(AA$3,4),4),'[6]白单流水  导入新模板'!$K:$K,$C138)</f>
        <v>0</v>
      </c>
      <c r="AB138" s="48">
        <f>SUMIFS('[6]白单流水  导入新模板'!$S:$S,'[6]白单流水  导入新模板'!$C:$C,$A$2,'[6]白单流水  导入新模板'!$AF:$AF,$C$127,'[6]白单流水  导入新模板'!$AB:$AB,LEFT(LEFT(AB$3,4),4),'[6]白单流水  导入新模板'!$K:$K,$C138)</f>
        <v>0</v>
      </c>
      <c r="AC138" s="48">
        <f>SUMIFS('[6]白单流水  导入新模板'!$S:$S,'[6]白单流水  导入新模板'!$C:$C,$A$2,'[6]白单流水  导入新模板'!$AF:$AF,$C$127,'[6]白单流水  导入新模板'!$AB:$AB,LEFT(LEFT(AC$3,4),4),'[6]白单流水  导入新模板'!$K:$K,$C138)</f>
        <v>0</v>
      </c>
      <c r="AD138" s="53">
        <f>D138-SUM(T138:AC138)</f>
        <v>0</v>
      </c>
      <c r="AE138" s="53">
        <f>SUM(AH138:AS138)</f>
        <v>0</v>
      </c>
      <c r="AF138" s="54"/>
      <c r="AG138" s="55">
        <f>AD138-AE138-AF138</f>
        <v>0</v>
      </c>
      <c r="AH138" s="48">
        <f>SUMIFS('[6]白单流水  导入新模板'!$S:$S,'[6]白单流水  导入新模板'!$C:$C,$A$2,'[6]白单流水  导入新模板'!$AF:$AF,$C$127,'[6]白单流水  导入新模板'!$AA:$AA,AH$3,'[6]白单流水  导入新模板'!$K:$K,$C138)</f>
        <v>0</v>
      </c>
      <c r="AI138" s="48">
        <f>SUMIFS('[6]白单流水  导入新模板'!$S:$S,'[6]白单流水  导入新模板'!$C:$C,$A$2,'[6]白单流水  导入新模板'!$AF:$AF,$C$127,'[6]白单流水  导入新模板'!$AA:$AA,AI$3,'[6]白单流水  导入新模板'!$K:$K,$C138)</f>
        <v>0</v>
      </c>
      <c r="AJ138" s="48">
        <f>SUMIFS('[6]白单流水  导入新模板'!$S:$S,'[6]白单流水  导入新模板'!$C:$C,$A$2,'[6]白单流水  导入新模板'!$AF:$AF,$C$127,'[6]白单流水  导入新模板'!$AA:$AA,AJ$3,'[6]白单流水  导入新模板'!$K:$K,$C138)</f>
        <v>0</v>
      </c>
      <c r="AK138" s="48">
        <f>SUMIFS('[6]白单流水  导入新模板'!$S:$S,'[6]白单流水  导入新模板'!$C:$C,$A$2,'[6]白单流水  导入新模板'!$AF:$AF,$C$127,'[6]白单流水  导入新模板'!$AA:$AA,AK$3,'[6]白单流水  导入新模板'!$K:$K,$C138)</f>
        <v>0</v>
      </c>
      <c r="AL138" s="48">
        <f>SUMIFS('[6]白单流水  导入新模板'!$S:$S,'[6]白单流水  导入新模板'!$C:$C,$A$2,'[6]白单流水  导入新模板'!$AF:$AF,$C$127,'[6]白单流水  导入新模板'!$AA:$AA,AL$3,'[6]白单流水  导入新模板'!$K:$K,$C138)</f>
        <v>0</v>
      </c>
      <c r="AM138" s="48">
        <f>SUMIFS('[6]白单流水  导入新模板'!$S:$S,'[6]白单流水  导入新模板'!$C:$C,$A$2,'[6]白单流水  导入新模板'!$AF:$AF,$C$127,'[6]白单流水  导入新模板'!$AA:$AA,AM$3,'[6]白单流水  导入新模板'!$K:$K,$C138)</f>
        <v>0</v>
      </c>
      <c r="AN138" s="48">
        <f>SUMIFS('[6]白单流水  导入新模板'!$S:$S,'[6]白单流水  导入新模板'!$C:$C,$A$2,'[6]白单流水  导入新模板'!$AF:$AF,$C$127,'[6]白单流水  导入新模板'!$AA:$AA,AN$3,'[6]白单流水  导入新模板'!$K:$K,$C138)</f>
        <v>0</v>
      </c>
      <c r="AO138" s="48">
        <f>SUMIFS('[6]白单流水  导入新模板'!$S:$S,'[6]白单流水  导入新模板'!$C:$C,$A$2,'[6]白单流水  导入新模板'!$AF:$AF,$C$127,'[6]白单流水  导入新模板'!$AA:$AA,AO$3,'[6]白单流水  导入新模板'!$K:$K,$C138)</f>
        <v>0</v>
      </c>
      <c r="AP138" s="48">
        <f>SUMIFS('[6]白单流水  导入新模板'!$S:$S,'[6]白单流水  导入新模板'!$C:$C,$A$2,'[6]白单流水  导入新模板'!$AF:$AF,$C$127,'[6]白单流水  导入新模板'!$AA:$AA,AP$3,'[6]白单流水  导入新模板'!$K:$K,$C138)</f>
        <v>0</v>
      </c>
      <c r="AQ138" s="48">
        <f>SUMIFS('[6]白单流水  导入新模板'!$S:$S,'[6]白单流水  导入新模板'!$C:$C,$A$2,'[6]白单流水  导入新模板'!$AF:$AF,$C$127,'[6]白单流水  导入新模板'!$AA:$AA,AQ$3,'[6]白单流水  导入新模板'!$K:$K,$C138)</f>
        <v>0</v>
      </c>
      <c r="AR138" s="48">
        <f>SUMIFS('[6]白单流水  导入新模板'!$S:$S,'[6]白单流水  导入新模板'!$C:$C,$A$2,'[6]白单流水  导入新模板'!$AF:$AF,$C$127,'[6]白单流水  导入新模板'!$AA:$AA,AR$3,'[6]白单流水  导入新模板'!$K:$K,$C138)</f>
        <v>0</v>
      </c>
      <c r="AS138" s="48">
        <f>SUMIFS('[6]白单流水  导入新模板'!$S:$S,'[6]白单流水  导入新模板'!$C:$C,$A$2,'[6]白单流水  导入新模板'!$AF:$AF,$C$127,'[6]白单流水  导入新模板'!$AA:$AA,AS$3,'[6]白单流水  导入新模板'!$K:$K,$C138)</f>
        <v>0</v>
      </c>
      <c r="AT138" s="64"/>
    </row>
    <row r="139" ht="15.6" spans="1:46">
      <c r="A139" s="41"/>
      <c r="B139" s="62"/>
      <c r="C139" s="47" t="s">
        <v>69</v>
      </c>
      <c r="D139" s="43"/>
      <c r="E139" s="43"/>
      <c r="F139" s="63"/>
      <c r="G139" s="44"/>
      <c r="H139" s="44"/>
      <c r="I139" s="51">
        <f t="array" ref="I139">SUMPRODUCT(('[6]白单流水  导入新模板'!$C:$C=$A$2)*('[6]白单流水  导入新模板'!$AF:$AF=$C$127)*('[6]白单流水  导入新模板'!$K:$K="代收")*(ISNUMBER(FIND(LEFT($C139,4),'[6]白单流水  导入新模板'!$M:$M,1))),'[6]白单流水  导入新模板'!$S:$S)</f>
        <v>0</v>
      </c>
      <c r="J139" s="44"/>
      <c r="K139" s="43"/>
      <c r="L139" s="48">
        <f>SUMIFS('[6]白单流水  导入新模板'!$S:$S,'[6]白单流水  导入新模板'!$C:$C,$A$2,'[6]白单流水  导入新模板'!$AF:$AF,$C$127,'[6]白单流水  导入新模板'!$AB:$AB,LEFT(LEFT(L$3,4),4),'[6]白单流水  导入新模板'!$K:$K,$C139)</f>
        <v>0</v>
      </c>
      <c r="M139" s="48">
        <f>SUMIFS('[6]白单流水  导入新模板'!$S:$S,'[6]白单流水  导入新模板'!$C:$C,$A$2,'[6]白单流水  导入新模板'!$AF:$AF,$C$127,'[6]白单流水  导入新模板'!$AB:$AB,LEFT(LEFT(M$3,4),4),'[6]白单流水  导入新模板'!$K:$K,$C139)</f>
        <v>0</v>
      </c>
      <c r="N139" s="48">
        <f>SUMIFS('[6]白单流水  导入新模板'!$S:$S,'[6]白单流水  导入新模板'!$C:$C,$A$2,'[6]白单流水  导入新模板'!$AF:$AF,$C$127,'[6]白单流水  导入新模板'!$AB:$AB,LEFT(LEFT(N$3,4),4),'[6]白单流水  导入新模板'!$K:$K,$C139)</f>
        <v>0</v>
      </c>
      <c r="O139" s="48">
        <f>SUMIFS('[6]白单流水  导入新模板'!$S:$S,'[6]白单流水  导入新模板'!$C:$C,$A$2,'[6]白单流水  导入新模板'!$AF:$AF,$C$127,'[6]白单流水  导入新模板'!$AB:$AB,LEFT(LEFT(O$3,4),4),'[6]白单流水  导入新模板'!$K:$K,$C139)</f>
        <v>0</v>
      </c>
      <c r="P139" s="48">
        <f>SUMIFS('[6]白单流水  导入新模板'!$S:$S,'[6]白单流水  导入新模板'!$C:$C,$A$2,'[6]白单流水  导入新模板'!$AF:$AF,$C$127,'[6]白单流水  导入新模板'!$AB:$AB,LEFT(LEFT(P$3,4),4),'[6]白单流水  导入新模板'!$K:$K,$C139)</f>
        <v>0</v>
      </c>
      <c r="Q139" s="48">
        <f>SUMIFS('[6]白单流水  导入新模板'!$S:$S,'[6]白单流水  导入新模板'!$C:$C,$A$2,'[6]白单流水  导入新模板'!$AF:$AF,$C$127,'[6]白单流水  导入新模板'!$AB:$AB,LEFT(LEFT(Q$3,4),4),'[6]白单流水  导入新模板'!$K:$K,$C139)</f>
        <v>0</v>
      </c>
      <c r="R139" s="48">
        <f>SUMIFS('[6]白单流水  导入新模板'!$S:$S,'[6]白单流水  导入新模板'!$C:$C,$A$2,'[6]白单流水  导入新模板'!$AF:$AF,$C$127,'[6]白单流水  导入新模板'!$AB:$AB,LEFT(LEFT(R$3,4),4),'[6]白单流水  导入新模板'!$K:$K,$C139)</f>
        <v>0</v>
      </c>
      <c r="S139" s="48">
        <f>SUMIFS('[6]白单流水  导入新模板'!$S:$S,'[6]白单流水  导入新模板'!$C:$C,$A$2,'[6]白单流水  导入新模板'!$AF:$AF,$C$127,'[6]白单流水  导入新模板'!$AB:$AB,LEFT(LEFT(S$3,4),4),'[6]白单流水  导入新模板'!$K:$K,$C139)</f>
        <v>0</v>
      </c>
      <c r="T139" s="48">
        <f>SUMIFS('[6]白单流水  导入新模板'!$S:$S,'[6]白单流水  导入新模板'!$C:$C,$A$2,'[6]白单流水  导入新模板'!$AF:$AF,$C$127,'[6]白单流水  导入新模板'!$AB:$AB,LEFT(LEFT(T$3,4),4),'[6]白单流水  导入新模板'!$K:$K,$C139)</f>
        <v>0</v>
      </c>
      <c r="U139" s="48">
        <f>SUMIFS('[6]白单流水  导入新模板'!$S:$S,'[6]白单流水  导入新模板'!$C:$C,$A$2,'[6]白单流水  导入新模板'!$AF:$AF,$C$127,'[6]白单流水  导入新模板'!$AB:$AB,LEFT(LEFT(U$3,4),4),'[6]白单流水  导入新模板'!$K:$K,$C139)</f>
        <v>0</v>
      </c>
      <c r="V139" s="48">
        <f>SUMIFS('[6]白单流水  导入新模板'!$S:$S,'[6]白单流水  导入新模板'!$C:$C,$A$2,'[6]白单流水  导入新模板'!$AF:$AF,$C$127,'[6]白单流水  导入新模板'!$AB:$AB,LEFT(LEFT(V$3,4),4),'[6]白单流水  导入新模板'!$K:$K,$C139)</f>
        <v>0</v>
      </c>
      <c r="W139" s="48">
        <f>SUMIFS('[6]白单流水  导入新模板'!$S:$S,'[6]白单流水  导入新模板'!$C:$C,$A$2,'[6]白单流水  导入新模板'!$AF:$AF,$C$127,'[6]白单流水  导入新模板'!$AB:$AB,LEFT(LEFT(W$3,4),4),'[6]白单流水  导入新模板'!$K:$K,$C139)</f>
        <v>0</v>
      </c>
      <c r="X139" s="48">
        <f>SUMIFS('[6]白单流水  导入新模板'!$S:$S,'[6]白单流水  导入新模板'!$C:$C,$A$2,'[6]白单流水  导入新模板'!$AF:$AF,$C$127,'[6]白单流水  导入新模板'!$AB:$AB,LEFT(LEFT(X$3,4),4),'[6]白单流水  导入新模板'!$K:$K,$C139)</f>
        <v>0</v>
      </c>
      <c r="Y139" s="48">
        <f>SUMIFS('[6]白单流水  导入新模板'!$S:$S,'[6]白单流水  导入新模板'!$C:$C,$A$2,'[6]白单流水  导入新模板'!$AF:$AF,$C$127,'[6]白单流水  导入新模板'!$AB:$AB,LEFT(LEFT(Y$3,4),4),'[6]白单流水  导入新模板'!$K:$K,$C139)</f>
        <v>0</v>
      </c>
      <c r="Z139" s="48">
        <f>SUMIFS('[6]白单流水  导入新模板'!$S:$S,'[6]白单流水  导入新模板'!$C:$C,$A$2,'[6]白单流水  导入新模板'!$AF:$AF,$C$127,'[6]白单流水  导入新模板'!$AB:$AB,LEFT(LEFT(Z$3,4),4),'[6]白单流水  导入新模板'!$K:$K,$C139)</f>
        <v>0</v>
      </c>
      <c r="AA139" s="48">
        <f>SUMIFS('[6]白单流水  导入新模板'!$S:$S,'[6]白单流水  导入新模板'!$C:$C,$A$2,'[6]白单流水  导入新模板'!$AF:$AF,$C$127,'[6]白单流水  导入新模板'!$AB:$AB,LEFT(LEFT(AA$3,4),4),'[6]白单流水  导入新模板'!$K:$K,$C139)</f>
        <v>0</v>
      </c>
      <c r="AB139" s="48">
        <f>SUMIFS('[6]白单流水  导入新模板'!$S:$S,'[6]白单流水  导入新模板'!$C:$C,$A$2,'[6]白单流水  导入新模板'!$AF:$AF,$C$127,'[6]白单流水  导入新模板'!$AB:$AB,LEFT(LEFT(AB$3,4),4),'[6]白单流水  导入新模板'!$K:$K,$C139)</f>
        <v>0</v>
      </c>
      <c r="AC139" s="48">
        <f>SUMIFS('[6]白单流水  导入新模板'!$S:$S,'[6]白单流水  导入新模板'!$C:$C,$A$2,'[6]白单流水  导入新模板'!$AF:$AF,$C$127,'[6]白单流水  导入新模板'!$AB:$AB,LEFT(LEFT(AC$3,4),4),'[6]白单流水  导入新模板'!$K:$K,$C139)</f>
        <v>0</v>
      </c>
      <c r="AD139" s="53">
        <f>D139-SUM(T139:AC139)</f>
        <v>0</v>
      </c>
      <c r="AE139" s="53">
        <f>SUM(AH139:AS139)</f>
        <v>0</v>
      </c>
      <c r="AF139" s="54"/>
      <c r="AG139" s="55">
        <f>AD139-AE139-AF139</f>
        <v>0</v>
      </c>
      <c r="AH139" s="48">
        <f>SUMIFS('[6]白单流水  导入新模板'!$S:$S,'[6]白单流水  导入新模板'!$C:$C,$A$2,'[6]白单流水  导入新模板'!$AF:$AF,$C$127,'[6]白单流水  导入新模板'!$AA:$AA,AH$3,'[6]白单流水  导入新模板'!$K:$K,$C139)</f>
        <v>0</v>
      </c>
      <c r="AI139" s="48">
        <f>SUMIFS('[6]白单流水  导入新模板'!$S:$S,'[6]白单流水  导入新模板'!$C:$C,$A$2,'[6]白单流水  导入新模板'!$AF:$AF,$C$127,'[6]白单流水  导入新模板'!$AA:$AA,AI$3,'[6]白单流水  导入新模板'!$K:$K,$C139)</f>
        <v>0</v>
      </c>
      <c r="AJ139" s="48">
        <f>SUMIFS('[6]白单流水  导入新模板'!$S:$S,'[6]白单流水  导入新模板'!$C:$C,$A$2,'[6]白单流水  导入新模板'!$AF:$AF,$C$127,'[6]白单流水  导入新模板'!$AA:$AA,AJ$3,'[6]白单流水  导入新模板'!$K:$K,$C139)</f>
        <v>0</v>
      </c>
      <c r="AK139" s="48">
        <f>SUMIFS('[6]白单流水  导入新模板'!$S:$S,'[6]白单流水  导入新模板'!$C:$C,$A$2,'[6]白单流水  导入新模板'!$AF:$AF,$C$127,'[6]白单流水  导入新模板'!$AA:$AA,AK$3,'[6]白单流水  导入新模板'!$K:$K,$C139)</f>
        <v>0</v>
      </c>
      <c r="AL139" s="48">
        <f>SUMIFS('[6]白单流水  导入新模板'!$S:$S,'[6]白单流水  导入新模板'!$C:$C,$A$2,'[6]白单流水  导入新模板'!$AF:$AF,$C$127,'[6]白单流水  导入新模板'!$AA:$AA,AL$3,'[6]白单流水  导入新模板'!$K:$K,$C139)</f>
        <v>0</v>
      </c>
      <c r="AM139" s="48">
        <f>SUMIFS('[6]白单流水  导入新模板'!$S:$S,'[6]白单流水  导入新模板'!$C:$C,$A$2,'[6]白单流水  导入新模板'!$AF:$AF,$C$127,'[6]白单流水  导入新模板'!$AA:$AA,AM$3,'[6]白单流水  导入新模板'!$K:$K,$C139)</f>
        <v>0</v>
      </c>
      <c r="AN139" s="48">
        <f>SUMIFS('[6]白单流水  导入新模板'!$S:$S,'[6]白单流水  导入新模板'!$C:$C,$A$2,'[6]白单流水  导入新模板'!$AF:$AF,$C$127,'[6]白单流水  导入新模板'!$AA:$AA,AN$3,'[6]白单流水  导入新模板'!$K:$K,$C139)</f>
        <v>0</v>
      </c>
      <c r="AO139" s="48">
        <f>SUMIFS('[6]白单流水  导入新模板'!$S:$S,'[6]白单流水  导入新模板'!$C:$C,$A$2,'[6]白单流水  导入新模板'!$AF:$AF,$C$127,'[6]白单流水  导入新模板'!$AA:$AA,AO$3,'[6]白单流水  导入新模板'!$K:$K,$C139)</f>
        <v>0</v>
      </c>
      <c r="AP139" s="48">
        <f>SUMIFS('[6]白单流水  导入新模板'!$S:$S,'[6]白单流水  导入新模板'!$C:$C,$A$2,'[6]白单流水  导入新模板'!$AF:$AF,$C$127,'[6]白单流水  导入新模板'!$AA:$AA,AP$3,'[6]白单流水  导入新模板'!$K:$K,$C139)</f>
        <v>0</v>
      </c>
      <c r="AQ139" s="48">
        <f>SUMIFS('[6]白单流水  导入新模板'!$S:$S,'[6]白单流水  导入新模板'!$C:$C,$A$2,'[6]白单流水  导入新模板'!$AF:$AF,$C$127,'[6]白单流水  导入新模板'!$AA:$AA,AQ$3,'[6]白单流水  导入新模板'!$K:$K,$C139)</f>
        <v>0</v>
      </c>
      <c r="AR139" s="48">
        <f>SUMIFS('[6]白单流水  导入新模板'!$S:$S,'[6]白单流水  导入新模板'!$C:$C,$A$2,'[6]白单流水  导入新模板'!$AF:$AF,$C$127,'[6]白单流水  导入新模板'!$AA:$AA,AR$3,'[6]白单流水  导入新模板'!$K:$K,$C139)</f>
        <v>0</v>
      </c>
      <c r="AS139" s="48">
        <f>SUMIFS('[6]白单流水  导入新模板'!$S:$S,'[6]白单流水  导入新模板'!$C:$C,$A$2,'[6]白单流水  导入新模板'!$AF:$AF,$C$127,'[6]白单流水  导入新模板'!$AA:$AA,AS$3,'[6]白单流水  导入新模板'!$K:$K,$C139)</f>
        <v>0</v>
      </c>
      <c r="AT139" s="64"/>
    </row>
    <row r="140" ht="15.6" spans="1:46">
      <c r="A140" s="41"/>
      <c r="B140" s="62"/>
      <c r="C140" s="65" t="s">
        <v>70</v>
      </c>
      <c r="D140" s="66"/>
      <c r="E140" s="66"/>
      <c r="F140" s="67"/>
      <c r="G140" s="68"/>
      <c r="H140" s="68"/>
      <c r="I140" s="51">
        <f t="array" ref="I140">SUMPRODUCT(('[6]白单流水  导入新模板'!$C:$C=$A$2)*('[6]白单流水  导入新模板'!$AF:$AF=$C$127)*('[6]白单流水  导入新模板'!$K:$K="代收")*(ISNUMBER(FIND(LEFT($C140,4),'[6]白单流水  导入新模板'!$M:$M,1))),'[6]白单流水  导入新模板'!$S:$S)</f>
        <v>0</v>
      </c>
      <c r="J140" s="68"/>
      <c r="K140" s="66"/>
      <c r="L140" s="48">
        <f>SUMIFS('[6]白单流水  导入新模板'!$S:$S,'[6]白单流水  导入新模板'!$C:$C,$A$2,'[6]白单流水  导入新模板'!$AF:$AF,$C$127,'[6]白单流水  导入新模板'!$AB:$AB,LEFT(LEFT(L$3,4),4),'[6]白单流水  导入新模板'!$K:$K,$C140)</f>
        <v>0</v>
      </c>
      <c r="M140" s="48">
        <f>SUMIFS('[6]白单流水  导入新模板'!$S:$S,'[6]白单流水  导入新模板'!$C:$C,$A$2,'[6]白单流水  导入新模板'!$AF:$AF,$C$127,'[6]白单流水  导入新模板'!$AB:$AB,LEFT(LEFT(M$3,4),4),'[6]白单流水  导入新模板'!$K:$K,$C140)</f>
        <v>0</v>
      </c>
      <c r="N140" s="48">
        <f>SUMIFS('[6]白单流水  导入新模板'!$S:$S,'[6]白单流水  导入新模板'!$C:$C,$A$2,'[6]白单流水  导入新模板'!$AF:$AF,$C$127,'[6]白单流水  导入新模板'!$AB:$AB,LEFT(LEFT(N$3,4),4),'[6]白单流水  导入新模板'!$K:$K,$C140)</f>
        <v>0</v>
      </c>
      <c r="O140" s="48">
        <f>SUMIFS('[6]白单流水  导入新模板'!$S:$S,'[6]白单流水  导入新模板'!$C:$C,$A$2,'[6]白单流水  导入新模板'!$AF:$AF,$C$127,'[6]白单流水  导入新模板'!$AB:$AB,LEFT(LEFT(O$3,4),4),'[6]白单流水  导入新模板'!$K:$K,$C140)</f>
        <v>0</v>
      </c>
      <c r="P140" s="48">
        <f>SUMIFS('[6]白单流水  导入新模板'!$S:$S,'[6]白单流水  导入新模板'!$C:$C,$A$2,'[6]白单流水  导入新模板'!$AF:$AF,$C$127,'[6]白单流水  导入新模板'!$AB:$AB,LEFT(LEFT(P$3,4),4),'[6]白单流水  导入新模板'!$K:$K,$C140)</f>
        <v>0</v>
      </c>
      <c r="Q140" s="48">
        <f>SUMIFS('[6]白单流水  导入新模板'!$S:$S,'[6]白单流水  导入新模板'!$C:$C,$A$2,'[6]白单流水  导入新模板'!$AF:$AF,$C$127,'[6]白单流水  导入新模板'!$AB:$AB,LEFT(LEFT(Q$3,4),4),'[6]白单流水  导入新模板'!$K:$K,$C140)</f>
        <v>0</v>
      </c>
      <c r="R140" s="48">
        <f>SUMIFS('[6]白单流水  导入新模板'!$S:$S,'[6]白单流水  导入新模板'!$C:$C,$A$2,'[6]白单流水  导入新模板'!$AF:$AF,$C$127,'[6]白单流水  导入新模板'!$AB:$AB,LEFT(LEFT(R$3,4),4),'[6]白单流水  导入新模板'!$K:$K,$C140)</f>
        <v>0</v>
      </c>
      <c r="S140" s="48">
        <f>SUMIFS('[6]白单流水  导入新模板'!$S:$S,'[6]白单流水  导入新模板'!$C:$C,$A$2,'[6]白单流水  导入新模板'!$AF:$AF,$C$127,'[6]白单流水  导入新模板'!$AB:$AB,LEFT(LEFT(S$3,4),4),'[6]白单流水  导入新模板'!$K:$K,$C140)</f>
        <v>0</v>
      </c>
      <c r="T140" s="48">
        <f>SUMIFS('[6]白单流水  导入新模板'!$S:$S,'[6]白单流水  导入新模板'!$C:$C,$A$2,'[6]白单流水  导入新模板'!$AF:$AF,$C$127,'[6]白单流水  导入新模板'!$AB:$AB,LEFT(LEFT(T$3,4),4),'[6]白单流水  导入新模板'!$K:$K,$C140)</f>
        <v>0</v>
      </c>
      <c r="U140" s="48">
        <f>SUMIFS('[6]白单流水  导入新模板'!$S:$S,'[6]白单流水  导入新模板'!$C:$C,$A$2,'[6]白单流水  导入新模板'!$AF:$AF,$C$127,'[6]白单流水  导入新模板'!$AB:$AB,LEFT(LEFT(U$3,4),4),'[6]白单流水  导入新模板'!$K:$K,$C140)</f>
        <v>0</v>
      </c>
      <c r="V140" s="48">
        <f>SUMIFS('[6]白单流水  导入新模板'!$S:$S,'[6]白单流水  导入新模板'!$C:$C,$A$2,'[6]白单流水  导入新模板'!$AF:$AF,$C$127,'[6]白单流水  导入新模板'!$AB:$AB,LEFT(LEFT(V$3,4),4),'[6]白单流水  导入新模板'!$K:$K,$C140)</f>
        <v>0</v>
      </c>
      <c r="W140" s="48">
        <f>SUMIFS('[6]白单流水  导入新模板'!$S:$S,'[6]白单流水  导入新模板'!$C:$C,$A$2,'[6]白单流水  导入新模板'!$AF:$AF,$C$127,'[6]白单流水  导入新模板'!$AB:$AB,LEFT(LEFT(W$3,4),4),'[6]白单流水  导入新模板'!$K:$K,$C140)</f>
        <v>0</v>
      </c>
      <c r="X140" s="48">
        <f>SUMIFS('[6]白单流水  导入新模板'!$S:$S,'[6]白单流水  导入新模板'!$C:$C,$A$2,'[6]白单流水  导入新模板'!$AF:$AF,$C$127,'[6]白单流水  导入新模板'!$AB:$AB,LEFT(LEFT(X$3,4),4),'[6]白单流水  导入新模板'!$K:$K,$C140)</f>
        <v>0</v>
      </c>
      <c r="Y140" s="48">
        <f>SUMIFS('[6]白单流水  导入新模板'!$S:$S,'[6]白单流水  导入新模板'!$C:$C,$A$2,'[6]白单流水  导入新模板'!$AF:$AF,$C$127,'[6]白单流水  导入新模板'!$AB:$AB,LEFT(LEFT(Y$3,4),4),'[6]白单流水  导入新模板'!$K:$K,$C140)</f>
        <v>0</v>
      </c>
      <c r="Z140" s="48">
        <f>SUMIFS('[6]白单流水  导入新模板'!$S:$S,'[6]白单流水  导入新模板'!$C:$C,$A$2,'[6]白单流水  导入新模板'!$AF:$AF,$C$127,'[6]白单流水  导入新模板'!$AB:$AB,LEFT(LEFT(Z$3,4),4),'[6]白单流水  导入新模板'!$K:$K,$C140)</f>
        <v>0</v>
      </c>
      <c r="AA140" s="48">
        <f>SUMIFS('[6]白单流水  导入新模板'!$S:$S,'[6]白单流水  导入新模板'!$C:$C,$A$2,'[6]白单流水  导入新模板'!$AF:$AF,$C$127,'[6]白单流水  导入新模板'!$AB:$AB,LEFT(LEFT(AA$3,4),4),'[6]白单流水  导入新模板'!$K:$K,$C140)</f>
        <v>0</v>
      </c>
      <c r="AB140" s="48">
        <f>SUMIFS('[6]白单流水  导入新模板'!$S:$S,'[6]白单流水  导入新模板'!$C:$C,$A$2,'[6]白单流水  导入新模板'!$AF:$AF,$C$127,'[6]白单流水  导入新模板'!$AB:$AB,LEFT(LEFT(AB$3,4),4),'[6]白单流水  导入新模板'!$K:$K,$C140)</f>
        <v>0</v>
      </c>
      <c r="AC140" s="48">
        <f>SUMIFS('[6]白单流水  导入新模板'!$S:$S,'[6]白单流水  导入新模板'!$C:$C,$A$2,'[6]白单流水  导入新模板'!$AF:$AF,$C$127,'[6]白单流水  导入新模板'!$AB:$AB,LEFT(LEFT(AC$3,4),4),'[6]白单流水  导入新模板'!$K:$K,$C140)</f>
        <v>0</v>
      </c>
      <c r="AD140" s="53">
        <f>D140-SUM(T140:AC140)</f>
        <v>0</v>
      </c>
      <c r="AE140" s="53">
        <f>SUM(AH140:AS140)</f>
        <v>0</v>
      </c>
      <c r="AF140" s="54"/>
      <c r="AG140" s="55">
        <f>AD140-AE140-AF140</f>
        <v>0</v>
      </c>
      <c r="AH140" s="48">
        <f>SUMIFS('[6]白单流水  导入新模板'!$S:$S,'[6]白单流水  导入新模板'!$C:$C,$A$2,'[6]白单流水  导入新模板'!$AF:$AF,$C$127,'[6]白单流水  导入新模板'!$AA:$AA,AH$3,'[6]白单流水  导入新模板'!$K:$K,$C140)</f>
        <v>0</v>
      </c>
      <c r="AI140" s="48">
        <f>SUMIFS('[6]白单流水  导入新模板'!$S:$S,'[6]白单流水  导入新模板'!$C:$C,$A$2,'[6]白单流水  导入新模板'!$AF:$AF,$C$127,'[6]白单流水  导入新模板'!$AA:$AA,AI$3,'[6]白单流水  导入新模板'!$K:$K,$C140)</f>
        <v>0</v>
      </c>
      <c r="AJ140" s="48">
        <f>SUMIFS('[6]白单流水  导入新模板'!$S:$S,'[6]白单流水  导入新模板'!$C:$C,$A$2,'[6]白单流水  导入新模板'!$AF:$AF,$C$127,'[6]白单流水  导入新模板'!$AA:$AA,AJ$3,'[6]白单流水  导入新模板'!$K:$K,$C140)</f>
        <v>0</v>
      </c>
      <c r="AK140" s="48">
        <f>SUMIFS('[6]白单流水  导入新模板'!$S:$S,'[6]白单流水  导入新模板'!$C:$C,$A$2,'[6]白单流水  导入新模板'!$AF:$AF,$C$127,'[6]白单流水  导入新模板'!$AA:$AA,AK$3,'[6]白单流水  导入新模板'!$K:$K,$C140)</f>
        <v>0</v>
      </c>
      <c r="AL140" s="48">
        <f>SUMIFS('[6]白单流水  导入新模板'!$S:$S,'[6]白单流水  导入新模板'!$C:$C,$A$2,'[6]白单流水  导入新模板'!$AF:$AF,$C$127,'[6]白单流水  导入新模板'!$AA:$AA,AL$3,'[6]白单流水  导入新模板'!$K:$K,$C140)</f>
        <v>0</v>
      </c>
      <c r="AM140" s="48">
        <f>SUMIFS('[6]白单流水  导入新模板'!$S:$S,'[6]白单流水  导入新模板'!$C:$C,$A$2,'[6]白单流水  导入新模板'!$AF:$AF,$C$127,'[6]白单流水  导入新模板'!$AA:$AA,AM$3,'[6]白单流水  导入新模板'!$K:$K,$C140)</f>
        <v>0</v>
      </c>
      <c r="AN140" s="48">
        <f>SUMIFS('[6]白单流水  导入新模板'!$S:$S,'[6]白单流水  导入新模板'!$C:$C,$A$2,'[6]白单流水  导入新模板'!$AF:$AF,$C$127,'[6]白单流水  导入新模板'!$AA:$AA,AN$3,'[6]白单流水  导入新模板'!$K:$K,$C140)</f>
        <v>0</v>
      </c>
      <c r="AO140" s="48">
        <f>SUMIFS('[6]白单流水  导入新模板'!$S:$S,'[6]白单流水  导入新模板'!$C:$C,$A$2,'[6]白单流水  导入新模板'!$AF:$AF,$C$127,'[6]白单流水  导入新模板'!$AA:$AA,AO$3,'[6]白单流水  导入新模板'!$K:$K,$C140)</f>
        <v>0</v>
      </c>
      <c r="AP140" s="48">
        <f>SUMIFS('[6]白单流水  导入新模板'!$S:$S,'[6]白单流水  导入新模板'!$C:$C,$A$2,'[6]白单流水  导入新模板'!$AF:$AF,$C$127,'[6]白单流水  导入新模板'!$AA:$AA,AP$3,'[6]白单流水  导入新模板'!$K:$K,$C140)</f>
        <v>0</v>
      </c>
      <c r="AQ140" s="48">
        <f>SUMIFS('[6]白单流水  导入新模板'!$S:$S,'[6]白单流水  导入新模板'!$C:$C,$A$2,'[6]白单流水  导入新模板'!$AF:$AF,$C$127,'[6]白单流水  导入新模板'!$AA:$AA,AQ$3,'[6]白单流水  导入新模板'!$K:$K,$C140)</f>
        <v>0</v>
      </c>
      <c r="AR140" s="48">
        <f>SUMIFS('[6]白单流水  导入新模板'!$S:$S,'[6]白单流水  导入新模板'!$C:$C,$A$2,'[6]白单流水  导入新模板'!$AF:$AF,$C$127,'[6]白单流水  导入新模板'!$AA:$AA,AR$3,'[6]白单流水  导入新模板'!$K:$K,$C140)</f>
        <v>0</v>
      </c>
      <c r="AS140" s="48">
        <f>SUMIFS('[6]白单流水  导入新模板'!$S:$S,'[6]白单流水  导入新模板'!$C:$C,$A$2,'[6]白单流水  导入新模板'!$AF:$AF,$C$127,'[6]白单流水  导入新模板'!$AA:$AA,AS$3,'[6]白单流水  导入新模板'!$K:$K,$C140)</f>
        <v>0</v>
      </c>
      <c r="AT140" s="69"/>
    </row>
    <row r="141" ht="15.6" spans="1:46">
      <c r="A141" s="41"/>
      <c r="B141" s="62"/>
      <c r="C141" s="65" t="s">
        <v>71</v>
      </c>
      <c r="D141" s="52"/>
      <c r="E141" s="52"/>
      <c r="F141" s="59"/>
      <c r="G141" s="60"/>
      <c r="H141" s="60"/>
      <c r="I141" s="51">
        <f t="array" ref="I141">SUMPRODUCT(('[6]白单流水  导入新模板'!$C:$C=$A$2)*('[6]白单流水  导入新模板'!$AF:$AF=$C$127)*('[6]白单流水  导入新模板'!$K:$K="代收")*(ISNUMBER(FIND(LEFT($C141,4),'[6]白单流水  导入新模板'!$M:$M,1))),'[6]白单流水  导入新模板'!$S:$S)</f>
        <v>0</v>
      </c>
      <c r="J141" s="60"/>
      <c r="K141" s="52"/>
      <c r="L141" s="48">
        <f>SUMIFS('[6]白单流水  导入新模板'!$S:$S,'[6]白单流水  导入新模板'!$C:$C,$A$2,'[6]白单流水  导入新模板'!$AF:$AF,$C$127,'[6]白单流水  导入新模板'!$AB:$AB,LEFT(LEFT(L$3,4),4),'[6]白单流水  导入新模板'!$K:$K,$C141)</f>
        <v>0</v>
      </c>
      <c r="M141" s="48">
        <f>SUMIFS('[6]白单流水  导入新模板'!$S:$S,'[6]白单流水  导入新模板'!$C:$C,$A$2,'[6]白单流水  导入新模板'!$AF:$AF,$C$127,'[6]白单流水  导入新模板'!$AB:$AB,LEFT(LEFT(M$3,4),4),'[6]白单流水  导入新模板'!$K:$K,$C141)</f>
        <v>0</v>
      </c>
      <c r="N141" s="48">
        <f>SUMIFS('[6]白单流水  导入新模板'!$S:$S,'[6]白单流水  导入新模板'!$C:$C,$A$2,'[6]白单流水  导入新模板'!$AF:$AF,$C$127,'[6]白单流水  导入新模板'!$AB:$AB,LEFT(LEFT(N$3,4),4),'[6]白单流水  导入新模板'!$K:$K,$C141)</f>
        <v>0</v>
      </c>
      <c r="O141" s="48">
        <f>SUMIFS('[6]白单流水  导入新模板'!$S:$S,'[6]白单流水  导入新模板'!$C:$C,$A$2,'[6]白单流水  导入新模板'!$AF:$AF,$C$127,'[6]白单流水  导入新模板'!$AB:$AB,LEFT(LEFT(O$3,4),4),'[6]白单流水  导入新模板'!$K:$K,$C141)</f>
        <v>0</v>
      </c>
      <c r="P141" s="48">
        <f>SUMIFS('[6]白单流水  导入新模板'!$S:$S,'[6]白单流水  导入新模板'!$C:$C,$A$2,'[6]白单流水  导入新模板'!$AF:$AF,$C$127,'[6]白单流水  导入新模板'!$AB:$AB,LEFT(LEFT(P$3,4),4),'[6]白单流水  导入新模板'!$K:$K,$C141)</f>
        <v>0</v>
      </c>
      <c r="Q141" s="48">
        <f>SUMIFS('[6]白单流水  导入新模板'!$S:$S,'[6]白单流水  导入新模板'!$C:$C,$A$2,'[6]白单流水  导入新模板'!$AF:$AF,$C$127,'[6]白单流水  导入新模板'!$AB:$AB,LEFT(LEFT(Q$3,4),4),'[6]白单流水  导入新模板'!$K:$K,$C141)</f>
        <v>0</v>
      </c>
      <c r="R141" s="48">
        <f>SUMIFS('[6]白单流水  导入新模板'!$S:$S,'[6]白单流水  导入新模板'!$C:$C,$A$2,'[6]白单流水  导入新模板'!$AF:$AF,$C$127,'[6]白单流水  导入新模板'!$AB:$AB,LEFT(LEFT(R$3,4),4),'[6]白单流水  导入新模板'!$K:$K,$C141)</f>
        <v>0</v>
      </c>
      <c r="S141" s="48">
        <f>SUMIFS('[6]白单流水  导入新模板'!$S:$S,'[6]白单流水  导入新模板'!$C:$C,$A$2,'[6]白单流水  导入新模板'!$AF:$AF,$C$127,'[6]白单流水  导入新模板'!$AB:$AB,LEFT(LEFT(S$3,4),4),'[6]白单流水  导入新模板'!$K:$K,$C141)</f>
        <v>0</v>
      </c>
      <c r="T141" s="48">
        <f>SUMIFS('[6]白单流水  导入新模板'!$S:$S,'[6]白单流水  导入新模板'!$C:$C,$A$2,'[6]白单流水  导入新模板'!$AF:$AF,$C$127,'[6]白单流水  导入新模板'!$AB:$AB,LEFT(LEFT(T$3,4),4),'[6]白单流水  导入新模板'!$K:$K,$C141)</f>
        <v>0</v>
      </c>
      <c r="U141" s="48">
        <f>SUMIFS('[6]白单流水  导入新模板'!$S:$S,'[6]白单流水  导入新模板'!$C:$C,$A$2,'[6]白单流水  导入新模板'!$AF:$AF,$C$127,'[6]白单流水  导入新模板'!$AB:$AB,LEFT(LEFT(U$3,4),4),'[6]白单流水  导入新模板'!$K:$K,$C141)</f>
        <v>0</v>
      </c>
      <c r="V141" s="48">
        <f>SUMIFS('[6]白单流水  导入新模板'!$S:$S,'[6]白单流水  导入新模板'!$C:$C,$A$2,'[6]白单流水  导入新模板'!$AF:$AF,$C$127,'[6]白单流水  导入新模板'!$AB:$AB,LEFT(LEFT(V$3,4),4),'[6]白单流水  导入新模板'!$K:$K,$C141)</f>
        <v>0</v>
      </c>
      <c r="W141" s="48">
        <f>SUMIFS('[6]白单流水  导入新模板'!$S:$S,'[6]白单流水  导入新模板'!$C:$C,$A$2,'[6]白单流水  导入新模板'!$AF:$AF,$C$127,'[6]白单流水  导入新模板'!$AB:$AB,LEFT(LEFT(W$3,4),4),'[6]白单流水  导入新模板'!$K:$K,$C141)</f>
        <v>0</v>
      </c>
      <c r="X141" s="48">
        <f>SUMIFS('[6]白单流水  导入新模板'!$S:$S,'[6]白单流水  导入新模板'!$C:$C,$A$2,'[6]白单流水  导入新模板'!$AF:$AF,$C$127,'[6]白单流水  导入新模板'!$AB:$AB,LEFT(LEFT(X$3,4),4),'[6]白单流水  导入新模板'!$K:$K,$C141)</f>
        <v>0</v>
      </c>
      <c r="Y141" s="48">
        <f>SUMIFS('[6]白单流水  导入新模板'!$S:$S,'[6]白单流水  导入新模板'!$C:$C,$A$2,'[6]白单流水  导入新模板'!$AF:$AF,$C$127,'[6]白单流水  导入新模板'!$AB:$AB,LEFT(LEFT(Y$3,4),4),'[6]白单流水  导入新模板'!$K:$K,$C141)</f>
        <v>0</v>
      </c>
      <c r="Z141" s="48">
        <f>SUMIFS('[6]白单流水  导入新模板'!$S:$S,'[6]白单流水  导入新模板'!$C:$C,$A$2,'[6]白单流水  导入新模板'!$AF:$AF,$C$127,'[6]白单流水  导入新模板'!$AB:$AB,LEFT(LEFT(Z$3,4),4),'[6]白单流水  导入新模板'!$K:$K,$C141)</f>
        <v>0</v>
      </c>
      <c r="AA141" s="48">
        <f>SUMIFS('[6]白单流水  导入新模板'!$S:$S,'[6]白单流水  导入新模板'!$C:$C,$A$2,'[6]白单流水  导入新模板'!$AF:$AF,$C$127,'[6]白单流水  导入新模板'!$AB:$AB,LEFT(LEFT(AA$3,4),4),'[6]白单流水  导入新模板'!$K:$K,$C141)</f>
        <v>0</v>
      </c>
      <c r="AB141" s="48">
        <f>SUMIFS('[6]白单流水  导入新模板'!$S:$S,'[6]白单流水  导入新模板'!$C:$C,$A$2,'[6]白单流水  导入新模板'!$AF:$AF,$C$127,'[6]白单流水  导入新模板'!$AB:$AB,LEFT(LEFT(AB$3,4),4),'[6]白单流水  导入新模板'!$K:$K,$C141)</f>
        <v>0</v>
      </c>
      <c r="AC141" s="48">
        <f>SUMIFS('[6]白单流水  导入新模板'!$S:$S,'[6]白单流水  导入新模板'!$C:$C,$A$2,'[6]白单流水  导入新模板'!$AF:$AF,$C$127,'[6]白单流水  导入新模板'!$AB:$AB,LEFT(LEFT(AC$3,4),4),'[6]白单流水  导入新模板'!$K:$K,$C141)</f>
        <v>0</v>
      </c>
      <c r="AD141" s="53">
        <f>D141-SUM(T141:AC141)</f>
        <v>0</v>
      </c>
      <c r="AE141" s="53">
        <f>SUM(AH141:AS141)</f>
        <v>0</v>
      </c>
      <c r="AF141" s="54"/>
      <c r="AG141" s="55">
        <f>AD141-AE141-AF141</f>
        <v>0</v>
      </c>
      <c r="AH141" s="48">
        <f>SUMIFS('[6]白单流水  导入新模板'!$S:$S,'[6]白单流水  导入新模板'!$C:$C,$A$2,'[6]白单流水  导入新模板'!$AF:$AF,$C$127,'[6]白单流水  导入新模板'!$AA:$AA,AH$3,'[6]白单流水  导入新模板'!$K:$K,$C141)</f>
        <v>0</v>
      </c>
      <c r="AI141" s="48">
        <f>SUMIFS('[6]白单流水  导入新模板'!$S:$S,'[6]白单流水  导入新模板'!$C:$C,$A$2,'[6]白单流水  导入新模板'!$AF:$AF,$C$127,'[6]白单流水  导入新模板'!$AA:$AA,AI$3,'[6]白单流水  导入新模板'!$K:$K,$C141)</f>
        <v>0</v>
      </c>
      <c r="AJ141" s="48">
        <f>SUMIFS('[6]白单流水  导入新模板'!$S:$S,'[6]白单流水  导入新模板'!$C:$C,$A$2,'[6]白单流水  导入新模板'!$AF:$AF,$C$127,'[6]白单流水  导入新模板'!$AA:$AA,AJ$3,'[6]白单流水  导入新模板'!$K:$K,$C141)</f>
        <v>0</v>
      </c>
      <c r="AK141" s="48">
        <f>SUMIFS('[6]白单流水  导入新模板'!$S:$S,'[6]白单流水  导入新模板'!$C:$C,$A$2,'[6]白单流水  导入新模板'!$AF:$AF,$C$127,'[6]白单流水  导入新模板'!$AA:$AA,AK$3,'[6]白单流水  导入新模板'!$K:$K,$C141)</f>
        <v>0</v>
      </c>
      <c r="AL141" s="48">
        <f>SUMIFS('[6]白单流水  导入新模板'!$S:$S,'[6]白单流水  导入新模板'!$C:$C,$A$2,'[6]白单流水  导入新模板'!$AF:$AF,$C$127,'[6]白单流水  导入新模板'!$AA:$AA,AL$3,'[6]白单流水  导入新模板'!$K:$K,$C141)</f>
        <v>0</v>
      </c>
      <c r="AM141" s="48">
        <f>SUMIFS('[6]白单流水  导入新模板'!$S:$S,'[6]白单流水  导入新模板'!$C:$C,$A$2,'[6]白单流水  导入新模板'!$AF:$AF,$C$127,'[6]白单流水  导入新模板'!$AA:$AA,AM$3,'[6]白单流水  导入新模板'!$K:$K,$C141)</f>
        <v>0</v>
      </c>
      <c r="AN141" s="48">
        <f>SUMIFS('[6]白单流水  导入新模板'!$S:$S,'[6]白单流水  导入新模板'!$C:$C,$A$2,'[6]白单流水  导入新模板'!$AF:$AF,$C$127,'[6]白单流水  导入新模板'!$AA:$AA,AN$3,'[6]白单流水  导入新模板'!$K:$K,$C141)</f>
        <v>0</v>
      </c>
      <c r="AO141" s="48">
        <f>SUMIFS('[6]白单流水  导入新模板'!$S:$S,'[6]白单流水  导入新模板'!$C:$C,$A$2,'[6]白单流水  导入新模板'!$AF:$AF,$C$127,'[6]白单流水  导入新模板'!$AA:$AA,AO$3,'[6]白单流水  导入新模板'!$K:$K,$C141)</f>
        <v>0</v>
      </c>
      <c r="AP141" s="48">
        <f>SUMIFS('[6]白单流水  导入新模板'!$S:$S,'[6]白单流水  导入新模板'!$C:$C,$A$2,'[6]白单流水  导入新模板'!$AF:$AF,$C$127,'[6]白单流水  导入新模板'!$AA:$AA,AP$3,'[6]白单流水  导入新模板'!$K:$K,$C141)</f>
        <v>0</v>
      </c>
      <c r="AQ141" s="48">
        <f>SUMIFS('[6]白单流水  导入新模板'!$S:$S,'[6]白单流水  导入新模板'!$C:$C,$A$2,'[6]白单流水  导入新模板'!$AF:$AF,$C$127,'[6]白单流水  导入新模板'!$AA:$AA,AQ$3,'[6]白单流水  导入新模板'!$K:$K,$C141)</f>
        <v>0</v>
      </c>
      <c r="AR141" s="48">
        <f>SUMIFS('[6]白单流水  导入新模板'!$S:$S,'[6]白单流水  导入新模板'!$C:$C,$A$2,'[6]白单流水  导入新模板'!$AF:$AF,$C$127,'[6]白单流水  导入新模板'!$AA:$AA,AR$3,'[6]白单流水  导入新模板'!$K:$K,$C141)</f>
        <v>0</v>
      </c>
      <c r="AS141" s="48">
        <f>SUMIFS('[6]白单流水  导入新模板'!$S:$S,'[6]白单流水  导入新模板'!$C:$C,$A$2,'[6]白单流水  导入新模板'!$AF:$AF,$C$127,'[6]白单流水  导入新模板'!$AA:$AA,AS$3,'[6]白单流水  导入新模板'!$K:$K,$C141)</f>
        <v>0</v>
      </c>
      <c r="AT141" s="56"/>
    </row>
    <row r="142" ht="15.6" spans="1:46">
      <c r="A142" s="41"/>
      <c r="B142" s="62"/>
      <c r="C142" s="65" t="s">
        <v>72</v>
      </c>
      <c r="D142" s="66"/>
      <c r="E142" s="66"/>
      <c r="F142" s="67"/>
      <c r="G142" s="68"/>
      <c r="H142" s="68"/>
      <c r="I142" s="51">
        <f t="array" ref="I142">SUMPRODUCT(('[6]白单流水  导入新模板'!$C:$C=$A$2)*('[6]白单流水  导入新模板'!$AF:$AF=$C$127)*('[6]白单流水  导入新模板'!$K:$K="代收")*(ISNUMBER(FIND(LEFT($C142,4),'[6]白单流水  导入新模板'!$M:$M,1))),'[6]白单流水  导入新模板'!$S:$S)</f>
        <v>0</v>
      </c>
      <c r="J142" s="68"/>
      <c r="K142" s="66"/>
      <c r="L142" s="48">
        <f>SUMIFS('[6]白单流水  导入新模板'!$S:$S,'[6]白单流水  导入新模板'!$C:$C,$A$2,'[6]白单流水  导入新模板'!$AF:$AF,$C$127,'[6]白单流水  导入新模板'!$AB:$AB,LEFT(LEFT(L$3,4),4),'[6]白单流水  导入新模板'!$K:$K,$C142)</f>
        <v>0</v>
      </c>
      <c r="M142" s="48">
        <f>SUMIFS('[6]白单流水  导入新模板'!$S:$S,'[6]白单流水  导入新模板'!$C:$C,$A$2,'[6]白单流水  导入新模板'!$AF:$AF,$C$127,'[6]白单流水  导入新模板'!$AB:$AB,LEFT(LEFT(M$3,4),4),'[6]白单流水  导入新模板'!$K:$K,$C142)</f>
        <v>0</v>
      </c>
      <c r="N142" s="48">
        <f>SUMIFS('[6]白单流水  导入新模板'!$S:$S,'[6]白单流水  导入新模板'!$C:$C,$A$2,'[6]白单流水  导入新模板'!$AF:$AF,$C$127,'[6]白单流水  导入新模板'!$AB:$AB,LEFT(LEFT(N$3,4),4),'[6]白单流水  导入新模板'!$K:$K,$C142)</f>
        <v>0</v>
      </c>
      <c r="O142" s="48">
        <f>SUMIFS('[6]白单流水  导入新模板'!$S:$S,'[6]白单流水  导入新模板'!$C:$C,$A$2,'[6]白单流水  导入新模板'!$AF:$AF,$C$127,'[6]白单流水  导入新模板'!$AB:$AB,LEFT(LEFT(O$3,4),4),'[6]白单流水  导入新模板'!$K:$K,$C142)</f>
        <v>0</v>
      </c>
      <c r="P142" s="48">
        <f>SUMIFS('[6]白单流水  导入新模板'!$S:$S,'[6]白单流水  导入新模板'!$C:$C,$A$2,'[6]白单流水  导入新模板'!$AF:$AF,$C$127,'[6]白单流水  导入新模板'!$AB:$AB,LEFT(LEFT(P$3,4),4),'[6]白单流水  导入新模板'!$K:$K,$C142)</f>
        <v>0</v>
      </c>
      <c r="Q142" s="48">
        <f>SUMIFS('[6]白单流水  导入新模板'!$S:$S,'[6]白单流水  导入新模板'!$C:$C,$A$2,'[6]白单流水  导入新模板'!$AF:$AF,$C$127,'[6]白单流水  导入新模板'!$AB:$AB,LEFT(LEFT(Q$3,4),4),'[6]白单流水  导入新模板'!$K:$K,$C142)</f>
        <v>0</v>
      </c>
      <c r="R142" s="48">
        <f>SUMIFS('[6]白单流水  导入新模板'!$S:$S,'[6]白单流水  导入新模板'!$C:$C,$A$2,'[6]白单流水  导入新模板'!$AF:$AF,$C$127,'[6]白单流水  导入新模板'!$AB:$AB,LEFT(LEFT(R$3,4),4),'[6]白单流水  导入新模板'!$K:$K,$C142)</f>
        <v>0</v>
      </c>
      <c r="S142" s="48">
        <f>SUMIFS('[6]白单流水  导入新模板'!$S:$S,'[6]白单流水  导入新模板'!$C:$C,$A$2,'[6]白单流水  导入新模板'!$AF:$AF,$C$127,'[6]白单流水  导入新模板'!$AB:$AB,LEFT(LEFT(S$3,4),4),'[6]白单流水  导入新模板'!$K:$K,$C142)</f>
        <v>0</v>
      </c>
      <c r="T142" s="48">
        <f>SUMIFS('[6]白单流水  导入新模板'!$S:$S,'[6]白单流水  导入新模板'!$C:$C,$A$2,'[6]白单流水  导入新模板'!$AF:$AF,$C$127,'[6]白单流水  导入新模板'!$AB:$AB,LEFT(LEFT(T$3,4),4),'[6]白单流水  导入新模板'!$K:$K,$C142)</f>
        <v>0</v>
      </c>
      <c r="U142" s="48">
        <f>SUMIFS('[6]白单流水  导入新模板'!$S:$S,'[6]白单流水  导入新模板'!$C:$C,$A$2,'[6]白单流水  导入新模板'!$AF:$AF,$C$127,'[6]白单流水  导入新模板'!$AB:$AB,LEFT(LEFT(U$3,4),4),'[6]白单流水  导入新模板'!$K:$K,$C142)</f>
        <v>0</v>
      </c>
      <c r="V142" s="48">
        <f>SUMIFS('[6]白单流水  导入新模板'!$S:$S,'[6]白单流水  导入新模板'!$C:$C,$A$2,'[6]白单流水  导入新模板'!$AF:$AF,$C$127,'[6]白单流水  导入新模板'!$AB:$AB,LEFT(LEFT(V$3,4),4),'[6]白单流水  导入新模板'!$K:$K,$C142)</f>
        <v>0</v>
      </c>
      <c r="W142" s="48">
        <f>SUMIFS('[6]白单流水  导入新模板'!$S:$S,'[6]白单流水  导入新模板'!$C:$C,$A$2,'[6]白单流水  导入新模板'!$AF:$AF,$C$127,'[6]白单流水  导入新模板'!$AB:$AB,LEFT(LEFT(W$3,4),4),'[6]白单流水  导入新模板'!$K:$K,$C142)</f>
        <v>0</v>
      </c>
      <c r="X142" s="48">
        <f>SUMIFS('[6]白单流水  导入新模板'!$S:$S,'[6]白单流水  导入新模板'!$C:$C,$A$2,'[6]白单流水  导入新模板'!$AF:$AF,$C$127,'[6]白单流水  导入新模板'!$AB:$AB,LEFT(LEFT(X$3,4),4),'[6]白单流水  导入新模板'!$K:$K,$C142)</f>
        <v>0</v>
      </c>
      <c r="Y142" s="48">
        <f>SUMIFS('[6]白单流水  导入新模板'!$S:$S,'[6]白单流水  导入新模板'!$C:$C,$A$2,'[6]白单流水  导入新模板'!$AF:$AF,$C$127,'[6]白单流水  导入新模板'!$AB:$AB,LEFT(LEFT(Y$3,4),4),'[6]白单流水  导入新模板'!$K:$K,$C142)</f>
        <v>0</v>
      </c>
      <c r="Z142" s="48">
        <f>SUMIFS('[6]白单流水  导入新模板'!$S:$S,'[6]白单流水  导入新模板'!$C:$C,$A$2,'[6]白单流水  导入新模板'!$AF:$AF,$C$127,'[6]白单流水  导入新模板'!$AB:$AB,LEFT(LEFT(Z$3,4),4),'[6]白单流水  导入新模板'!$K:$K,$C142)</f>
        <v>0</v>
      </c>
      <c r="AA142" s="48">
        <f>SUMIFS('[6]白单流水  导入新模板'!$S:$S,'[6]白单流水  导入新模板'!$C:$C,$A$2,'[6]白单流水  导入新模板'!$AF:$AF,$C$127,'[6]白单流水  导入新模板'!$AB:$AB,LEFT(LEFT(AA$3,4),4),'[6]白单流水  导入新模板'!$K:$K,$C142)</f>
        <v>0</v>
      </c>
      <c r="AB142" s="48">
        <f>SUMIFS('[6]白单流水  导入新模板'!$S:$S,'[6]白单流水  导入新模板'!$C:$C,$A$2,'[6]白单流水  导入新模板'!$AF:$AF,$C$127,'[6]白单流水  导入新模板'!$AB:$AB,LEFT(LEFT(AB$3,4),4),'[6]白单流水  导入新模板'!$K:$K,$C142)</f>
        <v>0</v>
      </c>
      <c r="AC142" s="48">
        <f>SUMIFS('[6]白单流水  导入新模板'!$S:$S,'[6]白单流水  导入新模板'!$C:$C,$A$2,'[6]白单流水  导入新模板'!$AF:$AF,$C$127,'[6]白单流水  导入新模板'!$AB:$AB,LEFT(LEFT(AC$3,4),4),'[6]白单流水  导入新模板'!$K:$K,$C142)</f>
        <v>0</v>
      </c>
      <c r="AD142" s="53">
        <f>D142-SUM(T142:AC142)</f>
        <v>0</v>
      </c>
      <c r="AE142" s="53">
        <f>SUM(AH142:AS142)</f>
        <v>0</v>
      </c>
      <c r="AF142" s="54"/>
      <c r="AG142" s="55">
        <f>AD142-AE142-AF142</f>
        <v>0</v>
      </c>
      <c r="AH142" s="48">
        <f>SUMIFS('[6]白单流水  导入新模板'!$S:$S,'[6]白单流水  导入新模板'!$C:$C,$A$2,'[6]白单流水  导入新模板'!$AF:$AF,$C$127,'[6]白单流水  导入新模板'!$AA:$AA,AH$3,'[6]白单流水  导入新模板'!$K:$K,$C142)</f>
        <v>0</v>
      </c>
      <c r="AI142" s="48">
        <f>SUMIFS('[6]白单流水  导入新模板'!$S:$S,'[6]白单流水  导入新模板'!$C:$C,$A$2,'[6]白单流水  导入新模板'!$AF:$AF,$C$127,'[6]白单流水  导入新模板'!$AA:$AA,AI$3,'[6]白单流水  导入新模板'!$K:$K,$C142)</f>
        <v>0</v>
      </c>
      <c r="AJ142" s="48">
        <f>SUMIFS('[6]白单流水  导入新模板'!$S:$S,'[6]白单流水  导入新模板'!$C:$C,$A$2,'[6]白单流水  导入新模板'!$AF:$AF,$C$127,'[6]白单流水  导入新模板'!$AA:$AA,AJ$3,'[6]白单流水  导入新模板'!$K:$K,$C142)</f>
        <v>0</v>
      </c>
      <c r="AK142" s="48">
        <f>SUMIFS('[6]白单流水  导入新模板'!$S:$S,'[6]白单流水  导入新模板'!$C:$C,$A$2,'[6]白单流水  导入新模板'!$AF:$AF,$C$127,'[6]白单流水  导入新模板'!$AA:$AA,AK$3,'[6]白单流水  导入新模板'!$K:$K,$C142)</f>
        <v>0</v>
      </c>
      <c r="AL142" s="48">
        <f>SUMIFS('[6]白单流水  导入新模板'!$S:$S,'[6]白单流水  导入新模板'!$C:$C,$A$2,'[6]白单流水  导入新模板'!$AF:$AF,$C$127,'[6]白单流水  导入新模板'!$AA:$AA,AL$3,'[6]白单流水  导入新模板'!$K:$K,$C142)</f>
        <v>0</v>
      </c>
      <c r="AM142" s="48">
        <f>SUMIFS('[6]白单流水  导入新模板'!$S:$S,'[6]白单流水  导入新模板'!$C:$C,$A$2,'[6]白单流水  导入新模板'!$AF:$AF,$C$127,'[6]白单流水  导入新模板'!$AA:$AA,AM$3,'[6]白单流水  导入新模板'!$K:$K,$C142)</f>
        <v>0</v>
      </c>
      <c r="AN142" s="48">
        <f>SUMIFS('[6]白单流水  导入新模板'!$S:$S,'[6]白单流水  导入新模板'!$C:$C,$A$2,'[6]白单流水  导入新模板'!$AF:$AF,$C$127,'[6]白单流水  导入新模板'!$AA:$AA,AN$3,'[6]白单流水  导入新模板'!$K:$K,$C142)</f>
        <v>0</v>
      </c>
      <c r="AO142" s="48">
        <f>SUMIFS('[6]白单流水  导入新模板'!$S:$S,'[6]白单流水  导入新模板'!$C:$C,$A$2,'[6]白单流水  导入新模板'!$AF:$AF,$C$127,'[6]白单流水  导入新模板'!$AA:$AA,AO$3,'[6]白单流水  导入新模板'!$K:$K,$C142)</f>
        <v>0</v>
      </c>
      <c r="AP142" s="48">
        <f>SUMIFS('[6]白单流水  导入新模板'!$S:$S,'[6]白单流水  导入新模板'!$C:$C,$A$2,'[6]白单流水  导入新模板'!$AF:$AF,$C$127,'[6]白单流水  导入新模板'!$AA:$AA,AP$3,'[6]白单流水  导入新模板'!$K:$K,$C142)</f>
        <v>0</v>
      </c>
      <c r="AQ142" s="48">
        <f>SUMIFS('[6]白单流水  导入新模板'!$S:$S,'[6]白单流水  导入新模板'!$C:$C,$A$2,'[6]白单流水  导入新模板'!$AF:$AF,$C$127,'[6]白单流水  导入新模板'!$AA:$AA,AQ$3,'[6]白单流水  导入新模板'!$K:$K,$C142)</f>
        <v>0</v>
      </c>
      <c r="AR142" s="48">
        <f>SUMIFS('[6]白单流水  导入新模板'!$S:$S,'[6]白单流水  导入新模板'!$C:$C,$A$2,'[6]白单流水  导入新模板'!$AF:$AF,$C$127,'[6]白单流水  导入新模板'!$AA:$AA,AR$3,'[6]白单流水  导入新模板'!$K:$K,$C142)</f>
        <v>0</v>
      </c>
      <c r="AS142" s="48">
        <f>SUMIFS('[6]白单流水  导入新模板'!$S:$S,'[6]白单流水  导入新模板'!$C:$C,$A$2,'[6]白单流水  导入新模板'!$AF:$AF,$C$127,'[6]白单流水  导入新模板'!$AA:$AA,AS$3,'[6]白单流水  导入新模板'!$K:$K,$C142)</f>
        <v>0</v>
      </c>
      <c r="AT142" s="69"/>
    </row>
    <row r="143" ht="15.6" spans="1:46">
      <c r="A143" s="41"/>
      <c r="B143" s="62"/>
      <c r="C143" s="65" t="s">
        <v>73</v>
      </c>
      <c r="D143" s="52"/>
      <c r="E143" s="52"/>
      <c r="F143" s="59"/>
      <c r="G143" s="60"/>
      <c r="H143" s="60"/>
      <c r="I143" s="51">
        <f t="array" ref="I143">SUMPRODUCT(('[6]白单流水  导入新模板'!$C:$C=$A$2)*('[6]白单流水  导入新模板'!$AF:$AF=$C$127)*('[6]白单流水  导入新模板'!$K:$K="代收")*(ISNUMBER(FIND(LEFT($C143,4),'[6]白单流水  导入新模板'!$M:$M,1))),'[6]白单流水  导入新模板'!$S:$S)</f>
        <v>0</v>
      </c>
      <c r="J143" s="60"/>
      <c r="K143" s="52"/>
      <c r="L143" s="48">
        <f>SUMIFS('[6]白单流水  导入新模板'!$S:$S,'[6]白单流水  导入新模板'!$C:$C,$A$2,'[6]白单流水  导入新模板'!$AF:$AF,$C$127,'[6]白单流水  导入新模板'!$AB:$AB,LEFT(LEFT(L$3,4),4),'[6]白单流水  导入新模板'!$K:$K,$C143)</f>
        <v>0</v>
      </c>
      <c r="M143" s="48">
        <f>SUMIFS('[6]白单流水  导入新模板'!$S:$S,'[6]白单流水  导入新模板'!$C:$C,$A$2,'[6]白单流水  导入新模板'!$AF:$AF,$C$127,'[6]白单流水  导入新模板'!$AB:$AB,LEFT(LEFT(M$3,4),4),'[6]白单流水  导入新模板'!$K:$K,$C143)</f>
        <v>0</v>
      </c>
      <c r="N143" s="48">
        <f>SUMIFS('[6]白单流水  导入新模板'!$S:$S,'[6]白单流水  导入新模板'!$C:$C,$A$2,'[6]白单流水  导入新模板'!$AF:$AF,$C$127,'[6]白单流水  导入新模板'!$AB:$AB,LEFT(LEFT(N$3,4),4),'[6]白单流水  导入新模板'!$K:$K,$C143)</f>
        <v>0</v>
      </c>
      <c r="O143" s="48">
        <f>SUMIFS('[6]白单流水  导入新模板'!$S:$S,'[6]白单流水  导入新模板'!$C:$C,$A$2,'[6]白单流水  导入新模板'!$AF:$AF,$C$127,'[6]白单流水  导入新模板'!$AB:$AB,LEFT(LEFT(O$3,4),4),'[6]白单流水  导入新模板'!$K:$K,$C143)</f>
        <v>0</v>
      </c>
      <c r="P143" s="48">
        <f>SUMIFS('[6]白单流水  导入新模板'!$S:$S,'[6]白单流水  导入新模板'!$C:$C,$A$2,'[6]白单流水  导入新模板'!$AF:$AF,$C$127,'[6]白单流水  导入新模板'!$AB:$AB,LEFT(LEFT(P$3,4),4),'[6]白单流水  导入新模板'!$K:$K,$C143)</f>
        <v>0</v>
      </c>
      <c r="Q143" s="48">
        <f>SUMIFS('[6]白单流水  导入新模板'!$S:$S,'[6]白单流水  导入新模板'!$C:$C,$A$2,'[6]白单流水  导入新模板'!$AF:$AF,$C$127,'[6]白单流水  导入新模板'!$AB:$AB,LEFT(LEFT(Q$3,4),4),'[6]白单流水  导入新模板'!$K:$K,$C143)</f>
        <v>0</v>
      </c>
      <c r="R143" s="48">
        <f>SUMIFS('[6]白单流水  导入新模板'!$S:$S,'[6]白单流水  导入新模板'!$C:$C,$A$2,'[6]白单流水  导入新模板'!$AF:$AF,$C$127,'[6]白单流水  导入新模板'!$AB:$AB,LEFT(LEFT(R$3,4),4),'[6]白单流水  导入新模板'!$K:$K,$C143)</f>
        <v>0</v>
      </c>
      <c r="S143" s="48">
        <f>SUMIFS('[6]白单流水  导入新模板'!$S:$S,'[6]白单流水  导入新模板'!$C:$C,$A$2,'[6]白单流水  导入新模板'!$AF:$AF,$C$127,'[6]白单流水  导入新模板'!$AB:$AB,LEFT(LEFT(S$3,4),4),'[6]白单流水  导入新模板'!$K:$K,$C143)</f>
        <v>0</v>
      </c>
      <c r="T143" s="48">
        <f>SUMIFS('[6]白单流水  导入新模板'!$S:$S,'[6]白单流水  导入新模板'!$C:$C,$A$2,'[6]白单流水  导入新模板'!$AF:$AF,$C$127,'[6]白单流水  导入新模板'!$AB:$AB,LEFT(LEFT(T$3,4),4),'[6]白单流水  导入新模板'!$K:$K,$C143)</f>
        <v>0</v>
      </c>
      <c r="U143" s="48">
        <f>SUMIFS('[6]白单流水  导入新模板'!$S:$S,'[6]白单流水  导入新模板'!$C:$C,$A$2,'[6]白单流水  导入新模板'!$AF:$AF,$C$127,'[6]白单流水  导入新模板'!$AB:$AB,LEFT(LEFT(U$3,4),4),'[6]白单流水  导入新模板'!$K:$K,$C143)</f>
        <v>0</v>
      </c>
      <c r="V143" s="48">
        <f>SUMIFS('[6]白单流水  导入新模板'!$S:$S,'[6]白单流水  导入新模板'!$C:$C,$A$2,'[6]白单流水  导入新模板'!$AF:$AF,$C$127,'[6]白单流水  导入新模板'!$AB:$AB,LEFT(LEFT(V$3,4),4),'[6]白单流水  导入新模板'!$K:$K,$C143)</f>
        <v>0</v>
      </c>
      <c r="W143" s="48">
        <f>SUMIFS('[6]白单流水  导入新模板'!$S:$S,'[6]白单流水  导入新模板'!$C:$C,$A$2,'[6]白单流水  导入新模板'!$AF:$AF,$C$127,'[6]白单流水  导入新模板'!$AB:$AB,LEFT(LEFT(W$3,4),4),'[6]白单流水  导入新模板'!$K:$K,$C143)</f>
        <v>0</v>
      </c>
      <c r="X143" s="48">
        <f>SUMIFS('[6]白单流水  导入新模板'!$S:$S,'[6]白单流水  导入新模板'!$C:$C,$A$2,'[6]白单流水  导入新模板'!$AF:$AF,$C$127,'[6]白单流水  导入新模板'!$AB:$AB,LEFT(LEFT(X$3,4),4),'[6]白单流水  导入新模板'!$K:$K,$C143)</f>
        <v>0</v>
      </c>
      <c r="Y143" s="48">
        <f>SUMIFS('[6]白单流水  导入新模板'!$S:$S,'[6]白单流水  导入新模板'!$C:$C,$A$2,'[6]白单流水  导入新模板'!$AF:$AF,$C$127,'[6]白单流水  导入新模板'!$AB:$AB,LEFT(LEFT(Y$3,4),4),'[6]白单流水  导入新模板'!$K:$K,$C143)</f>
        <v>0</v>
      </c>
      <c r="Z143" s="48">
        <f>SUMIFS('[6]白单流水  导入新模板'!$S:$S,'[6]白单流水  导入新模板'!$C:$C,$A$2,'[6]白单流水  导入新模板'!$AF:$AF,$C$127,'[6]白单流水  导入新模板'!$AB:$AB,LEFT(LEFT(Z$3,4),4),'[6]白单流水  导入新模板'!$K:$K,$C143)</f>
        <v>0</v>
      </c>
      <c r="AA143" s="48">
        <f>SUMIFS('[6]白单流水  导入新模板'!$S:$S,'[6]白单流水  导入新模板'!$C:$C,$A$2,'[6]白单流水  导入新模板'!$AF:$AF,$C$127,'[6]白单流水  导入新模板'!$AB:$AB,LEFT(LEFT(AA$3,4),4),'[6]白单流水  导入新模板'!$K:$K,$C143)</f>
        <v>0</v>
      </c>
      <c r="AB143" s="48">
        <f>SUMIFS('[6]白单流水  导入新模板'!$S:$S,'[6]白单流水  导入新模板'!$C:$C,$A$2,'[6]白单流水  导入新模板'!$AF:$AF,$C$127,'[6]白单流水  导入新模板'!$AB:$AB,LEFT(LEFT(AB$3,4),4),'[6]白单流水  导入新模板'!$K:$K,$C143)</f>
        <v>0</v>
      </c>
      <c r="AC143" s="48">
        <f>SUMIFS('[6]白单流水  导入新模板'!$S:$S,'[6]白单流水  导入新模板'!$C:$C,$A$2,'[6]白单流水  导入新模板'!$AF:$AF,$C$127,'[6]白单流水  导入新模板'!$AB:$AB,LEFT(LEFT(AC$3,4),4),'[6]白单流水  导入新模板'!$K:$K,$C143)</f>
        <v>0</v>
      </c>
      <c r="AD143" s="53">
        <f>D143-SUM(T143:AC143)</f>
        <v>0</v>
      </c>
      <c r="AE143" s="53">
        <f>SUM(AH143:AS143)</f>
        <v>0</v>
      </c>
      <c r="AF143" s="54"/>
      <c r="AG143" s="55">
        <f>AD143-AE143-AF143</f>
        <v>0</v>
      </c>
      <c r="AH143" s="48">
        <f>SUMIFS('[6]白单流水  导入新模板'!$S:$S,'[6]白单流水  导入新模板'!$C:$C,$A$2,'[6]白单流水  导入新模板'!$AF:$AF,$C$127,'[6]白单流水  导入新模板'!$AA:$AA,AH$3,'[6]白单流水  导入新模板'!$K:$K,$C143)</f>
        <v>0</v>
      </c>
      <c r="AI143" s="48">
        <f>SUMIFS('[6]白单流水  导入新模板'!$S:$S,'[6]白单流水  导入新模板'!$C:$C,$A$2,'[6]白单流水  导入新模板'!$AF:$AF,$C$127,'[6]白单流水  导入新模板'!$AA:$AA,AI$3,'[6]白单流水  导入新模板'!$K:$K,$C143)</f>
        <v>0</v>
      </c>
      <c r="AJ143" s="48">
        <f>SUMIFS('[6]白单流水  导入新模板'!$S:$S,'[6]白单流水  导入新模板'!$C:$C,$A$2,'[6]白单流水  导入新模板'!$AF:$AF,$C$127,'[6]白单流水  导入新模板'!$AA:$AA,AJ$3,'[6]白单流水  导入新模板'!$K:$K,$C143)</f>
        <v>0</v>
      </c>
      <c r="AK143" s="48">
        <f>SUMIFS('[6]白单流水  导入新模板'!$S:$S,'[6]白单流水  导入新模板'!$C:$C,$A$2,'[6]白单流水  导入新模板'!$AF:$AF,$C$127,'[6]白单流水  导入新模板'!$AA:$AA,AK$3,'[6]白单流水  导入新模板'!$K:$K,$C143)</f>
        <v>0</v>
      </c>
      <c r="AL143" s="48">
        <f>SUMIFS('[6]白单流水  导入新模板'!$S:$S,'[6]白单流水  导入新模板'!$C:$C,$A$2,'[6]白单流水  导入新模板'!$AF:$AF,$C$127,'[6]白单流水  导入新模板'!$AA:$AA,AL$3,'[6]白单流水  导入新模板'!$K:$K,$C143)</f>
        <v>0</v>
      </c>
      <c r="AM143" s="48">
        <f>SUMIFS('[6]白单流水  导入新模板'!$S:$S,'[6]白单流水  导入新模板'!$C:$C,$A$2,'[6]白单流水  导入新模板'!$AF:$AF,$C$127,'[6]白单流水  导入新模板'!$AA:$AA,AM$3,'[6]白单流水  导入新模板'!$K:$K,$C143)</f>
        <v>0</v>
      </c>
      <c r="AN143" s="48">
        <f>SUMIFS('[6]白单流水  导入新模板'!$S:$S,'[6]白单流水  导入新模板'!$C:$C,$A$2,'[6]白单流水  导入新模板'!$AF:$AF,$C$127,'[6]白单流水  导入新模板'!$AA:$AA,AN$3,'[6]白单流水  导入新模板'!$K:$K,$C143)</f>
        <v>0</v>
      </c>
      <c r="AO143" s="48">
        <f>SUMIFS('[6]白单流水  导入新模板'!$S:$S,'[6]白单流水  导入新模板'!$C:$C,$A$2,'[6]白单流水  导入新模板'!$AF:$AF,$C$127,'[6]白单流水  导入新模板'!$AA:$AA,AO$3,'[6]白单流水  导入新模板'!$K:$K,$C143)</f>
        <v>0</v>
      </c>
      <c r="AP143" s="48">
        <f>SUMIFS('[6]白单流水  导入新模板'!$S:$S,'[6]白单流水  导入新模板'!$C:$C,$A$2,'[6]白单流水  导入新模板'!$AF:$AF,$C$127,'[6]白单流水  导入新模板'!$AA:$AA,AP$3,'[6]白单流水  导入新模板'!$K:$K,$C143)</f>
        <v>0</v>
      </c>
      <c r="AQ143" s="48">
        <f>SUMIFS('[6]白单流水  导入新模板'!$S:$S,'[6]白单流水  导入新模板'!$C:$C,$A$2,'[6]白单流水  导入新模板'!$AF:$AF,$C$127,'[6]白单流水  导入新模板'!$AA:$AA,AQ$3,'[6]白单流水  导入新模板'!$K:$K,$C143)</f>
        <v>0</v>
      </c>
      <c r="AR143" s="48">
        <f>SUMIFS('[6]白单流水  导入新模板'!$S:$S,'[6]白单流水  导入新模板'!$C:$C,$A$2,'[6]白单流水  导入新模板'!$AF:$AF,$C$127,'[6]白单流水  导入新模板'!$AA:$AA,AR$3,'[6]白单流水  导入新模板'!$K:$K,$C143)</f>
        <v>0</v>
      </c>
      <c r="AS143" s="48">
        <f>SUMIFS('[6]白单流水  导入新模板'!$S:$S,'[6]白单流水  导入新模板'!$C:$C,$A$2,'[6]白单流水  导入新模板'!$AF:$AF,$C$127,'[6]白单流水  导入新模板'!$AA:$AA,AS$3,'[6]白单流水  导入新模板'!$K:$K,$C143)</f>
        <v>0</v>
      </c>
      <c r="AT143" s="56"/>
    </row>
    <row r="144" ht="15.6" spans="1:46">
      <c r="A144" s="41"/>
      <c r="B144" s="62"/>
      <c r="C144" s="65" t="s">
        <v>74</v>
      </c>
      <c r="D144" s="66"/>
      <c r="E144" s="66"/>
      <c r="F144" s="67"/>
      <c r="G144" s="68"/>
      <c r="H144" s="68"/>
      <c r="I144" s="51">
        <f t="array" ref="I144">SUMPRODUCT(('[6]白单流水  导入新模板'!$C:$C=$A$2)*('[6]白单流水  导入新模板'!$AF:$AF=$C$127)*('[6]白单流水  导入新模板'!$K:$K="代收")*(ISNUMBER(FIND(LEFT($C144,4),'[6]白单流水  导入新模板'!$M:$M,1))),'[6]白单流水  导入新模板'!$S:$S)</f>
        <v>0</v>
      </c>
      <c r="J144" s="68"/>
      <c r="K144" s="66"/>
      <c r="L144" s="48">
        <f>SUMIFS('[6]白单流水  导入新模板'!$S:$S,'[6]白单流水  导入新模板'!$C:$C,$A$2,'[6]白单流水  导入新模板'!$AF:$AF,$C$127,'[6]白单流水  导入新模板'!$AB:$AB,LEFT(LEFT(L$3,4),4),'[6]白单流水  导入新模板'!$K:$K,$C144)</f>
        <v>0</v>
      </c>
      <c r="M144" s="48">
        <f>SUMIFS('[6]白单流水  导入新模板'!$S:$S,'[6]白单流水  导入新模板'!$C:$C,$A$2,'[6]白单流水  导入新模板'!$AF:$AF,$C$127,'[6]白单流水  导入新模板'!$AB:$AB,LEFT(LEFT(M$3,4),4),'[6]白单流水  导入新模板'!$K:$K,$C144)</f>
        <v>0</v>
      </c>
      <c r="N144" s="48">
        <f>SUMIFS('[6]白单流水  导入新模板'!$S:$S,'[6]白单流水  导入新模板'!$C:$C,$A$2,'[6]白单流水  导入新模板'!$AF:$AF,$C$127,'[6]白单流水  导入新模板'!$AB:$AB,LEFT(LEFT(N$3,4),4),'[6]白单流水  导入新模板'!$K:$K,$C144)</f>
        <v>0</v>
      </c>
      <c r="O144" s="48">
        <f>SUMIFS('[6]白单流水  导入新模板'!$S:$S,'[6]白单流水  导入新模板'!$C:$C,$A$2,'[6]白单流水  导入新模板'!$AF:$AF,$C$127,'[6]白单流水  导入新模板'!$AB:$AB,LEFT(LEFT(O$3,4),4),'[6]白单流水  导入新模板'!$K:$K,$C144)</f>
        <v>0</v>
      </c>
      <c r="P144" s="48">
        <f>SUMIFS('[6]白单流水  导入新模板'!$S:$S,'[6]白单流水  导入新模板'!$C:$C,$A$2,'[6]白单流水  导入新模板'!$AF:$AF,$C$127,'[6]白单流水  导入新模板'!$AB:$AB,LEFT(LEFT(P$3,4),4),'[6]白单流水  导入新模板'!$K:$K,$C144)</f>
        <v>0</v>
      </c>
      <c r="Q144" s="48">
        <f>SUMIFS('[6]白单流水  导入新模板'!$S:$S,'[6]白单流水  导入新模板'!$C:$C,$A$2,'[6]白单流水  导入新模板'!$AF:$AF,$C$127,'[6]白单流水  导入新模板'!$AB:$AB,LEFT(LEFT(Q$3,4),4),'[6]白单流水  导入新模板'!$K:$K,$C144)</f>
        <v>0</v>
      </c>
      <c r="R144" s="48">
        <f>SUMIFS('[6]白单流水  导入新模板'!$S:$S,'[6]白单流水  导入新模板'!$C:$C,$A$2,'[6]白单流水  导入新模板'!$AF:$AF,$C$127,'[6]白单流水  导入新模板'!$AB:$AB,LEFT(LEFT(R$3,4),4),'[6]白单流水  导入新模板'!$K:$K,$C144)</f>
        <v>0</v>
      </c>
      <c r="S144" s="48">
        <f>SUMIFS('[6]白单流水  导入新模板'!$S:$S,'[6]白单流水  导入新模板'!$C:$C,$A$2,'[6]白单流水  导入新模板'!$AF:$AF,$C$127,'[6]白单流水  导入新模板'!$AB:$AB,LEFT(LEFT(S$3,4),4),'[6]白单流水  导入新模板'!$K:$K,$C144)</f>
        <v>0</v>
      </c>
      <c r="T144" s="48">
        <f>SUMIFS('[6]白单流水  导入新模板'!$S:$S,'[6]白单流水  导入新模板'!$C:$C,$A$2,'[6]白单流水  导入新模板'!$AF:$AF,$C$127,'[6]白单流水  导入新模板'!$AB:$AB,LEFT(LEFT(T$3,4),4),'[6]白单流水  导入新模板'!$K:$K,$C144)</f>
        <v>0</v>
      </c>
      <c r="U144" s="48">
        <f>SUMIFS('[6]白单流水  导入新模板'!$S:$S,'[6]白单流水  导入新模板'!$C:$C,$A$2,'[6]白单流水  导入新模板'!$AF:$AF,$C$127,'[6]白单流水  导入新模板'!$AB:$AB,LEFT(LEFT(U$3,4),4),'[6]白单流水  导入新模板'!$K:$K,$C144)</f>
        <v>0</v>
      </c>
      <c r="V144" s="48">
        <f>SUMIFS('[6]白单流水  导入新模板'!$S:$S,'[6]白单流水  导入新模板'!$C:$C,$A$2,'[6]白单流水  导入新模板'!$AF:$AF,$C$127,'[6]白单流水  导入新模板'!$AB:$AB,LEFT(LEFT(V$3,4),4),'[6]白单流水  导入新模板'!$K:$K,$C144)</f>
        <v>0</v>
      </c>
      <c r="W144" s="48">
        <f>SUMIFS('[6]白单流水  导入新模板'!$S:$S,'[6]白单流水  导入新模板'!$C:$C,$A$2,'[6]白单流水  导入新模板'!$AF:$AF,$C$127,'[6]白单流水  导入新模板'!$AB:$AB,LEFT(LEFT(W$3,4),4),'[6]白单流水  导入新模板'!$K:$K,$C144)</f>
        <v>0</v>
      </c>
      <c r="X144" s="48">
        <f>SUMIFS('[6]白单流水  导入新模板'!$S:$S,'[6]白单流水  导入新模板'!$C:$C,$A$2,'[6]白单流水  导入新模板'!$AF:$AF,$C$127,'[6]白单流水  导入新模板'!$AB:$AB,LEFT(LEFT(X$3,4),4),'[6]白单流水  导入新模板'!$K:$K,$C144)</f>
        <v>0</v>
      </c>
      <c r="Y144" s="48">
        <f>SUMIFS('[6]白单流水  导入新模板'!$S:$S,'[6]白单流水  导入新模板'!$C:$C,$A$2,'[6]白单流水  导入新模板'!$AF:$AF,$C$127,'[6]白单流水  导入新模板'!$AB:$AB,LEFT(LEFT(Y$3,4),4),'[6]白单流水  导入新模板'!$K:$K,$C144)</f>
        <v>0</v>
      </c>
      <c r="Z144" s="48">
        <f>SUMIFS('[6]白单流水  导入新模板'!$S:$S,'[6]白单流水  导入新模板'!$C:$C,$A$2,'[6]白单流水  导入新模板'!$AF:$AF,$C$127,'[6]白单流水  导入新模板'!$AB:$AB,LEFT(LEFT(Z$3,4),4),'[6]白单流水  导入新模板'!$K:$K,$C144)</f>
        <v>0</v>
      </c>
      <c r="AA144" s="48">
        <f>SUMIFS('[6]白单流水  导入新模板'!$S:$S,'[6]白单流水  导入新模板'!$C:$C,$A$2,'[6]白单流水  导入新模板'!$AF:$AF,$C$127,'[6]白单流水  导入新模板'!$AB:$AB,LEFT(LEFT(AA$3,4),4),'[6]白单流水  导入新模板'!$K:$K,$C144)</f>
        <v>0</v>
      </c>
      <c r="AB144" s="48">
        <f>SUMIFS('[6]白单流水  导入新模板'!$S:$S,'[6]白单流水  导入新模板'!$C:$C,$A$2,'[6]白单流水  导入新模板'!$AF:$AF,$C$127,'[6]白单流水  导入新模板'!$AB:$AB,LEFT(LEFT(AB$3,4),4),'[6]白单流水  导入新模板'!$K:$K,$C144)</f>
        <v>0</v>
      </c>
      <c r="AC144" s="48">
        <f>SUMIFS('[6]白单流水  导入新模板'!$S:$S,'[6]白单流水  导入新模板'!$C:$C,$A$2,'[6]白单流水  导入新模板'!$AF:$AF,$C$127,'[6]白单流水  导入新模板'!$AB:$AB,LEFT(LEFT(AC$3,4),4),'[6]白单流水  导入新模板'!$K:$K,$C144)</f>
        <v>0</v>
      </c>
      <c r="AD144" s="53">
        <f>D144-SUM(T144:AC144)</f>
        <v>0</v>
      </c>
      <c r="AE144" s="53">
        <f>SUM(AH144:AS144)</f>
        <v>0</v>
      </c>
      <c r="AF144" s="54"/>
      <c r="AG144" s="55">
        <f>AD144-AE144-AF144</f>
        <v>0</v>
      </c>
      <c r="AH144" s="48">
        <f>SUMIFS('[6]白单流水  导入新模板'!$S:$S,'[6]白单流水  导入新模板'!$C:$C,$A$2,'[6]白单流水  导入新模板'!$AF:$AF,$C$127,'[6]白单流水  导入新模板'!$AA:$AA,AH$3,'[6]白单流水  导入新模板'!$K:$K,$C144)</f>
        <v>0</v>
      </c>
      <c r="AI144" s="48">
        <f>SUMIFS('[6]白单流水  导入新模板'!$S:$S,'[6]白单流水  导入新模板'!$C:$C,$A$2,'[6]白单流水  导入新模板'!$AF:$AF,$C$127,'[6]白单流水  导入新模板'!$AA:$AA,AI$3,'[6]白单流水  导入新模板'!$K:$K,$C144)</f>
        <v>0</v>
      </c>
      <c r="AJ144" s="48">
        <f>SUMIFS('[6]白单流水  导入新模板'!$S:$S,'[6]白单流水  导入新模板'!$C:$C,$A$2,'[6]白单流水  导入新模板'!$AF:$AF,$C$127,'[6]白单流水  导入新模板'!$AA:$AA,AJ$3,'[6]白单流水  导入新模板'!$K:$K,$C144)</f>
        <v>0</v>
      </c>
      <c r="AK144" s="48">
        <f>SUMIFS('[6]白单流水  导入新模板'!$S:$S,'[6]白单流水  导入新模板'!$C:$C,$A$2,'[6]白单流水  导入新模板'!$AF:$AF,$C$127,'[6]白单流水  导入新模板'!$AA:$AA,AK$3,'[6]白单流水  导入新模板'!$K:$K,$C144)</f>
        <v>0</v>
      </c>
      <c r="AL144" s="48">
        <f>SUMIFS('[6]白单流水  导入新模板'!$S:$S,'[6]白单流水  导入新模板'!$C:$C,$A$2,'[6]白单流水  导入新模板'!$AF:$AF,$C$127,'[6]白单流水  导入新模板'!$AA:$AA,AL$3,'[6]白单流水  导入新模板'!$K:$K,$C144)</f>
        <v>0</v>
      </c>
      <c r="AM144" s="48">
        <f>SUMIFS('[6]白单流水  导入新模板'!$S:$S,'[6]白单流水  导入新模板'!$C:$C,$A$2,'[6]白单流水  导入新模板'!$AF:$AF,$C$127,'[6]白单流水  导入新模板'!$AA:$AA,AM$3,'[6]白单流水  导入新模板'!$K:$K,$C144)</f>
        <v>0</v>
      </c>
      <c r="AN144" s="48">
        <f>SUMIFS('[6]白单流水  导入新模板'!$S:$S,'[6]白单流水  导入新模板'!$C:$C,$A$2,'[6]白单流水  导入新模板'!$AF:$AF,$C$127,'[6]白单流水  导入新模板'!$AA:$AA,AN$3,'[6]白单流水  导入新模板'!$K:$K,$C144)</f>
        <v>0</v>
      </c>
      <c r="AO144" s="48">
        <f>SUMIFS('[6]白单流水  导入新模板'!$S:$S,'[6]白单流水  导入新模板'!$C:$C,$A$2,'[6]白单流水  导入新模板'!$AF:$AF,$C$127,'[6]白单流水  导入新模板'!$AA:$AA,AO$3,'[6]白单流水  导入新模板'!$K:$K,$C144)</f>
        <v>0</v>
      </c>
      <c r="AP144" s="48">
        <f>SUMIFS('[6]白单流水  导入新模板'!$S:$S,'[6]白单流水  导入新模板'!$C:$C,$A$2,'[6]白单流水  导入新模板'!$AF:$AF,$C$127,'[6]白单流水  导入新模板'!$AA:$AA,AP$3,'[6]白单流水  导入新模板'!$K:$K,$C144)</f>
        <v>0</v>
      </c>
      <c r="AQ144" s="48">
        <f>SUMIFS('[6]白单流水  导入新模板'!$S:$S,'[6]白单流水  导入新模板'!$C:$C,$A$2,'[6]白单流水  导入新模板'!$AF:$AF,$C$127,'[6]白单流水  导入新模板'!$AA:$AA,AQ$3,'[6]白单流水  导入新模板'!$K:$K,$C144)</f>
        <v>0</v>
      </c>
      <c r="AR144" s="48">
        <f>SUMIFS('[6]白单流水  导入新模板'!$S:$S,'[6]白单流水  导入新模板'!$C:$C,$A$2,'[6]白单流水  导入新模板'!$AF:$AF,$C$127,'[6]白单流水  导入新模板'!$AA:$AA,AR$3,'[6]白单流水  导入新模板'!$K:$K,$C144)</f>
        <v>0</v>
      </c>
      <c r="AS144" s="48">
        <f>SUMIFS('[6]白单流水  导入新模板'!$S:$S,'[6]白单流水  导入新模板'!$C:$C,$A$2,'[6]白单流水  导入新模板'!$AF:$AF,$C$127,'[6]白单流水  导入新模板'!$AA:$AA,AS$3,'[6]白单流水  导入新模板'!$K:$K,$C144)</f>
        <v>0</v>
      </c>
      <c r="AT144" s="69"/>
    </row>
    <row r="145" ht="15.6" spans="1:47">
      <c r="A145" s="41"/>
      <c r="B145" s="62"/>
      <c r="C145" s="65" t="s">
        <v>75</v>
      </c>
      <c r="D145" s="52"/>
      <c r="E145" s="52"/>
      <c r="F145" s="59"/>
      <c r="G145" s="60"/>
      <c r="H145" s="60"/>
      <c r="I145" s="51">
        <f t="array" ref="I145">SUMPRODUCT(('[6]白单流水  导入新模板'!$C:$C=$A$2)*('[6]白单流水  导入新模板'!$AF:$AF=$C$127)*('[6]白单流水  导入新模板'!$K:$K="代收")*(ISNUMBER(FIND(LEFT($C145,4),'[6]白单流水  导入新模板'!$M:$M,1))),'[6]白单流水  导入新模板'!$S:$S)</f>
        <v>0</v>
      </c>
      <c r="J145" s="60"/>
      <c r="K145" s="52"/>
      <c r="L145" s="48">
        <f>SUMIFS('[6]白单流水  导入新模板'!$S:$S,'[6]白单流水  导入新模板'!$C:$C,$A$2,'[6]白单流水  导入新模板'!$AF:$AF,$C$127,'[6]白单流水  导入新模板'!$AB:$AB,LEFT(LEFT(L$3,4),4),'[6]白单流水  导入新模板'!$K:$K,$C145)</f>
        <v>0</v>
      </c>
      <c r="M145" s="48">
        <f>SUMIFS('[6]白单流水  导入新模板'!$S:$S,'[6]白单流水  导入新模板'!$C:$C,$A$2,'[6]白单流水  导入新模板'!$AF:$AF,$C$127,'[6]白单流水  导入新模板'!$AB:$AB,LEFT(LEFT(M$3,4),4),'[6]白单流水  导入新模板'!$K:$K,$C145)</f>
        <v>0</v>
      </c>
      <c r="N145" s="48">
        <f>SUMIFS('[6]白单流水  导入新模板'!$S:$S,'[6]白单流水  导入新模板'!$C:$C,$A$2,'[6]白单流水  导入新模板'!$AF:$AF,$C$127,'[6]白单流水  导入新模板'!$AB:$AB,LEFT(LEFT(N$3,4),4),'[6]白单流水  导入新模板'!$K:$K,$C145)</f>
        <v>0</v>
      </c>
      <c r="O145" s="48">
        <f>SUMIFS('[6]白单流水  导入新模板'!$S:$S,'[6]白单流水  导入新模板'!$C:$C,$A$2,'[6]白单流水  导入新模板'!$AF:$AF,$C$127,'[6]白单流水  导入新模板'!$AB:$AB,LEFT(LEFT(O$3,4),4),'[6]白单流水  导入新模板'!$K:$K,$C145)</f>
        <v>0</v>
      </c>
      <c r="P145" s="48">
        <f>SUMIFS('[6]白单流水  导入新模板'!$S:$S,'[6]白单流水  导入新模板'!$C:$C,$A$2,'[6]白单流水  导入新模板'!$AF:$AF,$C$127,'[6]白单流水  导入新模板'!$AB:$AB,LEFT(LEFT(P$3,4),4),'[6]白单流水  导入新模板'!$K:$K,$C145)</f>
        <v>0</v>
      </c>
      <c r="Q145" s="48">
        <f>SUMIFS('[6]白单流水  导入新模板'!$S:$S,'[6]白单流水  导入新模板'!$C:$C,$A$2,'[6]白单流水  导入新模板'!$AF:$AF,$C$127,'[6]白单流水  导入新模板'!$AB:$AB,LEFT(LEFT(Q$3,4),4),'[6]白单流水  导入新模板'!$K:$K,$C145)</f>
        <v>0</v>
      </c>
      <c r="R145" s="48">
        <f>SUMIFS('[6]白单流水  导入新模板'!$S:$S,'[6]白单流水  导入新模板'!$C:$C,$A$2,'[6]白单流水  导入新模板'!$AF:$AF,$C$127,'[6]白单流水  导入新模板'!$AB:$AB,LEFT(LEFT(R$3,4),4),'[6]白单流水  导入新模板'!$K:$K,$C145)</f>
        <v>0</v>
      </c>
      <c r="S145" s="48">
        <f>SUMIFS('[6]白单流水  导入新模板'!$S:$S,'[6]白单流水  导入新模板'!$C:$C,$A$2,'[6]白单流水  导入新模板'!$AF:$AF,$C$127,'[6]白单流水  导入新模板'!$AB:$AB,LEFT(LEFT(S$3,4),4),'[6]白单流水  导入新模板'!$K:$K,$C145)</f>
        <v>0</v>
      </c>
      <c r="T145" s="48">
        <f>SUMIFS('[6]白单流水  导入新模板'!$S:$S,'[6]白单流水  导入新模板'!$C:$C,$A$2,'[6]白单流水  导入新模板'!$AF:$AF,$C$127,'[6]白单流水  导入新模板'!$AB:$AB,LEFT(LEFT(T$3,4),4),'[6]白单流水  导入新模板'!$K:$K,$C145)</f>
        <v>0</v>
      </c>
      <c r="U145" s="48">
        <f>SUMIFS('[6]白单流水  导入新模板'!$S:$S,'[6]白单流水  导入新模板'!$C:$C,$A$2,'[6]白单流水  导入新模板'!$AF:$AF,$C$127,'[6]白单流水  导入新模板'!$AB:$AB,LEFT(LEFT(U$3,4),4),'[6]白单流水  导入新模板'!$K:$K,$C145)</f>
        <v>0</v>
      </c>
      <c r="V145" s="48">
        <f>SUMIFS('[6]白单流水  导入新模板'!$S:$S,'[6]白单流水  导入新模板'!$C:$C,$A$2,'[6]白单流水  导入新模板'!$AF:$AF,$C$127,'[6]白单流水  导入新模板'!$AB:$AB,LEFT(LEFT(V$3,4),4),'[6]白单流水  导入新模板'!$K:$K,$C145)</f>
        <v>0</v>
      </c>
      <c r="W145" s="48">
        <f>SUMIFS('[6]白单流水  导入新模板'!$S:$S,'[6]白单流水  导入新模板'!$C:$C,$A$2,'[6]白单流水  导入新模板'!$AF:$AF,$C$127,'[6]白单流水  导入新模板'!$AB:$AB,LEFT(LEFT(W$3,4),4),'[6]白单流水  导入新模板'!$K:$K,$C145)</f>
        <v>0</v>
      </c>
      <c r="X145" s="48">
        <f>SUMIFS('[6]白单流水  导入新模板'!$S:$S,'[6]白单流水  导入新模板'!$C:$C,$A$2,'[6]白单流水  导入新模板'!$AF:$AF,$C$127,'[6]白单流水  导入新模板'!$AB:$AB,LEFT(LEFT(X$3,4),4),'[6]白单流水  导入新模板'!$K:$K,$C145)</f>
        <v>0</v>
      </c>
      <c r="Y145" s="48">
        <f>SUMIFS('[6]白单流水  导入新模板'!$S:$S,'[6]白单流水  导入新模板'!$C:$C,$A$2,'[6]白单流水  导入新模板'!$AF:$AF,$C$127,'[6]白单流水  导入新模板'!$AB:$AB,LEFT(LEFT(Y$3,4),4),'[6]白单流水  导入新模板'!$K:$K,$C145)</f>
        <v>0</v>
      </c>
      <c r="Z145" s="48">
        <f>SUMIFS('[6]白单流水  导入新模板'!$S:$S,'[6]白单流水  导入新模板'!$C:$C,$A$2,'[6]白单流水  导入新模板'!$AF:$AF,$C$127,'[6]白单流水  导入新模板'!$AB:$AB,LEFT(LEFT(Z$3,4),4),'[6]白单流水  导入新模板'!$K:$K,$C145)</f>
        <v>0</v>
      </c>
      <c r="AA145" s="48">
        <f>SUMIFS('[6]白单流水  导入新模板'!$S:$S,'[6]白单流水  导入新模板'!$C:$C,$A$2,'[6]白单流水  导入新模板'!$AF:$AF,$C$127,'[6]白单流水  导入新模板'!$AB:$AB,LEFT(LEFT(AA$3,4),4),'[6]白单流水  导入新模板'!$K:$K,$C145)</f>
        <v>0</v>
      </c>
      <c r="AB145" s="48">
        <f>SUMIFS('[6]白单流水  导入新模板'!$S:$S,'[6]白单流水  导入新模板'!$C:$C,$A$2,'[6]白单流水  导入新模板'!$AF:$AF,$C$127,'[6]白单流水  导入新模板'!$AB:$AB,LEFT(LEFT(AB$3,4),4),'[6]白单流水  导入新模板'!$K:$K,$C145)</f>
        <v>0</v>
      </c>
      <c r="AC145" s="48">
        <f>SUMIFS('[6]白单流水  导入新模板'!$S:$S,'[6]白单流水  导入新模板'!$C:$C,$A$2,'[6]白单流水  导入新模板'!$AF:$AF,$C$127,'[6]白单流水  导入新模板'!$AB:$AB,LEFT(LEFT(AC$3,4),4),'[6]白单流水  导入新模板'!$K:$K,$C145)</f>
        <v>0</v>
      </c>
      <c r="AD145" s="53">
        <f>D145-SUM(T145:AC145)</f>
        <v>0</v>
      </c>
      <c r="AE145" s="53">
        <f>SUM(AH145:AS145)</f>
        <v>0</v>
      </c>
      <c r="AF145" s="54"/>
      <c r="AG145" s="55">
        <f>AD145-AE145-AF145</f>
        <v>0</v>
      </c>
      <c r="AH145" s="48">
        <f>SUMIFS('[6]白单流水  导入新模板'!$S:$S,'[6]白单流水  导入新模板'!$C:$C,$A$2,'[6]白单流水  导入新模板'!$AF:$AF,$C$127,'[6]白单流水  导入新模板'!$AA:$AA,AH$3,'[6]白单流水  导入新模板'!$K:$K,$C145)</f>
        <v>0</v>
      </c>
      <c r="AI145" s="48">
        <f>SUMIFS('[6]白单流水  导入新模板'!$S:$S,'[6]白单流水  导入新模板'!$C:$C,$A$2,'[6]白单流水  导入新模板'!$AF:$AF,$C$127,'[6]白单流水  导入新模板'!$AA:$AA,AI$3,'[6]白单流水  导入新模板'!$K:$K,$C145)</f>
        <v>0</v>
      </c>
      <c r="AJ145" s="48">
        <f>SUMIFS('[6]白单流水  导入新模板'!$S:$S,'[6]白单流水  导入新模板'!$C:$C,$A$2,'[6]白单流水  导入新模板'!$AF:$AF,$C$127,'[6]白单流水  导入新模板'!$AA:$AA,AJ$3,'[6]白单流水  导入新模板'!$K:$K,$C145)</f>
        <v>0</v>
      </c>
      <c r="AK145" s="48">
        <f>SUMIFS('[6]白单流水  导入新模板'!$S:$S,'[6]白单流水  导入新模板'!$C:$C,$A$2,'[6]白单流水  导入新模板'!$AF:$AF,$C$127,'[6]白单流水  导入新模板'!$AA:$AA,AK$3,'[6]白单流水  导入新模板'!$K:$K,$C145)</f>
        <v>0</v>
      </c>
      <c r="AL145" s="48">
        <f>SUMIFS('[6]白单流水  导入新模板'!$S:$S,'[6]白单流水  导入新模板'!$C:$C,$A$2,'[6]白单流水  导入新模板'!$AF:$AF,$C$127,'[6]白单流水  导入新模板'!$AA:$AA,AL$3,'[6]白单流水  导入新模板'!$K:$K,$C145)</f>
        <v>0</v>
      </c>
      <c r="AM145" s="48">
        <f>SUMIFS('[6]白单流水  导入新模板'!$S:$S,'[6]白单流水  导入新模板'!$C:$C,$A$2,'[6]白单流水  导入新模板'!$AF:$AF,$C$127,'[6]白单流水  导入新模板'!$AA:$AA,AM$3,'[6]白单流水  导入新模板'!$K:$K,$C145)</f>
        <v>0</v>
      </c>
      <c r="AN145" s="48">
        <f>SUMIFS('[6]白单流水  导入新模板'!$S:$S,'[6]白单流水  导入新模板'!$C:$C,$A$2,'[6]白单流水  导入新模板'!$AF:$AF,$C$127,'[6]白单流水  导入新模板'!$AA:$AA,AN$3,'[6]白单流水  导入新模板'!$K:$K,$C145)</f>
        <v>0</v>
      </c>
      <c r="AO145" s="48">
        <f>SUMIFS('[6]白单流水  导入新模板'!$S:$S,'[6]白单流水  导入新模板'!$C:$C,$A$2,'[6]白单流水  导入新模板'!$AF:$AF,$C$127,'[6]白单流水  导入新模板'!$AA:$AA,AO$3,'[6]白单流水  导入新模板'!$K:$K,$C145)</f>
        <v>0</v>
      </c>
      <c r="AP145" s="48">
        <f>SUMIFS('[6]白单流水  导入新模板'!$S:$S,'[6]白单流水  导入新模板'!$C:$C,$A$2,'[6]白单流水  导入新模板'!$AF:$AF,$C$127,'[6]白单流水  导入新模板'!$AA:$AA,AP$3,'[6]白单流水  导入新模板'!$K:$K,$C145)</f>
        <v>0</v>
      </c>
      <c r="AQ145" s="48">
        <f>SUMIFS('[6]白单流水  导入新模板'!$S:$S,'[6]白单流水  导入新模板'!$C:$C,$A$2,'[6]白单流水  导入新模板'!$AF:$AF,$C$127,'[6]白单流水  导入新模板'!$AA:$AA,AQ$3,'[6]白单流水  导入新模板'!$K:$K,$C145)</f>
        <v>0</v>
      </c>
      <c r="AR145" s="48">
        <f>SUMIFS('[6]白单流水  导入新模板'!$S:$S,'[6]白单流水  导入新模板'!$C:$C,$A$2,'[6]白单流水  导入新模板'!$AF:$AF,$C$127,'[6]白单流水  导入新模板'!$AA:$AA,AR$3,'[6]白单流水  导入新模板'!$K:$K,$C145)</f>
        <v>0</v>
      </c>
      <c r="AS145" s="48">
        <f>SUMIFS('[6]白单流水  导入新模板'!$S:$S,'[6]白单流水  导入新模板'!$C:$C,$A$2,'[6]白单流水  导入新模板'!$AF:$AF,$C$127,'[6]白单流水  导入新模板'!$AA:$AA,AS$3,'[6]白单流水  导入新模板'!$K:$K,$C145)</f>
        <v>0</v>
      </c>
      <c r="AT145" s="56"/>
    </row>
    <row r="146" ht="15.6" spans="1:47">
      <c r="A146" s="41"/>
      <c r="B146" s="62"/>
      <c r="C146" s="65" t="s">
        <v>29</v>
      </c>
      <c r="D146" s="52"/>
      <c r="E146" s="52"/>
      <c r="F146" s="59"/>
      <c r="G146" s="60"/>
      <c r="H146" s="60"/>
      <c r="I146" s="51">
        <f t="array" ref="I146">SUMPRODUCT(('[6]白单流水  导入新模板'!$C:$C=$A$2)*('[6]白单流水  导入新模板'!$AF:$AF=$C$127)*('[6]白单流水  导入新模板'!$K:$K="代收")*(ISNUMBER(FIND(LEFT($C146,4),'[6]白单流水  导入新模板'!$M:$M,1))),'[6]白单流水  导入新模板'!$S:$S)</f>
        <v>0</v>
      </c>
      <c r="J146" s="60"/>
      <c r="K146" s="52"/>
      <c r="L146" s="48">
        <f>SUMIFS('[6]白单流水  导入新模板'!$S:$S,'[6]白单流水  导入新模板'!$C:$C,$A$2,'[6]白单流水  导入新模板'!$AF:$AF,$C$127,'[6]白单流水  导入新模板'!$AB:$AB,LEFT(LEFT(L$3,4),4),'[6]白单流水  导入新模板'!$K:$K,$C146)</f>
        <v>0</v>
      </c>
      <c r="M146" s="48">
        <f>SUMIFS('[6]白单流水  导入新模板'!$S:$S,'[6]白单流水  导入新模板'!$C:$C,$A$2,'[6]白单流水  导入新模板'!$AF:$AF,$C$127,'[6]白单流水  导入新模板'!$AB:$AB,LEFT(LEFT(M$3,4),4),'[6]白单流水  导入新模板'!$K:$K,$C146)</f>
        <v>0</v>
      </c>
      <c r="N146" s="48">
        <f>SUMIFS('[6]白单流水  导入新模板'!$S:$S,'[6]白单流水  导入新模板'!$C:$C,$A$2,'[6]白单流水  导入新模板'!$AF:$AF,$C$127,'[6]白单流水  导入新模板'!$AB:$AB,LEFT(LEFT(N$3,4),4),'[6]白单流水  导入新模板'!$K:$K,$C146)</f>
        <v>0</v>
      </c>
      <c r="O146" s="48">
        <f>SUMIFS('[6]白单流水  导入新模板'!$S:$S,'[6]白单流水  导入新模板'!$C:$C,$A$2,'[6]白单流水  导入新模板'!$AF:$AF,$C$127,'[6]白单流水  导入新模板'!$AB:$AB,LEFT(LEFT(O$3,4),4),'[6]白单流水  导入新模板'!$K:$K,$C146)</f>
        <v>0</v>
      </c>
      <c r="P146" s="48">
        <f>SUMIFS('[6]白单流水  导入新模板'!$S:$S,'[6]白单流水  导入新模板'!$C:$C,$A$2,'[6]白单流水  导入新模板'!$AF:$AF,$C$127,'[6]白单流水  导入新模板'!$AB:$AB,LEFT(LEFT(P$3,4),4),'[6]白单流水  导入新模板'!$K:$K,$C146)</f>
        <v>0</v>
      </c>
      <c r="Q146" s="48">
        <f>SUMIFS('[6]白单流水  导入新模板'!$S:$S,'[6]白单流水  导入新模板'!$C:$C,$A$2,'[6]白单流水  导入新模板'!$AF:$AF,$C$127,'[6]白单流水  导入新模板'!$AB:$AB,LEFT(LEFT(Q$3,4),4),'[6]白单流水  导入新模板'!$K:$K,$C146)</f>
        <v>0</v>
      </c>
      <c r="R146" s="48">
        <f>SUMIFS('[6]白单流水  导入新模板'!$S:$S,'[6]白单流水  导入新模板'!$C:$C,$A$2,'[6]白单流水  导入新模板'!$AF:$AF,$C$127,'[6]白单流水  导入新模板'!$AB:$AB,LEFT(LEFT(R$3,4),4),'[6]白单流水  导入新模板'!$K:$K,$C146)</f>
        <v>0</v>
      </c>
      <c r="S146" s="48">
        <f>SUMIFS('[6]白单流水  导入新模板'!$S:$S,'[6]白单流水  导入新模板'!$C:$C,$A$2,'[6]白单流水  导入新模板'!$AF:$AF,$C$127,'[6]白单流水  导入新模板'!$AB:$AB,LEFT(LEFT(S$3,4),4),'[6]白单流水  导入新模板'!$K:$K,$C146)</f>
        <v>0</v>
      </c>
      <c r="T146" s="48">
        <f>SUMIFS('[6]白单流水  导入新模板'!$S:$S,'[6]白单流水  导入新模板'!$C:$C,$A$2,'[6]白单流水  导入新模板'!$AF:$AF,$C$127,'[6]白单流水  导入新模板'!$AB:$AB,LEFT(LEFT(T$3,4),4),'[6]白单流水  导入新模板'!$K:$K,$C146)</f>
        <v>0</v>
      </c>
      <c r="U146" s="48">
        <f>SUMIFS('[6]白单流水  导入新模板'!$S:$S,'[6]白单流水  导入新模板'!$C:$C,$A$2,'[6]白单流水  导入新模板'!$AF:$AF,$C$127,'[6]白单流水  导入新模板'!$AB:$AB,LEFT(LEFT(U$3,4),4),'[6]白单流水  导入新模板'!$K:$K,$C146)</f>
        <v>0</v>
      </c>
      <c r="V146" s="48">
        <f>SUMIFS('[6]白单流水  导入新模板'!$S:$S,'[6]白单流水  导入新模板'!$C:$C,$A$2,'[6]白单流水  导入新模板'!$AF:$AF,$C$127,'[6]白单流水  导入新模板'!$AB:$AB,LEFT(LEFT(V$3,4),4),'[6]白单流水  导入新模板'!$K:$K,$C146)</f>
        <v>0</v>
      </c>
      <c r="W146" s="48">
        <f>SUMIFS('[6]白单流水  导入新模板'!$S:$S,'[6]白单流水  导入新模板'!$C:$C,$A$2,'[6]白单流水  导入新模板'!$AF:$AF,$C$127,'[6]白单流水  导入新模板'!$AB:$AB,LEFT(LEFT(W$3,4),4),'[6]白单流水  导入新模板'!$K:$K,$C146)</f>
        <v>0</v>
      </c>
      <c r="X146" s="48">
        <f>SUMIFS('[6]白单流水  导入新模板'!$S:$S,'[6]白单流水  导入新模板'!$C:$C,$A$2,'[6]白单流水  导入新模板'!$AF:$AF,$C$127,'[6]白单流水  导入新模板'!$AB:$AB,LEFT(LEFT(X$3,4),4),'[6]白单流水  导入新模板'!$K:$K,$C146)</f>
        <v>0</v>
      </c>
      <c r="Y146" s="48">
        <f>SUMIFS('[6]白单流水  导入新模板'!$S:$S,'[6]白单流水  导入新模板'!$C:$C,$A$2,'[6]白单流水  导入新模板'!$AF:$AF,$C$127,'[6]白单流水  导入新模板'!$AB:$AB,LEFT(LEFT(Y$3,4),4),'[6]白单流水  导入新模板'!$K:$K,$C146)</f>
        <v>0</v>
      </c>
      <c r="Z146" s="48">
        <f>SUMIFS('[6]白单流水  导入新模板'!$S:$S,'[6]白单流水  导入新模板'!$C:$C,$A$2,'[6]白单流水  导入新模板'!$AF:$AF,$C$127,'[6]白单流水  导入新模板'!$AB:$AB,LEFT(LEFT(Z$3,4),4),'[6]白单流水  导入新模板'!$K:$K,$C146)</f>
        <v>0</v>
      </c>
      <c r="AA146" s="48">
        <f>SUMIFS('[6]白单流水  导入新模板'!$S:$S,'[6]白单流水  导入新模板'!$C:$C,$A$2,'[6]白单流水  导入新模板'!$AF:$AF,$C$127,'[6]白单流水  导入新模板'!$AB:$AB,LEFT(LEFT(AA$3,4),4),'[6]白单流水  导入新模板'!$K:$K,$C146)</f>
        <v>0</v>
      </c>
      <c r="AB146" s="48">
        <f>SUMIFS('[6]白单流水  导入新模板'!$S:$S,'[6]白单流水  导入新模板'!$C:$C,$A$2,'[6]白单流水  导入新模板'!$AF:$AF,$C$127,'[6]白单流水  导入新模板'!$AB:$AB,LEFT(LEFT(AB$3,4),4),'[6]白单流水  导入新模板'!$K:$K,$C146)</f>
        <v>0</v>
      </c>
      <c r="AC146" s="48">
        <f>SUMIFS('[6]白单流水  导入新模板'!$S:$S,'[6]白单流水  导入新模板'!$C:$C,$A$2,'[6]白单流水  导入新模板'!$AF:$AF,$C$127,'[6]白单流水  导入新模板'!$AB:$AB,LEFT(LEFT(AC$3,4),4),'[6]白单流水  导入新模板'!$K:$K,$C146)</f>
        <v>0</v>
      </c>
      <c r="AD146" s="53">
        <f>D146-SUM(T146:AC146)</f>
        <v>0</v>
      </c>
      <c r="AE146" s="53">
        <f>SUM(AH146:AS146)</f>
        <v>0</v>
      </c>
      <c r="AF146" s="54"/>
      <c r="AG146" s="55">
        <f>AD146-AE146-AF146</f>
        <v>0</v>
      </c>
      <c r="AH146" s="48">
        <f>SUMIFS('[6]白单流水  导入新模板'!$S:$S,'[6]白单流水  导入新模板'!$C:$C,$A$2,'[6]白单流水  导入新模板'!$AF:$AF,$C$127,'[6]白单流水  导入新模板'!$AA:$AA,AH$3,'[6]白单流水  导入新模板'!$K:$K,$C146)</f>
        <v>0</v>
      </c>
      <c r="AI146" s="48">
        <f>SUMIFS('[6]白单流水  导入新模板'!$S:$S,'[6]白单流水  导入新模板'!$C:$C,$A$2,'[6]白单流水  导入新模板'!$AF:$AF,$C$127,'[6]白单流水  导入新模板'!$AA:$AA,AI$3,'[6]白单流水  导入新模板'!$K:$K,$C146)</f>
        <v>0</v>
      </c>
      <c r="AJ146" s="48">
        <f>SUMIFS('[6]白单流水  导入新模板'!$S:$S,'[6]白单流水  导入新模板'!$C:$C,$A$2,'[6]白单流水  导入新模板'!$AF:$AF,$C$127,'[6]白单流水  导入新模板'!$AA:$AA,AJ$3,'[6]白单流水  导入新模板'!$K:$K,$C146)</f>
        <v>0</v>
      </c>
      <c r="AK146" s="48">
        <f>SUMIFS('[6]白单流水  导入新模板'!$S:$S,'[6]白单流水  导入新模板'!$C:$C,$A$2,'[6]白单流水  导入新模板'!$AF:$AF,$C$127,'[6]白单流水  导入新模板'!$AA:$AA,AK$3,'[6]白单流水  导入新模板'!$K:$K,$C146)</f>
        <v>0</v>
      </c>
      <c r="AL146" s="48">
        <f>SUMIFS('[6]白单流水  导入新模板'!$S:$S,'[6]白单流水  导入新模板'!$C:$C,$A$2,'[6]白单流水  导入新模板'!$AF:$AF,$C$127,'[6]白单流水  导入新模板'!$AA:$AA,AL$3,'[6]白单流水  导入新模板'!$K:$K,$C146)</f>
        <v>0</v>
      </c>
      <c r="AM146" s="48">
        <f>SUMIFS('[6]白单流水  导入新模板'!$S:$S,'[6]白单流水  导入新模板'!$C:$C,$A$2,'[6]白单流水  导入新模板'!$AF:$AF,$C$127,'[6]白单流水  导入新模板'!$AA:$AA,AM$3,'[6]白单流水  导入新模板'!$K:$K,$C146)</f>
        <v>0</v>
      </c>
      <c r="AN146" s="48">
        <f>SUMIFS('[6]白单流水  导入新模板'!$S:$S,'[6]白单流水  导入新模板'!$C:$C,$A$2,'[6]白单流水  导入新模板'!$AF:$AF,$C$127,'[6]白单流水  导入新模板'!$AA:$AA,AN$3,'[6]白单流水  导入新模板'!$K:$K,$C146)</f>
        <v>0</v>
      </c>
      <c r="AO146" s="48">
        <f>SUMIFS('[6]白单流水  导入新模板'!$S:$S,'[6]白单流水  导入新模板'!$C:$C,$A$2,'[6]白单流水  导入新模板'!$AF:$AF,$C$127,'[6]白单流水  导入新模板'!$AA:$AA,AO$3,'[6]白单流水  导入新模板'!$K:$K,$C146)</f>
        <v>0</v>
      </c>
      <c r="AP146" s="48">
        <f>SUMIFS('[6]白单流水  导入新模板'!$S:$S,'[6]白单流水  导入新模板'!$C:$C,$A$2,'[6]白单流水  导入新模板'!$AF:$AF,$C$127,'[6]白单流水  导入新模板'!$AA:$AA,AP$3,'[6]白单流水  导入新模板'!$K:$K,$C146)</f>
        <v>0</v>
      </c>
      <c r="AQ146" s="48">
        <f>SUMIFS('[6]白单流水  导入新模板'!$S:$S,'[6]白单流水  导入新模板'!$C:$C,$A$2,'[6]白单流水  导入新模板'!$AF:$AF,$C$127,'[6]白单流水  导入新模板'!$AA:$AA,AQ$3,'[6]白单流水  导入新模板'!$K:$K,$C146)</f>
        <v>0</v>
      </c>
      <c r="AR146" s="48">
        <f>SUMIFS('[6]白单流水  导入新模板'!$S:$S,'[6]白单流水  导入新模板'!$C:$C,$A$2,'[6]白单流水  导入新模板'!$AF:$AF,$C$127,'[6]白单流水  导入新模板'!$AA:$AA,AR$3,'[6]白单流水  导入新模板'!$K:$K,$C146)</f>
        <v>0</v>
      </c>
      <c r="AS146" s="48">
        <f>SUMIFS('[6]白单流水  导入新模板'!$S:$S,'[6]白单流水  导入新模板'!$C:$C,$A$2,'[6]白单流水  导入新模板'!$AF:$AF,$C$127,'[6]白单流水  导入新模板'!$AA:$AA,AS$3,'[6]白单流水  导入新模板'!$K:$K,$C146)</f>
        <v>0</v>
      </c>
      <c r="AT146" s="56"/>
    </row>
    <row r="147" ht="15.6" spans="1:47">
      <c r="A147" s="41"/>
      <c r="B147" s="62"/>
      <c r="C147" s="65" t="s">
        <v>76</v>
      </c>
      <c r="D147" s="52"/>
      <c r="E147" s="52"/>
      <c r="F147" s="59"/>
      <c r="G147" s="60"/>
      <c r="H147" s="60"/>
      <c r="I147" s="51">
        <f t="array" ref="I147">SUMPRODUCT(('[6]白单流水  导入新模板'!$C:$C=$A$2)*('[6]白单流水  导入新模板'!$AF:$AF=$C$127)*('[6]白单流水  导入新模板'!$K:$K="代收")*(ISNUMBER(FIND(LEFT($C147,4),'[6]白单流水  导入新模板'!$M:$M,1))),'[6]白单流水  导入新模板'!$S:$S)</f>
        <v>0</v>
      </c>
      <c r="J147" s="60"/>
      <c r="K147" s="52"/>
      <c r="L147" s="48">
        <f>SUMIFS('[6]白单流水  导入新模板'!$S:$S,'[6]白单流水  导入新模板'!$C:$C,$A$2,'[6]白单流水  导入新模板'!$AF:$AF,$C$127,'[6]白单流水  导入新模板'!$AB:$AB,LEFT(LEFT(L$3,4),4),'[6]白单流水  导入新模板'!$K:$K,$C147)</f>
        <v>0</v>
      </c>
      <c r="M147" s="48">
        <f>SUMIFS('[6]白单流水  导入新模板'!$S:$S,'[6]白单流水  导入新模板'!$C:$C,$A$2,'[6]白单流水  导入新模板'!$AF:$AF,$C$127,'[6]白单流水  导入新模板'!$AB:$AB,LEFT(LEFT(M$3,4),4),'[6]白单流水  导入新模板'!$K:$K,$C147)</f>
        <v>0</v>
      </c>
      <c r="N147" s="48">
        <f>SUMIFS('[6]白单流水  导入新模板'!$S:$S,'[6]白单流水  导入新模板'!$C:$C,$A$2,'[6]白单流水  导入新模板'!$AF:$AF,$C$127,'[6]白单流水  导入新模板'!$AB:$AB,LEFT(LEFT(N$3,4),4),'[6]白单流水  导入新模板'!$K:$K,$C147)</f>
        <v>0</v>
      </c>
      <c r="O147" s="48">
        <f>SUMIFS('[6]白单流水  导入新模板'!$S:$S,'[6]白单流水  导入新模板'!$C:$C,$A$2,'[6]白单流水  导入新模板'!$AF:$AF,$C$127,'[6]白单流水  导入新模板'!$AB:$AB,LEFT(LEFT(O$3,4),4),'[6]白单流水  导入新模板'!$K:$K,$C147)</f>
        <v>0</v>
      </c>
      <c r="P147" s="48">
        <f>SUMIFS('[6]白单流水  导入新模板'!$S:$S,'[6]白单流水  导入新模板'!$C:$C,$A$2,'[6]白单流水  导入新模板'!$AF:$AF,$C$127,'[6]白单流水  导入新模板'!$AB:$AB,LEFT(LEFT(P$3,4),4),'[6]白单流水  导入新模板'!$K:$K,$C147)</f>
        <v>0</v>
      </c>
      <c r="Q147" s="48">
        <f>SUMIFS('[6]白单流水  导入新模板'!$S:$S,'[6]白单流水  导入新模板'!$C:$C,$A$2,'[6]白单流水  导入新模板'!$AF:$AF,$C$127,'[6]白单流水  导入新模板'!$AB:$AB,LEFT(LEFT(Q$3,4),4),'[6]白单流水  导入新模板'!$K:$K,$C147)</f>
        <v>0</v>
      </c>
      <c r="R147" s="48">
        <f>SUMIFS('[6]白单流水  导入新模板'!$S:$S,'[6]白单流水  导入新模板'!$C:$C,$A$2,'[6]白单流水  导入新模板'!$AF:$AF,$C$127,'[6]白单流水  导入新模板'!$AB:$AB,LEFT(LEFT(R$3,4),4),'[6]白单流水  导入新模板'!$K:$K,$C147)</f>
        <v>0</v>
      </c>
      <c r="S147" s="48">
        <f>SUMIFS('[6]白单流水  导入新模板'!$S:$S,'[6]白单流水  导入新模板'!$C:$C,$A$2,'[6]白单流水  导入新模板'!$AF:$AF,$C$127,'[6]白单流水  导入新模板'!$AB:$AB,LEFT(LEFT(S$3,4),4),'[6]白单流水  导入新模板'!$K:$K,$C147)</f>
        <v>0</v>
      </c>
      <c r="T147" s="48">
        <f>SUMIFS('[6]白单流水  导入新模板'!$S:$S,'[6]白单流水  导入新模板'!$C:$C,$A$2,'[6]白单流水  导入新模板'!$AF:$AF,$C$127,'[6]白单流水  导入新模板'!$AB:$AB,LEFT(LEFT(T$3,4),4),'[6]白单流水  导入新模板'!$K:$K,$C147)</f>
        <v>0</v>
      </c>
      <c r="U147" s="48">
        <f>SUMIFS('[6]白单流水  导入新模板'!$S:$S,'[6]白单流水  导入新模板'!$C:$C,$A$2,'[6]白单流水  导入新模板'!$AF:$AF,$C$127,'[6]白单流水  导入新模板'!$AB:$AB,LEFT(LEFT(U$3,4),4),'[6]白单流水  导入新模板'!$K:$K,$C147)</f>
        <v>0</v>
      </c>
      <c r="V147" s="48">
        <f>SUMIFS('[6]白单流水  导入新模板'!$S:$S,'[6]白单流水  导入新模板'!$C:$C,$A$2,'[6]白单流水  导入新模板'!$AF:$AF,$C$127,'[6]白单流水  导入新模板'!$AB:$AB,LEFT(LEFT(V$3,4),4),'[6]白单流水  导入新模板'!$K:$K,$C147)</f>
        <v>0</v>
      </c>
      <c r="W147" s="48">
        <f>SUMIFS('[6]白单流水  导入新模板'!$S:$S,'[6]白单流水  导入新模板'!$C:$C,$A$2,'[6]白单流水  导入新模板'!$AF:$AF,$C$127,'[6]白单流水  导入新模板'!$AB:$AB,LEFT(LEFT(W$3,4),4),'[6]白单流水  导入新模板'!$K:$K,$C147)</f>
        <v>0</v>
      </c>
      <c r="X147" s="48">
        <f>SUMIFS('[6]白单流水  导入新模板'!$S:$S,'[6]白单流水  导入新模板'!$C:$C,$A$2,'[6]白单流水  导入新模板'!$AF:$AF,$C$127,'[6]白单流水  导入新模板'!$AB:$AB,LEFT(LEFT(X$3,4),4),'[6]白单流水  导入新模板'!$K:$K,$C147)</f>
        <v>0</v>
      </c>
      <c r="Y147" s="48">
        <f>SUMIFS('[6]白单流水  导入新模板'!$S:$S,'[6]白单流水  导入新模板'!$C:$C,$A$2,'[6]白单流水  导入新模板'!$AF:$AF,$C$127,'[6]白单流水  导入新模板'!$AB:$AB,LEFT(LEFT(Y$3,4),4),'[6]白单流水  导入新模板'!$K:$K,$C147)</f>
        <v>0</v>
      </c>
      <c r="Z147" s="48">
        <f>SUMIFS('[6]白单流水  导入新模板'!$S:$S,'[6]白单流水  导入新模板'!$C:$C,$A$2,'[6]白单流水  导入新模板'!$AF:$AF,$C$127,'[6]白单流水  导入新模板'!$AB:$AB,LEFT(LEFT(Z$3,4),4),'[6]白单流水  导入新模板'!$K:$K,$C147)</f>
        <v>0</v>
      </c>
      <c r="AA147" s="48">
        <f>SUMIFS('[6]白单流水  导入新模板'!$S:$S,'[6]白单流水  导入新模板'!$C:$C,$A$2,'[6]白单流水  导入新模板'!$AF:$AF,$C$127,'[6]白单流水  导入新模板'!$AB:$AB,LEFT(LEFT(AA$3,4),4),'[6]白单流水  导入新模板'!$K:$K,$C147)</f>
        <v>0</v>
      </c>
      <c r="AB147" s="48">
        <f>SUMIFS('[6]白单流水  导入新模板'!$S:$S,'[6]白单流水  导入新模板'!$C:$C,$A$2,'[6]白单流水  导入新模板'!$AF:$AF,$C$127,'[6]白单流水  导入新模板'!$AB:$AB,LEFT(LEFT(AB$3,4),4),'[6]白单流水  导入新模板'!$K:$K,$C147)</f>
        <v>0</v>
      </c>
      <c r="AC147" s="48">
        <f>SUMIFS('[6]白单流水  导入新模板'!$S:$S,'[6]白单流水  导入新模板'!$C:$C,$A$2,'[6]白单流水  导入新模板'!$AF:$AF,$C$127,'[6]白单流水  导入新模板'!$AB:$AB,LEFT(LEFT(AC$3,4),4),'[6]白单流水  导入新模板'!$K:$K,$C147)</f>
        <v>0</v>
      </c>
      <c r="AD147" s="53">
        <f>D147-SUM(T147:AC147)</f>
        <v>0</v>
      </c>
      <c r="AE147" s="53">
        <f>SUM(AH147:AS147)</f>
        <v>0</v>
      </c>
      <c r="AF147" s="54"/>
      <c r="AG147" s="55">
        <f>AD147-AE147-AF147</f>
        <v>0</v>
      </c>
      <c r="AH147" s="48">
        <f>SUMIFS('[6]白单流水  导入新模板'!$S:$S,'[6]白单流水  导入新模板'!$C:$C,$A$2,'[6]白单流水  导入新模板'!$AF:$AF,$C$127,'[6]白单流水  导入新模板'!$AA:$AA,AH$3,'[6]白单流水  导入新模板'!$K:$K,$C147)</f>
        <v>0</v>
      </c>
      <c r="AI147" s="48">
        <f>SUMIFS('[6]白单流水  导入新模板'!$S:$S,'[6]白单流水  导入新模板'!$C:$C,$A$2,'[6]白单流水  导入新模板'!$AF:$AF,$C$127,'[6]白单流水  导入新模板'!$AA:$AA,AI$3,'[6]白单流水  导入新模板'!$K:$K,$C147)</f>
        <v>0</v>
      </c>
      <c r="AJ147" s="48">
        <f>SUMIFS('[6]白单流水  导入新模板'!$S:$S,'[6]白单流水  导入新模板'!$C:$C,$A$2,'[6]白单流水  导入新模板'!$AF:$AF,$C$127,'[6]白单流水  导入新模板'!$AA:$AA,AJ$3,'[6]白单流水  导入新模板'!$K:$K,$C147)</f>
        <v>0</v>
      </c>
      <c r="AK147" s="48">
        <f>SUMIFS('[6]白单流水  导入新模板'!$S:$S,'[6]白单流水  导入新模板'!$C:$C,$A$2,'[6]白单流水  导入新模板'!$AF:$AF,$C$127,'[6]白单流水  导入新模板'!$AA:$AA,AK$3,'[6]白单流水  导入新模板'!$K:$K,$C147)</f>
        <v>0</v>
      </c>
      <c r="AL147" s="48">
        <f>SUMIFS('[6]白单流水  导入新模板'!$S:$S,'[6]白单流水  导入新模板'!$C:$C,$A$2,'[6]白单流水  导入新模板'!$AF:$AF,$C$127,'[6]白单流水  导入新模板'!$AA:$AA,AL$3,'[6]白单流水  导入新模板'!$K:$K,$C147)</f>
        <v>0</v>
      </c>
      <c r="AM147" s="48">
        <f>SUMIFS('[6]白单流水  导入新模板'!$S:$S,'[6]白单流水  导入新模板'!$C:$C,$A$2,'[6]白单流水  导入新模板'!$AF:$AF,$C$127,'[6]白单流水  导入新模板'!$AA:$AA,AM$3,'[6]白单流水  导入新模板'!$K:$K,$C147)</f>
        <v>0</v>
      </c>
      <c r="AN147" s="48">
        <f>SUMIFS('[6]白单流水  导入新模板'!$S:$S,'[6]白单流水  导入新模板'!$C:$C,$A$2,'[6]白单流水  导入新模板'!$AF:$AF,$C$127,'[6]白单流水  导入新模板'!$AA:$AA,AN$3,'[6]白单流水  导入新模板'!$K:$K,$C147)</f>
        <v>0</v>
      </c>
      <c r="AO147" s="48">
        <f>SUMIFS('[6]白单流水  导入新模板'!$S:$S,'[6]白单流水  导入新模板'!$C:$C,$A$2,'[6]白单流水  导入新模板'!$AF:$AF,$C$127,'[6]白单流水  导入新模板'!$AA:$AA,AO$3,'[6]白单流水  导入新模板'!$K:$K,$C147)</f>
        <v>0</v>
      </c>
      <c r="AP147" s="48">
        <f>SUMIFS('[6]白单流水  导入新模板'!$S:$S,'[6]白单流水  导入新模板'!$C:$C,$A$2,'[6]白单流水  导入新模板'!$AF:$AF,$C$127,'[6]白单流水  导入新模板'!$AA:$AA,AP$3,'[6]白单流水  导入新模板'!$K:$K,$C147)</f>
        <v>0</v>
      </c>
      <c r="AQ147" s="48">
        <f>SUMIFS('[6]白单流水  导入新模板'!$S:$S,'[6]白单流水  导入新模板'!$C:$C,$A$2,'[6]白单流水  导入新模板'!$AF:$AF,$C$127,'[6]白单流水  导入新模板'!$AA:$AA,AQ$3,'[6]白单流水  导入新模板'!$K:$K,$C147)</f>
        <v>0</v>
      </c>
      <c r="AR147" s="48">
        <f>SUMIFS('[6]白单流水  导入新模板'!$S:$S,'[6]白单流水  导入新模板'!$C:$C,$A$2,'[6]白单流水  导入新模板'!$AF:$AF,$C$127,'[6]白单流水  导入新模板'!$AA:$AA,AR$3,'[6]白单流水  导入新模板'!$K:$K,$C147)</f>
        <v>0</v>
      </c>
      <c r="AS147" s="48">
        <f>SUMIFS('[6]白单流水  导入新模板'!$S:$S,'[6]白单流水  导入新模板'!$C:$C,$A$2,'[6]白单流水  导入新模板'!$AF:$AF,$C$127,'[6]白单流水  导入新模板'!$AA:$AA,AS$3,'[6]白单流水  导入新模板'!$K:$K,$C147)</f>
        <v>0</v>
      </c>
      <c r="AT147" s="56"/>
    </row>
    <row r="148" ht="15.6" spans="1:47">
      <c r="A148" s="41"/>
      <c r="B148" s="62"/>
      <c r="C148" s="65" t="s">
        <v>77</v>
      </c>
      <c r="D148" s="52"/>
      <c r="E148" s="52"/>
      <c r="F148" s="59"/>
      <c r="G148" s="60"/>
      <c r="H148" s="60"/>
      <c r="I148" s="51">
        <f t="array" ref="I148">SUMPRODUCT(('[6]白单流水  导入新模板'!$C:$C=$A$2)*('[6]白单流水  导入新模板'!$AF:$AF=$C$127)*('[6]白单流水  导入新模板'!$K:$K="代收")*(ISNUMBER(FIND(LEFT($C148,4),'[6]白单流水  导入新模板'!$M:$M,1))),'[6]白单流水  导入新模板'!$S:$S)</f>
        <v>0</v>
      </c>
      <c r="J148" s="60"/>
      <c r="K148" s="52"/>
      <c r="L148" s="48">
        <f>SUMIFS('[6]白单流水  导入新模板'!$S:$S,'[6]白单流水  导入新模板'!$C:$C,$A$2,'[6]白单流水  导入新模板'!$AF:$AF,$C$127,'[6]白单流水  导入新模板'!$AB:$AB,LEFT(LEFT(L$3,4),4),'[6]白单流水  导入新模板'!$K:$K,$C148)</f>
        <v>0</v>
      </c>
      <c r="M148" s="48">
        <f>SUMIFS('[6]白单流水  导入新模板'!$S:$S,'[6]白单流水  导入新模板'!$C:$C,$A$2,'[6]白单流水  导入新模板'!$AF:$AF,$C$127,'[6]白单流水  导入新模板'!$AB:$AB,LEFT(LEFT(M$3,4),4),'[6]白单流水  导入新模板'!$K:$K,$C148)</f>
        <v>0</v>
      </c>
      <c r="N148" s="48">
        <f>SUMIFS('[6]白单流水  导入新模板'!$S:$S,'[6]白单流水  导入新模板'!$C:$C,$A$2,'[6]白单流水  导入新模板'!$AF:$AF,$C$127,'[6]白单流水  导入新模板'!$AB:$AB,LEFT(LEFT(N$3,4),4),'[6]白单流水  导入新模板'!$K:$K,$C148)</f>
        <v>0</v>
      </c>
      <c r="O148" s="48">
        <f>SUMIFS('[6]白单流水  导入新模板'!$S:$S,'[6]白单流水  导入新模板'!$C:$C,$A$2,'[6]白单流水  导入新模板'!$AF:$AF,$C$127,'[6]白单流水  导入新模板'!$AB:$AB,LEFT(LEFT(O$3,4),4),'[6]白单流水  导入新模板'!$K:$K,$C148)</f>
        <v>0</v>
      </c>
      <c r="P148" s="48">
        <f>SUMIFS('[6]白单流水  导入新模板'!$S:$S,'[6]白单流水  导入新模板'!$C:$C,$A$2,'[6]白单流水  导入新模板'!$AF:$AF,$C$127,'[6]白单流水  导入新模板'!$AB:$AB,LEFT(LEFT(P$3,4),4),'[6]白单流水  导入新模板'!$K:$K,$C148)</f>
        <v>0</v>
      </c>
      <c r="Q148" s="48">
        <f>SUMIFS('[6]白单流水  导入新模板'!$S:$S,'[6]白单流水  导入新模板'!$C:$C,$A$2,'[6]白单流水  导入新模板'!$AF:$AF,$C$127,'[6]白单流水  导入新模板'!$AB:$AB,LEFT(LEFT(Q$3,4),4),'[6]白单流水  导入新模板'!$K:$K,$C148)</f>
        <v>0</v>
      </c>
      <c r="R148" s="48">
        <f>SUMIFS('[6]白单流水  导入新模板'!$S:$S,'[6]白单流水  导入新模板'!$C:$C,$A$2,'[6]白单流水  导入新模板'!$AF:$AF,$C$127,'[6]白单流水  导入新模板'!$AB:$AB,LEFT(LEFT(R$3,4),4),'[6]白单流水  导入新模板'!$K:$K,$C148)</f>
        <v>0</v>
      </c>
      <c r="S148" s="48">
        <f>SUMIFS('[6]白单流水  导入新模板'!$S:$S,'[6]白单流水  导入新模板'!$C:$C,$A$2,'[6]白单流水  导入新模板'!$AF:$AF,$C$127,'[6]白单流水  导入新模板'!$AB:$AB,LEFT(LEFT(S$3,4),4),'[6]白单流水  导入新模板'!$K:$K,$C148)</f>
        <v>0</v>
      </c>
      <c r="T148" s="48">
        <f>SUMIFS('[6]白单流水  导入新模板'!$S:$S,'[6]白单流水  导入新模板'!$C:$C,$A$2,'[6]白单流水  导入新模板'!$AF:$AF,$C$127,'[6]白单流水  导入新模板'!$AB:$AB,LEFT(LEFT(T$3,4),4),'[6]白单流水  导入新模板'!$K:$K,$C148)</f>
        <v>0</v>
      </c>
      <c r="U148" s="48">
        <f>SUMIFS('[6]白单流水  导入新模板'!$S:$S,'[6]白单流水  导入新模板'!$C:$C,$A$2,'[6]白单流水  导入新模板'!$AF:$AF,$C$127,'[6]白单流水  导入新模板'!$AB:$AB,LEFT(LEFT(U$3,4),4),'[6]白单流水  导入新模板'!$K:$K,$C148)</f>
        <v>0</v>
      </c>
      <c r="V148" s="48">
        <f>SUMIFS('[6]白单流水  导入新模板'!$S:$S,'[6]白单流水  导入新模板'!$C:$C,$A$2,'[6]白单流水  导入新模板'!$AF:$AF,$C$127,'[6]白单流水  导入新模板'!$AB:$AB,LEFT(LEFT(V$3,4),4),'[6]白单流水  导入新模板'!$K:$K,$C148)</f>
        <v>0</v>
      </c>
      <c r="W148" s="48">
        <f>SUMIFS('[6]白单流水  导入新模板'!$S:$S,'[6]白单流水  导入新模板'!$C:$C,$A$2,'[6]白单流水  导入新模板'!$AF:$AF,$C$127,'[6]白单流水  导入新模板'!$AB:$AB,LEFT(LEFT(W$3,4),4),'[6]白单流水  导入新模板'!$K:$K,$C148)</f>
        <v>0</v>
      </c>
      <c r="X148" s="48">
        <f>SUMIFS('[6]白单流水  导入新模板'!$S:$S,'[6]白单流水  导入新模板'!$C:$C,$A$2,'[6]白单流水  导入新模板'!$AF:$AF,$C$127,'[6]白单流水  导入新模板'!$AB:$AB,LEFT(LEFT(X$3,4),4),'[6]白单流水  导入新模板'!$K:$K,$C148)</f>
        <v>0</v>
      </c>
      <c r="Y148" s="48">
        <f>SUMIFS('[6]白单流水  导入新模板'!$S:$S,'[6]白单流水  导入新模板'!$C:$C,$A$2,'[6]白单流水  导入新模板'!$AF:$AF,$C$127,'[6]白单流水  导入新模板'!$AB:$AB,LEFT(LEFT(Y$3,4),4),'[6]白单流水  导入新模板'!$K:$K,$C148)</f>
        <v>0</v>
      </c>
      <c r="Z148" s="48">
        <f>SUMIFS('[6]白单流水  导入新模板'!$S:$S,'[6]白单流水  导入新模板'!$C:$C,$A$2,'[6]白单流水  导入新模板'!$AF:$AF,$C$127,'[6]白单流水  导入新模板'!$AB:$AB,LEFT(LEFT(Z$3,4),4),'[6]白单流水  导入新模板'!$K:$K,$C148)</f>
        <v>0</v>
      </c>
      <c r="AA148" s="48">
        <f>SUMIFS('[6]白单流水  导入新模板'!$S:$S,'[6]白单流水  导入新模板'!$C:$C,$A$2,'[6]白单流水  导入新模板'!$AF:$AF,$C$127,'[6]白单流水  导入新模板'!$AB:$AB,LEFT(LEFT(AA$3,4),4),'[6]白单流水  导入新模板'!$K:$K,$C148)</f>
        <v>0</v>
      </c>
      <c r="AB148" s="48">
        <f>SUMIFS('[6]白单流水  导入新模板'!$S:$S,'[6]白单流水  导入新模板'!$C:$C,$A$2,'[6]白单流水  导入新模板'!$AF:$AF,$C$127,'[6]白单流水  导入新模板'!$AB:$AB,LEFT(LEFT(AB$3,4),4),'[6]白单流水  导入新模板'!$K:$K,$C148)</f>
        <v>0</v>
      </c>
      <c r="AC148" s="48">
        <f>SUMIFS('[6]白单流水  导入新模板'!$S:$S,'[6]白单流水  导入新模板'!$C:$C,$A$2,'[6]白单流水  导入新模板'!$AF:$AF,$C$127,'[6]白单流水  导入新模板'!$AB:$AB,LEFT(LEFT(AC$3,4),4),'[6]白单流水  导入新模板'!$K:$K,$C148)</f>
        <v>0</v>
      </c>
      <c r="AD148" s="53">
        <f>D148-SUM(T148:AC148)</f>
        <v>0</v>
      </c>
      <c r="AE148" s="53">
        <f>SUM(AH148:AS148)</f>
        <v>0</v>
      </c>
      <c r="AF148" s="54"/>
      <c r="AG148" s="55">
        <f>AD148-AE148-AF148</f>
        <v>0</v>
      </c>
      <c r="AH148" s="48">
        <f>SUMIFS('[6]白单流水  导入新模板'!$S:$S,'[6]白单流水  导入新模板'!$C:$C,$A$2,'[6]白单流水  导入新模板'!$AF:$AF,$C$127,'[6]白单流水  导入新模板'!$AA:$AA,AH$3,'[6]白单流水  导入新模板'!$K:$K,$C148)</f>
        <v>0</v>
      </c>
      <c r="AI148" s="48">
        <f>SUMIFS('[6]白单流水  导入新模板'!$S:$S,'[6]白单流水  导入新模板'!$C:$C,$A$2,'[6]白单流水  导入新模板'!$AF:$AF,$C$127,'[6]白单流水  导入新模板'!$AA:$AA,AI$3,'[6]白单流水  导入新模板'!$K:$K,$C148)</f>
        <v>0</v>
      </c>
      <c r="AJ148" s="48">
        <f>SUMIFS('[6]白单流水  导入新模板'!$S:$S,'[6]白单流水  导入新模板'!$C:$C,$A$2,'[6]白单流水  导入新模板'!$AF:$AF,$C$127,'[6]白单流水  导入新模板'!$AA:$AA,AJ$3,'[6]白单流水  导入新模板'!$K:$K,$C148)</f>
        <v>0</v>
      </c>
      <c r="AK148" s="48">
        <f>SUMIFS('[6]白单流水  导入新模板'!$S:$S,'[6]白单流水  导入新模板'!$C:$C,$A$2,'[6]白单流水  导入新模板'!$AF:$AF,$C$127,'[6]白单流水  导入新模板'!$AA:$AA,AK$3,'[6]白单流水  导入新模板'!$K:$K,$C148)</f>
        <v>0</v>
      </c>
      <c r="AL148" s="48">
        <f>SUMIFS('[6]白单流水  导入新模板'!$S:$S,'[6]白单流水  导入新模板'!$C:$C,$A$2,'[6]白单流水  导入新模板'!$AF:$AF,$C$127,'[6]白单流水  导入新模板'!$AA:$AA,AL$3,'[6]白单流水  导入新模板'!$K:$K,$C148)</f>
        <v>0</v>
      </c>
      <c r="AM148" s="48">
        <f>SUMIFS('[6]白单流水  导入新模板'!$S:$S,'[6]白单流水  导入新模板'!$C:$C,$A$2,'[6]白单流水  导入新模板'!$AF:$AF,$C$127,'[6]白单流水  导入新模板'!$AA:$AA,AM$3,'[6]白单流水  导入新模板'!$K:$K,$C148)</f>
        <v>0</v>
      </c>
      <c r="AN148" s="48">
        <f>SUMIFS('[6]白单流水  导入新模板'!$S:$S,'[6]白单流水  导入新模板'!$C:$C,$A$2,'[6]白单流水  导入新模板'!$AF:$AF,$C$127,'[6]白单流水  导入新模板'!$AA:$AA,AN$3,'[6]白单流水  导入新模板'!$K:$K,$C148)</f>
        <v>0</v>
      </c>
      <c r="AO148" s="48">
        <f>SUMIFS('[6]白单流水  导入新模板'!$S:$S,'[6]白单流水  导入新模板'!$C:$C,$A$2,'[6]白单流水  导入新模板'!$AF:$AF,$C$127,'[6]白单流水  导入新模板'!$AA:$AA,AO$3,'[6]白单流水  导入新模板'!$K:$K,$C148)</f>
        <v>0</v>
      </c>
      <c r="AP148" s="48">
        <f>SUMIFS('[6]白单流水  导入新模板'!$S:$S,'[6]白单流水  导入新模板'!$C:$C,$A$2,'[6]白单流水  导入新模板'!$AF:$AF,$C$127,'[6]白单流水  导入新模板'!$AA:$AA,AP$3,'[6]白单流水  导入新模板'!$K:$K,$C148)</f>
        <v>0</v>
      </c>
      <c r="AQ148" s="48">
        <f>SUMIFS('[6]白单流水  导入新模板'!$S:$S,'[6]白单流水  导入新模板'!$C:$C,$A$2,'[6]白单流水  导入新模板'!$AF:$AF,$C$127,'[6]白单流水  导入新模板'!$AA:$AA,AQ$3,'[6]白单流水  导入新模板'!$K:$K,$C148)</f>
        <v>0</v>
      </c>
      <c r="AR148" s="48">
        <f>SUMIFS('[6]白单流水  导入新模板'!$S:$S,'[6]白单流水  导入新模板'!$C:$C,$A$2,'[6]白单流水  导入新模板'!$AF:$AF,$C$127,'[6]白单流水  导入新模板'!$AA:$AA,AR$3,'[6]白单流水  导入新模板'!$K:$K,$C148)</f>
        <v>0</v>
      </c>
      <c r="AS148" s="48">
        <f>SUMIFS('[6]白单流水  导入新模板'!$S:$S,'[6]白单流水  导入新模板'!$C:$C,$A$2,'[6]白单流水  导入新模板'!$AF:$AF,$C$127,'[6]白单流水  导入新模板'!$AA:$AA,AS$3,'[6]白单流水  导入新模板'!$K:$K,$C148)</f>
        <v>0</v>
      </c>
      <c r="AT148" s="56"/>
    </row>
    <row r="149" ht="15.6" spans="1:47">
      <c r="A149" s="41"/>
      <c r="B149" s="62"/>
      <c r="C149" s="65" t="s">
        <v>78</v>
      </c>
      <c r="D149" s="43"/>
      <c r="E149" s="43"/>
      <c r="F149" s="63"/>
      <c r="G149" s="44"/>
      <c r="H149" s="44"/>
      <c r="I149" s="51">
        <f t="array" ref="I149">SUMPRODUCT(('[6]白单流水  导入新模板'!$C:$C=$A$2)*('[6]白单流水  导入新模板'!$AF:$AF=$C$127)*('[6]白单流水  导入新模板'!$K:$K="代收")*(ISNUMBER(FIND(LEFT($C149,4),'[6]白单流水  导入新模板'!$M:$M,1))),'[6]白单流水  导入新模板'!$S:$S)</f>
        <v>0</v>
      </c>
      <c r="J149" s="44"/>
      <c r="K149" s="43"/>
      <c r="L149" s="48">
        <f>SUMIFS('[6]白单流水  导入新模板'!$S:$S,'[6]白单流水  导入新模板'!$C:$C,$A$2,'[6]白单流水  导入新模板'!$AF:$AF,$C$127,'[6]白单流水  导入新模板'!$AB:$AB,LEFT(LEFT(L$3,4),4),'[6]白单流水  导入新模板'!$K:$K,$C149)</f>
        <v>0</v>
      </c>
      <c r="M149" s="48">
        <f>SUMIFS('[6]白单流水  导入新模板'!$S:$S,'[6]白单流水  导入新模板'!$C:$C,$A$2,'[6]白单流水  导入新模板'!$AF:$AF,$C$127,'[6]白单流水  导入新模板'!$AB:$AB,LEFT(LEFT(M$3,4),4),'[6]白单流水  导入新模板'!$K:$K,$C149)</f>
        <v>0</v>
      </c>
      <c r="N149" s="48">
        <f>SUMIFS('[6]白单流水  导入新模板'!$S:$S,'[6]白单流水  导入新模板'!$C:$C,$A$2,'[6]白单流水  导入新模板'!$AF:$AF,$C$127,'[6]白单流水  导入新模板'!$AB:$AB,LEFT(LEFT(N$3,4),4),'[6]白单流水  导入新模板'!$K:$K,$C149)</f>
        <v>0</v>
      </c>
      <c r="O149" s="48">
        <f>SUMIFS('[6]白单流水  导入新模板'!$S:$S,'[6]白单流水  导入新模板'!$C:$C,$A$2,'[6]白单流水  导入新模板'!$AF:$AF,$C$127,'[6]白单流水  导入新模板'!$AB:$AB,LEFT(LEFT(O$3,4),4),'[6]白单流水  导入新模板'!$K:$K,$C149)</f>
        <v>0</v>
      </c>
      <c r="P149" s="48">
        <f>SUMIFS('[6]白单流水  导入新模板'!$S:$S,'[6]白单流水  导入新模板'!$C:$C,$A$2,'[6]白单流水  导入新模板'!$AF:$AF,$C$127,'[6]白单流水  导入新模板'!$AB:$AB,LEFT(LEFT(P$3,4),4),'[6]白单流水  导入新模板'!$K:$K,$C149)</f>
        <v>0</v>
      </c>
      <c r="Q149" s="48">
        <f>SUMIFS('[6]白单流水  导入新模板'!$S:$S,'[6]白单流水  导入新模板'!$C:$C,$A$2,'[6]白单流水  导入新模板'!$AF:$AF,$C$127,'[6]白单流水  导入新模板'!$AB:$AB,LEFT(LEFT(Q$3,4),4),'[6]白单流水  导入新模板'!$K:$K,$C149)</f>
        <v>0</v>
      </c>
      <c r="R149" s="48">
        <f>SUMIFS('[6]白单流水  导入新模板'!$S:$S,'[6]白单流水  导入新模板'!$C:$C,$A$2,'[6]白单流水  导入新模板'!$AF:$AF,$C$127,'[6]白单流水  导入新模板'!$AB:$AB,LEFT(LEFT(R$3,4),4),'[6]白单流水  导入新模板'!$K:$K,$C149)</f>
        <v>0</v>
      </c>
      <c r="S149" s="48">
        <f>SUMIFS('[6]白单流水  导入新模板'!$S:$S,'[6]白单流水  导入新模板'!$C:$C,$A$2,'[6]白单流水  导入新模板'!$AF:$AF,$C$127,'[6]白单流水  导入新模板'!$AB:$AB,LEFT(LEFT(S$3,4),4),'[6]白单流水  导入新模板'!$K:$K,$C149)</f>
        <v>0</v>
      </c>
      <c r="T149" s="48">
        <f>SUMIFS('[6]白单流水  导入新模板'!$S:$S,'[6]白单流水  导入新模板'!$C:$C,$A$2,'[6]白单流水  导入新模板'!$AF:$AF,$C$127,'[6]白单流水  导入新模板'!$AB:$AB,LEFT(LEFT(T$3,4),4),'[6]白单流水  导入新模板'!$K:$K,$C149)</f>
        <v>0</v>
      </c>
      <c r="U149" s="48">
        <f>SUMIFS('[6]白单流水  导入新模板'!$S:$S,'[6]白单流水  导入新模板'!$C:$C,$A$2,'[6]白单流水  导入新模板'!$AF:$AF,$C$127,'[6]白单流水  导入新模板'!$AB:$AB,LEFT(LEFT(U$3,4),4),'[6]白单流水  导入新模板'!$K:$K,$C149)</f>
        <v>0</v>
      </c>
      <c r="V149" s="48">
        <f>SUMIFS('[6]白单流水  导入新模板'!$S:$S,'[6]白单流水  导入新模板'!$C:$C,$A$2,'[6]白单流水  导入新模板'!$AF:$AF,$C$127,'[6]白单流水  导入新模板'!$AB:$AB,LEFT(LEFT(V$3,4),4),'[6]白单流水  导入新模板'!$K:$K,$C149)</f>
        <v>0</v>
      </c>
      <c r="W149" s="48">
        <f>SUMIFS('[6]白单流水  导入新模板'!$S:$S,'[6]白单流水  导入新模板'!$C:$C,$A$2,'[6]白单流水  导入新模板'!$AF:$AF,$C$127,'[6]白单流水  导入新模板'!$AB:$AB,LEFT(LEFT(W$3,4),4),'[6]白单流水  导入新模板'!$K:$K,$C149)</f>
        <v>0</v>
      </c>
      <c r="X149" s="48">
        <f>SUMIFS('[6]白单流水  导入新模板'!$S:$S,'[6]白单流水  导入新模板'!$C:$C,$A$2,'[6]白单流水  导入新模板'!$AF:$AF,$C$127,'[6]白单流水  导入新模板'!$AB:$AB,LEFT(LEFT(X$3,4),4),'[6]白单流水  导入新模板'!$K:$K,$C149)</f>
        <v>0</v>
      </c>
      <c r="Y149" s="48">
        <f>SUMIFS('[6]白单流水  导入新模板'!$S:$S,'[6]白单流水  导入新模板'!$C:$C,$A$2,'[6]白单流水  导入新模板'!$AF:$AF,$C$127,'[6]白单流水  导入新模板'!$AB:$AB,LEFT(LEFT(Y$3,4),4),'[6]白单流水  导入新模板'!$K:$K,$C149)</f>
        <v>0</v>
      </c>
      <c r="Z149" s="48">
        <f>SUMIFS('[6]白单流水  导入新模板'!$S:$S,'[6]白单流水  导入新模板'!$C:$C,$A$2,'[6]白单流水  导入新模板'!$AF:$AF,$C$127,'[6]白单流水  导入新模板'!$AB:$AB,LEFT(LEFT(Z$3,4),4),'[6]白单流水  导入新模板'!$K:$K,$C149)</f>
        <v>0</v>
      </c>
      <c r="AA149" s="48">
        <f>SUMIFS('[6]白单流水  导入新模板'!$S:$S,'[6]白单流水  导入新模板'!$C:$C,$A$2,'[6]白单流水  导入新模板'!$AF:$AF,$C$127,'[6]白单流水  导入新模板'!$AB:$AB,LEFT(LEFT(AA$3,4),4),'[6]白单流水  导入新模板'!$K:$K,$C149)</f>
        <v>0</v>
      </c>
      <c r="AB149" s="48">
        <f>SUMIFS('[6]白单流水  导入新模板'!$S:$S,'[6]白单流水  导入新模板'!$C:$C,$A$2,'[6]白单流水  导入新模板'!$AF:$AF,$C$127,'[6]白单流水  导入新模板'!$AB:$AB,LEFT(LEFT(AB$3,4),4),'[6]白单流水  导入新模板'!$K:$K,$C149)</f>
        <v>0</v>
      </c>
      <c r="AC149" s="48">
        <f>SUMIFS('[6]白单流水  导入新模板'!$S:$S,'[6]白单流水  导入新模板'!$C:$C,$A$2,'[6]白单流水  导入新模板'!$AF:$AF,$C$127,'[6]白单流水  导入新模板'!$AB:$AB,LEFT(LEFT(AC$3,4),4),'[6]白单流水  导入新模板'!$K:$K,$C149)</f>
        <v>0</v>
      </c>
      <c r="AD149" s="53"/>
      <c r="AE149" s="53">
        <f>SUM(AH149:AS149)</f>
        <v>0</v>
      </c>
      <c r="AF149" s="54"/>
      <c r="AG149" s="55">
        <f>AD149-AE149-AF149</f>
        <v>0</v>
      </c>
      <c r="AH149" s="48">
        <f>SUMIFS('[6]白单流水  导入新模板'!$S:$S,'[6]白单流水  导入新模板'!$C:$C,$A$2,'[6]白单流水  导入新模板'!$AF:$AF,$C$127,'[6]白单流水  导入新模板'!$AA:$AA,AH$3,'[6]白单流水  导入新模板'!$K:$K,$C149)</f>
        <v>0</v>
      </c>
      <c r="AI149" s="48">
        <f>SUMIFS('[6]白单流水  导入新模板'!$S:$S,'[6]白单流水  导入新模板'!$C:$C,$A$2,'[6]白单流水  导入新模板'!$AF:$AF,$C$127,'[6]白单流水  导入新模板'!$AA:$AA,AI$3,'[6]白单流水  导入新模板'!$K:$K,$C149)</f>
        <v>0</v>
      </c>
      <c r="AJ149" s="48">
        <f>SUMIFS('[6]白单流水  导入新模板'!$S:$S,'[6]白单流水  导入新模板'!$C:$C,$A$2,'[6]白单流水  导入新模板'!$AF:$AF,$C$127,'[6]白单流水  导入新模板'!$AA:$AA,AJ$3,'[6]白单流水  导入新模板'!$K:$K,$C149)</f>
        <v>0</v>
      </c>
      <c r="AK149" s="48">
        <f>SUMIFS('[6]白单流水  导入新模板'!$S:$S,'[6]白单流水  导入新模板'!$C:$C,$A$2,'[6]白单流水  导入新模板'!$AF:$AF,$C$127,'[6]白单流水  导入新模板'!$AA:$AA,AK$3,'[6]白单流水  导入新模板'!$K:$K,$C149)</f>
        <v>0</v>
      </c>
      <c r="AL149" s="48">
        <f>SUMIFS('[6]白单流水  导入新模板'!$S:$S,'[6]白单流水  导入新模板'!$C:$C,$A$2,'[6]白单流水  导入新模板'!$AF:$AF,$C$127,'[6]白单流水  导入新模板'!$AA:$AA,AL$3,'[6]白单流水  导入新模板'!$K:$K,$C149)</f>
        <v>0</v>
      </c>
      <c r="AM149" s="48">
        <f>SUMIFS('[6]白单流水  导入新模板'!$S:$S,'[6]白单流水  导入新模板'!$C:$C,$A$2,'[6]白单流水  导入新模板'!$AF:$AF,$C$127,'[6]白单流水  导入新模板'!$AA:$AA,AM$3,'[6]白单流水  导入新模板'!$K:$K,$C149)</f>
        <v>0</v>
      </c>
      <c r="AN149" s="48">
        <f>SUMIFS('[6]白单流水  导入新模板'!$S:$S,'[6]白单流水  导入新模板'!$C:$C,$A$2,'[6]白单流水  导入新模板'!$AF:$AF,$C$127,'[6]白单流水  导入新模板'!$AA:$AA,AN$3,'[6]白单流水  导入新模板'!$K:$K,$C149)</f>
        <v>0</v>
      </c>
      <c r="AO149" s="48">
        <f>SUMIFS('[6]白单流水  导入新模板'!$S:$S,'[6]白单流水  导入新模板'!$C:$C,$A$2,'[6]白单流水  导入新模板'!$AF:$AF,$C$127,'[6]白单流水  导入新模板'!$AA:$AA,AO$3,'[6]白单流水  导入新模板'!$K:$K,$C149)</f>
        <v>0</v>
      </c>
      <c r="AP149" s="48">
        <f>SUMIFS('[6]白单流水  导入新模板'!$S:$S,'[6]白单流水  导入新模板'!$C:$C,$A$2,'[6]白单流水  导入新模板'!$AF:$AF,$C$127,'[6]白单流水  导入新模板'!$AA:$AA,AP$3,'[6]白单流水  导入新模板'!$K:$K,$C149)</f>
        <v>0</v>
      </c>
      <c r="AQ149" s="48">
        <f>SUMIFS('[6]白单流水  导入新模板'!$S:$S,'[6]白单流水  导入新模板'!$C:$C,$A$2,'[6]白单流水  导入新模板'!$AF:$AF,$C$127,'[6]白单流水  导入新模板'!$AA:$AA,AQ$3,'[6]白单流水  导入新模板'!$K:$K,$C149)</f>
        <v>0</v>
      </c>
      <c r="AR149" s="48">
        <f>SUMIFS('[6]白单流水  导入新模板'!$S:$S,'[6]白单流水  导入新模板'!$C:$C,$A$2,'[6]白单流水  导入新模板'!$AF:$AF,$C$127,'[6]白单流水  导入新模板'!$AA:$AA,AR$3,'[6]白单流水  导入新模板'!$K:$K,$C149)</f>
        <v>0</v>
      </c>
      <c r="AS149" s="48">
        <f>SUMIFS('[6]白单流水  导入新模板'!$S:$S,'[6]白单流水  导入新模板'!$C:$C,$A$2,'[6]白单流水  导入新模板'!$AF:$AF,$C$127,'[6]白单流水  导入新模板'!$AA:$AA,AS$3,'[6]白单流水  导入新模板'!$K:$K,$C149)</f>
        <v>0</v>
      </c>
      <c r="AT149" s="64"/>
    </row>
    <row r="150" ht="31.2" spans="1:47">
      <c r="A150" s="41"/>
      <c r="B150" s="62">
        <v>7</v>
      </c>
      <c r="C150" s="42" t="s">
        <v>90</v>
      </c>
      <c r="D150" s="43"/>
      <c r="E150" s="43"/>
      <c r="F150" s="63"/>
      <c r="G150" s="44"/>
      <c r="H150" s="44"/>
      <c r="I150" s="44"/>
      <c r="J150" s="44"/>
      <c r="K150" s="43"/>
      <c r="L150" s="43">
        <f>SUM(L151:L172)</f>
        <v>0</v>
      </c>
      <c r="M150" s="43">
        <f>SUM(M151:M172)</f>
        <v>0</v>
      </c>
      <c r="N150" s="43">
        <f>SUM(N151:N172)</f>
        <v>0</v>
      </c>
      <c r="O150" s="43">
        <f>SUM(O151:O172)</f>
        <v>0</v>
      </c>
      <c r="P150" s="43">
        <f>SUM(P151:P172)</f>
        <v>0</v>
      </c>
      <c r="Q150" s="43">
        <f>SUM(Q151:Q172)</f>
        <v>0</v>
      </c>
      <c r="R150" s="43">
        <f>SUM(R151:R172)</f>
        <v>0</v>
      </c>
      <c r="S150" s="43">
        <f>SUM(S151:S172)</f>
        <v>0</v>
      </c>
      <c r="T150" s="43">
        <f>SUM(T151:T172)</f>
        <v>0</v>
      </c>
      <c r="U150" s="43">
        <f>SUM(U151:U172)</f>
        <v>0</v>
      </c>
      <c r="V150" s="43">
        <f>SUM(V151:V172)</f>
        <v>0</v>
      </c>
      <c r="W150" s="43">
        <f>SUM(W151:W172)</f>
        <v>0</v>
      </c>
      <c r="X150" s="43">
        <f>SUM(X151:X172)</f>
        <v>15510</v>
      </c>
      <c r="Y150" s="43">
        <f>SUM(Y151:Y172)</f>
        <v>14400</v>
      </c>
      <c r="Z150" s="43">
        <f>SUM(Z151:Z172)</f>
        <v>26640</v>
      </c>
      <c r="AA150" s="43">
        <f>SUM(AA151:AA172)</f>
        <v>13580</v>
      </c>
      <c r="AB150" s="43">
        <f>SUM(AB151:AB172)</f>
        <v>17685.04</v>
      </c>
      <c r="AC150" s="43">
        <f>SUM(AC151:AC172)</f>
        <v>20773</v>
      </c>
      <c r="AD150" s="43">
        <f>SUM(AD151:AD172)</f>
        <v>39574.6933333331</v>
      </c>
      <c r="AE150" s="43">
        <f>SUM(AE151:AE172)</f>
        <v>14840</v>
      </c>
      <c r="AF150" s="43">
        <f>SUM(AF151:AF172)</f>
        <v>0</v>
      </c>
      <c r="AG150" s="43">
        <f>SUM(AG151:AG172)</f>
        <v>24734.6933333331</v>
      </c>
      <c r="AH150" s="43">
        <f>SUM(AH151:AH172)</f>
        <v>850</v>
      </c>
      <c r="AI150" s="43">
        <f>SUM(AI151:AI172)</f>
        <v>860</v>
      </c>
      <c r="AJ150" s="43">
        <f>SUM(AJ151:AJ172)</f>
        <v>1250</v>
      </c>
      <c r="AK150" s="43">
        <f>SUM(AK151:AK172)</f>
        <v>1460</v>
      </c>
      <c r="AL150" s="43">
        <f>SUM(AL151:AL172)</f>
        <v>1620</v>
      </c>
      <c r="AM150" s="43">
        <f>SUM(AM151:AM172)</f>
        <v>1120</v>
      </c>
      <c r="AN150" s="43">
        <f>SUM(AN151:AN172)</f>
        <v>3340</v>
      </c>
      <c r="AO150" s="43">
        <f>SUM(AO151:AO172)</f>
        <v>420</v>
      </c>
      <c r="AP150" s="43">
        <f>SUM(AP151:AP172)</f>
        <v>1000</v>
      </c>
      <c r="AQ150" s="43">
        <f>SUM(AQ151:AQ172)</f>
        <v>1430</v>
      </c>
      <c r="AR150" s="43">
        <f>SUM(AR151:AR172)</f>
        <v>1490</v>
      </c>
      <c r="AS150" s="43">
        <f>SUM(AS151:AS172)</f>
        <v>0</v>
      </c>
      <c r="AT150" s="64"/>
      <c r="AU150" s="1">
        <f>X150+Y150+Z150+AA150+AB150+AC150+AE150</f>
        <v>123428.04</v>
      </c>
    </row>
    <row r="151" ht="15.6" hidden="1" spans="1:47">
      <c r="A151" s="41"/>
      <c r="B151" s="62">
        <v>7</v>
      </c>
      <c r="C151" s="65" t="s">
        <v>58</v>
      </c>
      <c r="D151" s="52">
        <f>E151*F151</f>
        <v>0</v>
      </c>
      <c r="E151" s="43"/>
      <c r="F151" s="63"/>
      <c r="G151" s="44"/>
      <c r="H151" s="44"/>
      <c r="I151" s="44"/>
      <c r="J151" s="44"/>
      <c r="K151" s="43"/>
      <c r="L151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导入新模板'!$K:$K,$C151)</f>
        <v>0</v>
      </c>
      <c r="M151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导入新模板'!$K:$K,$C151)</f>
        <v>0</v>
      </c>
      <c r="N151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导入新模板'!$K:$K,$C151)</f>
        <v>0</v>
      </c>
      <c r="O151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导入新模板'!$K:$K,$C151)</f>
        <v>0</v>
      </c>
      <c r="P151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导入新模板'!$K:$K,$C151)</f>
        <v>0</v>
      </c>
      <c r="Q151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导入新模板'!$K:$K,$C151)</f>
        <v>0</v>
      </c>
      <c r="R151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导入新模板'!$K:$K,$C151)</f>
        <v>0</v>
      </c>
      <c r="S151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导入新模板'!$K:$K,$C151)</f>
        <v>0</v>
      </c>
      <c r="T151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导入新模板'!$K:$K,$C151)</f>
        <v>0</v>
      </c>
      <c r="U151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导入新模板'!$K:$K,$C151)</f>
        <v>0</v>
      </c>
      <c r="V151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导入新模板'!$K:$K,$C151)</f>
        <v>0</v>
      </c>
      <c r="W151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导入新模板'!$K:$K,$C151)</f>
        <v>0</v>
      </c>
      <c r="X151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导入新模板'!$K:$K,$C151)</f>
        <v>0</v>
      </c>
      <c r="Y151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导入新模板'!$K:$K,$C151)</f>
        <v>0</v>
      </c>
      <c r="Z151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导入新模板'!$K:$K,$C151)</f>
        <v>0</v>
      </c>
      <c r="AA151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导入新模板'!$K:$K,$C151)</f>
        <v>0</v>
      </c>
      <c r="AB151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导入新模板'!$K:$K,$C151)</f>
        <v>0</v>
      </c>
      <c r="AC151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导入新模板'!$K:$K,$C151)</f>
        <v>0</v>
      </c>
      <c r="AD151" s="53">
        <f>D151-SUM(T151:AC151)</f>
        <v>0</v>
      </c>
      <c r="AE151" s="53">
        <f>SUM(AH151:AS151)</f>
        <v>0</v>
      </c>
      <c r="AF151" s="54"/>
      <c r="AG151" s="55">
        <f>AD151-AE151-AF151</f>
        <v>0</v>
      </c>
      <c r="AH151" s="48">
        <f>SUMIFS('[6]白单流水  导入新模板'!$S:$S,'[6]白单流水  导入新模板'!$C:$C,$A$2,'[6]白单流水  导入新模板'!$AF:$AF,LEFT(LEFT($C$150,5),5),'[6]白单流水  导入新模板'!$AA:$AA,AH$3,'[6]白单流水  导入新模板'!$K:$K,$C151)</f>
        <v>0</v>
      </c>
      <c r="AI151" s="48">
        <f>SUMIFS('[6]白单流水  导入新模板'!$S:$S,'[6]白单流水  导入新模板'!$C:$C,$A$2,'[6]白单流水  导入新模板'!$AF:$AF,LEFT(LEFT($C$150,5),5),'[6]白单流水  导入新模板'!$AA:$AA,AI$3,'[6]白单流水  导入新模板'!$K:$K,$C151)</f>
        <v>0</v>
      </c>
      <c r="AJ151" s="48">
        <f>SUMIFS('[6]白单流水  导入新模板'!$S:$S,'[6]白单流水  导入新模板'!$C:$C,$A$2,'[6]白单流水  导入新模板'!$AF:$AF,LEFT(LEFT($C$150,5),5),'[6]白单流水  导入新模板'!$AA:$AA,AJ$3,'[6]白单流水  导入新模板'!$K:$K,$C151)</f>
        <v>0</v>
      </c>
      <c r="AK151" s="48">
        <f>SUMIFS('[6]白单流水  导入新模板'!$S:$S,'[6]白单流水  导入新模板'!$C:$C,$A$2,'[6]白单流水  导入新模板'!$AF:$AF,LEFT(LEFT($C$150,5),5),'[6]白单流水  导入新模板'!$AA:$AA,AK$3,'[6]白单流水  导入新模板'!$K:$K,$C151)</f>
        <v>0</v>
      </c>
      <c r="AL151" s="48">
        <f>SUMIFS('[6]白单流水  导入新模板'!$S:$S,'[6]白单流水  导入新模板'!$C:$C,$A$2,'[6]白单流水  导入新模板'!$AF:$AF,LEFT(LEFT($C$150,5),5),'[6]白单流水  导入新模板'!$AA:$AA,AL$3,'[6]白单流水  导入新模板'!$K:$K,$C151)</f>
        <v>0</v>
      </c>
      <c r="AM151" s="48">
        <f>SUMIFS('[6]白单流水  导入新模板'!$S:$S,'[6]白单流水  导入新模板'!$C:$C,$A$2,'[6]白单流水  导入新模板'!$AF:$AF,LEFT(LEFT($C$150,5),5),'[6]白单流水  导入新模板'!$AA:$AA,AM$3,'[6]白单流水  导入新模板'!$K:$K,$C151)</f>
        <v>0</v>
      </c>
      <c r="AN151" s="48">
        <f>SUMIFS('[6]白单流水  导入新模板'!$S:$S,'[6]白单流水  导入新模板'!$C:$C,$A$2,'[6]白单流水  导入新模板'!$AF:$AF,LEFT(LEFT($C$150,5),5),'[6]白单流水  导入新模板'!$AA:$AA,AN$3,'[6]白单流水  导入新模板'!$K:$K,$C151)</f>
        <v>0</v>
      </c>
      <c r="AO151" s="48">
        <f>SUMIFS('[6]白单流水  导入新模板'!$S:$S,'[6]白单流水  导入新模板'!$C:$C,$A$2,'[6]白单流水  导入新模板'!$AF:$AF,LEFT(LEFT($C$150,5),5),'[6]白单流水  导入新模板'!$AA:$AA,AO$3,'[6]白单流水  导入新模板'!$K:$K,$C151)</f>
        <v>0</v>
      </c>
      <c r="AP151" s="48">
        <f>SUMIFS('[6]白单流水  导入新模板'!$S:$S,'[6]白单流水  导入新模板'!$C:$C,$A$2,'[6]白单流水  导入新模板'!$AF:$AF,LEFT(LEFT($C$150,5),5),'[6]白单流水  导入新模板'!$AA:$AA,AP$3,'[6]白单流水  导入新模板'!$K:$K,$C151)</f>
        <v>0</v>
      </c>
      <c r="AQ151" s="48">
        <f>SUMIFS('[6]白单流水  导入新模板'!$S:$S,'[6]白单流水  导入新模板'!$C:$C,$A$2,'[6]白单流水  导入新模板'!$AF:$AF,LEFT(LEFT($C$150,5),5),'[6]白单流水  导入新模板'!$AA:$AA,AQ$3,'[6]白单流水  导入新模板'!$K:$K,$C151)</f>
        <v>0</v>
      </c>
      <c r="AR151" s="48">
        <f>SUMIFS('[6]白单流水  导入新模板'!$S:$S,'[6]白单流水  导入新模板'!$C:$C,$A$2,'[6]白单流水  导入新模板'!$AF:$AF,LEFT(LEFT($C$150,5),5),'[6]白单流水  导入新模板'!$AA:$AA,AR$3,'[6]白单流水  导入新模板'!$K:$K,$C151)</f>
        <v>0</v>
      </c>
      <c r="AS151" s="48">
        <f>SUMIFS('[6]白单流水  导入新模板'!$S:$S,'[6]白单流水  导入新模板'!$C:$C,$A$2,'[6]白单流水  导入新模板'!$AF:$AF,LEFT(LEFT($C$150,5),5),'[6]白单流水  导入新模板'!$AA:$AA,AS$3,'[6]白单流水  导入新模板'!$K:$K,$C151)</f>
        <v>0</v>
      </c>
      <c r="AT151" s="64"/>
    </row>
    <row r="152" ht="15.6" hidden="1" spans="1:47">
      <c r="A152" s="41"/>
      <c r="B152" s="62">
        <v>7</v>
      </c>
      <c r="C152" s="65" t="s">
        <v>59</v>
      </c>
      <c r="D152" s="52">
        <f>E152*F152</f>
        <v>0</v>
      </c>
      <c r="E152" s="43"/>
      <c r="F152" s="63"/>
      <c r="G152" s="44"/>
      <c r="H152" s="44"/>
      <c r="I152" s="44"/>
      <c r="J152" s="44"/>
      <c r="K152" s="43"/>
      <c r="L152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导入新模板'!$K:$K,$C152)</f>
        <v>0</v>
      </c>
      <c r="M152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导入新模板'!$K:$K,$C152)</f>
        <v>0</v>
      </c>
      <c r="N152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导入新模板'!$K:$K,$C152)</f>
        <v>0</v>
      </c>
      <c r="O152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导入新模板'!$K:$K,$C152)</f>
        <v>0</v>
      </c>
      <c r="P152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导入新模板'!$K:$K,$C152)</f>
        <v>0</v>
      </c>
      <c r="Q152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导入新模板'!$K:$K,$C152)</f>
        <v>0</v>
      </c>
      <c r="R152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导入新模板'!$K:$K,$C152)</f>
        <v>0</v>
      </c>
      <c r="S152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导入新模板'!$K:$K,$C152)</f>
        <v>0</v>
      </c>
      <c r="T152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导入新模板'!$K:$K,$C152)</f>
        <v>0</v>
      </c>
      <c r="U152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导入新模板'!$K:$K,$C152)</f>
        <v>0</v>
      </c>
      <c r="V152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导入新模板'!$K:$K,$C152)</f>
        <v>0</v>
      </c>
      <c r="W152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导入新模板'!$K:$K,$C152)</f>
        <v>0</v>
      </c>
      <c r="X152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导入新模板'!$K:$K,$C152)</f>
        <v>0</v>
      </c>
      <c r="Y152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导入新模板'!$K:$K,$C152)</f>
        <v>0</v>
      </c>
      <c r="Z152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导入新模板'!$K:$K,$C152)</f>
        <v>0</v>
      </c>
      <c r="AA152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导入新模板'!$K:$K,$C152)</f>
        <v>0</v>
      </c>
      <c r="AB152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导入新模板'!$K:$K,$C152)</f>
        <v>0</v>
      </c>
      <c r="AC152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导入新模板'!$K:$K,$C152)</f>
        <v>0</v>
      </c>
      <c r="AD152" s="53">
        <f>D152-SUM(T152:AC152)</f>
        <v>0</v>
      </c>
      <c r="AE152" s="53">
        <f>SUM(AH152:AS152)</f>
        <v>0</v>
      </c>
      <c r="AF152" s="54"/>
      <c r="AG152" s="55">
        <f>AD152-AE152-AF152</f>
        <v>0</v>
      </c>
      <c r="AH152" s="48">
        <f>SUMIFS('[6]白单流水  导入新模板'!$S:$S,'[6]白单流水  导入新模板'!$C:$C,$A$2,'[6]白单流水  导入新模板'!$AF:$AF,LEFT(LEFT($C$150,5),5),'[6]白单流水  导入新模板'!$AA:$AA,AH$3,'[6]白单流水  导入新模板'!$K:$K,$C152)</f>
        <v>0</v>
      </c>
      <c r="AI152" s="48">
        <f>SUMIFS('[6]白单流水  导入新模板'!$S:$S,'[6]白单流水  导入新模板'!$C:$C,$A$2,'[6]白单流水  导入新模板'!$AF:$AF,LEFT(LEFT($C$150,5),5),'[6]白单流水  导入新模板'!$AA:$AA,AI$3,'[6]白单流水  导入新模板'!$K:$K,$C152)</f>
        <v>0</v>
      </c>
      <c r="AJ152" s="48">
        <f>SUMIFS('[6]白单流水  导入新模板'!$S:$S,'[6]白单流水  导入新模板'!$C:$C,$A$2,'[6]白单流水  导入新模板'!$AF:$AF,LEFT(LEFT($C$150,5),5),'[6]白单流水  导入新模板'!$AA:$AA,AJ$3,'[6]白单流水  导入新模板'!$K:$K,$C152)</f>
        <v>0</v>
      </c>
      <c r="AK152" s="48">
        <f>SUMIFS('[6]白单流水  导入新模板'!$S:$S,'[6]白单流水  导入新模板'!$C:$C,$A$2,'[6]白单流水  导入新模板'!$AF:$AF,LEFT(LEFT($C$150,5),5),'[6]白单流水  导入新模板'!$AA:$AA,AK$3,'[6]白单流水  导入新模板'!$K:$K,$C152)</f>
        <v>0</v>
      </c>
      <c r="AL152" s="48">
        <f>SUMIFS('[6]白单流水  导入新模板'!$S:$S,'[6]白单流水  导入新模板'!$C:$C,$A$2,'[6]白单流水  导入新模板'!$AF:$AF,LEFT(LEFT($C$150,5),5),'[6]白单流水  导入新模板'!$AA:$AA,AL$3,'[6]白单流水  导入新模板'!$K:$K,$C152)</f>
        <v>0</v>
      </c>
      <c r="AM152" s="48">
        <f>SUMIFS('[6]白单流水  导入新模板'!$S:$S,'[6]白单流水  导入新模板'!$C:$C,$A$2,'[6]白单流水  导入新模板'!$AF:$AF,LEFT(LEFT($C$150,5),5),'[6]白单流水  导入新模板'!$AA:$AA,AM$3,'[6]白单流水  导入新模板'!$K:$K,$C152)</f>
        <v>0</v>
      </c>
      <c r="AN152" s="48">
        <f>SUMIFS('[6]白单流水  导入新模板'!$S:$S,'[6]白单流水  导入新模板'!$C:$C,$A$2,'[6]白单流水  导入新模板'!$AF:$AF,LEFT(LEFT($C$150,5),5),'[6]白单流水  导入新模板'!$AA:$AA,AN$3,'[6]白单流水  导入新模板'!$K:$K,$C152)</f>
        <v>0</v>
      </c>
      <c r="AO152" s="48">
        <f>SUMIFS('[6]白单流水  导入新模板'!$S:$S,'[6]白单流水  导入新模板'!$C:$C,$A$2,'[6]白单流水  导入新模板'!$AF:$AF,LEFT(LEFT($C$150,5),5),'[6]白单流水  导入新模板'!$AA:$AA,AO$3,'[6]白单流水  导入新模板'!$K:$K,$C152)</f>
        <v>0</v>
      </c>
      <c r="AP152" s="48">
        <f>SUMIFS('[6]白单流水  导入新模板'!$S:$S,'[6]白单流水  导入新模板'!$C:$C,$A$2,'[6]白单流水  导入新模板'!$AF:$AF,LEFT(LEFT($C$150,5),5),'[6]白单流水  导入新模板'!$AA:$AA,AP$3,'[6]白单流水  导入新模板'!$K:$K,$C152)</f>
        <v>0</v>
      </c>
      <c r="AQ152" s="48">
        <f>SUMIFS('[6]白单流水  导入新模板'!$S:$S,'[6]白单流水  导入新模板'!$C:$C,$A$2,'[6]白单流水  导入新模板'!$AF:$AF,LEFT(LEFT($C$150,5),5),'[6]白单流水  导入新模板'!$AA:$AA,AQ$3,'[6]白单流水  导入新模板'!$K:$K,$C152)</f>
        <v>0</v>
      </c>
      <c r="AR152" s="48">
        <f>SUMIFS('[6]白单流水  导入新模板'!$S:$S,'[6]白单流水  导入新模板'!$C:$C,$A$2,'[6]白单流水  导入新模板'!$AF:$AF,LEFT(LEFT($C$150,5),5),'[6]白单流水  导入新模板'!$AA:$AA,AR$3,'[6]白单流水  导入新模板'!$K:$K,$C152)</f>
        <v>0</v>
      </c>
      <c r="AS152" s="48">
        <f>SUMIFS('[6]白单流水  导入新模板'!$S:$S,'[6]白单流水  导入新模板'!$C:$C,$A$2,'[6]白单流水  导入新模板'!$AF:$AF,LEFT(LEFT($C$150,5),5),'[6]白单流水  导入新模板'!$AA:$AA,AS$3,'[6]白单流水  导入新模板'!$K:$K,$C152)</f>
        <v>0</v>
      </c>
      <c r="AT152" s="64"/>
    </row>
    <row r="153" ht="15.6" hidden="1" spans="1:47">
      <c r="A153" s="41"/>
      <c r="B153" s="62">
        <v>7</v>
      </c>
      <c r="C153" s="65" t="s">
        <v>60</v>
      </c>
      <c r="D153" s="52">
        <f>E153*F153</f>
        <v>0</v>
      </c>
      <c r="E153" s="43"/>
      <c r="F153" s="63"/>
      <c r="G153" s="44"/>
      <c r="H153" s="44"/>
      <c r="I153" s="44"/>
      <c r="J153" s="44"/>
      <c r="K153" s="43"/>
      <c r="L153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导入新模板'!$K:$K,$C153)</f>
        <v>0</v>
      </c>
      <c r="M153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导入新模板'!$K:$K,$C153)</f>
        <v>0</v>
      </c>
      <c r="N153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导入新模板'!$K:$K,$C153)</f>
        <v>0</v>
      </c>
      <c r="O153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导入新模板'!$K:$K,$C153)</f>
        <v>0</v>
      </c>
      <c r="P153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导入新模板'!$K:$K,$C153)</f>
        <v>0</v>
      </c>
      <c r="Q153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导入新模板'!$K:$K,$C153)</f>
        <v>0</v>
      </c>
      <c r="R153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导入新模板'!$K:$K,$C153)</f>
        <v>0</v>
      </c>
      <c r="S153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导入新模板'!$K:$K,$C153)</f>
        <v>0</v>
      </c>
      <c r="T153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导入新模板'!$K:$K,$C153)</f>
        <v>0</v>
      </c>
      <c r="U153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导入新模板'!$K:$K,$C153)</f>
        <v>0</v>
      </c>
      <c r="V153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导入新模板'!$K:$K,$C153)</f>
        <v>0</v>
      </c>
      <c r="W153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导入新模板'!$K:$K,$C153)</f>
        <v>0</v>
      </c>
      <c r="X153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导入新模板'!$K:$K,$C153)</f>
        <v>0</v>
      </c>
      <c r="Y153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导入新模板'!$K:$K,$C153)</f>
        <v>0</v>
      </c>
      <c r="Z153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导入新模板'!$K:$K,$C153)</f>
        <v>0</v>
      </c>
      <c r="AA153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导入新模板'!$K:$K,$C153)</f>
        <v>0</v>
      </c>
      <c r="AB153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导入新模板'!$K:$K,$C153)</f>
        <v>0</v>
      </c>
      <c r="AC153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导入新模板'!$K:$K,$C153)</f>
        <v>0</v>
      </c>
      <c r="AD153" s="53">
        <f>D153-SUM(T153:AC153)</f>
        <v>0</v>
      </c>
      <c r="AE153" s="53">
        <f>SUM(AH153:AS153)</f>
        <v>0</v>
      </c>
      <c r="AF153" s="54"/>
      <c r="AG153" s="55">
        <f>AD153-AE153-AF153</f>
        <v>0</v>
      </c>
      <c r="AH153" s="48">
        <f>SUMIFS('[6]白单流水  导入新模板'!$S:$S,'[6]白单流水  导入新模板'!$C:$C,$A$2,'[6]白单流水  导入新模板'!$AF:$AF,LEFT(LEFT($C$150,5),5),'[6]白单流水  导入新模板'!$AA:$AA,AH$3,'[6]白单流水  导入新模板'!$K:$K,$C153)</f>
        <v>0</v>
      </c>
      <c r="AI153" s="48">
        <f>SUMIFS('[6]白单流水  导入新模板'!$S:$S,'[6]白单流水  导入新模板'!$C:$C,$A$2,'[6]白单流水  导入新模板'!$AF:$AF,LEFT(LEFT($C$150,5),5),'[6]白单流水  导入新模板'!$AA:$AA,AI$3,'[6]白单流水  导入新模板'!$K:$K,$C153)</f>
        <v>0</v>
      </c>
      <c r="AJ153" s="48">
        <f>SUMIFS('[6]白单流水  导入新模板'!$S:$S,'[6]白单流水  导入新模板'!$C:$C,$A$2,'[6]白单流水  导入新模板'!$AF:$AF,LEFT(LEFT($C$150,5),5),'[6]白单流水  导入新模板'!$AA:$AA,AJ$3,'[6]白单流水  导入新模板'!$K:$K,$C153)</f>
        <v>0</v>
      </c>
      <c r="AK153" s="48">
        <f>SUMIFS('[6]白单流水  导入新模板'!$S:$S,'[6]白单流水  导入新模板'!$C:$C,$A$2,'[6]白单流水  导入新模板'!$AF:$AF,LEFT(LEFT($C$150,5),5),'[6]白单流水  导入新模板'!$AA:$AA,AK$3,'[6]白单流水  导入新模板'!$K:$K,$C153)</f>
        <v>0</v>
      </c>
      <c r="AL153" s="48">
        <f>SUMIFS('[6]白单流水  导入新模板'!$S:$S,'[6]白单流水  导入新模板'!$C:$C,$A$2,'[6]白单流水  导入新模板'!$AF:$AF,LEFT(LEFT($C$150,5),5),'[6]白单流水  导入新模板'!$AA:$AA,AL$3,'[6]白单流水  导入新模板'!$K:$K,$C153)</f>
        <v>0</v>
      </c>
      <c r="AM153" s="48">
        <f>SUMIFS('[6]白单流水  导入新模板'!$S:$S,'[6]白单流水  导入新模板'!$C:$C,$A$2,'[6]白单流水  导入新模板'!$AF:$AF,LEFT(LEFT($C$150,5),5),'[6]白单流水  导入新模板'!$AA:$AA,AM$3,'[6]白单流水  导入新模板'!$K:$K,$C153)</f>
        <v>0</v>
      </c>
      <c r="AN153" s="48">
        <f>SUMIFS('[6]白单流水  导入新模板'!$S:$S,'[6]白单流水  导入新模板'!$C:$C,$A$2,'[6]白单流水  导入新模板'!$AF:$AF,LEFT(LEFT($C$150,5),5),'[6]白单流水  导入新模板'!$AA:$AA,AN$3,'[6]白单流水  导入新模板'!$K:$K,$C153)</f>
        <v>0</v>
      </c>
      <c r="AO153" s="48">
        <f>SUMIFS('[6]白单流水  导入新模板'!$S:$S,'[6]白单流水  导入新模板'!$C:$C,$A$2,'[6]白单流水  导入新模板'!$AF:$AF,LEFT(LEFT($C$150,5),5),'[6]白单流水  导入新模板'!$AA:$AA,AO$3,'[6]白单流水  导入新模板'!$K:$K,$C153)</f>
        <v>0</v>
      </c>
      <c r="AP153" s="48">
        <f>SUMIFS('[6]白单流水  导入新模板'!$S:$S,'[6]白单流水  导入新模板'!$C:$C,$A$2,'[6]白单流水  导入新模板'!$AF:$AF,LEFT(LEFT($C$150,5),5),'[6]白单流水  导入新模板'!$AA:$AA,AP$3,'[6]白单流水  导入新模板'!$K:$K,$C153)</f>
        <v>0</v>
      </c>
      <c r="AQ153" s="48">
        <f>SUMIFS('[6]白单流水  导入新模板'!$S:$S,'[6]白单流水  导入新模板'!$C:$C,$A$2,'[6]白单流水  导入新模板'!$AF:$AF,LEFT(LEFT($C$150,5),5),'[6]白单流水  导入新模板'!$AA:$AA,AQ$3,'[6]白单流水  导入新模板'!$K:$K,$C153)</f>
        <v>0</v>
      </c>
      <c r="AR153" s="48">
        <f>SUMIFS('[6]白单流水  导入新模板'!$S:$S,'[6]白单流水  导入新模板'!$C:$C,$A$2,'[6]白单流水  导入新模板'!$AF:$AF,LEFT(LEFT($C$150,5),5),'[6]白单流水  导入新模板'!$AA:$AA,AR$3,'[6]白单流水  导入新模板'!$K:$K,$C153)</f>
        <v>0</v>
      </c>
      <c r="AS153" s="48">
        <f>SUMIFS('[6]白单流水  导入新模板'!$S:$S,'[6]白单流水  导入新模板'!$C:$C,$A$2,'[6]白单流水  导入新模板'!$AF:$AF,LEFT(LEFT($C$150,5),5),'[6]白单流水  导入新模板'!$AA:$AA,AS$3,'[6]白单流水  导入新模板'!$K:$K,$C153)</f>
        <v>0</v>
      </c>
      <c r="AT153" s="64"/>
    </row>
    <row r="154" ht="15.6" hidden="1" spans="1:47">
      <c r="A154" s="41"/>
      <c r="B154" s="62">
        <v>7</v>
      </c>
      <c r="C154" s="65" t="s">
        <v>61</v>
      </c>
      <c r="D154" s="52">
        <f>E154*F154</f>
        <v>0</v>
      </c>
      <c r="E154" s="43"/>
      <c r="F154" s="63"/>
      <c r="G154" s="44"/>
      <c r="H154" s="44"/>
      <c r="I154" s="44"/>
      <c r="J154" s="44"/>
      <c r="K154" s="43"/>
      <c r="L154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导入新模板'!$K:$K,$C154)</f>
        <v>0</v>
      </c>
      <c r="M154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导入新模板'!$K:$K,$C154)</f>
        <v>0</v>
      </c>
      <c r="N154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导入新模板'!$K:$K,$C154)</f>
        <v>0</v>
      </c>
      <c r="O154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导入新模板'!$K:$K,$C154)</f>
        <v>0</v>
      </c>
      <c r="P154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导入新模板'!$K:$K,$C154)</f>
        <v>0</v>
      </c>
      <c r="Q154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导入新模板'!$K:$K,$C154)</f>
        <v>0</v>
      </c>
      <c r="R154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导入新模板'!$K:$K,$C154)</f>
        <v>0</v>
      </c>
      <c r="S154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导入新模板'!$K:$K,$C154)</f>
        <v>0</v>
      </c>
      <c r="T154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导入新模板'!$K:$K,$C154)</f>
        <v>0</v>
      </c>
      <c r="U154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导入新模板'!$K:$K,$C154)</f>
        <v>0</v>
      </c>
      <c r="V154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导入新模板'!$K:$K,$C154)</f>
        <v>0</v>
      </c>
      <c r="W154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导入新模板'!$K:$K,$C154)</f>
        <v>0</v>
      </c>
      <c r="X154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导入新模板'!$K:$K,$C154)</f>
        <v>0</v>
      </c>
      <c r="Y154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导入新模板'!$K:$K,$C154)</f>
        <v>0</v>
      </c>
      <c r="Z154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导入新模板'!$K:$K,$C154)</f>
        <v>0</v>
      </c>
      <c r="AA154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导入新模板'!$K:$K,$C154)</f>
        <v>0</v>
      </c>
      <c r="AB154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导入新模板'!$K:$K,$C154)</f>
        <v>0</v>
      </c>
      <c r="AC154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导入新模板'!$K:$K,$C154)</f>
        <v>0</v>
      </c>
      <c r="AD154" s="53">
        <f>D154-SUM(T154:AC154)</f>
        <v>0</v>
      </c>
      <c r="AE154" s="53">
        <f>SUM(AH154:AS154)</f>
        <v>0</v>
      </c>
      <c r="AF154" s="54"/>
      <c r="AG154" s="55">
        <f>AD154-AE154-AF154</f>
        <v>0</v>
      </c>
      <c r="AH154" s="48">
        <f>SUMIFS('[6]白单流水  导入新模板'!$S:$S,'[6]白单流水  导入新模板'!$C:$C,$A$2,'[6]白单流水  导入新模板'!$AF:$AF,LEFT(LEFT($C$150,5),5),'[6]白单流水  导入新模板'!$AA:$AA,AH$3,'[6]白单流水  导入新模板'!$K:$K,$C154)</f>
        <v>0</v>
      </c>
      <c r="AI154" s="48">
        <f>SUMIFS('[6]白单流水  导入新模板'!$S:$S,'[6]白单流水  导入新模板'!$C:$C,$A$2,'[6]白单流水  导入新模板'!$AF:$AF,LEFT(LEFT($C$150,5),5),'[6]白单流水  导入新模板'!$AA:$AA,AI$3,'[6]白单流水  导入新模板'!$K:$K,$C154)</f>
        <v>0</v>
      </c>
      <c r="AJ154" s="48">
        <f>SUMIFS('[6]白单流水  导入新模板'!$S:$S,'[6]白单流水  导入新模板'!$C:$C,$A$2,'[6]白单流水  导入新模板'!$AF:$AF,LEFT(LEFT($C$150,5),5),'[6]白单流水  导入新模板'!$AA:$AA,AJ$3,'[6]白单流水  导入新模板'!$K:$K,$C154)</f>
        <v>0</v>
      </c>
      <c r="AK154" s="48">
        <f>SUMIFS('[6]白单流水  导入新模板'!$S:$S,'[6]白单流水  导入新模板'!$C:$C,$A$2,'[6]白单流水  导入新模板'!$AF:$AF,LEFT(LEFT($C$150,5),5),'[6]白单流水  导入新模板'!$AA:$AA,AK$3,'[6]白单流水  导入新模板'!$K:$K,$C154)</f>
        <v>0</v>
      </c>
      <c r="AL154" s="48">
        <f>SUMIFS('[6]白单流水  导入新模板'!$S:$S,'[6]白单流水  导入新模板'!$C:$C,$A$2,'[6]白单流水  导入新模板'!$AF:$AF,LEFT(LEFT($C$150,5),5),'[6]白单流水  导入新模板'!$AA:$AA,AL$3,'[6]白单流水  导入新模板'!$K:$K,$C154)</f>
        <v>0</v>
      </c>
      <c r="AM154" s="48">
        <f>SUMIFS('[6]白单流水  导入新模板'!$S:$S,'[6]白单流水  导入新模板'!$C:$C,$A$2,'[6]白单流水  导入新模板'!$AF:$AF,LEFT(LEFT($C$150,5),5),'[6]白单流水  导入新模板'!$AA:$AA,AM$3,'[6]白单流水  导入新模板'!$K:$K,$C154)</f>
        <v>0</v>
      </c>
      <c r="AN154" s="48">
        <f>SUMIFS('[6]白单流水  导入新模板'!$S:$S,'[6]白单流水  导入新模板'!$C:$C,$A$2,'[6]白单流水  导入新模板'!$AF:$AF,LEFT(LEFT($C$150,5),5),'[6]白单流水  导入新模板'!$AA:$AA,AN$3,'[6]白单流水  导入新模板'!$K:$K,$C154)</f>
        <v>0</v>
      </c>
      <c r="AO154" s="48">
        <f>SUMIFS('[6]白单流水  导入新模板'!$S:$S,'[6]白单流水  导入新模板'!$C:$C,$A$2,'[6]白单流水  导入新模板'!$AF:$AF,LEFT(LEFT($C$150,5),5),'[6]白单流水  导入新模板'!$AA:$AA,AO$3,'[6]白单流水  导入新模板'!$K:$K,$C154)</f>
        <v>0</v>
      </c>
      <c r="AP154" s="48">
        <f>SUMIFS('[6]白单流水  导入新模板'!$S:$S,'[6]白单流水  导入新模板'!$C:$C,$A$2,'[6]白单流水  导入新模板'!$AF:$AF,LEFT(LEFT($C$150,5),5),'[6]白单流水  导入新模板'!$AA:$AA,AP$3,'[6]白单流水  导入新模板'!$K:$K,$C154)</f>
        <v>0</v>
      </c>
      <c r="AQ154" s="48">
        <f>SUMIFS('[6]白单流水  导入新模板'!$S:$S,'[6]白单流水  导入新模板'!$C:$C,$A$2,'[6]白单流水  导入新模板'!$AF:$AF,LEFT(LEFT($C$150,5),5),'[6]白单流水  导入新模板'!$AA:$AA,AQ$3,'[6]白单流水  导入新模板'!$K:$K,$C154)</f>
        <v>0</v>
      </c>
      <c r="AR154" s="48">
        <f>SUMIFS('[6]白单流水  导入新模板'!$S:$S,'[6]白单流水  导入新模板'!$C:$C,$A$2,'[6]白单流水  导入新模板'!$AF:$AF,LEFT(LEFT($C$150,5),5),'[6]白单流水  导入新模板'!$AA:$AA,AR$3,'[6]白单流水  导入新模板'!$K:$K,$C154)</f>
        <v>0</v>
      </c>
      <c r="AS154" s="48">
        <f>SUMIFS('[6]白单流水  导入新模板'!$S:$S,'[6]白单流水  导入新模板'!$C:$C,$A$2,'[6]白单流水  导入新模板'!$AF:$AF,LEFT(LEFT($C$150,5),5),'[6]白单流水  导入新模板'!$AA:$AA,AS$3,'[6]白单流水  导入新模板'!$K:$K,$C154)</f>
        <v>0</v>
      </c>
      <c r="AT154" s="64"/>
    </row>
    <row r="155" ht="15.6" hidden="1" spans="1:47">
      <c r="A155" s="41"/>
      <c r="B155" s="62">
        <v>7</v>
      </c>
      <c r="C155" s="65" t="s">
        <v>62</v>
      </c>
      <c r="D155" s="52">
        <f>E155*F155</f>
        <v>0</v>
      </c>
      <c r="E155" s="66"/>
      <c r="F155" s="67"/>
      <c r="G155" s="68"/>
      <c r="H155" s="68"/>
      <c r="I155" s="68"/>
      <c r="J155" s="68"/>
      <c r="K155" s="66"/>
      <c r="L155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导入新模板'!$K:$K,$C155)</f>
        <v>0</v>
      </c>
      <c r="M155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导入新模板'!$K:$K,$C155)</f>
        <v>0</v>
      </c>
      <c r="N155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导入新模板'!$K:$K,$C155)</f>
        <v>0</v>
      </c>
      <c r="O155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导入新模板'!$K:$K,$C155)</f>
        <v>0</v>
      </c>
      <c r="P155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导入新模板'!$K:$K,$C155)</f>
        <v>0</v>
      </c>
      <c r="Q155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导入新模板'!$K:$K,$C155)</f>
        <v>0</v>
      </c>
      <c r="R155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导入新模板'!$K:$K,$C155)</f>
        <v>0</v>
      </c>
      <c r="S155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导入新模板'!$K:$K,$C155)</f>
        <v>0</v>
      </c>
      <c r="T155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导入新模板'!$K:$K,$C155)</f>
        <v>0</v>
      </c>
      <c r="U155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导入新模板'!$K:$K,$C155)</f>
        <v>0</v>
      </c>
      <c r="V155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导入新模板'!$K:$K,$C155)</f>
        <v>0</v>
      </c>
      <c r="W155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导入新模板'!$K:$K,$C155)</f>
        <v>0</v>
      </c>
      <c r="X155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导入新模板'!$K:$K,$C155)</f>
        <v>0</v>
      </c>
      <c r="Y155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导入新模板'!$K:$K,$C155)</f>
        <v>0</v>
      </c>
      <c r="Z155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导入新模板'!$K:$K,$C155)</f>
        <v>0</v>
      </c>
      <c r="AA155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导入新模板'!$K:$K,$C155)</f>
        <v>0</v>
      </c>
      <c r="AB155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导入新模板'!$K:$K,$C155)</f>
        <v>0</v>
      </c>
      <c r="AC155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导入新模板'!$K:$K,$C155)</f>
        <v>0</v>
      </c>
      <c r="AD155" s="53">
        <f>D155-SUM(T155:AC155)</f>
        <v>0</v>
      </c>
      <c r="AE155" s="53">
        <f>SUM(AH155:AS155)</f>
        <v>0</v>
      </c>
      <c r="AF155" s="54"/>
      <c r="AG155" s="55">
        <f>AD155-AE155-AF155</f>
        <v>0</v>
      </c>
      <c r="AH155" s="48">
        <f>SUMIFS('[6]白单流水  导入新模板'!$S:$S,'[6]白单流水  导入新模板'!$C:$C,$A$2,'[6]白单流水  导入新模板'!$AF:$AF,LEFT(LEFT($C$150,5),5),'[6]白单流水  导入新模板'!$AA:$AA,AH$3,'[6]白单流水  导入新模板'!$K:$K,$C155)</f>
        <v>0</v>
      </c>
      <c r="AI155" s="48">
        <f>SUMIFS('[6]白单流水  导入新模板'!$S:$S,'[6]白单流水  导入新模板'!$C:$C,$A$2,'[6]白单流水  导入新模板'!$AF:$AF,LEFT(LEFT($C$150,5),5),'[6]白单流水  导入新模板'!$AA:$AA,AI$3,'[6]白单流水  导入新模板'!$K:$K,$C155)</f>
        <v>0</v>
      </c>
      <c r="AJ155" s="48">
        <f>SUMIFS('[6]白单流水  导入新模板'!$S:$S,'[6]白单流水  导入新模板'!$C:$C,$A$2,'[6]白单流水  导入新模板'!$AF:$AF,LEFT(LEFT($C$150,5),5),'[6]白单流水  导入新模板'!$AA:$AA,AJ$3,'[6]白单流水  导入新模板'!$K:$K,$C155)</f>
        <v>0</v>
      </c>
      <c r="AK155" s="48">
        <f>SUMIFS('[6]白单流水  导入新模板'!$S:$S,'[6]白单流水  导入新模板'!$C:$C,$A$2,'[6]白单流水  导入新模板'!$AF:$AF,LEFT(LEFT($C$150,5),5),'[6]白单流水  导入新模板'!$AA:$AA,AK$3,'[6]白单流水  导入新模板'!$K:$K,$C155)</f>
        <v>0</v>
      </c>
      <c r="AL155" s="48">
        <f>SUMIFS('[6]白单流水  导入新模板'!$S:$S,'[6]白单流水  导入新模板'!$C:$C,$A$2,'[6]白单流水  导入新模板'!$AF:$AF,LEFT(LEFT($C$150,5),5),'[6]白单流水  导入新模板'!$AA:$AA,AL$3,'[6]白单流水  导入新模板'!$K:$K,$C155)</f>
        <v>0</v>
      </c>
      <c r="AM155" s="48">
        <f>SUMIFS('[6]白单流水  导入新模板'!$S:$S,'[6]白单流水  导入新模板'!$C:$C,$A$2,'[6]白单流水  导入新模板'!$AF:$AF,LEFT(LEFT($C$150,5),5),'[6]白单流水  导入新模板'!$AA:$AA,AM$3,'[6]白单流水  导入新模板'!$K:$K,$C155)</f>
        <v>0</v>
      </c>
      <c r="AN155" s="48">
        <f>SUMIFS('[6]白单流水  导入新模板'!$S:$S,'[6]白单流水  导入新模板'!$C:$C,$A$2,'[6]白单流水  导入新模板'!$AF:$AF,LEFT(LEFT($C$150,5),5),'[6]白单流水  导入新模板'!$AA:$AA,AN$3,'[6]白单流水  导入新模板'!$K:$K,$C155)</f>
        <v>0</v>
      </c>
      <c r="AO155" s="48">
        <f>SUMIFS('[6]白单流水  导入新模板'!$S:$S,'[6]白单流水  导入新模板'!$C:$C,$A$2,'[6]白单流水  导入新模板'!$AF:$AF,LEFT(LEFT($C$150,5),5),'[6]白单流水  导入新模板'!$AA:$AA,AO$3,'[6]白单流水  导入新模板'!$K:$K,$C155)</f>
        <v>0</v>
      </c>
      <c r="AP155" s="48">
        <f>SUMIFS('[6]白单流水  导入新模板'!$S:$S,'[6]白单流水  导入新模板'!$C:$C,$A$2,'[6]白单流水  导入新模板'!$AF:$AF,LEFT(LEFT($C$150,5),5),'[6]白单流水  导入新模板'!$AA:$AA,AP$3,'[6]白单流水  导入新模板'!$K:$K,$C155)</f>
        <v>0</v>
      </c>
      <c r="AQ155" s="48">
        <f>SUMIFS('[6]白单流水  导入新模板'!$S:$S,'[6]白单流水  导入新模板'!$C:$C,$A$2,'[6]白单流水  导入新模板'!$AF:$AF,LEFT(LEFT($C$150,5),5),'[6]白单流水  导入新模板'!$AA:$AA,AQ$3,'[6]白单流水  导入新模板'!$K:$K,$C155)</f>
        <v>0</v>
      </c>
      <c r="AR155" s="48">
        <f>SUMIFS('[6]白单流水  导入新模板'!$S:$S,'[6]白单流水  导入新模板'!$C:$C,$A$2,'[6]白单流水  导入新模板'!$AF:$AF,LEFT(LEFT($C$150,5),5),'[6]白单流水  导入新模板'!$AA:$AA,AR$3,'[6]白单流水  导入新模板'!$K:$K,$C155)</f>
        <v>0</v>
      </c>
      <c r="AS155" s="48">
        <f>SUMIFS('[6]白单流水  导入新模板'!$S:$S,'[6]白单流水  导入新模板'!$C:$C,$A$2,'[6]白单流水  导入新模板'!$AF:$AF,LEFT(LEFT($C$150,5),5),'[6]白单流水  导入新模板'!$AA:$AA,AS$3,'[6]白单流水  导入新模板'!$K:$K,$C155)</f>
        <v>0</v>
      </c>
      <c r="AT155" s="69"/>
    </row>
    <row r="156" ht="15.6" hidden="1" spans="1:47">
      <c r="A156" s="41"/>
      <c r="B156" s="62">
        <v>7</v>
      </c>
      <c r="C156" s="65" t="s">
        <v>63</v>
      </c>
      <c r="D156" s="52">
        <f>E156*F156</f>
        <v>0</v>
      </c>
      <c r="E156" s="43"/>
      <c r="F156" s="63"/>
      <c r="G156" s="44"/>
      <c r="H156" s="44"/>
      <c r="I156" s="44"/>
      <c r="J156" s="44"/>
      <c r="K156" s="43"/>
      <c r="L156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导入新模板'!$K:$K,$C156)</f>
        <v>0</v>
      </c>
      <c r="M156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导入新模板'!$K:$K,$C156)</f>
        <v>0</v>
      </c>
      <c r="N156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导入新模板'!$K:$K,$C156)</f>
        <v>0</v>
      </c>
      <c r="O156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导入新模板'!$K:$K,$C156)</f>
        <v>0</v>
      </c>
      <c r="P156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导入新模板'!$K:$K,$C156)</f>
        <v>0</v>
      </c>
      <c r="Q156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导入新模板'!$K:$K,$C156)</f>
        <v>0</v>
      </c>
      <c r="R156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导入新模板'!$K:$K,$C156)</f>
        <v>0</v>
      </c>
      <c r="S156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导入新模板'!$K:$K,$C156)</f>
        <v>0</v>
      </c>
      <c r="T156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导入新模板'!$K:$K,$C156)</f>
        <v>0</v>
      </c>
      <c r="U156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导入新模板'!$K:$K,$C156)</f>
        <v>0</v>
      </c>
      <c r="V156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导入新模板'!$K:$K,$C156)</f>
        <v>0</v>
      </c>
      <c r="W156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导入新模板'!$K:$K,$C156)</f>
        <v>0</v>
      </c>
      <c r="X156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导入新模板'!$K:$K,$C156)</f>
        <v>0</v>
      </c>
      <c r="Y156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导入新模板'!$K:$K,$C156)</f>
        <v>0</v>
      </c>
      <c r="Z156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导入新模板'!$K:$K,$C156)</f>
        <v>0</v>
      </c>
      <c r="AA156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导入新模板'!$K:$K,$C156)</f>
        <v>0</v>
      </c>
      <c r="AB156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导入新模板'!$K:$K,$C156)</f>
        <v>0</v>
      </c>
      <c r="AC156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导入新模板'!$K:$K,$C156)</f>
        <v>0</v>
      </c>
      <c r="AD156" s="53">
        <f>D156-SUM(T156:AC156)</f>
        <v>0</v>
      </c>
      <c r="AE156" s="53">
        <f>SUM(AH156:AS156)</f>
        <v>0</v>
      </c>
      <c r="AF156" s="54"/>
      <c r="AG156" s="55">
        <f>AD156-AE156-AF156</f>
        <v>0</v>
      </c>
      <c r="AH156" s="48">
        <f>SUMIFS('[6]白单流水  导入新模板'!$S:$S,'[6]白单流水  导入新模板'!$C:$C,$A$2,'[6]白单流水  导入新模板'!$AF:$AF,LEFT(LEFT($C$150,5),5),'[6]白单流水  导入新模板'!$AA:$AA,AH$3,'[6]白单流水  导入新模板'!$K:$K,$C156)</f>
        <v>0</v>
      </c>
      <c r="AI156" s="48">
        <f>SUMIFS('[6]白单流水  导入新模板'!$S:$S,'[6]白单流水  导入新模板'!$C:$C,$A$2,'[6]白单流水  导入新模板'!$AF:$AF,LEFT(LEFT($C$150,5),5),'[6]白单流水  导入新模板'!$AA:$AA,AI$3,'[6]白单流水  导入新模板'!$K:$K,$C156)</f>
        <v>0</v>
      </c>
      <c r="AJ156" s="48">
        <f>SUMIFS('[6]白单流水  导入新模板'!$S:$S,'[6]白单流水  导入新模板'!$C:$C,$A$2,'[6]白单流水  导入新模板'!$AF:$AF,LEFT(LEFT($C$150,5),5),'[6]白单流水  导入新模板'!$AA:$AA,AJ$3,'[6]白单流水  导入新模板'!$K:$K,$C156)</f>
        <v>0</v>
      </c>
      <c r="AK156" s="48">
        <f>SUMIFS('[6]白单流水  导入新模板'!$S:$S,'[6]白单流水  导入新模板'!$C:$C,$A$2,'[6]白单流水  导入新模板'!$AF:$AF,LEFT(LEFT($C$150,5),5),'[6]白单流水  导入新模板'!$AA:$AA,AK$3,'[6]白单流水  导入新模板'!$K:$K,$C156)</f>
        <v>0</v>
      </c>
      <c r="AL156" s="48">
        <f>SUMIFS('[6]白单流水  导入新模板'!$S:$S,'[6]白单流水  导入新模板'!$C:$C,$A$2,'[6]白单流水  导入新模板'!$AF:$AF,LEFT(LEFT($C$150,5),5),'[6]白单流水  导入新模板'!$AA:$AA,AL$3,'[6]白单流水  导入新模板'!$K:$K,$C156)</f>
        <v>0</v>
      </c>
      <c r="AM156" s="48">
        <f>SUMIFS('[6]白单流水  导入新模板'!$S:$S,'[6]白单流水  导入新模板'!$C:$C,$A$2,'[6]白单流水  导入新模板'!$AF:$AF,LEFT(LEFT($C$150,5),5),'[6]白单流水  导入新模板'!$AA:$AA,AM$3,'[6]白单流水  导入新模板'!$K:$K,$C156)</f>
        <v>0</v>
      </c>
      <c r="AN156" s="48">
        <f>SUMIFS('[6]白单流水  导入新模板'!$S:$S,'[6]白单流水  导入新模板'!$C:$C,$A$2,'[6]白单流水  导入新模板'!$AF:$AF,LEFT(LEFT($C$150,5),5),'[6]白单流水  导入新模板'!$AA:$AA,AN$3,'[6]白单流水  导入新模板'!$K:$K,$C156)</f>
        <v>0</v>
      </c>
      <c r="AO156" s="48">
        <f>SUMIFS('[6]白单流水  导入新模板'!$S:$S,'[6]白单流水  导入新模板'!$C:$C,$A$2,'[6]白单流水  导入新模板'!$AF:$AF,LEFT(LEFT($C$150,5),5),'[6]白单流水  导入新模板'!$AA:$AA,AO$3,'[6]白单流水  导入新模板'!$K:$K,$C156)</f>
        <v>0</v>
      </c>
      <c r="AP156" s="48">
        <f>SUMIFS('[6]白单流水  导入新模板'!$S:$S,'[6]白单流水  导入新模板'!$C:$C,$A$2,'[6]白单流水  导入新模板'!$AF:$AF,LEFT(LEFT($C$150,5),5),'[6]白单流水  导入新模板'!$AA:$AA,AP$3,'[6]白单流水  导入新模板'!$K:$K,$C156)</f>
        <v>0</v>
      </c>
      <c r="AQ156" s="48">
        <f>SUMIFS('[6]白单流水  导入新模板'!$S:$S,'[6]白单流水  导入新模板'!$C:$C,$A$2,'[6]白单流水  导入新模板'!$AF:$AF,LEFT(LEFT($C$150,5),5),'[6]白单流水  导入新模板'!$AA:$AA,AQ$3,'[6]白单流水  导入新模板'!$K:$K,$C156)</f>
        <v>0</v>
      </c>
      <c r="AR156" s="48">
        <f>SUMIFS('[6]白单流水  导入新模板'!$S:$S,'[6]白单流水  导入新模板'!$C:$C,$A$2,'[6]白单流水  导入新模板'!$AF:$AF,LEFT(LEFT($C$150,5),5),'[6]白单流水  导入新模板'!$AA:$AA,AR$3,'[6]白单流水  导入新模板'!$K:$K,$C156)</f>
        <v>0</v>
      </c>
      <c r="AS156" s="48">
        <f>SUMIFS('[6]白单流水  导入新模板'!$S:$S,'[6]白单流水  导入新模板'!$C:$C,$A$2,'[6]白单流水  导入新模板'!$AF:$AF,LEFT(LEFT($C$150,5),5),'[6]白单流水  导入新模板'!$AA:$AA,AS$3,'[6]白单流水  导入新模板'!$K:$K,$C156)</f>
        <v>0</v>
      </c>
      <c r="AT156" s="64"/>
    </row>
    <row r="157" ht="15.6" hidden="1" spans="1:47">
      <c r="A157" s="41"/>
      <c r="B157" s="62">
        <v>7</v>
      </c>
      <c r="C157" s="65" t="s">
        <v>64</v>
      </c>
      <c r="D157" s="52">
        <f>E157*F157</f>
        <v>0</v>
      </c>
      <c r="E157" s="43"/>
      <c r="F157" s="63"/>
      <c r="G157" s="44"/>
      <c r="H157" s="44"/>
      <c r="I157" s="44"/>
      <c r="J157" s="44"/>
      <c r="K157" s="43"/>
      <c r="L157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导入新模板'!$K:$K,$C157)</f>
        <v>0</v>
      </c>
      <c r="M157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导入新模板'!$K:$K,$C157)</f>
        <v>0</v>
      </c>
      <c r="N157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导入新模板'!$K:$K,$C157)</f>
        <v>0</v>
      </c>
      <c r="O157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导入新模板'!$K:$K,$C157)</f>
        <v>0</v>
      </c>
      <c r="P157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导入新模板'!$K:$K,$C157)</f>
        <v>0</v>
      </c>
      <c r="Q157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导入新模板'!$K:$K,$C157)</f>
        <v>0</v>
      </c>
      <c r="R157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导入新模板'!$K:$K,$C157)</f>
        <v>0</v>
      </c>
      <c r="S157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导入新模板'!$K:$K,$C157)</f>
        <v>0</v>
      </c>
      <c r="T157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导入新模板'!$K:$K,$C157)</f>
        <v>0</v>
      </c>
      <c r="U157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导入新模板'!$K:$K,$C157)</f>
        <v>0</v>
      </c>
      <c r="V157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导入新模板'!$K:$K,$C157)</f>
        <v>0</v>
      </c>
      <c r="W157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导入新模板'!$K:$K,$C157)</f>
        <v>0</v>
      </c>
      <c r="X157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导入新模板'!$K:$K,$C157)</f>
        <v>0</v>
      </c>
      <c r="Y157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导入新模板'!$K:$K,$C157)</f>
        <v>0</v>
      </c>
      <c r="Z157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导入新模板'!$K:$K,$C157)</f>
        <v>0</v>
      </c>
      <c r="AA157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导入新模板'!$K:$K,$C157)</f>
        <v>0</v>
      </c>
      <c r="AB157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导入新模板'!$K:$K,$C157)</f>
        <v>0</v>
      </c>
      <c r="AC157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导入新模板'!$K:$K,$C157)</f>
        <v>0</v>
      </c>
      <c r="AD157" s="53">
        <f>D157-SUM(T157:AC157)</f>
        <v>0</v>
      </c>
      <c r="AE157" s="53">
        <f>SUM(AH157:AS157)</f>
        <v>0</v>
      </c>
      <c r="AF157" s="54"/>
      <c r="AG157" s="55">
        <f>AD157-AE157-AF157</f>
        <v>0</v>
      </c>
      <c r="AH157" s="48">
        <f>SUMIFS('[6]白单流水  导入新模板'!$S:$S,'[6]白单流水  导入新模板'!$C:$C,$A$2,'[6]白单流水  导入新模板'!$AF:$AF,LEFT(LEFT($C$150,5),5),'[6]白单流水  导入新模板'!$AA:$AA,AH$3,'[6]白单流水  导入新模板'!$K:$K,$C157)</f>
        <v>0</v>
      </c>
      <c r="AI157" s="48">
        <f>SUMIFS('[6]白单流水  导入新模板'!$S:$S,'[6]白单流水  导入新模板'!$C:$C,$A$2,'[6]白单流水  导入新模板'!$AF:$AF,LEFT(LEFT($C$150,5),5),'[6]白单流水  导入新模板'!$AA:$AA,AI$3,'[6]白单流水  导入新模板'!$K:$K,$C157)</f>
        <v>0</v>
      </c>
      <c r="AJ157" s="48">
        <f>SUMIFS('[6]白单流水  导入新模板'!$S:$S,'[6]白单流水  导入新模板'!$C:$C,$A$2,'[6]白单流水  导入新模板'!$AF:$AF,LEFT(LEFT($C$150,5),5),'[6]白单流水  导入新模板'!$AA:$AA,AJ$3,'[6]白单流水  导入新模板'!$K:$K,$C157)</f>
        <v>0</v>
      </c>
      <c r="AK157" s="48">
        <f>SUMIFS('[6]白单流水  导入新模板'!$S:$S,'[6]白单流水  导入新模板'!$C:$C,$A$2,'[6]白单流水  导入新模板'!$AF:$AF,LEFT(LEFT($C$150,5),5),'[6]白单流水  导入新模板'!$AA:$AA,AK$3,'[6]白单流水  导入新模板'!$K:$K,$C157)</f>
        <v>0</v>
      </c>
      <c r="AL157" s="48">
        <f>SUMIFS('[6]白单流水  导入新模板'!$S:$S,'[6]白单流水  导入新模板'!$C:$C,$A$2,'[6]白单流水  导入新模板'!$AF:$AF,LEFT(LEFT($C$150,5),5),'[6]白单流水  导入新模板'!$AA:$AA,AL$3,'[6]白单流水  导入新模板'!$K:$K,$C157)</f>
        <v>0</v>
      </c>
      <c r="AM157" s="48">
        <f>SUMIFS('[6]白单流水  导入新模板'!$S:$S,'[6]白单流水  导入新模板'!$C:$C,$A$2,'[6]白单流水  导入新模板'!$AF:$AF,LEFT(LEFT($C$150,5),5),'[6]白单流水  导入新模板'!$AA:$AA,AM$3,'[6]白单流水  导入新模板'!$K:$K,$C157)</f>
        <v>0</v>
      </c>
      <c r="AN157" s="48">
        <f>SUMIFS('[6]白单流水  导入新模板'!$S:$S,'[6]白单流水  导入新模板'!$C:$C,$A$2,'[6]白单流水  导入新模板'!$AF:$AF,LEFT(LEFT($C$150,5),5),'[6]白单流水  导入新模板'!$AA:$AA,AN$3,'[6]白单流水  导入新模板'!$K:$K,$C157)</f>
        <v>0</v>
      </c>
      <c r="AO157" s="48">
        <f>SUMIFS('[6]白单流水  导入新模板'!$S:$S,'[6]白单流水  导入新模板'!$C:$C,$A$2,'[6]白单流水  导入新模板'!$AF:$AF,LEFT(LEFT($C$150,5),5),'[6]白单流水  导入新模板'!$AA:$AA,AO$3,'[6]白单流水  导入新模板'!$K:$K,$C157)</f>
        <v>0</v>
      </c>
      <c r="AP157" s="48">
        <f>SUMIFS('[6]白单流水  导入新模板'!$S:$S,'[6]白单流水  导入新模板'!$C:$C,$A$2,'[6]白单流水  导入新模板'!$AF:$AF,LEFT(LEFT($C$150,5),5),'[6]白单流水  导入新模板'!$AA:$AA,AP$3,'[6]白单流水  导入新模板'!$K:$K,$C157)</f>
        <v>0</v>
      </c>
      <c r="AQ157" s="48">
        <f>SUMIFS('[6]白单流水  导入新模板'!$S:$S,'[6]白单流水  导入新模板'!$C:$C,$A$2,'[6]白单流水  导入新模板'!$AF:$AF,LEFT(LEFT($C$150,5),5),'[6]白单流水  导入新模板'!$AA:$AA,AQ$3,'[6]白单流水  导入新模板'!$K:$K,$C157)</f>
        <v>0</v>
      </c>
      <c r="AR157" s="48">
        <f>SUMIFS('[6]白单流水  导入新模板'!$S:$S,'[6]白单流水  导入新模板'!$C:$C,$A$2,'[6]白单流水  导入新模板'!$AF:$AF,LEFT(LEFT($C$150,5),5),'[6]白单流水  导入新模板'!$AA:$AA,AR$3,'[6]白单流水  导入新模板'!$K:$K,$C157)</f>
        <v>0</v>
      </c>
      <c r="AS157" s="48">
        <f>SUMIFS('[6]白单流水  导入新模板'!$S:$S,'[6]白单流水  导入新模板'!$C:$C,$A$2,'[6]白单流水  导入新模板'!$AF:$AF,LEFT(LEFT($C$150,5),5),'[6]白单流水  导入新模板'!$AA:$AA,AS$3,'[6]白单流水  导入新模板'!$K:$K,$C157)</f>
        <v>0</v>
      </c>
      <c r="AT157" s="64"/>
    </row>
    <row r="158" ht="15.6" hidden="1" spans="1:47">
      <c r="A158" s="41"/>
      <c r="B158" s="62">
        <v>7</v>
      </c>
      <c r="C158" s="65" t="s">
        <v>65</v>
      </c>
      <c r="D158" s="52">
        <f>E158*F158</f>
        <v>0</v>
      </c>
      <c r="E158" s="43"/>
      <c r="F158" s="63"/>
      <c r="G158" s="44"/>
      <c r="H158" s="44"/>
      <c r="I158" s="44"/>
      <c r="J158" s="44"/>
      <c r="K158" s="43"/>
      <c r="L158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导入新模板'!$K:$K,$C158)</f>
        <v>0</v>
      </c>
      <c r="M158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导入新模板'!$K:$K,$C158)</f>
        <v>0</v>
      </c>
      <c r="N158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导入新模板'!$K:$K,$C158)</f>
        <v>0</v>
      </c>
      <c r="O158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导入新模板'!$K:$K,$C158)</f>
        <v>0</v>
      </c>
      <c r="P158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导入新模板'!$K:$K,$C158)</f>
        <v>0</v>
      </c>
      <c r="Q158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导入新模板'!$K:$K,$C158)</f>
        <v>0</v>
      </c>
      <c r="R158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导入新模板'!$K:$K,$C158)</f>
        <v>0</v>
      </c>
      <c r="S158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导入新模板'!$K:$K,$C158)</f>
        <v>0</v>
      </c>
      <c r="T158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导入新模板'!$K:$K,$C158)</f>
        <v>0</v>
      </c>
      <c r="U158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导入新模板'!$K:$K,$C158)</f>
        <v>0</v>
      </c>
      <c r="V158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导入新模板'!$K:$K,$C158)</f>
        <v>0</v>
      </c>
      <c r="W158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导入新模板'!$K:$K,$C158)</f>
        <v>0</v>
      </c>
      <c r="X158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导入新模板'!$K:$K,$C158)</f>
        <v>0</v>
      </c>
      <c r="Y158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导入新模板'!$K:$K,$C158)</f>
        <v>0</v>
      </c>
      <c r="Z158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导入新模板'!$K:$K,$C158)</f>
        <v>0</v>
      </c>
      <c r="AA158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导入新模板'!$K:$K,$C158)</f>
        <v>0</v>
      </c>
      <c r="AB158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导入新模板'!$K:$K,$C158)</f>
        <v>0</v>
      </c>
      <c r="AC158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导入新模板'!$K:$K,$C158)</f>
        <v>0</v>
      </c>
      <c r="AD158" s="53">
        <f>D158-SUM(T158:AC158)</f>
        <v>0</v>
      </c>
      <c r="AE158" s="53">
        <f>SUM(AH158:AS158)</f>
        <v>0</v>
      </c>
      <c r="AF158" s="54"/>
      <c r="AG158" s="55">
        <f>AD158-AE158-AF158</f>
        <v>0</v>
      </c>
      <c r="AH158" s="48">
        <f>SUMIFS('[6]白单流水  导入新模板'!$S:$S,'[6]白单流水  导入新模板'!$C:$C,$A$2,'[6]白单流水  导入新模板'!$AF:$AF,LEFT(LEFT($C$150,5),5),'[6]白单流水  导入新模板'!$AA:$AA,AH$3,'[6]白单流水  导入新模板'!$K:$K,$C158)</f>
        <v>0</v>
      </c>
      <c r="AI158" s="48">
        <f>SUMIFS('[6]白单流水  导入新模板'!$S:$S,'[6]白单流水  导入新模板'!$C:$C,$A$2,'[6]白单流水  导入新模板'!$AF:$AF,LEFT(LEFT($C$150,5),5),'[6]白单流水  导入新模板'!$AA:$AA,AI$3,'[6]白单流水  导入新模板'!$K:$K,$C158)</f>
        <v>0</v>
      </c>
      <c r="AJ158" s="48">
        <f>SUMIFS('[6]白单流水  导入新模板'!$S:$S,'[6]白单流水  导入新模板'!$C:$C,$A$2,'[6]白单流水  导入新模板'!$AF:$AF,LEFT(LEFT($C$150,5),5),'[6]白单流水  导入新模板'!$AA:$AA,AJ$3,'[6]白单流水  导入新模板'!$K:$K,$C158)</f>
        <v>0</v>
      </c>
      <c r="AK158" s="48">
        <f>SUMIFS('[6]白单流水  导入新模板'!$S:$S,'[6]白单流水  导入新模板'!$C:$C,$A$2,'[6]白单流水  导入新模板'!$AF:$AF,LEFT(LEFT($C$150,5),5),'[6]白单流水  导入新模板'!$AA:$AA,AK$3,'[6]白单流水  导入新模板'!$K:$K,$C158)</f>
        <v>0</v>
      </c>
      <c r="AL158" s="48">
        <f>SUMIFS('[6]白单流水  导入新模板'!$S:$S,'[6]白单流水  导入新模板'!$C:$C,$A$2,'[6]白单流水  导入新模板'!$AF:$AF,LEFT(LEFT($C$150,5),5),'[6]白单流水  导入新模板'!$AA:$AA,AL$3,'[6]白单流水  导入新模板'!$K:$K,$C158)</f>
        <v>0</v>
      </c>
      <c r="AM158" s="48">
        <f>SUMIFS('[6]白单流水  导入新模板'!$S:$S,'[6]白单流水  导入新模板'!$C:$C,$A$2,'[6]白单流水  导入新模板'!$AF:$AF,LEFT(LEFT($C$150,5),5),'[6]白单流水  导入新模板'!$AA:$AA,AM$3,'[6]白单流水  导入新模板'!$K:$K,$C158)</f>
        <v>0</v>
      </c>
      <c r="AN158" s="48">
        <f>SUMIFS('[6]白单流水  导入新模板'!$S:$S,'[6]白单流水  导入新模板'!$C:$C,$A$2,'[6]白单流水  导入新模板'!$AF:$AF,LEFT(LEFT($C$150,5),5),'[6]白单流水  导入新模板'!$AA:$AA,AN$3,'[6]白单流水  导入新模板'!$K:$K,$C158)</f>
        <v>0</v>
      </c>
      <c r="AO158" s="48">
        <f>SUMIFS('[6]白单流水  导入新模板'!$S:$S,'[6]白单流水  导入新模板'!$C:$C,$A$2,'[6]白单流水  导入新模板'!$AF:$AF,LEFT(LEFT($C$150,5),5),'[6]白单流水  导入新模板'!$AA:$AA,AO$3,'[6]白单流水  导入新模板'!$K:$K,$C158)</f>
        <v>0</v>
      </c>
      <c r="AP158" s="48">
        <f>SUMIFS('[6]白单流水  导入新模板'!$S:$S,'[6]白单流水  导入新模板'!$C:$C,$A$2,'[6]白单流水  导入新模板'!$AF:$AF,LEFT(LEFT($C$150,5),5),'[6]白单流水  导入新模板'!$AA:$AA,AP$3,'[6]白单流水  导入新模板'!$K:$K,$C158)</f>
        <v>0</v>
      </c>
      <c r="AQ158" s="48">
        <f>SUMIFS('[6]白单流水  导入新模板'!$S:$S,'[6]白单流水  导入新模板'!$C:$C,$A$2,'[6]白单流水  导入新模板'!$AF:$AF,LEFT(LEFT($C$150,5),5),'[6]白单流水  导入新模板'!$AA:$AA,AQ$3,'[6]白单流水  导入新模板'!$K:$K,$C158)</f>
        <v>0</v>
      </c>
      <c r="AR158" s="48">
        <f>SUMIFS('[6]白单流水  导入新模板'!$S:$S,'[6]白单流水  导入新模板'!$C:$C,$A$2,'[6]白单流水  导入新模板'!$AF:$AF,LEFT(LEFT($C$150,5),5),'[6]白单流水  导入新模板'!$AA:$AA,AR$3,'[6]白单流水  导入新模板'!$K:$K,$C158)</f>
        <v>0</v>
      </c>
      <c r="AS158" s="48">
        <f>SUMIFS('[6]白单流水  导入新模板'!$S:$S,'[6]白单流水  导入新模板'!$C:$C,$A$2,'[6]白单流水  导入新模板'!$AF:$AF,LEFT(LEFT($C$150,5),5),'[6]白单流水  导入新模板'!$AA:$AA,AS$3,'[6]白单流水  导入新模板'!$K:$K,$C158)</f>
        <v>0</v>
      </c>
      <c r="AT158" s="64"/>
    </row>
    <row r="159" ht="15.6" hidden="1" spans="1:47">
      <c r="A159" s="41"/>
      <c r="B159" s="62">
        <v>7</v>
      </c>
      <c r="C159" s="65" t="s">
        <v>66</v>
      </c>
      <c r="D159" s="52">
        <f>E159*F159</f>
        <v>0</v>
      </c>
      <c r="E159" s="66"/>
      <c r="F159" s="67"/>
      <c r="G159" s="68"/>
      <c r="H159" s="68"/>
      <c r="I159" s="68"/>
      <c r="J159" s="68"/>
      <c r="K159" s="66"/>
      <c r="L159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导入新模板'!$K:$K,$C159)</f>
        <v>0</v>
      </c>
      <c r="M159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导入新模板'!$K:$K,$C159)</f>
        <v>0</v>
      </c>
      <c r="N159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导入新模板'!$K:$K,$C159)</f>
        <v>0</v>
      </c>
      <c r="O159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导入新模板'!$K:$K,$C159)</f>
        <v>0</v>
      </c>
      <c r="P159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导入新模板'!$K:$K,$C159)</f>
        <v>0</v>
      </c>
      <c r="Q159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导入新模板'!$K:$K,$C159)</f>
        <v>0</v>
      </c>
      <c r="R159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导入新模板'!$K:$K,$C159)</f>
        <v>0</v>
      </c>
      <c r="S159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导入新模板'!$K:$K,$C159)</f>
        <v>0</v>
      </c>
      <c r="T159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导入新模板'!$K:$K,$C159)</f>
        <v>0</v>
      </c>
      <c r="U159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导入新模板'!$K:$K,$C159)</f>
        <v>0</v>
      </c>
      <c r="V159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导入新模板'!$K:$K,$C159)</f>
        <v>0</v>
      </c>
      <c r="W159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导入新模板'!$K:$K,$C159)</f>
        <v>0</v>
      </c>
      <c r="X159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导入新模板'!$K:$K,$C159)</f>
        <v>0</v>
      </c>
      <c r="Y159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导入新模板'!$K:$K,$C159)</f>
        <v>0</v>
      </c>
      <c r="Z159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导入新模板'!$K:$K,$C159)</f>
        <v>0</v>
      </c>
      <c r="AA159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导入新模板'!$K:$K,$C159)</f>
        <v>0</v>
      </c>
      <c r="AB159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导入新模板'!$K:$K,$C159)</f>
        <v>0</v>
      </c>
      <c r="AC159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导入新模板'!$K:$K,$C159)</f>
        <v>0</v>
      </c>
      <c r="AD159" s="53">
        <f>D159-SUM(T159:AC159)</f>
        <v>0</v>
      </c>
      <c r="AE159" s="53">
        <f>SUM(AH159:AS159)</f>
        <v>0</v>
      </c>
      <c r="AF159" s="54"/>
      <c r="AG159" s="55">
        <f>AD159-AE159-AF159</f>
        <v>0</v>
      </c>
      <c r="AH159" s="48">
        <f>SUMIFS('[6]白单流水  导入新模板'!$S:$S,'[6]白单流水  导入新模板'!$C:$C,$A$2,'[6]白单流水  导入新模板'!$AF:$AF,LEFT(LEFT($C$150,5),5),'[6]白单流水  导入新模板'!$AA:$AA,AH$3,'[6]白单流水  导入新模板'!$K:$K,$C159)</f>
        <v>0</v>
      </c>
      <c r="AI159" s="48">
        <f>SUMIFS('[6]白单流水  导入新模板'!$S:$S,'[6]白单流水  导入新模板'!$C:$C,$A$2,'[6]白单流水  导入新模板'!$AF:$AF,LEFT(LEFT($C$150,5),5),'[6]白单流水  导入新模板'!$AA:$AA,AI$3,'[6]白单流水  导入新模板'!$K:$K,$C159)</f>
        <v>0</v>
      </c>
      <c r="AJ159" s="48">
        <f>SUMIFS('[6]白单流水  导入新模板'!$S:$S,'[6]白单流水  导入新模板'!$C:$C,$A$2,'[6]白单流水  导入新模板'!$AF:$AF,LEFT(LEFT($C$150,5),5),'[6]白单流水  导入新模板'!$AA:$AA,AJ$3,'[6]白单流水  导入新模板'!$K:$K,$C159)</f>
        <v>0</v>
      </c>
      <c r="AK159" s="48">
        <f>SUMIFS('[6]白单流水  导入新模板'!$S:$S,'[6]白单流水  导入新模板'!$C:$C,$A$2,'[6]白单流水  导入新模板'!$AF:$AF,LEFT(LEFT($C$150,5),5),'[6]白单流水  导入新模板'!$AA:$AA,AK$3,'[6]白单流水  导入新模板'!$K:$K,$C159)</f>
        <v>0</v>
      </c>
      <c r="AL159" s="48">
        <f>SUMIFS('[6]白单流水  导入新模板'!$S:$S,'[6]白单流水  导入新模板'!$C:$C,$A$2,'[6]白单流水  导入新模板'!$AF:$AF,LEFT(LEFT($C$150,5),5),'[6]白单流水  导入新模板'!$AA:$AA,AL$3,'[6]白单流水  导入新模板'!$K:$K,$C159)</f>
        <v>0</v>
      </c>
      <c r="AM159" s="48">
        <f>SUMIFS('[6]白单流水  导入新模板'!$S:$S,'[6]白单流水  导入新模板'!$C:$C,$A$2,'[6]白单流水  导入新模板'!$AF:$AF,LEFT(LEFT($C$150,5),5),'[6]白单流水  导入新模板'!$AA:$AA,AM$3,'[6]白单流水  导入新模板'!$K:$K,$C159)</f>
        <v>0</v>
      </c>
      <c r="AN159" s="48">
        <f>SUMIFS('[6]白单流水  导入新模板'!$S:$S,'[6]白单流水  导入新模板'!$C:$C,$A$2,'[6]白单流水  导入新模板'!$AF:$AF,LEFT(LEFT($C$150,5),5),'[6]白单流水  导入新模板'!$AA:$AA,AN$3,'[6]白单流水  导入新模板'!$K:$K,$C159)</f>
        <v>0</v>
      </c>
      <c r="AO159" s="48">
        <f>SUMIFS('[6]白单流水  导入新模板'!$S:$S,'[6]白单流水  导入新模板'!$C:$C,$A$2,'[6]白单流水  导入新模板'!$AF:$AF,LEFT(LEFT($C$150,5),5),'[6]白单流水  导入新模板'!$AA:$AA,AO$3,'[6]白单流水  导入新模板'!$K:$K,$C159)</f>
        <v>0</v>
      </c>
      <c r="AP159" s="48">
        <f>SUMIFS('[6]白单流水  导入新模板'!$S:$S,'[6]白单流水  导入新模板'!$C:$C,$A$2,'[6]白单流水  导入新模板'!$AF:$AF,LEFT(LEFT($C$150,5),5),'[6]白单流水  导入新模板'!$AA:$AA,AP$3,'[6]白单流水  导入新模板'!$K:$K,$C159)</f>
        <v>0</v>
      </c>
      <c r="AQ159" s="48">
        <f>SUMIFS('[6]白单流水  导入新模板'!$S:$S,'[6]白单流水  导入新模板'!$C:$C,$A$2,'[6]白单流水  导入新模板'!$AF:$AF,LEFT(LEFT($C$150,5),5),'[6]白单流水  导入新模板'!$AA:$AA,AQ$3,'[6]白单流水  导入新模板'!$K:$K,$C159)</f>
        <v>0</v>
      </c>
      <c r="AR159" s="48">
        <f>SUMIFS('[6]白单流水  导入新模板'!$S:$S,'[6]白单流水  导入新模板'!$C:$C,$A$2,'[6]白单流水  导入新模板'!$AF:$AF,LEFT(LEFT($C$150,5),5),'[6]白单流水  导入新模板'!$AA:$AA,AR$3,'[6]白单流水  导入新模板'!$K:$K,$C159)</f>
        <v>0</v>
      </c>
      <c r="AS159" s="48">
        <f>SUMIFS('[6]白单流水  导入新模板'!$S:$S,'[6]白单流水  导入新模板'!$C:$C,$A$2,'[6]白单流水  导入新模板'!$AF:$AF,LEFT(LEFT($C$150,5),5),'[6]白单流水  导入新模板'!$AA:$AA,AS$3,'[6]白单流水  导入新模板'!$K:$K,$C159)</f>
        <v>0</v>
      </c>
      <c r="AT159" s="69"/>
    </row>
    <row r="160" ht="15.6" hidden="1" spans="1:47">
      <c r="A160" s="41"/>
      <c r="B160" s="62">
        <v>7</v>
      </c>
      <c r="C160" s="65" t="s">
        <v>67</v>
      </c>
      <c r="D160" s="52">
        <f>E160*F160</f>
        <v>0</v>
      </c>
      <c r="E160" s="43"/>
      <c r="F160" s="63"/>
      <c r="G160" s="44"/>
      <c r="H160" s="44"/>
      <c r="I160" s="44"/>
      <c r="J160" s="44"/>
      <c r="K160" s="43"/>
      <c r="L160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导入新模板'!$K:$K,$C160)</f>
        <v>0</v>
      </c>
      <c r="M160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导入新模板'!$K:$K,$C160)</f>
        <v>0</v>
      </c>
      <c r="N160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导入新模板'!$K:$K,$C160)</f>
        <v>0</v>
      </c>
      <c r="O160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导入新模板'!$K:$K,$C160)</f>
        <v>0</v>
      </c>
      <c r="P160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导入新模板'!$K:$K,$C160)</f>
        <v>0</v>
      </c>
      <c r="Q160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导入新模板'!$K:$K,$C160)</f>
        <v>0</v>
      </c>
      <c r="R160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导入新模板'!$K:$K,$C160)</f>
        <v>0</v>
      </c>
      <c r="S160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导入新模板'!$K:$K,$C160)</f>
        <v>0</v>
      </c>
      <c r="T160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导入新模板'!$K:$K,$C160)</f>
        <v>0</v>
      </c>
      <c r="U160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导入新模板'!$K:$K,$C160)</f>
        <v>0</v>
      </c>
      <c r="V160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导入新模板'!$K:$K,$C160)</f>
        <v>0</v>
      </c>
      <c r="W160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导入新模板'!$K:$K,$C160)</f>
        <v>0</v>
      </c>
      <c r="X160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导入新模板'!$K:$K,$C160)</f>
        <v>0</v>
      </c>
      <c r="Y160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导入新模板'!$K:$K,$C160)</f>
        <v>0</v>
      </c>
      <c r="Z160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导入新模板'!$K:$K,$C160)</f>
        <v>0</v>
      </c>
      <c r="AA160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导入新模板'!$K:$K,$C160)</f>
        <v>0</v>
      </c>
      <c r="AB160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导入新模板'!$K:$K,$C160)</f>
        <v>0</v>
      </c>
      <c r="AC160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导入新模板'!$K:$K,$C160)</f>
        <v>0</v>
      </c>
      <c r="AD160" s="53">
        <f>D160-SUM(T160:AC160)</f>
        <v>0</v>
      </c>
      <c r="AE160" s="53">
        <f>SUM(AH160:AS160)</f>
        <v>0</v>
      </c>
      <c r="AF160" s="54"/>
      <c r="AG160" s="55">
        <f>AD160-AE160-AF160</f>
        <v>0</v>
      </c>
      <c r="AH160" s="48">
        <f>SUMIFS('[6]白单流水  导入新模板'!$S:$S,'[6]白单流水  导入新模板'!$C:$C,$A$2,'[6]白单流水  导入新模板'!$AF:$AF,LEFT(LEFT($C$150,5),5),'[6]白单流水  导入新模板'!$AA:$AA,AH$3,'[6]白单流水  导入新模板'!$K:$K,$C160)</f>
        <v>0</v>
      </c>
      <c r="AI160" s="48">
        <f>SUMIFS('[6]白单流水  导入新模板'!$S:$S,'[6]白单流水  导入新模板'!$C:$C,$A$2,'[6]白单流水  导入新模板'!$AF:$AF,LEFT(LEFT($C$150,5),5),'[6]白单流水  导入新模板'!$AA:$AA,AI$3,'[6]白单流水  导入新模板'!$K:$K,$C160)</f>
        <v>0</v>
      </c>
      <c r="AJ160" s="48">
        <f>SUMIFS('[6]白单流水  导入新模板'!$S:$S,'[6]白单流水  导入新模板'!$C:$C,$A$2,'[6]白单流水  导入新模板'!$AF:$AF,LEFT(LEFT($C$150,5),5),'[6]白单流水  导入新模板'!$AA:$AA,AJ$3,'[6]白单流水  导入新模板'!$K:$K,$C160)</f>
        <v>0</v>
      </c>
      <c r="AK160" s="48">
        <f>SUMIFS('[6]白单流水  导入新模板'!$S:$S,'[6]白单流水  导入新模板'!$C:$C,$A$2,'[6]白单流水  导入新模板'!$AF:$AF,LEFT(LEFT($C$150,5),5),'[6]白单流水  导入新模板'!$AA:$AA,AK$3,'[6]白单流水  导入新模板'!$K:$K,$C160)</f>
        <v>0</v>
      </c>
      <c r="AL160" s="48">
        <f>SUMIFS('[6]白单流水  导入新模板'!$S:$S,'[6]白单流水  导入新模板'!$C:$C,$A$2,'[6]白单流水  导入新模板'!$AF:$AF,LEFT(LEFT($C$150,5),5),'[6]白单流水  导入新模板'!$AA:$AA,AL$3,'[6]白单流水  导入新模板'!$K:$K,$C160)</f>
        <v>0</v>
      </c>
      <c r="AM160" s="48">
        <f>SUMIFS('[6]白单流水  导入新模板'!$S:$S,'[6]白单流水  导入新模板'!$C:$C,$A$2,'[6]白单流水  导入新模板'!$AF:$AF,LEFT(LEFT($C$150,5),5),'[6]白单流水  导入新模板'!$AA:$AA,AM$3,'[6]白单流水  导入新模板'!$K:$K,$C160)</f>
        <v>0</v>
      </c>
      <c r="AN160" s="48">
        <f>SUMIFS('[6]白单流水  导入新模板'!$S:$S,'[6]白单流水  导入新模板'!$C:$C,$A$2,'[6]白单流水  导入新模板'!$AF:$AF,LEFT(LEFT($C$150,5),5),'[6]白单流水  导入新模板'!$AA:$AA,AN$3,'[6]白单流水  导入新模板'!$K:$K,$C160)</f>
        <v>0</v>
      </c>
      <c r="AO160" s="48">
        <f>SUMIFS('[6]白单流水  导入新模板'!$S:$S,'[6]白单流水  导入新模板'!$C:$C,$A$2,'[6]白单流水  导入新模板'!$AF:$AF,LEFT(LEFT($C$150,5),5),'[6]白单流水  导入新模板'!$AA:$AA,AO$3,'[6]白单流水  导入新模板'!$K:$K,$C160)</f>
        <v>0</v>
      </c>
      <c r="AP160" s="48">
        <f>SUMIFS('[6]白单流水  导入新模板'!$S:$S,'[6]白单流水  导入新模板'!$C:$C,$A$2,'[6]白单流水  导入新模板'!$AF:$AF,LEFT(LEFT($C$150,5),5),'[6]白单流水  导入新模板'!$AA:$AA,AP$3,'[6]白单流水  导入新模板'!$K:$K,$C160)</f>
        <v>0</v>
      </c>
      <c r="AQ160" s="48">
        <f>SUMIFS('[6]白单流水  导入新模板'!$S:$S,'[6]白单流水  导入新模板'!$C:$C,$A$2,'[6]白单流水  导入新模板'!$AF:$AF,LEFT(LEFT($C$150,5),5),'[6]白单流水  导入新模板'!$AA:$AA,AQ$3,'[6]白单流水  导入新模板'!$K:$K,$C160)</f>
        <v>0</v>
      </c>
      <c r="AR160" s="48">
        <f>SUMIFS('[6]白单流水  导入新模板'!$S:$S,'[6]白单流水  导入新模板'!$C:$C,$A$2,'[6]白单流水  导入新模板'!$AF:$AF,LEFT(LEFT($C$150,5),5),'[6]白单流水  导入新模板'!$AA:$AA,AR$3,'[6]白单流水  导入新模板'!$K:$K,$C160)</f>
        <v>0</v>
      </c>
      <c r="AS160" s="48">
        <f>SUMIFS('[6]白单流水  导入新模板'!$S:$S,'[6]白单流水  导入新模板'!$C:$C,$A$2,'[6]白单流水  导入新模板'!$AF:$AF,LEFT(LEFT($C$150,5),5),'[6]白单流水  导入新模板'!$AA:$AA,AS$3,'[6]白单流水  导入新模板'!$K:$K,$C160)</f>
        <v>0</v>
      </c>
      <c r="AT160" s="64"/>
    </row>
    <row r="161" ht="15.6" hidden="1" spans="1:47">
      <c r="A161" s="41"/>
      <c r="B161" s="62">
        <v>7</v>
      </c>
      <c r="C161" s="65" t="s">
        <v>68</v>
      </c>
      <c r="D161" s="52">
        <f>E161*F161</f>
        <v>0</v>
      </c>
      <c r="E161" s="43"/>
      <c r="F161" s="63"/>
      <c r="G161" s="44"/>
      <c r="H161" s="44"/>
      <c r="I161" s="44"/>
      <c r="J161" s="44"/>
      <c r="K161" s="43"/>
      <c r="L161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导入新模板'!$K:$K,$C161)</f>
        <v>0</v>
      </c>
      <c r="M161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导入新模板'!$K:$K,$C161)</f>
        <v>0</v>
      </c>
      <c r="N161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导入新模板'!$K:$K,$C161)</f>
        <v>0</v>
      </c>
      <c r="O161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导入新模板'!$K:$K,$C161)</f>
        <v>0</v>
      </c>
      <c r="P161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导入新模板'!$K:$K,$C161)</f>
        <v>0</v>
      </c>
      <c r="Q161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导入新模板'!$K:$K,$C161)</f>
        <v>0</v>
      </c>
      <c r="R161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导入新模板'!$K:$K,$C161)</f>
        <v>0</v>
      </c>
      <c r="S161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导入新模板'!$K:$K,$C161)</f>
        <v>0</v>
      </c>
      <c r="T161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导入新模板'!$K:$K,$C161)</f>
        <v>0</v>
      </c>
      <c r="U161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导入新模板'!$K:$K,$C161)</f>
        <v>0</v>
      </c>
      <c r="V161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导入新模板'!$K:$K,$C161)</f>
        <v>0</v>
      </c>
      <c r="W161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导入新模板'!$K:$K,$C161)</f>
        <v>0</v>
      </c>
      <c r="X161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导入新模板'!$K:$K,$C161)</f>
        <v>0</v>
      </c>
      <c r="Y161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导入新模板'!$K:$K,$C161)</f>
        <v>0</v>
      </c>
      <c r="Z161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导入新模板'!$K:$K,$C161)</f>
        <v>0</v>
      </c>
      <c r="AA161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导入新模板'!$K:$K,$C161)</f>
        <v>0</v>
      </c>
      <c r="AB161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导入新模板'!$K:$K,$C161)</f>
        <v>0</v>
      </c>
      <c r="AC161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导入新模板'!$K:$K,$C161)</f>
        <v>0</v>
      </c>
      <c r="AD161" s="53">
        <f>D161-SUM(T161:AC161)</f>
        <v>0</v>
      </c>
      <c r="AE161" s="53">
        <f>SUM(AH161:AS161)</f>
        <v>0</v>
      </c>
      <c r="AF161" s="54"/>
      <c r="AG161" s="55">
        <f>AD161-AE161-AF161</f>
        <v>0</v>
      </c>
      <c r="AH161" s="48">
        <f>SUMIFS('[6]白单流水  导入新模板'!$S:$S,'[6]白单流水  导入新模板'!$C:$C,$A$2,'[6]白单流水  导入新模板'!$AF:$AF,LEFT(LEFT($C$150,5),5),'[6]白单流水  导入新模板'!$AA:$AA,AH$3,'[6]白单流水  导入新模板'!$K:$K,$C161)</f>
        <v>0</v>
      </c>
      <c r="AI161" s="48">
        <f>SUMIFS('[6]白单流水  导入新模板'!$S:$S,'[6]白单流水  导入新模板'!$C:$C,$A$2,'[6]白单流水  导入新模板'!$AF:$AF,LEFT(LEFT($C$150,5),5),'[6]白单流水  导入新模板'!$AA:$AA,AI$3,'[6]白单流水  导入新模板'!$K:$K,$C161)</f>
        <v>0</v>
      </c>
      <c r="AJ161" s="48">
        <f>SUMIFS('[6]白单流水  导入新模板'!$S:$S,'[6]白单流水  导入新模板'!$C:$C,$A$2,'[6]白单流水  导入新模板'!$AF:$AF,LEFT(LEFT($C$150,5),5),'[6]白单流水  导入新模板'!$AA:$AA,AJ$3,'[6]白单流水  导入新模板'!$K:$K,$C161)</f>
        <v>0</v>
      </c>
      <c r="AK161" s="48">
        <f>SUMIFS('[6]白单流水  导入新模板'!$S:$S,'[6]白单流水  导入新模板'!$C:$C,$A$2,'[6]白单流水  导入新模板'!$AF:$AF,LEFT(LEFT($C$150,5),5),'[6]白单流水  导入新模板'!$AA:$AA,AK$3,'[6]白单流水  导入新模板'!$K:$K,$C161)</f>
        <v>0</v>
      </c>
      <c r="AL161" s="48">
        <f>SUMIFS('[6]白单流水  导入新模板'!$S:$S,'[6]白单流水  导入新模板'!$C:$C,$A$2,'[6]白单流水  导入新模板'!$AF:$AF,LEFT(LEFT($C$150,5),5),'[6]白单流水  导入新模板'!$AA:$AA,AL$3,'[6]白单流水  导入新模板'!$K:$K,$C161)</f>
        <v>0</v>
      </c>
      <c r="AM161" s="48">
        <f>SUMIFS('[6]白单流水  导入新模板'!$S:$S,'[6]白单流水  导入新模板'!$C:$C,$A$2,'[6]白单流水  导入新模板'!$AF:$AF,LEFT(LEFT($C$150,5),5),'[6]白单流水  导入新模板'!$AA:$AA,AM$3,'[6]白单流水  导入新模板'!$K:$K,$C161)</f>
        <v>0</v>
      </c>
      <c r="AN161" s="48">
        <f>SUMIFS('[6]白单流水  导入新模板'!$S:$S,'[6]白单流水  导入新模板'!$C:$C,$A$2,'[6]白单流水  导入新模板'!$AF:$AF,LEFT(LEFT($C$150,5),5),'[6]白单流水  导入新模板'!$AA:$AA,AN$3,'[6]白单流水  导入新模板'!$K:$K,$C161)</f>
        <v>0</v>
      </c>
      <c r="AO161" s="48">
        <f>SUMIFS('[6]白单流水  导入新模板'!$S:$S,'[6]白单流水  导入新模板'!$C:$C,$A$2,'[6]白单流水  导入新模板'!$AF:$AF,LEFT(LEFT($C$150,5),5),'[6]白单流水  导入新模板'!$AA:$AA,AO$3,'[6]白单流水  导入新模板'!$K:$K,$C161)</f>
        <v>0</v>
      </c>
      <c r="AP161" s="48">
        <f>SUMIFS('[6]白单流水  导入新模板'!$S:$S,'[6]白单流水  导入新模板'!$C:$C,$A$2,'[6]白单流水  导入新模板'!$AF:$AF,LEFT(LEFT($C$150,5),5),'[6]白单流水  导入新模板'!$AA:$AA,AP$3,'[6]白单流水  导入新模板'!$K:$K,$C161)</f>
        <v>0</v>
      </c>
      <c r="AQ161" s="48">
        <f>SUMIFS('[6]白单流水  导入新模板'!$S:$S,'[6]白单流水  导入新模板'!$C:$C,$A$2,'[6]白单流水  导入新模板'!$AF:$AF,LEFT(LEFT($C$150,5),5),'[6]白单流水  导入新模板'!$AA:$AA,AQ$3,'[6]白单流水  导入新模板'!$K:$K,$C161)</f>
        <v>0</v>
      </c>
      <c r="AR161" s="48">
        <f>SUMIFS('[6]白单流水  导入新模板'!$S:$S,'[6]白单流水  导入新模板'!$C:$C,$A$2,'[6]白单流水  导入新模板'!$AF:$AF,LEFT(LEFT($C$150,5),5),'[6]白单流水  导入新模板'!$AA:$AA,AR$3,'[6]白单流水  导入新模板'!$K:$K,$C161)</f>
        <v>0</v>
      </c>
      <c r="AS161" s="48">
        <f>SUMIFS('[6]白单流水  导入新模板'!$S:$S,'[6]白单流水  导入新模板'!$C:$C,$A$2,'[6]白单流水  导入新模板'!$AF:$AF,LEFT(LEFT($C$150,5),5),'[6]白单流水  导入新模板'!$AA:$AA,AS$3,'[6]白单流水  导入新模板'!$K:$K,$C161)</f>
        <v>0</v>
      </c>
      <c r="AT161" s="64"/>
    </row>
    <row r="162" ht="15.6" spans="1:47">
      <c r="A162" s="41"/>
      <c r="B162" s="62">
        <v>7</v>
      </c>
      <c r="C162" s="47" t="s">
        <v>69</v>
      </c>
      <c r="D162" s="52">
        <f>E162*F162</f>
        <v>0</v>
      </c>
      <c r="E162" s="43"/>
      <c r="F162" s="63"/>
      <c r="G162" s="44"/>
      <c r="H162" s="44"/>
      <c r="I162" s="51">
        <f t="array" ref="I162">SUMPRODUCT(('[6]白单流水  导入新模板'!$C:$C=$A$2)*('[6]白单流水  导入新模板'!$AF:$AF=$C$150)*('[6]白单流水  导入新模板'!$K:$K="代收")*(ISNUMBER(FIND(LEFT($C162,4),'[6]白单流水  导入新模板'!$M:$M,1))),'[6]白单流水  导入新模板'!$S:$S)</f>
        <v>0</v>
      </c>
      <c r="J162" s="44"/>
      <c r="K162" s="43"/>
      <c r="L162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导入新模板'!$K:$K,$C162)</f>
        <v>0</v>
      </c>
      <c r="M162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导入新模板'!$K:$K,$C162)</f>
        <v>0</v>
      </c>
      <c r="N162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导入新模板'!$K:$K,$C162)</f>
        <v>0</v>
      </c>
      <c r="O162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导入新模板'!$K:$K,$C162)</f>
        <v>0</v>
      </c>
      <c r="P162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导入新模板'!$K:$K,$C162)</f>
        <v>0</v>
      </c>
      <c r="Q162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导入新模板'!$K:$K,$C162)</f>
        <v>0</v>
      </c>
      <c r="R162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导入新模板'!$K:$K,$C162)</f>
        <v>0</v>
      </c>
      <c r="S162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导入新模板'!$K:$K,$C162)</f>
        <v>0</v>
      </c>
      <c r="T162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导入新模板'!$K:$K,$C162)</f>
        <v>0</v>
      </c>
      <c r="U162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导入新模板'!$K:$K,$C162)</f>
        <v>0</v>
      </c>
      <c r="V162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导入新模板'!$K:$K,$C162)</f>
        <v>0</v>
      </c>
      <c r="W162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导入新模板'!$K:$K,$C162)</f>
        <v>0</v>
      </c>
      <c r="X162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导入新模板'!$K:$K,$C162)</f>
        <v>0</v>
      </c>
      <c r="Y162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导入新模板'!$K:$K,$C162)</f>
        <v>0</v>
      </c>
      <c r="Z162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导入新模板'!$K:$K,$C162)</f>
        <v>0</v>
      </c>
      <c r="AA162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导入新模板'!$K:$K,$C162)</f>
        <v>0</v>
      </c>
      <c r="AB162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导入新模板'!$K:$K,$C162)</f>
        <v>0</v>
      </c>
      <c r="AC162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导入新模板'!$K:$K,$C162)</f>
        <v>0</v>
      </c>
      <c r="AD162" s="53">
        <f>D162-SUM(T162:AC162)</f>
        <v>0</v>
      </c>
      <c r="AE162" s="53">
        <f>SUM(AH162:AS162)</f>
        <v>0</v>
      </c>
      <c r="AF162" s="54"/>
      <c r="AG162" s="55">
        <f>AD162-AE162-AF162</f>
        <v>0</v>
      </c>
      <c r="AH162" s="48">
        <f>SUMIFS('[6]白单流水  导入新模板'!$S:$S,'[6]白单流水  导入新模板'!$C:$C,$A$2,'[6]白单流水  导入新模板'!$AF:$AF,LEFT(LEFT($C$150,5),5),'[6]白单流水  导入新模板'!$AA:$AA,AH$3,'[6]白单流水  导入新模板'!$K:$K,$C162)</f>
        <v>0</v>
      </c>
      <c r="AI162" s="48">
        <f>SUMIFS('[6]白单流水  导入新模板'!$S:$S,'[6]白单流水  导入新模板'!$C:$C,$A$2,'[6]白单流水  导入新模板'!$AF:$AF,LEFT(LEFT($C$150,5),5),'[6]白单流水  导入新模板'!$AA:$AA,AI$3,'[6]白单流水  导入新模板'!$K:$K,$C162)</f>
        <v>0</v>
      </c>
      <c r="AJ162" s="48">
        <f>SUMIFS('[6]白单流水  导入新模板'!$S:$S,'[6]白单流水  导入新模板'!$C:$C,$A$2,'[6]白单流水  导入新模板'!$AF:$AF,LEFT(LEFT($C$150,5),5),'[6]白单流水  导入新模板'!$AA:$AA,AJ$3,'[6]白单流水  导入新模板'!$K:$K,$C162)</f>
        <v>0</v>
      </c>
      <c r="AK162" s="48">
        <f>SUMIFS('[6]白单流水  导入新模板'!$S:$S,'[6]白单流水  导入新模板'!$C:$C,$A$2,'[6]白单流水  导入新模板'!$AF:$AF,LEFT(LEFT($C$150,5),5),'[6]白单流水  导入新模板'!$AA:$AA,AK$3,'[6]白单流水  导入新模板'!$K:$K,$C162)</f>
        <v>0</v>
      </c>
      <c r="AL162" s="48">
        <f>SUMIFS('[6]白单流水  导入新模板'!$S:$S,'[6]白单流水  导入新模板'!$C:$C,$A$2,'[6]白单流水  导入新模板'!$AF:$AF,LEFT(LEFT($C$150,5),5),'[6]白单流水  导入新模板'!$AA:$AA,AL$3,'[6]白单流水  导入新模板'!$K:$K,$C162)</f>
        <v>0</v>
      </c>
      <c r="AM162" s="48">
        <f>SUMIFS('[6]白单流水  导入新模板'!$S:$S,'[6]白单流水  导入新模板'!$C:$C,$A$2,'[6]白单流水  导入新模板'!$AF:$AF,LEFT(LEFT($C$150,5),5),'[6]白单流水  导入新模板'!$AA:$AA,AM$3,'[6]白单流水  导入新模板'!$K:$K,$C162)</f>
        <v>0</v>
      </c>
      <c r="AN162" s="48">
        <f>SUMIFS('[6]白单流水  导入新模板'!$S:$S,'[6]白单流水  导入新模板'!$C:$C,$A$2,'[6]白单流水  导入新模板'!$AF:$AF,LEFT(LEFT($C$150,5),5),'[6]白单流水  导入新模板'!$AA:$AA,AN$3,'[6]白单流水  导入新模板'!$K:$K,$C162)</f>
        <v>0</v>
      </c>
      <c r="AO162" s="48">
        <f>SUMIFS('[6]白单流水  导入新模板'!$S:$S,'[6]白单流水  导入新模板'!$C:$C,$A$2,'[6]白单流水  导入新模板'!$AF:$AF,LEFT(LEFT($C$150,5),5),'[6]白单流水  导入新模板'!$AA:$AA,AO$3,'[6]白单流水  导入新模板'!$K:$K,$C162)</f>
        <v>0</v>
      </c>
      <c r="AP162" s="48">
        <f>SUMIFS('[6]白单流水  导入新模板'!$S:$S,'[6]白单流水  导入新模板'!$C:$C,$A$2,'[6]白单流水  导入新模板'!$AF:$AF,LEFT(LEFT($C$150,5),5),'[6]白单流水  导入新模板'!$AA:$AA,AP$3,'[6]白单流水  导入新模板'!$K:$K,$C162)</f>
        <v>0</v>
      </c>
      <c r="AQ162" s="48">
        <f>SUMIFS('[6]白单流水  导入新模板'!$S:$S,'[6]白单流水  导入新模板'!$C:$C,$A$2,'[6]白单流水  导入新模板'!$AF:$AF,LEFT(LEFT($C$150,5),5),'[6]白单流水  导入新模板'!$AA:$AA,AQ$3,'[6]白单流水  导入新模板'!$K:$K,$C162)</f>
        <v>0</v>
      </c>
      <c r="AR162" s="48">
        <f>SUMIFS('[6]白单流水  导入新模板'!$S:$S,'[6]白单流水  导入新模板'!$C:$C,$A$2,'[6]白单流水  导入新模板'!$AF:$AF,LEFT(LEFT($C$150,5),5),'[6]白单流水  导入新模板'!$AA:$AA,AR$3,'[6]白单流水  导入新模板'!$K:$K,$C162)</f>
        <v>0</v>
      </c>
      <c r="AS162" s="48">
        <f>SUMIFS('[6]白单流水  导入新模板'!$S:$S,'[6]白单流水  导入新模板'!$C:$C,$A$2,'[6]白单流水  导入新模板'!$AF:$AF,LEFT(LEFT($C$150,5),5),'[6]白单流水  导入新模板'!$AA:$AA,AS$3,'[6]白单流水  导入新模板'!$K:$K,$C162)</f>
        <v>0</v>
      </c>
      <c r="AT162" s="64"/>
    </row>
    <row r="163" ht="15.6" spans="1:47">
      <c r="A163" s="41"/>
      <c r="B163" s="62">
        <v>7</v>
      </c>
      <c r="C163" s="65" t="s">
        <v>70</v>
      </c>
      <c r="D163" s="52">
        <f>E163*F163</f>
        <v>14737.5333333333</v>
      </c>
      <c r="E163" s="66">
        <v>1473.75333333333</v>
      </c>
      <c r="F163" s="67">
        <v>10</v>
      </c>
      <c r="G163" s="50">
        <f>IFERROR(SUM(K163:AC163,AE163)/D163,)</f>
        <v>1.05241492244293</v>
      </c>
      <c r="H163" s="50"/>
      <c r="I163" s="51">
        <f t="array" ref="I163">SUMPRODUCT(('[6]白单流水  导入新模板'!$C:$C=$A$2)*('[6]白单流水  导入新模板'!$AF:$AF=$C$150)*('[6]白单流水  导入新模板'!$K:$K="代收")*(ISNUMBER(FIND(LEFT($C163,4),'[6]白单流水  导入新模板'!$M:$M,1))),'[6]白单流水  导入新模板'!$S:$S)</f>
        <v>0</v>
      </c>
      <c r="J163" s="50"/>
      <c r="K163" s="66"/>
      <c r="L163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导入新模板'!$K:$K,$C163)</f>
        <v>0</v>
      </c>
      <c r="M163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导入新模板'!$K:$K,$C163)</f>
        <v>0</v>
      </c>
      <c r="N163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导入新模板'!$K:$K,$C163)</f>
        <v>0</v>
      </c>
      <c r="O163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导入新模板'!$K:$K,$C163)</f>
        <v>0</v>
      </c>
      <c r="P163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导入新模板'!$K:$K,$C163)</f>
        <v>0</v>
      </c>
      <c r="Q163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导入新模板'!$K:$K,$C163)</f>
        <v>0</v>
      </c>
      <c r="R163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导入新模板'!$K:$K,$C163)</f>
        <v>0</v>
      </c>
      <c r="S163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导入新模板'!$K:$K,$C163)</f>
        <v>0</v>
      </c>
      <c r="T163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导入新模板'!$K:$K,$C163)</f>
        <v>0</v>
      </c>
      <c r="U163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导入新模板'!$K:$K,$C163)</f>
        <v>0</v>
      </c>
      <c r="V163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导入新模板'!$K:$K,$C163)</f>
        <v>0</v>
      </c>
      <c r="W163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导入新模板'!$K:$K,$C163)</f>
        <v>0</v>
      </c>
      <c r="X163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导入新模板'!$K:$K,$C163)</f>
        <v>15510</v>
      </c>
      <c r="Y163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导入新模板'!$K:$K,$C163)</f>
        <v>0</v>
      </c>
      <c r="Z163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导入新模板'!$K:$K,$C163)</f>
        <v>0</v>
      </c>
      <c r="AA163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导入新模板'!$K:$K,$C163)</f>
        <v>0</v>
      </c>
      <c r="AB163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导入新模板'!$K:$K,$C163)</f>
        <v>0</v>
      </c>
      <c r="AC163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导入新模板'!$K:$K,$C163)</f>
        <v>0</v>
      </c>
      <c r="AD163" s="53">
        <f>D163-SUM(T163:AC163)</f>
        <v>-772.4666666667</v>
      </c>
      <c r="AE163" s="53">
        <f>SUM(AH163:AS163)</f>
        <v>0</v>
      </c>
      <c r="AF163" s="54"/>
      <c r="AG163" s="55">
        <f>AD163-AE163-AF163</f>
        <v>-772.4666666667</v>
      </c>
      <c r="AH163" s="48">
        <f>SUMIFS('[6]白单流水  导入新模板'!$S:$S,'[6]白单流水  导入新模板'!$C:$C,$A$2,'[6]白单流水  导入新模板'!$AF:$AF,LEFT(LEFT($C$150,5),5),'[6]白单流水  导入新模板'!$AA:$AA,AH$3,'[6]白单流水  导入新模板'!$K:$K,$C163)</f>
        <v>0</v>
      </c>
      <c r="AI163" s="48">
        <f>SUMIFS('[6]白单流水  导入新模板'!$S:$S,'[6]白单流水  导入新模板'!$C:$C,$A$2,'[6]白单流水  导入新模板'!$AF:$AF,LEFT(LEFT($C$150,5),5),'[6]白单流水  导入新模板'!$AA:$AA,AI$3,'[6]白单流水  导入新模板'!$K:$K,$C163)</f>
        <v>0</v>
      </c>
      <c r="AJ163" s="48">
        <f>SUMIFS('[6]白单流水  导入新模板'!$S:$S,'[6]白单流水  导入新模板'!$C:$C,$A$2,'[6]白单流水  导入新模板'!$AF:$AF,LEFT(LEFT($C$150,5),5),'[6]白单流水  导入新模板'!$AA:$AA,AJ$3,'[6]白单流水  导入新模板'!$K:$K,$C163)</f>
        <v>0</v>
      </c>
      <c r="AK163" s="48">
        <f>SUMIFS('[6]白单流水  导入新模板'!$S:$S,'[6]白单流水  导入新模板'!$C:$C,$A$2,'[6]白单流水  导入新模板'!$AF:$AF,LEFT(LEFT($C$150,5),5),'[6]白单流水  导入新模板'!$AA:$AA,AK$3,'[6]白单流水  导入新模板'!$K:$K,$C163)</f>
        <v>0</v>
      </c>
      <c r="AL163" s="48">
        <f>SUMIFS('[6]白单流水  导入新模板'!$S:$S,'[6]白单流水  导入新模板'!$C:$C,$A$2,'[6]白单流水  导入新模板'!$AF:$AF,LEFT(LEFT($C$150,5),5),'[6]白单流水  导入新模板'!$AA:$AA,AL$3,'[6]白单流水  导入新模板'!$K:$K,$C163)</f>
        <v>0</v>
      </c>
      <c r="AM163" s="48">
        <f>SUMIFS('[6]白单流水  导入新模板'!$S:$S,'[6]白单流水  导入新模板'!$C:$C,$A$2,'[6]白单流水  导入新模板'!$AF:$AF,LEFT(LEFT($C$150,5),5),'[6]白单流水  导入新模板'!$AA:$AA,AM$3,'[6]白单流水  导入新模板'!$K:$K,$C163)</f>
        <v>0</v>
      </c>
      <c r="AN163" s="48">
        <f>SUMIFS('[6]白单流水  导入新模板'!$S:$S,'[6]白单流水  导入新模板'!$C:$C,$A$2,'[6]白单流水  导入新模板'!$AF:$AF,LEFT(LEFT($C$150,5),5),'[6]白单流水  导入新模板'!$AA:$AA,AN$3,'[6]白单流水  导入新模板'!$K:$K,$C163)</f>
        <v>0</v>
      </c>
      <c r="AO163" s="48">
        <f>SUMIFS('[6]白单流水  导入新模板'!$S:$S,'[6]白单流水  导入新模板'!$C:$C,$A$2,'[6]白单流水  导入新模板'!$AF:$AF,LEFT(LEFT($C$150,5),5),'[6]白单流水  导入新模板'!$AA:$AA,AO$3,'[6]白单流水  导入新模板'!$K:$K,$C163)</f>
        <v>0</v>
      </c>
      <c r="AP163" s="48">
        <f>SUMIFS('[6]白单流水  导入新模板'!$S:$S,'[6]白单流水  导入新模板'!$C:$C,$A$2,'[6]白单流水  导入新模板'!$AF:$AF,LEFT(LEFT($C$150,5),5),'[6]白单流水  导入新模板'!$AA:$AA,AP$3,'[6]白单流水  导入新模板'!$K:$K,$C163)</f>
        <v>0</v>
      </c>
      <c r="AQ163" s="48">
        <f>SUMIFS('[6]白单流水  导入新模板'!$S:$S,'[6]白单流水  导入新模板'!$C:$C,$A$2,'[6]白单流水  导入新模板'!$AF:$AF,LEFT(LEFT($C$150,5),5),'[6]白单流水  导入新模板'!$AA:$AA,AQ$3,'[6]白单流水  导入新模板'!$K:$K,$C163)</f>
        <v>0</v>
      </c>
      <c r="AR163" s="48">
        <f>SUMIFS('[6]白单流水  导入新模板'!$S:$S,'[6]白单流水  导入新模板'!$C:$C,$A$2,'[6]白单流水  导入新模板'!$AF:$AF,LEFT(LEFT($C$150,5),5),'[6]白单流水  导入新模板'!$AA:$AA,AR$3,'[6]白单流水  导入新模板'!$K:$K,$C163)</f>
        <v>0</v>
      </c>
      <c r="AS163" s="48">
        <f>SUMIFS('[6]白单流水  导入新模板'!$S:$S,'[6]白单流水  导入新模板'!$C:$C,$A$2,'[6]白单流水  导入新模板'!$AF:$AF,LEFT(LEFT($C$150,5),5),'[6]白单流水  导入新模板'!$AA:$AA,AS$3,'[6]白单流水  导入新模板'!$K:$K,$C163)</f>
        <v>0</v>
      </c>
      <c r="AT163" s="69"/>
    </row>
    <row r="164" ht="15.6" spans="1:47">
      <c r="A164" s="41"/>
      <c r="B164" s="62">
        <v>7</v>
      </c>
      <c r="C164" s="65" t="s">
        <v>71</v>
      </c>
      <c r="D164" s="52">
        <f>E164*F164</f>
        <v>17685.04</v>
      </c>
      <c r="E164" s="66">
        <v>1473.75333333333</v>
      </c>
      <c r="F164" s="59">
        <v>12</v>
      </c>
      <c r="G164" s="50">
        <f>IFERROR(SUM(K164:AC164,AE164)/D164,)</f>
        <v>0.814247522199556</v>
      </c>
      <c r="H164" s="50"/>
      <c r="I164" s="51">
        <f t="array" ref="I164">SUMPRODUCT(('[6]白单流水  导入新模板'!$C:$C=$A$2)*('[6]白单流水  导入新模板'!$AF:$AF=$C$150)*('[6]白单流水  导入新模板'!$K:$K="代收")*(ISNUMBER(FIND(LEFT($C164,4),'[6]白单流水  导入新模板'!$M:$M,1))),'[6]白单流水  导入新模板'!$S:$S)</f>
        <v>0</v>
      </c>
      <c r="J164" s="50"/>
      <c r="K164" s="52"/>
      <c r="L164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导入新模板'!$K:$K,$C164)</f>
        <v>0</v>
      </c>
      <c r="M164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导入新模板'!$K:$K,$C164)</f>
        <v>0</v>
      </c>
      <c r="N164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导入新模板'!$K:$K,$C164)</f>
        <v>0</v>
      </c>
      <c r="O164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导入新模板'!$K:$K,$C164)</f>
        <v>0</v>
      </c>
      <c r="P164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导入新模板'!$K:$K,$C164)</f>
        <v>0</v>
      </c>
      <c r="Q164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导入新模板'!$K:$K,$C164)</f>
        <v>0</v>
      </c>
      <c r="R164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导入新模板'!$K:$K,$C164)</f>
        <v>0</v>
      </c>
      <c r="S164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导入新模板'!$K:$K,$C164)</f>
        <v>0</v>
      </c>
      <c r="T164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导入新模板'!$K:$K,$C164)</f>
        <v>0</v>
      </c>
      <c r="U164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导入新模板'!$K:$K,$C164)</f>
        <v>0</v>
      </c>
      <c r="V164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导入新模板'!$K:$K,$C164)</f>
        <v>0</v>
      </c>
      <c r="W164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导入新模板'!$K:$K,$C164)</f>
        <v>0</v>
      </c>
      <c r="X164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导入新模板'!$K:$K,$C164)</f>
        <v>0</v>
      </c>
      <c r="Y164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导入新模板'!$K:$K,$C164)</f>
        <v>14400</v>
      </c>
      <c r="Z164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导入新模板'!$K:$K,$C164)</f>
        <v>0</v>
      </c>
      <c r="AA164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导入新模板'!$K:$K,$C164)</f>
        <v>0</v>
      </c>
      <c r="AB164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导入新模板'!$K:$K,$C164)</f>
        <v>0</v>
      </c>
      <c r="AC164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导入新模板'!$K:$K,$C164)</f>
        <v>0</v>
      </c>
      <c r="AD164" s="53">
        <f>D164-SUM(T164:AC164)</f>
        <v>3285.03999999996</v>
      </c>
      <c r="AE164" s="53">
        <f>SUM(AH164:AS164)</f>
        <v>0</v>
      </c>
      <c r="AF164" s="54"/>
      <c r="AG164" s="55">
        <f>AD164-AE164-AF164</f>
        <v>3285.03999999996</v>
      </c>
      <c r="AH164" s="48">
        <f>SUMIFS('[6]白单流水  导入新模板'!$S:$S,'[6]白单流水  导入新模板'!$C:$C,$A$2,'[6]白单流水  导入新模板'!$AF:$AF,LEFT(LEFT($C$150,5),5),'[6]白单流水  导入新模板'!$AA:$AA,AH$3,'[6]白单流水  导入新模板'!$K:$K,$C164)</f>
        <v>0</v>
      </c>
      <c r="AI164" s="48">
        <f>SUMIFS('[6]白单流水  导入新模板'!$S:$S,'[6]白单流水  导入新模板'!$C:$C,$A$2,'[6]白单流水  导入新模板'!$AF:$AF,LEFT(LEFT($C$150,5),5),'[6]白单流水  导入新模板'!$AA:$AA,AI$3,'[6]白单流水  导入新模板'!$K:$K,$C164)</f>
        <v>0</v>
      </c>
      <c r="AJ164" s="48">
        <f>SUMIFS('[6]白单流水  导入新模板'!$S:$S,'[6]白单流水  导入新模板'!$C:$C,$A$2,'[6]白单流水  导入新模板'!$AF:$AF,LEFT(LEFT($C$150,5),5),'[6]白单流水  导入新模板'!$AA:$AA,AJ$3,'[6]白单流水  导入新模板'!$K:$K,$C164)</f>
        <v>0</v>
      </c>
      <c r="AK164" s="48">
        <f>SUMIFS('[6]白单流水  导入新模板'!$S:$S,'[6]白单流水  导入新模板'!$C:$C,$A$2,'[6]白单流水  导入新模板'!$AF:$AF,LEFT(LEFT($C$150,5),5),'[6]白单流水  导入新模板'!$AA:$AA,AK$3,'[6]白单流水  导入新模板'!$K:$K,$C164)</f>
        <v>0</v>
      </c>
      <c r="AL164" s="48">
        <f>SUMIFS('[6]白单流水  导入新模板'!$S:$S,'[6]白单流水  导入新模板'!$C:$C,$A$2,'[6]白单流水  导入新模板'!$AF:$AF,LEFT(LEFT($C$150,5),5),'[6]白单流水  导入新模板'!$AA:$AA,AL$3,'[6]白单流水  导入新模板'!$K:$K,$C164)</f>
        <v>0</v>
      </c>
      <c r="AM164" s="48">
        <f>SUMIFS('[6]白单流水  导入新模板'!$S:$S,'[6]白单流水  导入新模板'!$C:$C,$A$2,'[6]白单流水  导入新模板'!$AF:$AF,LEFT(LEFT($C$150,5),5),'[6]白单流水  导入新模板'!$AA:$AA,AM$3,'[6]白单流水  导入新模板'!$K:$K,$C164)</f>
        <v>0</v>
      </c>
      <c r="AN164" s="48">
        <f>SUMIFS('[6]白单流水  导入新模板'!$S:$S,'[6]白单流水  导入新模板'!$C:$C,$A$2,'[6]白单流水  导入新模板'!$AF:$AF,LEFT(LEFT($C$150,5),5),'[6]白单流水  导入新模板'!$AA:$AA,AN$3,'[6]白单流水  导入新模板'!$K:$K,$C164)</f>
        <v>0</v>
      </c>
      <c r="AO164" s="48">
        <f>SUMIFS('[6]白单流水  导入新模板'!$S:$S,'[6]白单流水  导入新模板'!$C:$C,$A$2,'[6]白单流水  导入新模板'!$AF:$AF,LEFT(LEFT($C$150,5),5),'[6]白单流水  导入新模板'!$AA:$AA,AO$3,'[6]白单流水  导入新模板'!$K:$K,$C164)</f>
        <v>0</v>
      </c>
      <c r="AP164" s="48">
        <f>SUMIFS('[6]白单流水  导入新模板'!$S:$S,'[6]白单流水  导入新模板'!$C:$C,$A$2,'[6]白单流水  导入新模板'!$AF:$AF,LEFT(LEFT($C$150,5),5),'[6]白单流水  导入新模板'!$AA:$AA,AP$3,'[6]白单流水  导入新模板'!$K:$K,$C164)</f>
        <v>0</v>
      </c>
      <c r="AQ164" s="48">
        <f>SUMIFS('[6]白单流水  导入新模板'!$S:$S,'[6]白单流水  导入新模板'!$C:$C,$A$2,'[6]白单流水  导入新模板'!$AF:$AF,LEFT(LEFT($C$150,5),5),'[6]白单流水  导入新模板'!$AA:$AA,AQ$3,'[6]白单流水  导入新模板'!$K:$K,$C164)</f>
        <v>0</v>
      </c>
      <c r="AR164" s="48">
        <f>SUMIFS('[6]白单流水  导入新模板'!$S:$S,'[6]白单流水  导入新模板'!$C:$C,$A$2,'[6]白单流水  导入新模板'!$AF:$AF,LEFT(LEFT($C$150,5),5),'[6]白单流水  导入新模板'!$AA:$AA,AR$3,'[6]白单流水  导入新模板'!$K:$K,$C164)</f>
        <v>0</v>
      </c>
      <c r="AS164" s="48">
        <f>SUMIFS('[6]白单流水  导入新模板'!$S:$S,'[6]白单流水  导入新模板'!$C:$C,$A$2,'[6]白单流水  导入新模板'!$AF:$AF,LEFT(LEFT($C$150,5),5),'[6]白单流水  导入新模板'!$AA:$AA,AS$3,'[6]白单流水  导入新模板'!$K:$K,$C164)</f>
        <v>0</v>
      </c>
      <c r="AT164" s="56"/>
    </row>
    <row r="165" ht="15.6" spans="1:47">
      <c r="A165" s="41"/>
      <c r="B165" s="62">
        <v>7</v>
      </c>
      <c r="C165" s="65" t="s">
        <v>72</v>
      </c>
      <c r="D165" s="52">
        <f>E165*F165</f>
        <v>17685.04</v>
      </c>
      <c r="E165" s="66">
        <v>1473.75333333333</v>
      </c>
      <c r="F165" s="59">
        <v>12</v>
      </c>
      <c r="G165" s="50">
        <f>IFERROR(SUM(K165:AC165,AE165)/D165,)</f>
        <v>1.50635791606918</v>
      </c>
      <c r="H165" s="50"/>
      <c r="I165" s="51">
        <f t="array" ref="I165">SUMPRODUCT(('[6]白单流水  导入新模板'!$C:$C=$A$2)*('[6]白单流水  导入新模板'!$AF:$AF=$C$150)*('[6]白单流水  导入新模板'!$K:$K="代收")*(ISNUMBER(FIND(LEFT($C165,4),'[6]白单流水  导入新模板'!$M:$M,1))),'[6]白单流水  导入新模板'!$S:$S)</f>
        <v>0</v>
      </c>
      <c r="J165" s="50"/>
      <c r="K165" s="66"/>
      <c r="L165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导入新模板'!$K:$K,$C165)</f>
        <v>0</v>
      </c>
      <c r="M165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导入新模板'!$K:$K,$C165)</f>
        <v>0</v>
      </c>
      <c r="N165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导入新模板'!$K:$K,$C165)</f>
        <v>0</v>
      </c>
      <c r="O165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导入新模板'!$K:$K,$C165)</f>
        <v>0</v>
      </c>
      <c r="P165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导入新模板'!$K:$K,$C165)</f>
        <v>0</v>
      </c>
      <c r="Q165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导入新模板'!$K:$K,$C165)</f>
        <v>0</v>
      </c>
      <c r="R165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导入新模板'!$K:$K,$C165)</f>
        <v>0</v>
      </c>
      <c r="S165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导入新模板'!$K:$K,$C165)</f>
        <v>0</v>
      </c>
      <c r="T165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导入新模板'!$K:$K,$C165)</f>
        <v>0</v>
      </c>
      <c r="U165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导入新模板'!$K:$K,$C165)</f>
        <v>0</v>
      </c>
      <c r="V165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导入新模板'!$K:$K,$C165)</f>
        <v>0</v>
      </c>
      <c r="W165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导入新模板'!$K:$K,$C165)</f>
        <v>0</v>
      </c>
      <c r="X165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导入新模板'!$K:$K,$C165)</f>
        <v>0</v>
      </c>
      <c r="Y165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导入新模板'!$K:$K,$C165)</f>
        <v>0</v>
      </c>
      <c r="Z165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导入新模板'!$K:$K,$C165)</f>
        <v>26640</v>
      </c>
      <c r="AA165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导入新模板'!$K:$K,$C165)</f>
        <v>0</v>
      </c>
      <c r="AB165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导入新模板'!$K:$K,$C165)</f>
        <v>0</v>
      </c>
      <c r="AC165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导入新模板'!$K:$K,$C165)</f>
        <v>0</v>
      </c>
      <c r="AD165" s="53">
        <f>D165-SUM(T165:AC165)</f>
        <v>-8954.96000000004</v>
      </c>
      <c r="AE165" s="53">
        <f>SUM(AH165:AS165)</f>
        <v>0</v>
      </c>
      <c r="AF165" s="54"/>
      <c r="AG165" s="55">
        <f>AD165-AE165-AF165</f>
        <v>-8954.96000000004</v>
      </c>
      <c r="AH165" s="48">
        <f>SUMIFS('[6]白单流水  导入新模板'!$S:$S,'[6]白单流水  导入新模板'!$C:$C,$A$2,'[6]白单流水  导入新模板'!$AF:$AF,LEFT(LEFT($C$150,5),5),'[6]白单流水  导入新模板'!$AA:$AA,AH$3,'[6]白单流水  导入新模板'!$K:$K,$C165)</f>
        <v>0</v>
      </c>
      <c r="AI165" s="48">
        <f>SUMIFS('[6]白单流水  导入新模板'!$S:$S,'[6]白单流水  导入新模板'!$C:$C,$A$2,'[6]白单流水  导入新模板'!$AF:$AF,LEFT(LEFT($C$150,5),5),'[6]白单流水  导入新模板'!$AA:$AA,AI$3,'[6]白单流水  导入新模板'!$K:$K,$C165)</f>
        <v>0</v>
      </c>
      <c r="AJ165" s="48">
        <f>SUMIFS('[6]白单流水  导入新模板'!$S:$S,'[6]白单流水  导入新模板'!$C:$C,$A$2,'[6]白单流水  导入新模板'!$AF:$AF,LEFT(LEFT($C$150,5),5),'[6]白单流水  导入新模板'!$AA:$AA,AJ$3,'[6]白单流水  导入新模板'!$K:$K,$C165)</f>
        <v>0</v>
      </c>
      <c r="AK165" s="48">
        <f>SUMIFS('[6]白单流水  导入新模板'!$S:$S,'[6]白单流水  导入新模板'!$C:$C,$A$2,'[6]白单流水  导入新模板'!$AF:$AF,LEFT(LEFT($C$150,5),5),'[6]白单流水  导入新模板'!$AA:$AA,AK$3,'[6]白单流水  导入新模板'!$K:$K,$C165)</f>
        <v>0</v>
      </c>
      <c r="AL165" s="48">
        <f>SUMIFS('[6]白单流水  导入新模板'!$S:$S,'[6]白单流水  导入新模板'!$C:$C,$A$2,'[6]白单流水  导入新模板'!$AF:$AF,LEFT(LEFT($C$150,5),5),'[6]白单流水  导入新模板'!$AA:$AA,AL$3,'[6]白单流水  导入新模板'!$K:$K,$C165)</f>
        <v>0</v>
      </c>
      <c r="AM165" s="48">
        <f>SUMIFS('[6]白单流水  导入新模板'!$S:$S,'[6]白单流水  导入新模板'!$C:$C,$A$2,'[6]白单流水  导入新模板'!$AF:$AF,LEFT(LEFT($C$150,5),5),'[6]白单流水  导入新模板'!$AA:$AA,AM$3,'[6]白单流水  导入新模板'!$K:$K,$C165)</f>
        <v>0</v>
      </c>
      <c r="AN165" s="48">
        <f>SUMIFS('[6]白单流水  导入新模板'!$S:$S,'[6]白单流水  导入新模板'!$C:$C,$A$2,'[6]白单流水  导入新模板'!$AF:$AF,LEFT(LEFT($C$150,5),5),'[6]白单流水  导入新模板'!$AA:$AA,AN$3,'[6]白单流水  导入新模板'!$K:$K,$C165)</f>
        <v>0</v>
      </c>
      <c r="AO165" s="48">
        <f>SUMIFS('[6]白单流水  导入新模板'!$S:$S,'[6]白单流水  导入新模板'!$C:$C,$A$2,'[6]白单流水  导入新模板'!$AF:$AF,LEFT(LEFT($C$150,5),5),'[6]白单流水  导入新模板'!$AA:$AA,AO$3,'[6]白单流水  导入新模板'!$K:$K,$C165)</f>
        <v>0</v>
      </c>
      <c r="AP165" s="48">
        <f>SUMIFS('[6]白单流水  导入新模板'!$S:$S,'[6]白单流水  导入新模板'!$C:$C,$A$2,'[6]白单流水  导入新模板'!$AF:$AF,LEFT(LEFT($C$150,5),5),'[6]白单流水  导入新模板'!$AA:$AA,AP$3,'[6]白单流水  导入新模板'!$K:$K,$C165)</f>
        <v>0</v>
      </c>
      <c r="AQ165" s="48">
        <f>SUMIFS('[6]白单流水  导入新模板'!$S:$S,'[6]白单流水  导入新模板'!$C:$C,$A$2,'[6]白单流水  导入新模板'!$AF:$AF,LEFT(LEFT($C$150,5),5),'[6]白单流水  导入新模板'!$AA:$AA,AQ$3,'[6]白单流水  导入新模板'!$K:$K,$C165)</f>
        <v>0</v>
      </c>
      <c r="AR165" s="48">
        <f>SUMIFS('[6]白单流水  导入新模板'!$S:$S,'[6]白单流水  导入新模板'!$C:$C,$A$2,'[6]白单流水  导入新模板'!$AF:$AF,LEFT(LEFT($C$150,5),5),'[6]白单流水  导入新模板'!$AA:$AA,AR$3,'[6]白单流水  导入新模板'!$K:$K,$C165)</f>
        <v>0</v>
      </c>
      <c r="AS165" s="48">
        <f>SUMIFS('[6]白单流水  导入新模板'!$S:$S,'[6]白单流水  导入新模板'!$C:$C,$A$2,'[6]白单流水  导入新模板'!$AF:$AF,LEFT(LEFT($C$150,5),5),'[6]白单流水  导入新模板'!$AA:$AA,AS$3,'[6]白单流水  导入新模板'!$K:$K,$C165)</f>
        <v>0</v>
      </c>
      <c r="AT165" s="69"/>
    </row>
    <row r="166" ht="15.6" spans="1:47">
      <c r="A166" s="41"/>
      <c r="B166" s="62">
        <v>7</v>
      </c>
      <c r="C166" s="65" t="s">
        <v>73</v>
      </c>
      <c r="D166" s="52">
        <f>E166*F166</f>
        <v>17685.04</v>
      </c>
      <c r="E166" s="66">
        <v>1473.75333333333</v>
      </c>
      <c r="F166" s="59">
        <v>12</v>
      </c>
      <c r="G166" s="50">
        <f>IFERROR(SUM(K166:AC166,AE166)/D166,)</f>
        <v>0.767880649407637</v>
      </c>
      <c r="H166" s="50"/>
      <c r="I166" s="51">
        <f t="array" ref="I166">SUMPRODUCT(('[6]白单流水  导入新模板'!$C:$C=$A$2)*('[6]白单流水  导入新模板'!$AF:$AF=$C$150)*('[6]白单流水  导入新模板'!$K:$K="代收")*(ISNUMBER(FIND(LEFT($C166,4),'[6]白单流水  导入新模板'!$M:$M,1))),'[6]白单流水  导入新模板'!$S:$S)</f>
        <v>0</v>
      </c>
      <c r="J166" s="50"/>
      <c r="K166" s="52"/>
      <c r="L166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导入新模板'!$K:$K,$C166)</f>
        <v>0</v>
      </c>
      <c r="M166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导入新模板'!$K:$K,$C166)</f>
        <v>0</v>
      </c>
      <c r="N166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导入新模板'!$K:$K,$C166)</f>
        <v>0</v>
      </c>
      <c r="O166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导入新模板'!$K:$K,$C166)</f>
        <v>0</v>
      </c>
      <c r="P166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导入新模板'!$K:$K,$C166)</f>
        <v>0</v>
      </c>
      <c r="Q166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导入新模板'!$K:$K,$C166)</f>
        <v>0</v>
      </c>
      <c r="R166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导入新模板'!$K:$K,$C166)</f>
        <v>0</v>
      </c>
      <c r="S166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导入新模板'!$K:$K,$C166)</f>
        <v>0</v>
      </c>
      <c r="T166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导入新模板'!$K:$K,$C166)</f>
        <v>0</v>
      </c>
      <c r="U166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导入新模板'!$K:$K,$C166)</f>
        <v>0</v>
      </c>
      <c r="V166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导入新模板'!$K:$K,$C166)</f>
        <v>0</v>
      </c>
      <c r="W166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导入新模板'!$K:$K,$C166)</f>
        <v>0</v>
      </c>
      <c r="X166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导入新模板'!$K:$K,$C166)</f>
        <v>0</v>
      </c>
      <c r="Y166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导入新模板'!$K:$K,$C166)</f>
        <v>0</v>
      </c>
      <c r="Z166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导入新模板'!$K:$K,$C166)</f>
        <v>0</v>
      </c>
      <c r="AA166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导入新模板'!$K:$K,$C166)</f>
        <v>13580</v>
      </c>
      <c r="AB166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导入新模板'!$K:$K,$C166)</f>
        <v>0</v>
      </c>
      <c r="AC166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导入新模板'!$K:$K,$C166)</f>
        <v>0</v>
      </c>
      <c r="AD166" s="53">
        <f>D166-SUM(T166:AC166)</f>
        <v>4105.03999999996</v>
      </c>
      <c r="AE166" s="53">
        <f>SUM(AH166:AS166)</f>
        <v>0</v>
      </c>
      <c r="AF166" s="54"/>
      <c r="AG166" s="55">
        <f>AD166-AE166-AF166</f>
        <v>4105.03999999996</v>
      </c>
      <c r="AH166" s="48">
        <f>SUMIFS('[6]白单流水  导入新模板'!$S:$S,'[6]白单流水  导入新模板'!$C:$C,$A$2,'[6]白单流水  导入新模板'!$AF:$AF,LEFT(LEFT($C$150,5),5),'[6]白单流水  导入新模板'!$AA:$AA,AH$3,'[6]白单流水  导入新模板'!$K:$K,$C166)</f>
        <v>0</v>
      </c>
      <c r="AI166" s="48">
        <f>SUMIFS('[6]白单流水  导入新模板'!$S:$S,'[6]白单流水  导入新模板'!$C:$C,$A$2,'[6]白单流水  导入新模板'!$AF:$AF,LEFT(LEFT($C$150,5),5),'[6]白单流水  导入新模板'!$AA:$AA,AI$3,'[6]白单流水  导入新模板'!$K:$K,$C166)</f>
        <v>0</v>
      </c>
      <c r="AJ166" s="48">
        <f>SUMIFS('[6]白单流水  导入新模板'!$S:$S,'[6]白单流水  导入新模板'!$C:$C,$A$2,'[6]白单流水  导入新模板'!$AF:$AF,LEFT(LEFT($C$150,5),5),'[6]白单流水  导入新模板'!$AA:$AA,AJ$3,'[6]白单流水  导入新模板'!$K:$K,$C166)</f>
        <v>0</v>
      </c>
      <c r="AK166" s="48">
        <f>SUMIFS('[6]白单流水  导入新模板'!$S:$S,'[6]白单流水  导入新模板'!$C:$C,$A$2,'[6]白单流水  导入新模板'!$AF:$AF,LEFT(LEFT($C$150,5),5),'[6]白单流水  导入新模板'!$AA:$AA,AK$3,'[6]白单流水  导入新模板'!$K:$K,$C166)</f>
        <v>0</v>
      </c>
      <c r="AL166" s="48">
        <f>SUMIFS('[6]白单流水  导入新模板'!$S:$S,'[6]白单流水  导入新模板'!$C:$C,$A$2,'[6]白单流水  导入新模板'!$AF:$AF,LEFT(LEFT($C$150,5),5),'[6]白单流水  导入新模板'!$AA:$AA,AL$3,'[6]白单流水  导入新模板'!$K:$K,$C166)</f>
        <v>0</v>
      </c>
      <c r="AM166" s="48">
        <f>SUMIFS('[6]白单流水  导入新模板'!$S:$S,'[6]白单流水  导入新模板'!$C:$C,$A$2,'[6]白单流水  导入新模板'!$AF:$AF,LEFT(LEFT($C$150,5),5),'[6]白单流水  导入新模板'!$AA:$AA,AM$3,'[6]白单流水  导入新模板'!$K:$K,$C166)</f>
        <v>0</v>
      </c>
      <c r="AN166" s="48">
        <f>SUMIFS('[6]白单流水  导入新模板'!$S:$S,'[6]白单流水  导入新模板'!$C:$C,$A$2,'[6]白单流水  导入新模板'!$AF:$AF,LEFT(LEFT($C$150,5),5),'[6]白单流水  导入新模板'!$AA:$AA,AN$3,'[6]白单流水  导入新模板'!$K:$K,$C166)</f>
        <v>0</v>
      </c>
      <c r="AO166" s="48">
        <f>SUMIFS('[6]白单流水  导入新模板'!$S:$S,'[6]白单流水  导入新模板'!$C:$C,$A$2,'[6]白单流水  导入新模板'!$AF:$AF,LEFT(LEFT($C$150,5),5),'[6]白单流水  导入新模板'!$AA:$AA,AO$3,'[6]白单流水  导入新模板'!$K:$K,$C166)</f>
        <v>0</v>
      </c>
      <c r="AP166" s="48">
        <f>SUMIFS('[6]白单流水  导入新模板'!$S:$S,'[6]白单流水  导入新模板'!$C:$C,$A$2,'[6]白单流水  导入新模板'!$AF:$AF,LEFT(LEFT($C$150,5),5),'[6]白单流水  导入新模板'!$AA:$AA,AP$3,'[6]白单流水  导入新模板'!$K:$K,$C166)</f>
        <v>0</v>
      </c>
      <c r="AQ166" s="48">
        <f>SUMIFS('[6]白单流水  导入新模板'!$S:$S,'[6]白单流水  导入新模板'!$C:$C,$A$2,'[6]白单流水  导入新模板'!$AF:$AF,LEFT(LEFT($C$150,5),5),'[6]白单流水  导入新模板'!$AA:$AA,AQ$3,'[6]白单流水  导入新模板'!$K:$K,$C166)</f>
        <v>0</v>
      </c>
      <c r="AR166" s="48">
        <f>SUMIFS('[6]白单流水  导入新模板'!$S:$S,'[6]白单流水  导入新模板'!$C:$C,$A$2,'[6]白单流水  导入新模板'!$AF:$AF,LEFT(LEFT($C$150,5),5),'[6]白单流水  导入新模板'!$AA:$AA,AR$3,'[6]白单流水  导入新模板'!$K:$K,$C166)</f>
        <v>0</v>
      </c>
      <c r="AS166" s="48">
        <f>SUMIFS('[6]白单流水  导入新模板'!$S:$S,'[6]白单流水  导入新模板'!$C:$C,$A$2,'[6]白单流水  导入新模板'!$AF:$AF,LEFT(LEFT($C$150,5),5),'[6]白单流水  导入新模板'!$AA:$AA,AS$3,'[6]白单流水  导入新模板'!$K:$K,$C166)</f>
        <v>0</v>
      </c>
      <c r="AT166" s="56"/>
    </row>
    <row r="167" ht="15.6" spans="1:47">
      <c r="A167" s="41"/>
      <c r="B167" s="62">
        <v>7</v>
      </c>
      <c r="C167" s="65" t="s">
        <v>74</v>
      </c>
      <c r="D167" s="52">
        <f>E167*F167</f>
        <v>17685.04</v>
      </c>
      <c r="E167" s="66">
        <v>1473.75333333333</v>
      </c>
      <c r="F167" s="59">
        <v>12</v>
      </c>
      <c r="G167" s="50">
        <f>IFERROR(SUM(K167:AC167,AE167)/D167,)</f>
        <v>1</v>
      </c>
      <c r="H167" s="50"/>
      <c r="I167" s="51">
        <f t="array" ref="I167">SUMPRODUCT(('[6]白单流水  导入新模板'!$C:$C=$A$2)*('[6]白单流水  导入新模板'!$AF:$AF=$C$150)*('[6]白单流水  导入新模板'!$K:$K="代收")*(ISNUMBER(FIND(LEFT($C167,4),'[6]白单流水  导入新模板'!$M:$M,1))),'[6]白单流水  导入新模板'!$S:$S)</f>
        <v>0</v>
      </c>
      <c r="J167" s="50"/>
      <c r="K167" s="66"/>
      <c r="L167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导入新模板'!$K:$K,$C167)</f>
        <v>0</v>
      </c>
      <c r="M167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导入新模板'!$K:$K,$C167)</f>
        <v>0</v>
      </c>
      <c r="N167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导入新模板'!$K:$K,$C167)</f>
        <v>0</v>
      </c>
      <c r="O167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导入新模板'!$K:$K,$C167)</f>
        <v>0</v>
      </c>
      <c r="P167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导入新模板'!$K:$K,$C167)</f>
        <v>0</v>
      </c>
      <c r="Q167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导入新模板'!$K:$K,$C167)</f>
        <v>0</v>
      </c>
      <c r="R167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导入新模板'!$K:$K,$C167)</f>
        <v>0</v>
      </c>
      <c r="S167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导入新模板'!$K:$K,$C167)</f>
        <v>0</v>
      </c>
      <c r="T167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导入新模板'!$K:$K,$C167)</f>
        <v>0</v>
      </c>
      <c r="U167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导入新模板'!$K:$K,$C167)</f>
        <v>0</v>
      </c>
      <c r="V167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导入新模板'!$K:$K,$C167)</f>
        <v>0</v>
      </c>
      <c r="W167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导入新模板'!$K:$K,$C167)</f>
        <v>0</v>
      </c>
      <c r="X167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导入新模板'!$K:$K,$C167)</f>
        <v>0</v>
      </c>
      <c r="Y167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导入新模板'!$K:$K,$C167)</f>
        <v>0</v>
      </c>
      <c r="Z167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导入新模板'!$K:$K,$C167)</f>
        <v>0</v>
      </c>
      <c r="AA167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导入新模板'!$K:$K,$C167)</f>
        <v>0</v>
      </c>
      <c r="AB167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导入新模板'!$K:$K,$C167)</f>
        <v>17685.04</v>
      </c>
      <c r="AC167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导入新模板'!$K:$K,$C167)</f>
        <v>0</v>
      </c>
      <c r="AD167" s="53">
        <f>D167-SUM(T167:AC167)</f>
        <v>-4.36557456851006e-11</v>
      </c>
      <c r="AE167" s="53">
        <f>SUM(AH167:AS167)</f>
        <v>0</v>
      </c>
      <c r="AF167" s="54"/>
      <c r="AG167" s="55">
        <f>AD167-AE167-AF167</f>
        <v>-4.36557456851006e-11</v>
      </c>
      <c r="AH167" s="48">
        <f>SUMIFS('[6]白单流水  导入新模板'!$S:$S,'[6]白单流水  导入新模板'!$C:$C,$A$2,'[6]白单流水  导入新模板'!$AF:$AF,LEFT(LEFT($C$150,5),5),'[6]白单流水  导入新模板'!$AA:$AA,AH$3,'[6]白单流水  导入新模板'!$K:$K,$C167)</f>
        <v>0</v>
      </c>
      <c r="AI167" s="48">
        <f>SUMIFS('[6]白单流水  导入新模板'!$S:$S,'[6]白单流水  导入新模板'!$C:$C,$A$2,'[6]白单流水  导入新模板'!$AF:$AF,LEFT(LEFT($C$150,5),5),'[6]白单流水  导入新模板'!$AA:$AA,AI$3,'[6]白单流水  导入新模板'!$K:$K,$C167)</f>
        <v>0</v>
      </c>
      <c r="AJ167" s="48">
        <f>SUMIFS('[6]白单流水  导入新模板'!$S:$S,'[6]白单流水  导入新模板'!$C:$C,$A$2,'[6]白单流水  导入新模板'!$AF:$AF,LEFT(LEFT($C$150,5),5),'[6]白单流水  导入新模板'!$AA:$AA,AJ$3,'[6]白单流水  导入新模板'!$K:$K,$C167)</f>
        <v>0</v>
      </c>
      <c r="AK167" s="48">
        <f>SUMIFS('[6]白单流水  导入新模板'!$S:$S,'[6]白单流水  导入新模板'!$C:$C,$A$2,'[6]白单流水  导入新模板'!$AF:$AF,LEFT(LEFT($C$150,5),5),'[6]白单流水  导入新模板'!$AA:$AA,AK$3,'[6]白单流水  导入新模板'!$K:$K,$C167)</f>
        <v>0</v>
      </c>
      <c r="AL167" s="48">
        <f>SUMIFS('[6]白单流水  导入新模板'!$S:$S,'[6]白单流水  导入新模板'!$C:$C,$A$2,'[6]白单流水  导入新模板'!$AF:$AF,LEFT(LEFT($C$150,5),5),'[6]白单流水  导入新模板'!$AA:$AA,AL$3,'[6]白单流水  导入新模板'!$K:$K,$C167)</f>
        <v>0</v>
      </c>
      <c r="AM167" s="48">
        <f>SUMIFS('[6]白单流水  导入新模板'!$S:$S,'[6]白单流水  导入新模板'!$C:$C,$A$2,'[6]白单流水  导入新模板'!$AF:$AF,LEFT(LEFT($C$150,5),5),'[6]白单流水  导入新模板'!$AA:$AA,AM$3,'[6]白单流水  导入新模板'!$K:$K,$C167)</f>
        <v>0</v>
      </c>
      <c r="AN167" s="48">
        <f>SUMIFS('[6]白单流水  导入新模板'!$S:$S,'[6]白单流水  导入新模板'!$C:$C,$A$2,'[6]白单流水  导入新模板'!$AF:$AF,LEFT(LEFT($C$150,5),5),'[6]白单流水  导入新模板'!$AA:$AA,AN$3,'[6]白单流水  导入新模板'!$K:$K,$C167)</f>
        <v>0</v>
      </c>
      <c r="AO167" s="48">
        <f>SUMIFS('[6]白单流水  导入新模板'!$S:$S,'[6]白单流水  导入新模板'!$C:$C,$A$2,'[6]白单流水  导入新模板'!$AF:$AF,LEFT(LEFT($C$150,5),5),'[6]白单流水  导入新模板'!$AA:$AA,AO$3,'[6]白单流水  导入新模板'!$K:$K,$C167)</f>
        <v>0</v>
      </c>
      <c r="AP167" s="48">
        <f>SUMIFS('[6]白单流水  导入新模板'!$S:$S,'[6]白单流水  导入新模板'!$C:$C,$A$2,'[6]白单流水  导入新模板'!$AF:$AF,LEFT(LEFT($C$150,5),5),'[6]白单流水  导入新模板'!$AA:$AA,AP$3,'[6]白单流水  导入新模板'!$K:$K,$C167)</f>
        <v>0</v>
      </c>
      <c r="AQ167" s="48">
        <f>SUMIFS('[6]白单流水  导入新模板'!$S:$S,'[6]白单流水  导入新模板'!$C:$C,$A$2,'[6]白单流水  导入新模板'!$AF:$AF,LEFT(LEFT($C$150,5),5),'[6]白单流水  导入新模板'!$AA:$AA,AQ$3,'[6]白单流水  导入新模板'!$K:$K,$C167)</f>
        <v>0</v>
      </c>
      <c r="AR167" s="48">
        <f>SUMIFS('[6]白单流水  导入新模板'!$S:$S,'[6]白单流水  导入新模板'!$C:$C,$A$2,'[6]白单流水  导入新模板'!$AF:$AF,LEFT(LEFT($C$150,5),5),'[6]白单流水  导入新模板'!$AA:$AA,AR$3,'[6]白单流水  导入新模板'!$K:$K,$C167)</f>
        <v>0</v>
      </c>
      <c r="AS167" s="48">
        <f>SUMIFS('[6]白单流水  导入新模板'!$S:$S,'[6]白单流水  导入新模板'!$C:$C,$A$2,'[6]白单流水  导入新模板'!$AF:$AF,LEFT(LEFT($C$150,5),5),'[6]白单流水  导入新模板'!$AA:$AA,AS$3,'[6]白单流水  导入新模板'!$K:$K,$C167)</f>
        <v>0</v>
      </c>
      <c r="AT167" s="69"/>
    </row>
    <row r="168" ht="15.6" spans="1:47">
      <c r="A168" s="41"/>
      <c r="B168" s="62">
        <v>7</v>
      </c>
      <c r="C168" s="65" t="s">
        <v>75</v>
      </c>
      <c r="D168" s="52">
        <f>E168*F168</f>
        <v>17685.04</v>
      </c>
      <c r="E168" s="66">
        <v>1473.75333333333</v>
      </c>
      <c r="F168" s="59">
        <v>12</v>
      </c>
      <c r="G168" s="50">
        <f>IFERROR(SUM(K168:AC168,AE168)/D168,)</f>
        <v>1.17460859573968</v>
      </c>
      <c r="H168" s="50"/>
      <c r="I168" s="51">
        <f t="array" ref="I168">SUMPRODUCT(('[6]白单流水  导入新模板'!$C:$C=$A$2)*('[6]白单流水  导入新模板'!$AF:$AF=$C$150)*('[6]白单流水  导入新模板'!$K:$K="代收")*(ISNUMBER(FIND(LEFT($C168,4),'[6]白单流水  导入新模板'!$M:$M,1))),'[6]白单流水  导入新模板'!$S:$S)</f>
        <v>0</v>
      </c>
      <c r="J168" s="50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导入新模板'!$K:$K,$C168)</f>
        <v>0</v>
      </c>
      <c r="AA168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导入新模板'!$K:$K,$C168)</f>
        <v>0</v>
      </c>
      <c r="AB168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导入新模板'!$K:$K,$C168)</f>
        <v>0</v>
      </c>
      <c r="AC168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导入新模板'!$K:$K,$C168)</f>
        <v>20773</v>
      </c>
      <c r="AD168" s="53">
        <f>D168-SUM(T168:AC168)</f>
        <v>-3087.96000000004</v>
      </c>
      <c r="AE168" s="53">
        <f>SUM(AH168:AS168)</f>
        <v>0</v>
      </c>
      <c r="AF168" s="54"/>
      <c r="AG168" s="55">
        <f>AD168-AE168-AF168</f>
        <v>-3087.96000000004</v>
      </c>
      <c r="AH168" s="48">
        <f>SUMIFS('[6]白单流水  导入新模板'!$S:$S,'[6]白单流水  导入新模板'!$C:$C,$A$2,'[6]白单流水  导入新模板'!$AF:$AF,LEFT(LEFT($C$150,5),5),'[6]白单流水  导入新模板'!$AA:$AA,AH$3,'[6]白单流水  导入新模板'!$K:$K,$C168)</f>
        <v>0</v>
      </c>
      <c r="AI168" s="48">
        <f>SUMIFS('[6]白单流水  导入新模板'!$S:$S,'[6]白单流水  导入新模板'!$C:$C,$A$2,'[6]白单流水  导入新模板'!$AF:$AF,LEFT(LEFT($C$150,5),5),'[6]白单流水  导入新模板'!$AA:$AA,AI$3,'[6]白单流水  导入新模板'!$K:$K,$C168)</f>
        <v>0</v>
      </c>
      <c r="AJ168" s="48">
        <f>SUMIFS('[6]白单流水  导入新模板'!$S:$S,'[6]白单流水  导入新模板'!$C:$C,$A$2,'[6]白单流水  导入新模板'!$AF:$AF,LEFT(LEFT($C$150,5),5),'[6]白单流水  导入新模板'!$AA:$AA,AJ$3,'[6]白单流水  导入新模板'!$K:$K,$C168)</f>
        <v>0</v>
      </c>
      <c r="AK168" s="48">
        <f>SUMIFS('[6]白单流水  导入新模板'!$S:$S,'[6]白单流水  导入新模板'!$C:$C,$A$2,'[6]白单流水  导入新模板'!$AF:$AF,LEFT(LEFT($C$150,5),5),'[6]白单流水  导入新模板'!$AA:$AA,AK$3,'[6]白单流水  导入新模板'!$K:$K,$C168)</f>
        <v>0</v>
      </c>
      <c r="AL168" s="48">
        <f>SUMIFS('[6]白单流水  导入新模板'!$S:$S,'[6]白单流水  导入新模板'!$C:$C,$A$2,'[6]白单流水  导入新模板'!$AF:$AF,LEFT(LEFT($C$150,5),5),'[6]白单流水  导入新模板'!$AA:$AA,AL$3,'[6]白单流水  导入新模板'!$K:$K,$C168)</f>
        <v>0</v>
      </c>
      <c r="AM168" s="48">
        <f>SUMIFS('[6]白单流水  导入新模板'!$S:$S,'[6]白单流水  导入新模板'!$C:$C,$A$2,'[6]白单流水  导入新模板'!$AF:$AF,LEFT(LEFT($C$150,5),5),'[6]白单流水  导入新模板'!$AA:$AA,AM$3,'[6]白单流水  导入新模板'!$K:$K,$C168)</f>
        <v>0</v>
      </c>
      <c r="AN168" s="48">
        <f>SUMIFS('[6]白单流水  导入新模板'!$S:$S,'[6]白单流水  导入新模板'!$C:$C,$A$2,'[6]白单流水  导入新模板'!$AF:$AF,LEFT(LEFT($C$150,5),5),'[6]白单流水  导入新模板'!$AA:$AA,AN$3,'[6]白单流水  导入新模板'!$K:$K,$C168)</f>
        <v>0</v>
      </c>
      <c r="AO168" s="48">
        <f>SUMIFS('[6]白单流水  导入新模板'!$S:$S,'[6]白单流水  导入新模板'!$C:$C,$A$2,'[6]白单流水  导入新模板'!$AF:$AF,LEFT(LEFT($C$150,5),5),'[6]白单流水  导入新模板'!$AA:$AA,AO$3,'[6]白单流水  导入新模板'!$K:$K,$C168)</f>
        <v>0</v>
      </c>
      <c r="AP168" s="48">
        <f>SUMIFS('[6]白单流水  导入新模板'!$S:$S,'[6]白单流水  导入新模板'!$C:$C,$A$2,'[6]白单流水  导入新模板'!$AF:$AF,LEFT(LEFT($C$150,5),5),'[6]白单流水  导入新模板'!$AA:$AA,AP$3,'[6]白单流水  导入新模板'!$K:$K,$C168)</f>
        <v>0</v>
      </c>
      <c r="AQ168" s="48">
        <f>SUMIFS('[6]白单流水  导入新模板'!$S:$S,'[6]白单流水  导入新模板'!$C:$C,$A$2,'[6]白单流水  导入新模板'!$AF:$AF,LEFT(LEFT($C$150,5),5),'[6]白单流水  导入新模板'!$AA:$AA,AQ$3,'[6]白单流水  导入新模板'!$K:$K,$C168)</f>
        <v>0</v>
      </c>
      <c r="AR168" s="48">
        <f>SUMIFS('[6]白单流水  导入新模板'!$S:$S,'[6]白单流水  导入新模板'!$C:$C,$A$2,'[6]白单流水  导入新模板'!$AF:$AF,LEFT(LEFT($C$150,5),5),'[6]白单流水  导入新模板'!$AA:$AA,AR$3,'[6]白单流水  导入新模板'!$K:$K,$C168)</f>
        <v>0</v>
      </c>
      <c r="AS168" s="48">
        <f>SUMIFS('[6]白单流水  导入新模板'!$S:$S,'[6]白单流水  导入新模板'!$C:$C,$A$2,'[6]白单流水  导入新模板'!$AF:$AF,LEFT(LEFT($C$150,5),5),'[6]白单流水  导入新模板'!$AA:$AA,AS$3,'[6]白单流水  导入新模板'!$K:$K,$C168)</f>
        <v>0</v>
      </c>
      <c r="AT168" s="64"/>
    </row>
    <row r="169" ht="15.6" spans="1:47">
      <c r="A169" s="41"/>
      <c r="B169" s="62">
        <v>7</v>
      </c>
      <c r="C169" s="65" t="s">
        <v>29</v>
      </c>
      <c r="D169" s="52">
        <f>E169*F169</f>
        <v>45000</v>
      </c>
      <c r="E169" s="66">
        <v>3750</v>
      </c>
      <c r="F169" s="59">
        <v>12</v>
      </c>
      <c r="G169" s="50">
        <f>IFERROR(SUM(K169:AC169,AE169)/D169,)</f>
        <v>0.329777777777778</v>
      </c>
      <c r="H169" s="50"/>
      <c r="I169" s="51">
        <f t="array" ref="I169">SUMPRODUCT(('[6]白单流水  导入新模板'!$C:$C=$A$2)*('[6]白单流水  导入新模板'!$AF:$AF=$C$150)*('[6]白单流水  导入新模板'!$K:$K="代收")*(ISNUMBER(FIND(LEFT($C169,4),'[6]白单流水  导入新模板'!$M:$M,1))),'[6]白单流水  导入新模板'!$S:$S)</f>
        <v>0</v>
      </c>
      <c r="J169" s="50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导入新模板'!$K:$K,$C169)</f>
        <v>0</v>
      </c>
      <c r="AA169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导入新模板'!$K:$K,$C169)</f>
        <v>0</v>
      </c>
      <c r="AB169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导入新模板'!$K:$K,$C169)</f>
        <v>0</v>
      </c>
      <c r="AC169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导入新模板'!$K:$K,$C169)</f>
        <v>0</v>
      </c>
      <c r="AD169" s="53">
        <f>D169-SUM(T169:AC169)</f>
        <v>45000</v>
      </c>
      <c r="AE169" s="53">
        <f>SUM(AH169:AS169)</f>
        <v>14840</v>
      </c>
      <c r="AF169" s="54"/>
      <c r="AG169" s="55">
        <f>AD169-AE169-AF169</f>
        <v>30160</v>
      </c>
      <c r="AH169" s="48">
        <f>SUMIFS('[6]白单流水  导入新模板'!$S:$S,'[6]白单流水  导入新模板'!$C:$C,$A$2,'[6]白单流水  导入新模板'!$AF:$AF,LEFT(LEFT($C$150,5),5),'[6]白单流水  导入新模板'!$AA:$AA,AH$3,'[6]白单流水  导入新模板'!$K:$K,$C169)</f>
        <v>850</v>
      </c>
      <c r="AI169" s="48">
        <f>SUMIFS('[6]白单流水  导入新模板'!$S:$S,'[6]白单流水  导入新模板'!$C:$C,$A$2,'[6]白单流水  导入新模板'!$AF:$AF,LEFT(LEFT($C$150,5),5),'[6]白单流水  导入新模板'!$AA:$AA,AI$3,'[6]白单流水  导入新模板'!$K:$K,$C169)</f>
        <v>860</v>
      </c>
      <c r="AJ169" s="48">
        <f>SUMIFS('[6]白单流水  导入新模板'!$S:$S,'[6]白单流水  导入新模板'!$C:$C,$A$2,'[6]白单流水  导入新模板'!$AF:$AF,LEFT(LEFT($C$150,5),5),'[6]白单流水  导入新模板'!$AA:$AA,AJ$3,'[6]白单流水  导入新模板'!$K:$K,$C169)</f>
        <v>1250</v>
      </c>
      <c r="AK169" s="48">
        <f>SUMIFS('[6]白单流水  导入新模板'!$S:$S,'[6]白单流水  导入新模板'!$C:$C,$A$2,'[6]白单流水  导入新模板'!$AF:$AF,LEFT(LEFT($C$150,5),5),'[6]白单流水  导入新模板'!$AA:$AA,AK$3,'[6]白单流水  导入新模板'!$K:$K,$C169)</f>
        <v>1460</v>
      </c>
      <c r="AL169" s="48">
        <f>SUMIFS('[6]白单流水  导入新模板'!$S:$S,'[6]白单流水  导入新模板'!$C:$C,$A$2,'[6]白单流水  导入新模板'!$AF:$AF,LEFT(LEFT($C$150,5),5),'[6]白单流水  导入新模板'!$AA:$AA,AL$3,'[6]白单流水  导入新模板'!$K:$K,$C169)</f>
        <v>1620</v>
      </c>
      <c r="AM169" s="48">
        <f>SUMIFS('[6]白单流水  导入新模板'!$S:$S,'[6]白单流水  导入新模板'!$C:$C,$A$2,'[6]白单流水  导入新模板'!$AF:$AF,LEFT(LEFT($C$150,5),5),'[6]白单流水  导入新模板'!$AA:$AA,AM$3,'[6]白单流水  导入新模板'!$K:$K,$C169)</f>
        <v>1120</v>
      </c>
      <c r="AN169" s="48">
        <f>SUMIFS('[6]白单流水  导入新模板'!$S:$S,'[6]白单流水  导入新模板'!$C:$C,$A$2,'[6]白单流水  导入新模板'!$AF:$AF,LEFT(LEFT($C$150,5),5),'[6]白单流水  导入新模板'!$AA:$AA,AN$3,'[6]白单流水  导入新模板'!$K:$K,$C169)</f>
        <v>3340</v>
      </c>
      <c r="AO169" s="48">
        <f>SUMIFS('[6]白单流水  导入新模板'!$S:$S,'[6]白单流水  导入新模板'!$C:$C,$A$2,'[6]白单流水  导入新模板'!$AF:$AF,LEFT(LEFT($C$150,5),5),'[6]白单流水  导入新模板'!$AA:$AA,AO$3,'[6]白单流水  导入新模板'!$K:$K,$C169)</f>
        <v>420</v>
      </c>
      <c r="AP169" s="48">
        <f>SUMIFS('[6]白单流水  导入新模板'!$S:$S,'[6]白单流水  导入新模板'!$C:$C,$A$2,'[6]白单流水  导入新模板'!$AF:$AF,LEFT(LEFT($C$150,5),5),'[6]白单流水  导入新模板'!$AA:$AA,AP$3,'[6]白单流水  导入新模板'!$K:$K,$C169)</f>
        <v>1000</v>
      </c>
      <c r="AQ169" s="48">
        <f>SUMIFS('[6]白单流水  导入新模板'!$S:$S,'[6]白单流水  导入新模板'!$C:$C,$A$2,'[6]白单流水  导入新模板'!$AF:$AF,LEFT(LEFT($C$150,5),5),'[6]白单流水  导入新模板'!$AA:$AA,AQ$3,'[6]白单流水  导入新模板'!$K:$K,$C169)</f>
        <v>1430</v>
      </c>
      <c r="AR169" s="48">
        <f>SUMIFS('[6]白单流水  导入新模板'!$S:$S,'[6]白单流水  导入新模板'!$C:$C,$A$2,'[6]白单流水  导入新模板'!$AF:$AF,LEFT(LEFT($C$150,5),5),'[6]白单流水  导入新模板'!$AA:$AA,AR$3,'[6]白单流水  导入新模板'!$K:$K,$C169)</f>
        <v>1490</v>
      </c>
      <c r="AS169" s="48">
        <f>SUMIFS('[6]白单流水  导入新模板'!$S:$S,'[6]白单流水  导入新模板'!$C:$C,$A$2,'[6]白单流水  导入新模板'!$AF:$AF,LEFT(LEFT($C$150,5),5),'[6]白单流水  导入新模板'!$AA:$AA,AS$3,'[6]白单流水  导入新模板'!$K:$K,$C169)</f>
        <v>0</v>
      </c>
      <c r="AT169" s="64"/>
    </row>
    <row r="170" ht="15.6" spans="1:47">
      <c r="A170" s="41"/>
      <c r="B170" s="62">
        <v>7</v>
      </c>
      <c r="C170" s="65" t="s">
        <v>76</v>
      </c>
      <c r="D170" s="52">
        <f>E170*F170</f>
        <v>0</v>
      </c>
      <c r="E170" s="66">
        <v>3750</v>
      </c>
      <c r="F170" s="59"/>
      <c r="G170" s="50">
        <f>IFERROR(SUM(K170:AC170,AE170)/D170,)</f>
        <v>0</v>
      </c>
      <c r="H170" s="50"/>
      <c r="I170" s="51">
        <f t="array" ref="I170">SUMPRODUCT(('[6]白单流水  导入新模板'!$C:$C=$A$2)*('[6]白单流水  导入新模板'!$AF:$AF=$C$150)*('[6]白单流水  导入新模板'!$K:$K="代收")*(ISNUMBER(FIND(LEFT($C170,4),'[6]白单流水  导入新模板'!$M:$M,1))),'[6]白单流水  导入新模板'!$S:$S)</f>
        <v>0</v>
      </c>
      <c r="J170" s="50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导入新模板'!$K:$K,$C170)</f>
        <v>0</v>
      </c>
      <c r="AA170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导入新模板'!$K:$K,$C170)</f>
        <v>0</v>
      </c>
      <c r="AB170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导入新模板'!$K:$K,$C170)</f>
        <v>0</v>
      </c>
      <c r="AC170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导入新模板'!$K:$K,$C170)</f>
        <v>0</v>
      </c>
      <c r="AD170" s="53">
        <f>D170-SUM(T170:AC170)</f>
        <v>0</v>
      </c>
      <c r="AE170" s="53">
        <f>SUM(AH170:AS170)</f>
        <v>0</v>
      </c>
      <c r="AF170" s="54"/>
      <c r="AG170" s="55">
        <f>AD170-AE170-AF170</f>
        <v>0</v>
      </c>
      <c r="AH170" s="48">
        <f>SUMIFS('[6]白单流水  导入新模板'!$S:$S,'[6]白单流水  导入新模板'!$C:$C,$A$2,'[6]白单流水  导入新模板'!$AF:$AF,LEFT(LEFT($C$150,5),5),'[6]白单流水  导入新模板'!$AA:$AA,AH$3,'[6]白单流水  导入新模板'!$K:$K,$C170)</f>
        <v>0</v>
      </c>
      <c r="AI170" s="48">
        <f>SUMIFS('[6]白单流水  导入新模板'!$S:$S,'[6]白单流水  导入新模板'!$C:$C,$A$2,'[6]白单流水  导入新模板'!$AF:$AF,LEFT(LEFT($C$150,5),5),'[6]白单流水  导入新模板'!$AA:$AA,AI$3,'[6]白单流水  导入新模板'!$K:$K,$C170)</f>
        <v>0</v>
      </c>
      <c r="AJ170" s="48">
        <f>SUMIFS('[6]白单流水  导入新模板'!$S:$S,'[6]白单流水  导入新模板'!$C:$C,$A$2,'[6]白单流水  导入新模板'!$AF:$AF,LEFT(LEFT($C$150,5),5),'[6]白单流水  导入新模板'!$AA:$AA,AJ$3,'[6]白单流水  导入新模板'!$K:$K,$C170)</f>
        <v>0</v>
      </c>
      <c r="AK170" s="48">
        <f>SUMIFS('[6]白单流水  导入新模板'!$S:$S,'[6]白单流水  导入新模板'!$C:$C,$A$2,'[6]白单流水  导入新模板'!$AF:$AF,LEFT(LEFT($C$150,5),5),'[6]白单流水  导入新模板'!$AA:$AA,AK$3,'[6]白单流水  导入新模板'!$K:$K,$C170)</f>
        <v>0</v>
      </c>
      <c r="AL170" s="48">
        <f>SUMIFS('[6]白单流水  导入新模板'!$S:$S,'[6]白单流水  导入新模板'!$C:$C,$A$2,'[6]白单流水  导入新模板'!$AF:$AF,LEFT(LEFT($C$150,5),5),'[6]白单流水  导入新模板'!$AA:$AA,AL$3,'[6]白单流水  导入新模板'!$K:$K,$C170)</f>
        <v>0</v>
      </c>
      <c r="AM170" s="48">
        <f>SUMIFS('[6]白单流水  导入新模板'!$S:$S,'[6]白单流水  导入新模板'!$C:$C,$A$2,'[6]白单流水  导入新模板'!$AF:$AF,LEFT(LEFT($C$150,5),5),'[6]白单流水  导入新模板'!$AA:$AA,AM$3,'[6]白单流水  导入新模板'!$K:$K,$C170)</f>
        <v>0</v>
      </c>
      <c r="AN170" s="48">
        <f>SUMIFS('[6]白单流水  导入新模板'!$S:$S,'[6]白单流水  导入新模板'!$C:$C,$A$2,'[6]白单流水  导入新模板'!$AF:$AF,LEFT(LEFT($C$150,5),5),'[6]白单流水  导入新模板'!$AA:$AA,AN$3,'[6]白单流水  导入新模板'!$K:$K,$C170)</f>
        <v>0</v>
      </c>
      <c r="AO170" s="48">
        <f>SUMIFS('[6]白单流水  导入新模板'!$S:$S,'[6]白单流水  导入新模板'!$C:$C,$A$2,'[6]白单流水  导入新模板'!$AF:$AF,LEFT(LEFT($C$150,5),5),'[6]白单流水  导入新模板'!$AA:$AA,AO$3,'[6]白单流水  导入新模板'!$K:$K,$C170)</f>
        <v>0</v>
      </c>
      <c r="AP170" s="48">
        <f>SUMIFS('[6]白单流水  导入新模板'!$S:$S,'[6]白单流水  导入新模板'!$C:$C,$A$2,'[6]白单流水  导入新模板'!$AF:$AF,LEFT(LEFT($C$150,5),5),'[6]白单流水  导入新模板'!$AA:$AA,AP$3,'[6]白单流水  导入新模板'!$K:$K,$C170)</f>
        <v>0</v>
      </c>
      <c r="AQ170" s="48">
        <f>SUMIFS('[6]白单流水  导入新模板'!$S:$S,'[6]白单流水  导入新模板'!$C:$C,$A$2,'[6]白单流水  导入新模板'!$AF:$AF,LEFT(LEFT($C$150,5),5),'[6]白单流水  导入新模板'!$AA:$AA,AQ$3,'[6]白单流水  导入新模板'!$K:$K,$C170)</f>
        <v>0</v>
      </c>
      <c r="AR170" s="48">
        <f>SUMIFS('[6]白单流水  导入新模板'!$S:$S,'[6]白单流水  导入新模板'!$C:$C,$A$2,'[6]白单流水  导入新模板'!$AF:$AF,LEFT(LEFT($C$150,5),5),'[6]白单流水  导入新模板'!$AA:$AA,AR$3,'[6]白单流水  导入新模板'!$K:$K,$C170)</f>
        <v>0</v>
      </c>
      <c r="AS170" s="48">
        <f>SUMIFS('[6]白单流水  导入新模板'!$S:$S,'[6]白单流水  导入新模板'!$C:$C,$A$2,'[6]白单流水  导入新模板'!$AF:$AF,LEFT(LEFT($C$150,5),5),'[6]白单流水  导入新模板'!$AA:$AA,AS$3,'[6]白单流水  导入新模板'!$K:$K,$C170)</f>
        <v>0</v>
      </c>
      <c r="AT170" s="64"/>
    </row>
    <row r="171" ht="15.6" spans="1:47">
      <c r="A171" s="41"/>
      <c r="B171" s="62">
        <v>7</v>
      </c>
      <c r="C171" s="65" t="s">
        <v>77</v>
      </c>
      <c r="D171" s="52">
        <f>E171*F171</f>
        <v>0</v>
      </c>
      <c r="E171" s="66">
        <v>3750</v>
      </c>
      <c r="F171" s="59"/>
      <c r="G171" s="50">
        <f>IFERROR(SUM(K171:AC171,AE171)/D171,)</f>
        <v>0</v>
      </c>
      <c r="H171" s="50"/>
      <c r="I171" s="51">
        <f t="array" ref="I171">SUMPRODUCT(('[6]白单流水  导入新模板'!$C:$C=$A$2)*('[6]白单流水  导入新模板'!$AF:$AF=$C$150)*('[6]白单流水  导入新模板'!$K:$K="代收")*(ISNUMBER(FIND(LEFT($C171,4),'[6]白单流水  导入新模板'!$M:$M,1))),'[6]白单流水  导入新模板'!$S:$S)</f>
        <v>0</v>
      </c>
      <c r="J171" s="50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导入新模板'!$K:$K,$C171)</f>
        <v>0</v>
      </c>
      <c r="AA171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导入新模板'!$K:$K,$C171)</f>
        <v>0</v>
      </c>
      <c r="AB171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导入新模板'!$K:$K,$C171)</f>
        <v>0</v>
      </c>
      <c r="AC171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导入新模板'!$K:$K,$C171)</f>
        <v>0</v>
      </c>
      <c r="AD171" s="53">
        <f>D171-SUM(T171:AC171)</f>
        <v>0</v>
      </c>
      <c r="AE171" s="53">
        <f>SUM(AH171:AS171)</f>
        <v>0</v>
      </c>
      <c r="AF171" s="54"/>
      <c r="AG171" s="55">
        <f>AD171-AE171-AF171</f>
        <v>0</v>
      </c>
      <c r="AH171" s="48">
        <f>SUMIFS('[6]白单流水  导入新模板'!$S:$S,'[6]白单流水  导入新模板'!$C:$C,$A$2,'[6]白单流水  导入新模板'!$AF:$AF,LEFT(LEFT($C$150,5),5),'[6]白单流水  导入新模板'!$AA:$AA,AH$3,'[6]白单流水  导入新模板'!$K:$K,$C171)</f>
        <v>0</v>
      </c>
      <c r="AI171" s="48">
        <f>SUMIFS('[6]白单流水  导入新模板'!$S:$S,'[6]白单流水  导入新模板'!$C:$C,$A$2,'[6]白单流水  导入新模板'!$AF:$AF,LEFT(LEFT($C$150,5),5),'[6]白单流水  导入新模板'!$AA:$AA,AI$3,'[6]白单流水  导入新模板'!$K:$K,$C171)</f>
        <v>0</v>
      </c>
      <c r="AJ171" s="48">
        <f>SUMIFS('[6]白单流水  导入新模板'!$S:$S,'[6]白单流水  导入新模板'!$C:$C,$A$2,'[6]白单流水  导入新模板'!$AF:$AF,LEFT(LEFT($C$150,5),5),'[6]白单流水  导入新模板'!$AA:$AA,AJ$3,'[6]白单流水  导入新模板'!$K:$K,$C171)</f>
        <v>0</v>
      </c>
      <c r="AK171" s="48">
        <f>SUMIFS('[6]白单流水  导入新模板'!$S:$S,'[6]白单流水  导入新模板'!$C:$C,$A$2,'[6]白单流水  导入新模板'!$AF:$AF,LEFT(LEFT($C$150,5),5),'[6]白单流水  导入新模板'!$AA:$AA,AK$3,'[6]白单流水  导入新模板'!$K:$K,$C171)</f>
        <v>0</v>
      </c>
      <c r="AL171" s="48">
        <f>SUMIFS('[6]白单流水  导入新模板'!$S:$S,'[6]白单流水  导入新模板'!$C:$C,$A$2,'[6]白单流水  导入新模板'!$AF:$AF,LEFT(LEFT($C$150,5),5),'[6]白单流水  导入新模板'!$AA:$AA,AL$3,'[6]白单流水  导入新模板'!$K:$K,$C171)</f>
        <v>0</v>
      </c>
      <c r="AM171" s="48">
        <f>SUMIFS('[6]白单流水  导入新模板'!$S:$S,'[6]白单流水  导入新模板'!$C:$C,$A$2,'[6]白单流水  导入新模板'!$AF:$AF,LEFT(LEFT($C$150,5),5),'[6]白单流水  导入新模板'!$AA:$AA,AM$3,'[6]白单流水  导入新模板'!$K:$K,$C171)</f>
        <v>0</v>
      </c>
      <c r="AN171" s="48">
        <f>SUMIFS('[6]白单流水  导入新模板'!$S:$S,'[6]白单流水  导入新模板'!$C:$C,$A$2,'[6]白单流水  导入新模板'!$AF:$AF,LEFT(LEFT($C$150,5),5),'[6]白单流水  导入新模板'!$AA:$AA,AN$3,'[6]白单流水  导入新模板'!$K:$K,$C171)</f>
        <v>0</v>
      </c>
      <c r="AO171" s="48">
        <f>SUMIFS('[6]白单流水  导入新模板'!$S:$S,'[6]白单流水  导入新模板'!$C:$C,$A$2,'[6]白单流水  导入新模板'!$AF:$AF,LEFT(LEFT($C$150,5),5),'[6]白单流水  导入新模板'!$AA:$AA,AO$3,'[6]白单流水  导入新模板'!$K:$K,$C171)</f>
        <v>0</v>
      </c>
      <c r="AP171" s="48">
        <f>SUMIFS('[6]白单流水  导入新模板'!$S:$S,'[6]白单流水  导入新模板'!$C:$C,$A$2,'[6]白单流水  导入新模板'!$AF:$AF,LEFT(LEFT($C$150,5),5),'[6]白单流水  导入新模板'!$AA:$AA,AP$3,'[6]白单流水  导入新模板'!$K:$K,$C171)</f>
        <v>0</v>
      </c>
      <c r="AQ171" s="48">
        <f>SUMIFS('[6]白单流水  导入新模板'!$S:$S,'[6]白单流水  导入新模板'!$C:$C,$A$2,'[6]白单流水  导入新模板'!$AF:$AF,LEFT(LEFT($C$150,5),5),'[6]白单流水  导入新模板'!$AA:$AA,AQ$3,'[6]白单流水  导入新模板'!$K:$K,$C171)</f>
        <v>0</v>
      </c>
      <c r="AR171" s="48">
        <f>SUMIFS('[6]白单流水  导入新模板'!$S:$S,'[6]白单流水  导入新模板'!$C:$C,$A$2,'[6]白单流水  导入新模板'!$AF:$AF,LEFT(LEFT($C$150,5),5),'[6]白单流水  导入新模板'!$AA:$AA,AR$3,'[6]白单流水  导入新模板'!$K:$K,$C171)</f>
        <v>0</v>
      </c>
      <c r="AS171" s="48">
        <f>SUMIFS('[6]白单流水  导入新模板'!$S:$S,'[6]白单流水  导入新模板'!$C:$C,$A$2,'[6]白单流水  导入新模板'!$AF:$AF,LEFT(LEFT($C$150,5),5),'[6]白单流水  导入新模板'!$AA:$AA,AS$3,'[6]白单流水  导入新模板'!$K:$K,$C171)</f>
        <v>0</v>
      </c>
      <c r="AT171" s="64"/>
    </row>
    <row r="172" ht="15.6" spans="1:47">
      <c r="A172" s="41"/>
      <c r="B172" s="62">
        <v>7</v>
      </c>
      <c r="C172" s="65" t="s">
        <v>78</v>
      </c>
      <c r="D172" s="52">
        <f>E172*F172</f>
        <v>0</v>
      </c>
      <c r="E172" s="66"/>
      <c r="F172" s="59"/>
      <c r="G172" s="50">
        <f>IFERROR(SUM(K172:AC172,AE172)/D172,)</f>
        <v>0</v>
      </c>
      <c r="H172" s="60"/>
      <c r="I172" s="60"/>
      <c r="J172" s="60"/>
      <c r="K172" s="52"/>
      <c r="L172" s="48">
        <f>SUMIFS('[6]白单流水  导入新模板'!$S:$S,'[6]白单流水  导入新模板'!$C:$C,$A$2,'[6]白单流水  导入新模板'!$AF:$AF,LEFT(LEFT($C$150,5),5),'[6]白单流水  导入新模板'!$AB:$AB,LEFT(LEFT(L$3,4),4),'[6]白单流水  导入新模板'!$K:$K,$C172)</f>
        <v>0</v>
      </c>
      <c r="M172" s="48">
        <f>SUMIFS('[6]白单流水  导入新模板'!$S:$S,'[6]白单流水  导入新模板'!$C:$C,$A$2,'[6]白单流水  导入新模板'!$AF:$AF,LEFT(LEFT($C$150,5),5),'[6]白单流水  导入新模板'!$AB:$AB,LEFT(LEFT(M$3,4),4),'[6]白单流水  导入新模板'!$K:$K,$C172)</f>
        <v>0</v>
      </c>
      <c r="N172" s="48">
        <f>SUMIFS('[6]白单流水  导入新模板'!$S:$S,'[6]白单流水  导入新模板'!$C:$C,$A$2,'[6]白单流水  导入新模板'!$AF:$AF,LEFT(LEFT($C$150,5),5),'[6]白单流水  导入新模板'!$AB:$AB,LEFT(LEFT(N$3,4),4),'[6]白单流水  导入新模板'!$K:$K,$C172)</f>
        <v>0</v>
      </c>
      <c r="O172" s="48">
        <f>SUMIFS('[6]白单流水  导入新模板'!$S:$S,'[6]白单流水  导入新模板'!$C:$C,$A$2,'[6]白单流水  导入新模板'!$AF:$AF,LEFT(LEFT($C$150,5),5),'[6]白单流水  导入新模板'!$AB:$AB,LEFT(LEFT(O$3,4),4),'[6]白单流水  导入新模板'!$K:$K,$C172)</f>
        <v>0</v>
      </c>
      <c r="P172" s="48">
        <f>SUMIFS('[6]白单流水  导入新模板'!$S:$S,'[6]白单流水  导入新模板'!$C:$C,$A$2,'[6]白单流水  导入新模板'!$AF:$AF,LEFT(LEFT($C$150,5),5),'[6]白单流水  导入新模板'!$AB:$AB,LEFT(LEFT(P$3,4),4),'[6]白单流水  导入新模板'!$K:$K,$C172)</f>
        <v>0</v>
      </c>
      <c r="Q172" s="48">
        <f>SUMIFS('[6]白单流水  导入新模板'!$S:$S,'[6]白单流水  导入新模板'!$C:$C,$A$2,'[6]白单流水  导入新模板'!$AF:$AF,LEFT(LEFT($C$150,5),5),'[6]白单流水  导入新模板'!$AB:$AB,LEFT(LEFT(Q$3,4),4),'[6]白单流水  导入新模板'!$K:$K,$C172)</f>
        <v>0</v>
      </c>
      <c r="R172" s="48">
        <f>SUMIFS('[6]白单流水  导入新模板'!$S:$S,'[6]白单流水  导入新模板'!$C:$C,$A$2,'[6]白单流水  导入新模板'!$AF:$AF,LEFT(LEFT($C$150,5),5),'[6]白单流水  导入新模板'!$AB:$AB,LEFT(LEFT(R$3,4),4),'[6]白单流水  导入新模板'!$K:$K,$C172)</f>
        <v>0</v>
      </c>
      <c r="S172" s="48">
        <f>SUMIFS('[6]白单流水  导入新模板'!$S:$S,'[6]白单流水  导入新模板'!$C:$C,$A$2,'[6]白单流水  导入新模板'!$AF:$AF,LEFT(LEFT($C$150,5),5),'[6]白单流水  导入新模板'!$AB:$AB,LEFT(LEFT(S$3,4),4),'[6]白单流水  导入新模板'!$K:$K,$C172)</f>
        <v>0</v>
      </c>
      <c r="T172" s="48">
        <f>SUMIFS('[6]白单流水  导入新模板'!$S:$S,'[6]白单流水  导入新模板'!$C:$C,$A$2,'[6]白单流水  导入新模板'!$AF:$AF,LEFT(LEFT($C$150,5),5),'[6]白单流水  导入新模板'!$AB:$AB,LEFT(LEFT(T$3,4),4),'[6]白单流水  导入新模板'!$K:$K,$C172)</f>
        <v>0</v>
      </c>
      <c r="U172" s="48">
        <f>SUMIFS('[6]白单流水  导入新模板'!$S:$S,'[6]白单流水  导入新模板'!$C:$C,$A$2,'[6]白单流水  导入新模板'!$AF:$AF,LEFT(LEFT($C$150,5),5),'[6]白单流水  导入新模板'!$AB:$AB,LEFT(LEFT(U$3,4),4),'[6]白单流水  导入新模板'!$K:$K,$C172)</f>
        <v>0</v>
      </c>
      <c r="V172" s="48">
        <f>SUMIFS('[6]白单流水  导入新模板'!$S:$S,'[6]白单流水  导入新模板'!$C:$C,$A$2,'[6]白单流水  导入新模板'!$AF:$AF,LEFT(LEFT($C$150,5),5),'[6]白单流水  导入新模板'!$AB:$AB,LEFT(LEFT(V$3,4),4),'[6]白单流水  导入新模板'!$K:$K,$C172)</f>
        <v>0</v>
      </c>
      <c r="W172" s="48">
        <f>SUMIFS('[6]白单流水  导入新模板'!$S:$S,'[6]白单流水  导入新模板'!$C:$C,$A$2,'[6]白单流水  导入新模板'!$AF:$AF,LEFT(LEFT($C$150,5),5),'[6]白单流水  导入新模板'!$AB:$AB,LEFT(LEFT(W$3,4),4),'[6]白单流水  导入新模板'!$K:$K,$C172)</f>
        <v>0</v>
      </c>
      <c r="X172" s="48">
        <f>SUMIFS('[6]白单流水  导入新模板'!$S:$S,'[6]白单流水  导入新模板'!$C:$C,$A$2,'[6]白单流水  导入新模板'!$AF:$AF,LEFT(LEFT($C$150,5),5),'[6]白单流水  导入新模板'!$AB:$AB,LEFT(LEFT(X$3,4),4),'[6]白单流水  导入新模板'!$K:$K,$C172)</f>
        <v>0</v>
      </c>
      <c r="Y172" s="48">
        <f>SUMIFS('[6]白单流水  导入新模板'!$S:$S,'[6]白单流水  导入新模板'!$C:$C,$A$2,'[6]白单流水  导入新模板'!$AF:$AF,LEFT(LEFT($C$150,5),5),'[6]白单流水  导入新模板'!$AB:$AB,LEFT(LEFT(Y$3,4),4),'[6]白单流水  导入新模板'!$K:$K,$C172)</f>
        <v>0</v>
      </c>
      <c r="Z172" s="48">
        <f>SUMIFS('[6]白单流水  导入新模板'!$S:$S,'[6]白单流水  导入新模板'!$C:$C,$A$2,'[6]白单流水  导入新模板'!$AF:$AF,LEFT(LEFT($C$150,5),5),'[6]白单流水  导入新模板'!$AB:$AB,LEFT(LEFT(Z$3,4),4),'[6]白单流水  导入新模板'!$K:$K,$C172)</f>
        <v>0</v>
      </c>
      <c r="AA172" s="48">
        <f>SUMIFS('[6]白单流水  导入新模板'!$S:$S,'[6]白单流水  导入新模板'!$C:$C,$A$2,'[6]白单流水  导入新模板'!$AF:$AF,LEFT(LEFT($C$150,5),5),'[6]白单流水  导入新模板'!$AB:$AB,LEFT(LEFT(AA$3,4),4),'[6]白单流水  导入新模板'!$K:$K,$C172)</f>
        <v>0</v>
      </c>
      <c r="AB172" s="48">
        <f>SUMIFS('[6]白单流水  导入新模板'!$S:$S,'[6]白单流水  导入新模板'!$C:$C,$A$2,'[6]白单流水  导入新模板'!$AF:$AF,LEFT(LEFT($C$150,5),5),'[6]白单流水  导入新模板'!$AB:$AB,LEFT(LEFT(AB$3,4),4),'[6]白单流水  导入新模板'!$K:$K,$C172)</f>
        <v>0</v>
      </c>
      <c r="AC172" s="48">
        <f>SUMIFS('[6]白单流水  导入新模板'!$S:$S,'[6]白单流水  导入新模板'!$C:$C,$A$2,'[6]白单流水  导入新模板'!$AF:$AF,LEFT(LEFT($C$150,5),5),'[6]白单流水  导入新模板'!$AB:$AB,LEFT(LEFT(AC$3,4),4),'[6]白单流水  导入新模板'!$K:$K,$C172)</f>
        <v>0</v>
      </c>
      <c r="AD172" s="53">
        <f>D172-SUM(T172:AC172)</f>
        <v>0</v>
      </c>
      <c r="AE172" s="53">
        <f>SUM(AH172:AS172)</f>
        <v>0</v>
      </c>
      <c r="AF172" s="54"/>
      <c r="AG172" s="55">
        <f>AD172-AE172-AF172</f>
        <v>0</v>
      </c>
      <c r="AH172" s="48">
        <f>SUMIFS('[6]白单流水  导入新模板'!$S:$S,'[6]白单流水  导入新模板'!$C:$C,$A$2,'[6]白单流水  导入新模板'!$AF:$AF,LEFT(LEFT($C$150,5),5),'[6]白单流水  导入新模板'!$AA:$AA,AH$3,'[6]白单流水  导入新模板'!$K:$K,$C172)</f>
        <v>0</v>
      </c>
      <c r="AI172" s="48">
        <f>SUMIFS('[6]白单流水  导入新模板'!$S:$S,'[6]白单流水  导入新模板'!$C:$C,$A$2,'[6]白单流水  导入新模板'!$AF:$AF,LEFT(LEFT($C$150,5),5),'[6]白单流水  导入新模板'!$AA:$AA,AI$3,'[6]白单流水  导入新模板'!$K:$K,$C172)</f>
        <v>0</v>
      </c>
      <c r="AJ172" s="48">
        <f>SUMIFS('[6]白单流水  导入新模板'!$S:$S,'[6]白单流水  导入新模板'!$C:$C,$A$2,'[6]白单流水  导入新模板'!$AF:$AF,LEFT(LEFT($C$150,5),5),'[6]白单流水  导入新模板'!$AA:$AA,AJ$3,'[6]白单流水  导入新模板'!$K:$K,$C172)</f>
        <v>0</v>
      </c>
      <c r="AK172" s="48">
        <f>SUMIFS('[6]白单流水  导入新模板'!$S:$S,'[6]白单流水  导入新模板'!$C:$C,$A$2,'[6]白单流水  导入新模板'!$AF:$AF,LEFT(LEFT($C$150,5),5),'[6]白单流水  导入新模板'!$AA:$AA,AK$3,'[6]白单流水  导入新模板'!$K:$K,$C172)</f>
        <v>0</v>
      </c>
      <c r="AL172" s="48">
        <f>SUMIFS('[6]白单流水  导入新模板'!$S:$S,'[6]白单流水  导入新模板'!$C:$C,$A$2,'[6]白单流水  导入新模板'!$AF:$AF,LEFT(LEFT($C$150,5),5),'[6]白单流水  导入新模板'!$AA:$AA,AL$3,'[6]白单流水  导入新模板'!$K:$K,$C172)</f>
        <v>0</v>
      </c>
      <c r="AM172" s="48">
        <f>SUMIFS('[6]白单流水  导入新模板'!$S:$S,'[6]白单流水  导入新模板'!$C:$C,$A$2,'[6]白单流水  导入新模板'!$AF:$AF,LEFT(LEFT($C$150,5),5),'[6]白单流水  导入新模板'!$AA:$AA,AM$3,'[6]白单流水  导入新模板'!$K:$K,$C172)</f>
        <v>0</v>
      </c>
      <c r="AN172" s="48">
        <f>SUMIFS('[6]白单流水  导入新模板'!$S:$S,'[6]白单流水  导入新模板'!$C:$C,$A$2,'[6]白单流水  导入新模板'!$AF:$AF,LEFT(LEFT($C$150,5),5),'[6]白单流水  导入新模板'!$AA:$AA,AN$3,'[6]白单流水  导入新模板'!$K:$K,$C172)</f>
        <v>0</v>
      </c>
      <c r="AO172" s="48">
        <f>SUMIFS('[6]白单流水  导入新模板'!$S:$S,'[6]白单流水  导入新模板'!$C:$C,$A$2,'[6]白单流水  导入新模板'!$AF:$AF,LEFT(LEFT($C$150,5),5),'[6]白单流水  导入新模板'!$AA:$AA,AO$3,'[6]白单流水  导入新模板'!$K:$K,$C172)</f>
        <v>0</v>
      </c>
      <c r="AP172" s="48">
        <f>SUMIFS('[6]白单流水  导入新模板'!$S:$S,'[6]白单流水  导入新模板'!$C:$C,$A$2,'[6]白单流水  导入新模板'!$AF:$AF,LEFT(LEFT($C$150,5),5),'[6]白单流水  导入新模板'!$AA:$AA,AP$3,'[6]白单流水  导入新模板'!$K:$K,$C172)</f>
        <v>0</v>
      </c>
      <c r="AQ172" s="48">
        <f>SUMIFS('[6]白单流水  导入新模板'!$S:$S,'[6]白单流水  导入新模板'!$C:$C,$A$2,'[6]白单流水  导入新模板'!$AF:$AF,LEFT(LEFT($C$150,5),5),'[6]白单流水  导入新模板'!$AA:$AA,AQ$3,'[6]白单流水  导入新模板'!$K:$K,$C172)</f>
        <v>0</v>
      </c>
      <c r="AR172" s="48">
        <f>SUMIFS('[6]白单流水  导入新模板'!$S:$S,'[6]白单流水  导入新模板'!$C:$C,$A$2,'[6]白单流水  导入新模板'!$AF:$AF,LEFT(LEFT($C$150,5),5),'[6]白单流水  导入新模板'!$AA:$AA,AR$3,'[6]白单流水  导入新模板'!$K:$K,$C172)</f>
        <v>0</v>
      </c>
      <c r="AS172" s="48">
        <f>SUMIFS('[6]白单流水  导入新模板'!$S:$S,'[6]白单流水  导入新模板'!$C:$C,$A$2,'[6]白单流水  导入新模板'!$AF:$AF,LEFT(LEFT($C$150,5),5),'[6]白单流水  导入新模板'!$AA:$AA,AS$3,'[6]白单流水  导入新模板'!$K:$K,$C172)</f>
        <v>0</v>
      </c>
      <c r="AT172" s="56"/>
    </row>
    <row r="173" ht="15.6" spans="1:47">
      <c r="A173" s="70" t="s">
        <v>91</v>
      </c>
      <c r="B173" s="39" t="s">
        <v>92</v>
      </c>
      <c r="C173" s="39"/>
      <c r="D173" s="35"/>
      <c r="E173" s="35"/>
      <c r="F173" s="61"/>
      <c r="G173" s="40"/>
      <c r="H173" s="40"/>
      <c r="I173" s="40"/>
      <c r="J173" s="40"/>
      <c r="K173" s="35"/>
      <c r="L173" s="35">
        <f>L174+L198+L221+L244+L267+L290+L313+L336+L359+L382+L405+L428+L451+L474+L497</f>
        <v>0</v>
      </c>
      <c r="M173" s="35">
        <f>M174+M198+M221+M244+M267+M290+M313+M336+M359+M382+M405+M428+M451+M474+M497</f>
        <v>0</v>
      </c>
      <c r="N173" s="35">
        <f>N174+N198+N221+N244+N267+N290+N313+N336+N359+N382+N405+N428+N451+N474+N497</f>
        <v>0</v>
      </c>
      <c r="O173" s="35">
        <f>O174+O198+O221+O244+O267+O290+O313+O336+O359+O382+O405+O428+O451+O474+O497</f>
        <v>0</v>
      </c>
      <c r="P173" s="35">
        <f>P174+P198+P221+P244+P267+P290+P313+P336+P359+P382+P405+P428+P451+P474+P497</f>
        <v>0</v>
      </c>
      <c r="Q173" s="35">
        <f>Q174+Q198+Q221+Q244+Q267+Q290+Q313+Q336+Q359+Q382+Q405+Q428+Q451+Q474+Q497</f>
        <v>0</v>
      </c>
      <c r="R173" s="35">
        <f>R174+R198+R221+R244+R267+R290+R313+R336+R359+R382+R405+R428+R451+R474+R497</f>
        <v>0</v>
      </c>
      <c r="S173" s="35">
        <f>S174+S198+S221+S244+S267+S290+S313+S336+S359+S382+S405+S428+S451+S474+S497</f>
        <v>0</v>
      </c>
      <c r="T173" s="35">
        <f>T174+T198+T221+T244+T267+T290+T313+T336+T359+T382+T405+T428+T451+T474+T497</f>
        <v>0</v>
      </c>
      <c r="U173" s="35">
        <f>U174+U198+U221+U244+U267+U290+U313+U336+U359+U382+U405+U428+U451+U474+U497</f>
        <v>0</v>
      </c>
      <c r="V173" s="35">
        <f>V174+V198+V221+V244+V267+V290+V313+V336+V359+V382+V405+V428+V451+V474+V497</f>
        <v>0</v>
      </c>
      <c r="W173" s="35">
        <f>W174+W198+W221+W244+W267+W290+W313+W336+W359+W382+W405+W428+W451+W474+W497</f>
        <v>0</v>
      </c>
      <c r="X173" s="35">
        <f>X174+X198+X221+X244+X267+X290+X313+X336+X359+X382+X405+X428+X451+X474+X497</f>
        <v>1174801.97</v>
      </c>
      <c r="Y173" s="35">
        <f>Y174+Y198+Y221+Y244+Y267+Y290+Y313+Y336+Y359+Y382+Y405+Y428+Y451+Y474+Y497</f>
        <v>1194787.76</v>
      </c>
      <c r="Z173" s="35">
        <f>Z174+Z198+Z221+Z244+Z267+Z290+Z313+Z336+Z359+Z382+Z405+Z428+Z451+Z474+Z497</f>
        <v>2079189.92</v>
      </c>
      <c r="AA173" s="35">
        <f>AA174+AA198+AA221+AA244+AA267+AA290+AA313+AA336+AA359+AA382+AA405+AA428+AA451+AA474+AA497</f>
        <v>1614753.5</v>
      </c>
      <c r="AB173" s="35">
        <f>AB174+AB198+AB221+AB244+AB267+AB290+AB313+AB336+AB359+AB382+AB405+AB428+AB451+AB474+AB497</f>
        <v>1901824.85</v>
      </c>
      <c r="AC173" s="35">
        <f>AC174+AC198+AC221+AC244+AC267+AC290+AC313+AC336+AC359+AC382+AC405+AC428+AC451+AC474+AC497</f>
        <v>2043862.59</v>
      </c>
      <c r="AD173" s="35">
        <f>AD174+AD198+AD221+AD244+AD267+AD290+AD313+AD336+AD359+AD382+AD405+AD428+AD451+AD474+AD497</f>
        <v>0</v>
      </c>
      <c r="AE173" s="35">
        <f>AE174+AE198+AE221+AE244+AE267+AE290+AE313+AE336+AE359+AE382+AE405+AE428+AE451+AE474+AE497</f>
        <v>1833463.56</v>
      </c>
      <c r="AF173" s="35">
        <f>AF174+AF198+AF221+AF244+AF267+AF290+AF313+AF336+AF359+AF382+AF405+AF428+AF451+AF474+AF497</f>
        <v>0</v>
      </c>
      <c r="AG173" s="35">
        <f>AG174+AG198+AG221+AG244+AG267+AG290+AG313+AG336+AG359+AG382+AG405+AG428+AG451+AG474+AG497</f>
        <v>-1833463.56</v>
      </c>
      <c r="AH173" s="35">
        <f>AH174+AH198+AH221+AH244+AH267+AH290+AH313+AH336+AH359+AH382+AH405+AH428+AH451+AH474+AH497</f>
        <v>84795.16</v>
      </c>
      <c r="AI173" s="35">
        <f>AI174+AI198+AI221+AI244+AI267+AI290+AI313+AI336+AI359+AI382+AI405+AI428+AI451+AI474+AI497</f>
        <v>99597.2</v>
      </c>
      <c r="AJ173" s="35">
        <f>AJ174+AJ198+AJ221+AJ244+AJ267+AJ290+AJ313+AJ336+AJ359+AJ382+AJ405+AJ428+AJ451+AJ474+AJ497</f>
        <v>159096.99</v>
      </c>
      <c r="AK173" s="35">
        <f>AK174+AK198+AK221+AK244+AK267+AK290+AK313+AK336+AK359+AK382+AK405+AK428+AK451+AK474+AK497</f>
        <v>336761.53</v>
      </c>
      <c r="AL173" s="35">
        <f>AL174+AL198+AL221+AL244+AL267+AL290+AL313+AL336+AL359+AL382+AL405+AL428+AL451+AL474+AL497</f>
        <v>150785.99</v>
      </c>
      <c r="AM173" s="35">
        <f>AM174+AM198+AM221+AM244+AM267+AM290+AM313+AM336+AM359+AM382+AM405+AM428+AM451+AM474+AM497</f>
        <v>116872.25</v>
      </c>
      <c r="AN173" s="35">
        <f>AN174+AN198+AN221+AN244+AN267+AN290+AN313+AN336+AN359+AN382+AN405+AN428+AN451+AN474+AN497</f>
        <v>97377.14</v>
      </c>
      <c r="AO173" s="35">
        <f>AO174+AO198+AO221+AO244+AO267+AO290+AO313+AO336+AO359+AO382+AO405+AO428+AO451+AO474+AO497</f>
        <v>196691.36</v>
      </c>
      <c r="AP173" s="35">
        <f>AP174+AP198+AP221+AP244+AP267+AP290+AP313+AP336+AP359+AP382+AP405+AP428+AP451+AP474+AP497</f>
        <v>209353.74</v>
      </c>
      <c r="AQ173" s="35">
        <f>AQ174+AQ198+AQ221+AQ244+AQ267+AQ290+AQ313+AQ336+AQ359+AQ382+AQ405+AQ428+AQ451+AQ474+AQ497</f>
        <v>203622.03</v>
      </c>
      <c r="AR173" s="35">
        <f>AR174+AR198+AR221+AR244+AR267+AR290+AR313+AR336+AR359+AR382+AR405+AR428+AR451+AR474+AR497</f>
        <v>167761.21</v>
      </c>
      <c r="AS173" s="35">
        <f>AS174+AS198+AS221+AS244+AS267+AS290+AS313+AS336+AS359+AS382+AS405+AS428+AS451+AS474+AS497</f>
        <v>10748.96</v>
      </c>
      <c r="AT173" s="38"/>
    </row>
    <row r="174" ht="109.2" spans="1:47">
      <c r="A174" s="71" t="s">
        <v>93</v>
      </c>
      <c r="B174" s="62">
        <v>8</v>
      </c>
      <c r="C174" s="42" t="s">
        <v>94</v>
      </c>
      <c r="D174" s="43"/>
      <c r="E174" s="43"/>
      <c r="F174" s="63"/>
      <c r="G174" s="44"/>
      <c r="H174" s="44"/>
      <c r="I174" s="44"/>
      <c r="J174" s="44"/>
      <c r="K174" s="43"/>
      <c r="L174" s="43">
        <f>SUM(L175:L197)</f>
        <v>0</v>
      </c>
      <c r="M174" s="43">
        <f>SUM(M175:M197)</f>
        <v>0</v>
      </c>
      <c r="N174" s="43">
        <f>SUM(N175:N197)</f>
        <v>0</v>
      </c>
      <c r="O174" s="43">
        <f>SUM(O175:O197)</f>
        <v>0</v>
      </c>
      <c r="P174" s="43">
        <f>SUM(P175:P197)</f>
        <v>0</v>
      </c>
      <c r="Q174" s="43">
        <f>SUM(Q175:Q197)</f>
        <v>0</v>
      </c>
      <c r="R174" s="43">
        <f>SUM(R175:R197)</f>
        <v>0</v>
      </c>
      <c r="S174" s="43">
        <f>SUM(S175:S197)</f>
        <v>0</v>
      </c>
      <c r="T174" s="43">
        <f>SUM(T175:T197)</f>
        <v>0</v>
      </c>
      <c r="U174" s="43">
        <f>SUM(U175:U197)</f>
        <v>0</v>
      </c>
      <c r="V174" s="43">
        <f>SUM(V175:V197)</f>
        <v>0</v>
      </c>
      <c r="W174" s="43">
        <f>SUM(W175:W197)</f>
        <v>0</v>
      </c>
      <c r="X174" s="43">
        <f>SUM(X175:X197)</f>
        <v>187300</v>
      </c>
      <c r="Y174" s="43">
        <f>SUM(Y175:Y197)</f>
        <v>197600</v>
      </c>
      <c r="Z174" s="43">
        <f>SUM(Z175:Z197)</f>
        <v>233208.5</v>
      </c>
      <c r="AA174" s="43">
        <f>SUM(AA175:AA197)</f>
        <v>228868.53</v>
      </c>
      <c r="AB174" s="43">
        <f>SUM(AB175:AB197)</f>
        <v>200980.78</v>
      </c>
      <c r="AC174" s="43">
        <f>SUM(AC175:AC197)</f>
        <v>281895.9</v>
      </c>
      <c r="AD174" s="72"/>
      <c r="AE174" s="43">
        <f>SUM(AE175:AE197)</f>
        <v>109554.6</v>
      </c>
      <c r="AF174" s="43">
        <f>SUM(AF175:AF197)</f>
        <v>0</v>
      </c>
      <c r="AG174" s="43">
        <f>SUM(AG175:AG197)</f>
        <v>-109554.6</v>
      </c>
      <c r="AH174" s="43">
        <f>SUM(AH175:AH197)</f>
        <v>0</v>
      </c>
      <c r="AI174" s="43">
        <f>SUM(AI175:AI197)</f>
        <v>0</v>
      </c>
      <c r="AJ174" s="43">
        <f>SUM(AJ175:AJ197)</f>
        <v>3600</v>
      </c>
      <c r="AK174" s="43">
        <f>SUM(AK175:AK197)</f>
        <v>3600</v>
      </c>
      <c r="AL174" s="43">
        <f>SUM(AL175:AL197)</f>
        <v>24300</v>
      </c>
      <c r="AM174" s="43">
        <f>SUM(AM175:AM197)</f>
        <v>10800</v>
      </c>
      <c r="AN174" s="43">
        <f>SUM(AN175:AN197)</f>
        <v>8154.6</v>
      </c>
      <c r="AO174" s="43">
        <f>SUM(AO175:AO197)</f>
        <v>29100</v>
      </c>
      <c r="AP174" s="43">
        <f>SUM(AP175:AP197)</f>
        <v>0</v>
      </c>
      <c r="AQ174" s="43">
        <f>SUM(AQ175:AQ197)</f>
        <v>30000</v>
      </c>
      <c r="AR174" s="43">
        <f>SUM(AR175:AR197)</f>
        <v>0</v>
      </c>
      <c r="AS174" s="43">
        <f>SUM(AS175:AS197)</f>
        <v>0</v>
      </c>
      <c r="AT174" s="64"/>
      <c r="AU174" s="1">
        <f>X174+Y174+Z174+AA174+AB174+AC174+AE174</f>
        <v>1439408.31</v>
      </c>
    </row>
    <row r="175" ht="15.6" spans="1:47">
      <c r="A175" s="41"/>
      <c r="B175" s="62"/>
      <c r="C175" s="65" t="s">
        <v>58</v>
      </c>
      <c r="D175" s="43"/>
      <c r="E175" s="43"/>
      <c r="F175" s="63"/>
      <c r="G175" s="44"/>
      <c r="H175" s="44"/>
      <c r="I175" s="51">
        <f t="array" ref="I175">SUMPRODUCT(('[6]白单流水  导入新模板'!$C:$C=$A$2)*('[6]白单流水  导入新模板'!$AF:$AF=LEFT(LEFT($C$174,4),5))*('[6]白单流水  导入新模板'!$K:$K="代收")*(ISNUMBER(FIND(LEFT($C175,4),'[6]白单流水  导入新模板'!$M:$M,1))),'[6]白单流水  导入新模板'!$S:$S)</f>
        <v>0</v>
      </c>
      <c r="J175" s="44"/>
      <c r="K175" s="43"/>
      <c r="L175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导入新模板'!$K:$K,$C175)</f>
        <v>0</v>
      </c>
      <c r="M175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导入新模板'!$K:$K,$C175)</f>
        <v>0</v>
      </c>
      <c r="N175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导入新模板'!$K:$K,$C175)</f>
        <v>0</v>
      </c>
      <c r="O175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导入新模板'!$K:$K,$C175)</f>
        <v>0</v>
      </c>
      <c r="P175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导入新模板'!$K:$K,$C175)</f>
        <v>0</v>
      </c>
      <c r="Q175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导入新模板'!$K:$K,$C175)</f>
        <v>0</v>
      </c>
      <c r="R175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导入新模板'!$K:$K,$C175)</f>
        <v>0</v>
      </c>
      <c r="S175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导入新模板'!$K:$K,$C175)</f>
        <v>0</v>
      </c>
      <c r="T175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导入新模板'!$K:$K,$C175)</f>
        <v>0</v>
      </c>
      <c r="U175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导入新模板'!$K:$K,$C175)</f>
        <v>0</v>
      </c>
      <c r="V175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导入新模板'!$K:$K,$C175)</f>
        <v>0</v>
      </c>
      <c r="W175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导入新模板'!$K:$K,$C175)</f>
        <v>0</v>
      </c>
      <c r="X175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导入新模板'!$K:$K,$C175)</f>
        <v>0</v>
      </c>
      <c r="Y175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导入新模板'!$K:$K,$C175)</f>
        <v>0</v>
      </c>
      <c r="Z175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导入新模板'!$K:$K,$C175)</f>
        <v>0</v>
      </c>
      <c r="AA175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导入新模板'!$K:$K,$C175)</f>
        <v>0</v>
      </c>
      <c r="AB175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导入新模板'!$K:$K,$C175)</f>
        <v>0</v>
      </c>
      <c r="AC175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导入新模板'!$K:$K,$C175)</f>
        <v>0</v>
      </c>
      <c r="AD175" s="72"/>
      <c r="AE175" s="53">
        <f>SUM(AH175:AS175)</f>
        <v>0</v>
      </c>
      <c r="AF175" s="54"/>
      <c r="AG175" s="55">
        <f>AD175-AE175-AF175</f>
        <v>0</v>
      </c>
      <c r="AH175" s="48">
        <f>SUMIFS('[6]白单流水  导入新模板'!$S:$S,'[6]白单流水  导入新模板'!$C:$C,$A$2,'[6]白单流水  导入新模板'!$AF:$AF,LEFT(LEFT($C$174,4),4),'[6]白单流水  导入新模板'!$AA:$AA,AH$3,'[6]白单流水  导入新模板'!$K:$K,$C175)</f>
        <v>0</v>
      </c>
      <c r="AI175" s="48">
        <f>SUMIFS('[6]白单流水  导入新模板'!$S:$S,'[6]白单流水  导入新模板'!$C:$C,$A$2,'[6]白单流水  导入新模板'!$AF:$AF,LEFT(LEFT($C$174,4),4),'[6]白单流水  导入新模板'!$AA:$AA,AI$3,'[6]白单流水  导入新模板'!$K:$K,$C175)</f>
        <v>0</v>
      </c>
      <c r="AJ175" s="48">
        <f>SUMIFS('[6]白单流水  导入新模板'!$S:$S,'[6]白单流水  导入新模板'!$C:$C,$A$2,'[6]白单流水  导入新模板'!$AF:$AF,LEFT(LEFT($C$174,4),4),'[6]白单流水  导入新模板'!$AA:$AA,AJ$3,'[6]白单流水  导入新模板'!$K:$K,$C175)</f>
        <v>0</v>
      </c>
      <c r="AK175" s="48">
        <f>SUMIFS('[6]白单流水  导入新模板'!$S:$S,'[6]白单流水  导入新模板'!$C:$C,$A$2,'[6]白单流水  导入新模板'!$AF:$AF,LEFT(LEFT($C$174,4),4),'[6]白单流水  导入新模板'!$AA:$AA,AK$3,'[6]白单流水  导入新模板'!$K:$K,$C175)</f>
        <v>0</v>
      </c>
      <c r="AL175" s="48">
        <f>SUMIFS('[6]白单流水  导入新模板'!$S:$S,'[6]白单流水  导入新模板'!$C:$C,$A$2,'[6]白单流水  导入新模板'!$AF:$AF,LEFT(LEFT($C$174,4),4),'[6]白单流水  导入新模板'!$AA:$AA,AL$3,'[6]白单流水  导入新模板'!$K:$K,$C175)</f>
        <v>0</v>
      </c>
      <c r="AM175" s="48">
        <f>SUMIFS('[6]白单流水  导入新模板'!$S:$S,'[6]白单流水  导入新模板'!$C:$C,$A$2,'[6]白单流水  导入新模板'!$AF:$AF,LEFT(LEFT($C$174,4),4),'[6]白单流水  导入新模板'!$AA:$AA,AM$3,'[6]白单流水  导入新模板'!$K:$K,$C175)</f>
        <v>0</v>
      </c>
      <c r="AN175" s="48">
        <f>SUMIFS('[6]白单流水  导入新模板'!$S:$S,'[6]白单流水  导入新模板'!$C:$C,$A$2,'[6]白单流水  导入新模板'!$AF:$AF,LEFT(LEFT($C$174,4),4),'[6]白单流水  导入新模板'!$AA:$AA,AN$3,'[6]白单流水  导入新模板'!$K:$K,$C175)</f>
        <v>0</v>
      </c>
      <c r="AO175" s="48">
        <f>SUMIFS('[6]白单流水  导入新模板'!$S:$S,'[6]白单流水  导入新模板'!$C:$C,$A$2,'[6]白单流水  导入新模板'!$AF:$AF,LEFT(LEFT($C$174,4),4),'[6]白单流水  导入新模板'!$AA:$AA,AO$3,'[6]白单流水  导入新模板'!$K:$K,$C175)</f>
        <v>0</v>
      </c>
      <c r="AP175" s="48">
        <f>SUMIFS('[6]白单流水  导入新模板'!$S:$S,'[6]白单流水  导入新模板'!$C:$C,$A$2,'[6]白单流水  导入新模板'!$AF:$AF,LEFT(LEFT($C$174,4),4),'[6]白单流水  导入新模板'!$AA:$AA,AP$3,'[6]白单流水  导入新模板'!$K:$K,$C175)</f>
        <v>0</v>
      </c>
      <c r="AQ175" s="48">
        <f>SUMIFS('[6]白单流水  导入新模板'!$S:$S,'[6]白单流水  导入新模板'!$C:$C,$A$2,'[6]白单流水  导入新模板'!$AF:$AF,LEFT(LEFT($C$174,4),4),'[6]白单流水  导入新模板'!$AA:$AA,AQ$3,'[6]白单流水  导入新模板'!$K:$K,$C175)</f>
        <v>0</v>
      </c>
      <c r="AR175" s="48">
        <f>SUMIFS('[6]白单流水  导入新模板'!$S:$S,'[6]白单流水  导入新模板'!$C:$C,$A$2,'[6]白单流水  导入新模板'!$AF:$AF,LEFT(LEFT($C$174,4),4),'[6]白单流水  导入新模板'!$AA:$AA,AR$3,'[6]白单流水  导入新模板'!$K:$K,$C175)</f>
        <v>0</v>
      </c>
      <c r="AS175" s="48">
        <f>SUMIFS('[6]白单流水  导入新模板'!$S:$S,'[6]白单流水  导入新模板'!$C:$C,$A$2,'[6]白单流水  导入新模板'!$AF:$AF,LEFT(LEFT($C$174,4),4),'[6]白单流水  导入新模板'!$AA:$AA,AS$3,'[6]白单流水  导入新模板'!$K:$K,$C175)</f>
        <v>0</v>
      </c>
      <c r="AT175" s="64"/>
    </row>
    <row r="176" ht="15.6" spans="1:47">
      <c r="A176" s="41"/>
      <c r="B176" s="62"/>
      <c r="C176" s="65" t="s">
        <v>59</v>
      </c>
      <c r="D176" s="43"/>
      <c r="E176" s="43"/>
      <c r="F176" s="63"/>
      <c r="G176" s="44"/>
      <c r="H176" s="44"/>
      <c r="I176" s="51">
        <f t="array" ref="I176">SUMPRODUCT(('[6]白单流水  导入新模板'!$C:$C=$A$2)*('[6]白单流水  导入新模板'!$AF:$AF=LEFT(LEFT($C$174,4),5))*('[6]白单流水  导入新模板'!$K:$K="代收")*(ISNUMBER(FIND(LEFT($C176,4),'[6]白单流水  导入新模板'!$M:$M,1))),'[6]白单流水  导入新模板'!$S:$S)</f>
        <v>0</v>
      </c>
      <c r="J176" s="44"/>
      <c r="K176" s="43"/>
      <c r="L176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导入新模板'!$K:$K,$C176)</f>
        <v>0</v>
      </c>
      <c r="M176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导入新模板'!$K:$K,$C176)</f>
        <v>0</v>
      </c>
      <c r="N176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导入新模板'!$K:$K,$C176)</f>
        <v>0</v>
      </c>
      <c r="O176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导入新模板'!$K:$K,$C176)</f>
        <v>0</v>
      </c>
      <c r="P176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导入新模板'!$K:$K,$C176)</f>
        <v>0</v>
      </c>
      <c r="Q176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导入新模板'!$K:$K,$C176)</f>
        <v>0</v>
      </c>
      <c r="R176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导入新模板'!$K:$K,$C176)</f>
        <v>0</v>
      </c>
      <c r="S176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导入新模板'!$K:$K,$C176)</f>
        <v>0</v>
      </c>
      <c r="T176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导入新模板'!$K:$K,$C176)</f>
        <v>0</v>
      </c>
      <c r="U176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导入新模板'!$K:$K,$C176)</f>
        <v>0</v>
      </c>
      <c r="V176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导入新模板'!$K:$K,$C176)</f>
        <v>0</v>
      </c>
      <c r="W176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导入新模板'!$K:$K,$C176)</f>
        <v>0</v>
      </c>
      <c r="X176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导入新模板'!$K:$K,$C176)</f>
        <v>0</v>
      </c>
      <c r="Y176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导入新模板'!$K:$K,$C176)</f>
        <v>0</v>
      </c>
      <c r="Z176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导入新模板'!$K:$K,$C176)</f>
        <v>0</v>
      </c>
      <c r="AA176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导入新模板'!$K:$K,$C176)</f>
        <v>0</v>
      </c>
      <c r="AB176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导入新模板'!$K:$K,$C176)</f>
        <v>0</v>
      </c>
      <c r="AC176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导入新模板'!$K:$K,$C176)</f>
        <v>0</v>
      </c>
      <c r="AD176" s="72"/>
      <c r="AE176" s="53">
        <f>SUM(AH176:AS176)</f>
        <v>0</v>
      </c>
      <c r="AF176" s="54"/>
      <c r="AG176" s="55">
        <f>AD176-AE176-AF176</f>
        <v>0</v>
      </c>
      <c r="AH176" s="48">
        <f>SUMIFS('[6]白单流水  导入新模板'!$S:$S,'[6]白单流水  导入新模板'!$C:$C,$A$2,'[6]白单流水  导入新模板'!$AF:$AF,LEFT(LEFT($C$174,4),4),'[6]白单流水  导入新模板'!$AA:$AA,AH$3,'[6]白单流水  导入新模板'!$K:$K,$C176)</f>
        <v>0</v>
      </c>
      <c r="AI176" s="48">
        <f>SUMIFS('[6]白单流水  导入新模板'!$S:$S,'[6]白单流水  导入新模板'!$C:$C,$A$2,'[6]白单流水  导入新模板'!$AF:$AF,LEFT(LEFT($C$174,4),4),'[6]白单流水  导入新模板'!$AA:$AA,AI$3,'[6]白单流水  导入新模板'!$K:$K,$C176)</f>
        <v>0</v>
      </c>
      <c r="AJ176" s="48">
        <f>SUMIFS('[6]白单流水  导入新模板'!$S:$S,'[6]白单流水  导入新模板'!$C:$C,$A$2,'[6]白单流水  导入新模板'!$AF:$AF,LEFT(LEFT($C$174,4),4),'[6]白单流水  导入新模板'!$AA:$AA,AJ$3,'[6]白单流水  导入新模板'!$K:$K,$C176)</f>
        <v>0</v>
      </c>
      <c r="AK176" s="48">
        <f>SUMIFS('[6]白单流水  导入新模板'!$S:$S,'[6]白单流水  导入新模板'!$C:$C,$A$2,'[6]白单流水  导入新模板'!$AF:$AF,LEFT(LEFT($C$174,4),4),'[6]白单流水  导入新模板'!$AA:$AA,AK$3,'[6]白单流水  导入新模板'!$K:$K,$C176)</f>
        <v>0</v>
      </c>
      <c r="AL176" s="48">
        <f>SUMIFS('[6]白单流水  导入新模板'!$S:$S,'[6]白单流水  导入新模板'!$C:$C,$A$2,'[6]白单流水  导入新模板'!$AF:$AF,LEFT(LEFT($C$174,4),4),'[6]白单流水  导入新模板'!$AA:$AA,AL$3,'[6]白单流水  导入新模板'!$K:$K,$C176)</f>
        <v>0</v>
      </c>
      <c r="AM176" s="48">
        <f>SUMIFS('[6]白单流水  导入新模板'!$S:$S,'[6]白单流水  导入新模板'!$C:$C,$A$2,'[6]白单流水  导入新模板'!$AF:$AF,LEFT(LEFT($C$174,4),4),'[6]白单流水  导入新模板'!$AA:$AA,AM$3,'[6]白单流水  导入新模板'!$K:$K,$C176)</f>
        <v>0</v>
      </c>
      <c r="AN176" s="48">
        <f>SUMIFS('[6]白单流水  导入新模板'!$S:$S,'[6]白单流水  导入新模板'!$C:$C,$A$2,'[6]白单流水  导入新模板'!$AF:$AF,LEFT(LEFT($C$174,4),4),'[6]白单流水  导入新模板'!$AA:$AA,AN$3,'[6]白单流水  导入新模板'!$K:$K,$C176)</f>
        <v>0</v>
      </c>
      <c r="AO176" s="48">
        <f>SUMIFS('[6]白单流水  导入新模板'!$S:$S,'[6]白单流水  导入新模板'!$C:$C,$A$2,'[6]白单流水  导入新模板'!$AF:$AF,LEFT(LEFT($C$174,4),4),'[6]白单流水  导入新模板'!$AA:$AA,AO$3,'[6]白单流水  导入新模板'!$K:$K,$C176)</f>
        <v>0</v>
      </c>
      <c r="AP176" s="48">
        <f>SUMIFS('[6]白单流水  导入新模板'!$S:$S,'[6]白单流水  导入新模板'!$C:$C,$A$2,'[6]白单流水  导入新模板'!$AF:$AF,LEFT(LEFT($C$174,4),4),'[6]白单流水  导入新模板'!$AA:$AA,AP$3,'[6]白单流水  导入新模板'!$K:$K,$C176)</f>
        <v>0</v>
      </c>
      <c r="AQ176" s="48">
        <f>SUMIFS('[6]白单流水  导入新模板'!$S:$S,'[6]白单流水  导入新模板'!$C:$C,$A$2,'[6]白单流水  导入新模板'!$AF:$AF,LEFT(LEFT($C$174,4),4),'[6]白单流水  导入新模板'!$AA:$AA,AQ$3,'[6]白单流水  导入新模板'!$K:$K,$C176)</f>
        <v>0</v>
      </c>
      <c r="AR176" s="48">
        <f>SUMIFS('[6]白单流水  导入新模板'!$S:$S,'[6]白单流水  导入新模板'!$C:$C,$A$2,'[6]白单流水  导入新模板'!$AF:$AF,LEFT(LEFT($C$174,4),4),'[6]白单流水  导入新模板'!$AA:$AA,AR$3,'[6]白单流水  导入新模板'!$K:$K,$C176)</f>
        <v>0</v>
      </c>
      <c r="AS176" s="48">
        <f>SUMIFS('[6]白单流水  导入新模板'!$S:$S,'[6]白单流水  导入新模板'!$C:$C,$A$2,'[6]白单流水  导入新模板'!$AF:$AF,LEFT(LEFT($C$174,4),4),'[6]白单流水  导入新模板'!$AA:$AA,AS$3,'[6]白单流水  导入新模板'!$K:$K,$C176)</f>
        <v>0</v>
      </c>
      <c r="AT176" s="64"/>
    </row>
    <row r="177" ht="15.6" spans="1:46">
      <c r="A177" s="41"/>
      <c r="B177" s="62"/>
      <c r="C177" s="65" t="s">
        <v>60</v>
      </c>
      <c r="D177" s="43"/>
      <c r="E177" s="43"/>
      <c r="F177" s="63"/>
      <c r="G177" s="44"/>
      <c r="H177" s="44"/>
      <c r="I177" s="51">
        <f t="array" ref="I177">SUMPRODUCT(('[6]白单流水  导入新模板'!$C:$C=$A$2)*('[6]白单流水  导入新模板'!$AF:$AF=LEFT(LEFT($C$174,4),5))*('[6]白单流水  导入新模板'!$K:$K="代收")*(ISNUMBER(FIND(LEFT($C177,4),'[6]白单流水  导入新模板'!$M:$M,1))),'[6]白单流水  导入新模板'!$S:$S)</f>
        <v>0</v>
      </c>
      <c r="J177" s="44"/>
      <c r="K177" s="43"/>
      <c r="L177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导入新模板'!$K:$K,$C177)</f>
        <v>0</v>
      </c>
      <c r="M177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导入新模板'!$K:$K,$C177)</f>
        <v>0</v>
      </c>
      <c r="N177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导入新模板'!$K:$K,$C177)</f>
        <v>0</v>
      </c>
      <c r="O177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导入新模板'!$K:$K,$C177)</f>
        <v>0</v>
      </c>
      <c r="P177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导入新模板'!$K:$K,$C177)</f>
        <v>0</v>
      </c>
      <c r="Q177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导入新模板'!$K:$K,$C177)</f>
        <v>0</v>
      </c>
      <c r="R177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导入新模板'!$K:$K,$C177)</f>
        <v>0</v>
      </c>
      <c r="S177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导入新模板'!$K:$K,$C177)</f>
        <v>0</v>
      </c>
      <c r="T177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导入新模板'!$K:$K,$C177)</f>
        <v>0</v>
      </c>
      <c r="U177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导入新模板'!$K:$K,$C177)</f>
        <v>0</v>
      </c>
      <c r="V177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导入新模板'!$K:$K,$C177)</f>
        <v>0</v>
      </c>
      <c r="W177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导入新模板'!$K:$K,$C177)</f>
        <v>0</v>
      </c>
      <c r="X177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导入新模板'!$K:$K,$C177)</f>
        <v>0</v>
      </c>
      <c r="Y177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导入新模板'!$K:$K,$C177)</f>
        <v>0</v>
      </c>
      <c r="Z177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导入新模板'!$K:$K,$C177)</f>
        <v>0</v>
      </c>
      <c r="AA177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导入新模板'!$K:$K,$C177)</f>
        <v>0</v>
      </c>
      <c r="AB177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导入新模板'!$K:$K,$C177)</f>
        <v>0</v>
      </c>
      <c r="AC177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导入新模板'!$K:$K,$C177)</f>
        <v>0</v>
      </c>
      <c r="AD177" s="72"/>
      <c r="AE177" s="53">
        <f>SUM(AH177:AS177)</f>
        <v>0</v>
      </c>
      <c r="AF177" s="54"/>
      <c r="AG177" s="55">
        <f>AD177-AE177-AF177</f>
        <v>0</v>
      </c>
      <c r="AH177" s="48">
        <f>SUMIFS('[6]白单流水  导入新模板'!$S:$S,'[6]白单流水  导入新模板'!$C:$C,$A$2,'[6]白单流水  导入新模板'!$AF:$AF,LEFT(LEFT($C$174,4),4),'[6]白单流水  导入新模板'!$AA:$AA,AH$3,'[6]白单流水  导入新模板'!$K:$K,$C177)</f>
        <v>0</v>
      </c>
      <c r="AI177" s="48">
        <f>SUMIFS('[6]白单流水  导入新模板'!$S:$S,'[6]白单流水  导入新模板'!$C:$C,$A$2,'[6]白单流水  导入新模板'!$AF:$AF,LEFT(LEFT($C$174,4),4),'[6]白单流水  导入新模板'!$AA:$AA,AI$3,'[6]白单流水  导入新模板'!$K:$K,$C177)</f>
        <v>0</v>
      </c>
      <c r="AJ177" s="48">
        <f>SUMIFS('[6]白单流水  导入新模板'!$S:$S,'[6]白单流水  导入新模板'!$C:$C,$A$2,'[6]白单流水  导入新模板'!$AF:$AF,LEFT(LEFT($C$174,4),4),'[6]白单流水  导入新模板'!$AA:$AA,AJ$3,'[6]白单流水  导入新模板'!$K:$K,$C177)</f>
        <v>0</v>
      </c>
      <c r="AK177" s="48">
        <f>SUMIFS('[6]白单流水  导入新模板'!$S:$S,'[6]白单流水  导入新模板'!$C:$C,$A$2,'[6]白单流水  导入新模板'!$AF:$AF,LEFT(LEFT($C$174,4),4),'[6]白单流水  导入新模板'!$AA:$AA,AK$3,'[6]白单流水  导入新模板'!$K:$K,$C177)</f>
        <v>0</v>
      </c>
      <c r="AL177" s="48">
        <f>SUMIFS('[6]白单流水  导入新模板'!$S:$S,'[6]白单流水  导入新模板'!$C:$C,$A$2,'[6]白单流水  导入新模板'!$AF:$AF,LEFT(LEFT($C$174,4),4),'[6]白单流水  导入新模板'!$AA:$AA,AL$3,'[6]白单流水  导入新模板'!$K:$K,$C177)</f>
        <v>0</v>
      </c>
      <c r="AM177" s="48">
        <f>SUMIFS('[6]白单流水  导入新模板'!$S:$S,'[6]白单流水  导入新模板'!$C:$C,$A$2,'[6]白单流水  导入新模板'!$AF:$AF,LEFT(LEFT($C$174,4),4),'[6]白单流水  导入新模板'!$AA:$AA,AM$3,'[6]白单流水  导入新模板'!$K:$K,$C177)</f>
        <v>0</v>
      </c>
      <c r="AN177" s="48">
        <f>SUMIFS('[6]白单流水  导入新模板'!$S:$S,'[6]白单流水  导入新模板'!$C:$C,$A$2,'[6]白单流水  导入新模板'!$AF:$AF,LEFT(LEFT($C$174,4),4),'[6]白单流水  导入新模板'!$AA:$AA,AN$3,'[6]白单流水  导入新模板'!$K:$K,$C177)</f>
        <v>0</v>
      </c>
      <c r="AO177" s="48">
        <f>SUMIFS('[6]白单流水  导入新模板'!$S:$S,'[6]白单流水  导入新模板'!$C:$C,$A$2,'[6]白单流水  导入新模板'!$AF:$AF,LEFT(LEFT($C$174,4),4),'[6]白单流水  导入新模板'!$AA:$AA,AO$3,'[6]白单流水  导入新模板'!$K:$K,$C177)</f>
        <v>0</v>
      </c>
      <c r="AP177" s="48">
        <f>SUMIFS('[6]白单流水  导入新模板'!$S:$S,'[6]白单流水  导入新模板'!$C:$C,$A$2,'[6]白单流水  导入新模板'!$AF:$AF,LEFT(LEFT($C$174,4),4),'[6]白单流水  导入新模板'!$AA:$AA,AP$3,'[6]白单流水  导入新模板'!$K:$K,$C177)</f>
        <v>0</v>
      </c>
      <c r="AQ177" s="48">
        <f>SUMIFS('[6]白单流水  导入新模板'!$S:$S,'[6]白单流水  导入新模板'!$C:$C,$A$2,'[6]白单流水  导入新模板'!$AF:$AF,LEFT(LEFT($C$174,4),4),'[6]白单流水  导入新模板'!$AA:$AA,AQ$3,'[6]白单流水  导入新模板'!$K:$K,$C177)</f>
        <v>0</v>
      </c>
      <c r="AR177" s="48">
        <f>SUMIFS('[6]白单流水  导入新模板'!$S:$S,'[6]白单流水  导入新模板'!$C:$C,$A$2,'[6]白单流水  导入新模板'!$AF:$AF,LEFT(LEFT($C$174,4),4),'[6]白单流水  导入新模板'!$AA:$AA,AR$3,'[6]白单流水  导入新模板'!$K:$K,$C177)</f>
        <v>0</v>
      </c>
      <c r="AS177" s="48">
        <f>SUMIFS('[6]白单流水  导入新模板'!$S:$S,'[6]白单流水  导入新模板'!$C:$C,$A$2,'[6]白单流水  导入新模板'!$AF:$AF,LEFT(LEFT($C$174,4),4),'[6]白单流水  导入新模板'!$AA:$AA,AS$3,'[6]白单流水  导入新模板'!$K:$K,$C177)</f>
        <v>0</v>
      </c>
      <c r="AT177" s="64"/>
    </row>
    <row r="178" ht="15.6" spans="1:46">
      <c r="A178" s="41"/>
      <c r="B178" s="62"/>
      <c r="C178" s="65" t="s">
        <v>61</v>
      </c>
      <c r="D178" s="43"/>
      <c r="E178" s="43"/>
      <c r="F178" s="63"/>
      <c r="G178" s="44"/>
      <c r="H178" s="44"/>
      <c r="I178" s="51">
        <f t="array" ref="I178">SUMPRODUCT(('[6]白单流水  导入新模板'!$C:$C=$A$2)*('[6]白单流水  导入新模板'!$AF:$AF=LEFT(LEFT($C$174,4),5))*('[6]白单流水  导入新模板'!$K:$K="代收")*(ISNUMBER(FIND(LEFT($C178,4),'[6]白单流水  导入新模板'!$M:$M,1))),'[6]白单流水  导入新模板'!$S:$S)</f>
        <v>0</v>
      </c>
      <c r="J178" s="44"/>
      <c r="K178" s="43"/>
      <c r="L178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导入新模板'!$K:$K,$C178)</f>
        <v>0</v>
      </c>
      <c r="M178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导入新模板'!$K:$K,$C178)</f>
        <v>0</v>
      </c>
      <c r="N178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导入新模板'!$K:$K,$C178)</f>
        <v>0</v>
      </c>
      <c r="O178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导入新模板'!$K:$K,$C178)</f>
        <v>0</v>
      </c>
      <c r="P178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导入新模板'!$K:$K,$C178)</f>
        <v>0</v>
      </c>
      <c r="Q178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导入新模板'!$K:$K,$C178)</f>
        <v>0</v>
      </c>
      <c r="R178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导入新模板'!$K:$K,$C178)</f>
        <v>0</v>
      </c>
      <c r="S178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导入新模板'!$K:$K,$C178)</f>
        <v>0</v>
      </c>
      <c r="T178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导入新模板'!$K:$K,$C178)</f>
        <v>0</v>
      </c>
      <c r="U178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导入新模板'!$K:$K,$C178)</f>
        <v>0</v>
      </c>
      <c r="V178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导入新模板'!$K:$K,$C178)</f>
        <v>0</v>
      </c>
      <c r="W178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导入新模板'!$K:$K,$C178)</f>
        <v>0</v>
      </c>
      <c r="X178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导入新模板'!$K:$K,$C178)</f>
        <v>0</v>
      </c>
      <c r="Y178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导入新模板'!$K:$K,$C178)</f>
        <v>0</v>
      </c>
      <c r="Z178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导入新模板'!$K:$K,$C178)</f>
        <v>0</v>
      </c>
      <c r="AA178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导入新模板'!$K:$K,$C178)</f>
        <v>0</v>
      </c>
      <c r="AB178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导入新模板'!$K:$K,$C178)</f>
        <v>0</v>
      </c>
      <c r="AC178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导入新模板'!$K:$K,$C178)</f>
        <v>0</v>
      </c>
      <c r="AD178" s="72"/>
      <c r="AE178" s="53">
        <f>SUM(AH178:AS178)</f>
        <v>0</v>
      </c>
      <c r="AF178" s="54"/>
      <c r="AG178" s="55">
        <f>AD178-AE178-AF178</f>
        <v>0</v>
      </c>
      <c r="AH178" s="48">
        <f>SUMIFS('[6]白单流水  导入新模板'!$S:$S,'[6]白单流水  导入新模板'!$C:$C,$A$2,'[6]白单流水  导入新模板'!$AF:$AF,LEFT(LEFT($C$174,4),4),'[6]白单流水  导入新模板'!$AA:$AA,AH$3,'[6]白单流水  导入新模板'!$K:$K,$C178)</f>
        <v>0</v>
      </c>
      <c r="AI178" s="48">
        <f>SUMIFS('[6]白单流水  导入新模板'!$S:$S,'[6]白单流水  导入新模板'!$C:$C,$A$2,'[6]白单流水  导入新模板'!$AF:$AF,LEFT(LEFT($C$174,4),4),'[6]白单流水  导入新模板'!$AA:$AA,AI$3,'[6]白单流水  导入新模板'!$K:$K,$C178)</f>
        <v>0</v>
      </c>
      <c r="AJ178" s="48">
        <f>SUMIFS('[6]白单流水  导入新模板'!$S:$S,'[6]白单流水  导入新模板'!$C:$C,$A$2,'[6]白单流水  导入新模板'!$AF:$AF,LEFT(LEFT($C$174,4),4),'[6]白单流水  导入新模板'!$AA:$AA,AJ$3,'[6]白单流水  导入新模板'!$K:$K,$C178)</f>
        <v>0</v>
      </c>
      <c r="AK178" s="48">
        <f>SUMIFS('[6]白单流水  导入新模板'!$S:$S,'[6]白单流水  导入新模板'!$C:$C,$A$2,'[6]白单流水  导入新模板'!$AF:$AF,LEFT(LEFT($C$174,4),4),'[6]白单流水  导入新模板'!$AA:$AA,AK$3,'[6]白单流水  导入新模板'!$K:$K,$C178)</f>
        <v>0</v>
      </c>
      <c r="AL178" s="48">
        <f>SUMIFS('[6]白单流水  导入新模板'!$S:$S,'[6]白单流水  导入新模板'!$C:$C,$A$2,'[6]白单流水  导入新模板'!$AF:$AF,LEFT(LEFT($C$174,4),4),'[6]白单流水  导入新模板'!$AA:$AA,AL$3,'[6]白单流水  导入新模板'!$K:$K,$C178)</f>
        <v>0</v>
      </c>
      <c r="AM178" s="48">
        <f>SUMIFS('[6]白单流水  导入新模板'!$S:$S,'[6]白单流水  导入新模板'!$C:$C,$A$2,'[6]白单流水  导入新模板'!$AF:$AF,LEFT(LEFT($C$174,4),4),'[6]白单流水  导入新模板'!$AA:$AA,AM$3,'[6]白单流水  导入新模板'!$K:$K,$C178)</f>
        <v>0</v>
      </c>
      <c r="AN178" s="48">
        <f>SUMIFS('[6]白单流水  导入新模板'!$S:$S,'[6]白单流水  导入新模板'!$C:$C,$A$2,'[6]白单流水  导入新模板'!$AF:$AF,LEFT(LEFT($C$174,4),4),'[6]白单流水  导入新模板'!$AA:$AA,AN$3,'[6]白单流水  导入新模板'!$K:$K,$C178)</f>
        <v>0</v>
      </c>
      <c r="AO178" s="48">
        <f>SUMIFS('[6]白单流水  导入新模板'!$S:$S,'[6]白单流水  导入新模板'!$C:$C,$A$2,'[6]白单流水  导入新模板'!$AF:$AF,LEFT(LEFT($C$174,4),4),'[6]白单流水  导入新模板'!$AA:$AA,AO$3,'[6]白单流水  导入新模板'!$K:$K,$C178)</f>
        <v>0</v>
      </c>
      <c r="AP178" s="48">
        <f>SUMIFS('[6]白单流水  导入新模板'!$S:$S,'[6]白单流水  导入新模板'!$C:$C,$A$2,'[6]白单流水  导入新模板'!$AF:$AF,LEFT(LEFT($C$174,4),4),'[6]白单流水  导入新模板'!$AA:$AA,AP$3,'[6]白单流水  导入新模板'!$K:$K,$C178)</f>
        <v>0</v>
      </c>
      <c r="AQ178" s="48">
        <f>SUMIFS('[6]白单流水  导入新模板'!$S:$S,'[6]白单流水  导入新模板'!$C:$C,$A$2,'[6]白单流水  导入新模板'!$AF:$AF,LEFT(LEFT($C$174,4),4),'[6]白单流水  导入新模板'!$AA:$AA,AQ$3,'[6]白单流水  导入新模板'!$K:$K,$C178)</f>
        <v>0</v>
      </c>
      <c r="AR178" s="48">
        <f>SUMIFS('[6]白单流水  导入新模板'!$S:$S,'[6]白单流水  导入新模板'!$C:$C,$A$2,'[6]白单流水  导入新模板'!$AF:$AF,LEFT(LEFT($C$174,4),4),'[6]白单流水  导入新模板'!$AA:$AA,AR$3,'[6]白单流水  导入新模板'!$K:$K,$C178)</f>
        <v>0</v>
      </c>
      <c r="AS178" s="48">
        <f>SUMIFS('[6]白单流水  导入新模板'!$S:$S,'[6]白单流水  导入新模板'!$C:$C,$A$2,'[6]白单流水  导入新模板'!$AF:$AF,LEFT(LEFT($C$174,4),4),'[6]白单流水  导入新模板'!$AA:$AA,AS$3,'[6]白单流水  导入新模板'!$K:$K,$C178)</f>
        <v>0</v>
      </c>
      <c r="AT178" s="64"/>
    </row>
    <row r="179" ht="15.6" spans="1:46">
      <c r="A179" s="73"/>
      <c r="B179" s="62"/>
      <c r="C179" s="65" t="s">
        <v>62</v>
      </c>
      <c r="D179" s="66"/>
      <c r="E179" s="66"/>
      <c r="F179" s="67"/>
      <c r="G179" s="68"/>
      <c r="H179" s="68"/>
      <c r="I179" s="51">
        <f t="array" ref="I179">SUMPRODUCT(('[6]白单流水  导入新模板'!$C:$C=$A$2)*('[6]白单流水  导入新模板'!$AF:$AF=LEFT(LEFT($C$174,4),5))*('[6]白单流水  导入新模板'!$K:$K="代收")*(ISNUMBER(FIND(LEFT($C179,4),'[6]白单流水  导入新模板'!$M:$M,1))),'[6]白单流水  导入新模板'!$S:$S)</f>
        <v>0</v>
      </c>
      <c r="J179" s="68"/>
      <c r="K179" s="66"/>
      <c r="L179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导入新模板'!$K:$K,$C179)</f>
        <v>0</v>
      </c>
      <c r="M179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导入新模板'!$K:$K,$C179)</f>
        <v>0</v>
      </c>
      <c r="N179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导入新模板'!$K:$K,$C179)</f>
        <v>0</v>
      </c>
      <c r="O179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导入新模板'!$K:$K,$C179)</f>
        <v>0</v>
      </c>
      <c r="P179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导入新模板'!$K:$K,$C179)</f>
        <v>0</v>
      </c>
      <c r="Q179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导入新模板'!$K:$K,$C179)</f>
        <v>0</v>
      </c>
      <c r="R179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导入新模板'!$K:$K,$C179)</f>
        <v>0</v>
      </c>
      <c r="S179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导入新模板'!$K:$K,$C179)</f>
        <v>0</v>
      </c>
      <c r="T179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导入新模板'!$K:$K,$C179)</f>
        <v>0</v>
      </c>
      <c r="U179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导入新模板'!$K:$K,$C179)</f>
        <v>0</v>
      </c>
      <c r="V179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导入新模板'!$K:$K,$C179)</f>
        <v>0</v>
      </c>
      <c r="W179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导入新模板'!$K:$K,$C179)</f>
        <v>0</v>
      </c>
      <c r="X179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导入新模板'!$K:$K,$C179)</f>
        <v>0</v>
      </c>
      <c r="Y179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导入新模板'!$K:$K,$C179)</f>
        <v>0</v>
      </c>
      <c r="Z179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导入新模板'!$K:$K,$C179)</f>
        <v>0</v>
      </c>
      <c r="AA179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导入新模板'!$K:$K,$C179)</f>
        <v>0</v>
      </c>
      <c r="AB179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导入新模板'!$K:$K,$C179)</f>
        <v>0</v>
      </c>
      <c r="AC179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导入新模板'!$K:$K,$C179)</f>
        <v>0</v>
      </c>
      <c r="AD179" s="74"/>
      <c r="AE179" s="53">
        <f>SUM(AH179:AS179)</f>
        <v>0</v>
      </c>
      <c r="AF179" s="54"/>
      <c r="AG179" s="55">
        <f>AD179-AE179-AF179</f>
        <v>0</v>
      </c>
      <c r="AH179" s="48">
        <f>SUMIFS('[6]白单流水  导入新模板'!$S:$S,'[6]白单流水  导入新模板'!$C:$C,$A$2,'[6]白单流水  导入新模板'!$AF:$AF,LEFT(LEFT($C$174,4),4),'[6]白单流水  导入新模板'!$AA:$AA,AH$3,'[6]白单流水  导入新模板'!$K:$K,$C179)</f>
        <v>0</v>
      </c>
      <c r="AI179" s="48">
        <f>SUMIFS('[6]白单流水  导入新模板'!$S:$S,'[6]白单流水  导入新模板'!$C:$C,$A$2,'[6]白单流水  导入新模板'!$AF:$AF,LEFT(LEFT($C$174,4),4),'[6]白单流水  导入新模板'!$AA:$AA,AI$3,'[6]白单流水  导入新模板'!$K:$K,$C179)</f>
        <v>0</v>
      </c>
      <c r="AJ179" s="48">
        <f>SUMIFS('[6]白单流水  导入新模板'!$S:$S,'[6]白单流水  导入新模板'!$C:$C,$A$2,'[6]白单流水  导入新模板'!$AF:$AF,LEFT(LEFT($C$174,4),4),'[6]白单流水  导入新模板'!$AA:$AA,AJ$3,'[6]白单流水  导入新模板'!$K:$K,$C179)</f>
        <v>0</v>
      </c>
      <c r="AK179" s="48">
        <f>SUMIFS('[6]白单流水  导入新模板'!$S:$S,'[6]白单流水  导入新模板'!$C:$C,$A$2,'[6]白单流水  导入新模板'!$AF:$AF,LEFT(LEFT($C$174,4),4),'[6]白单流水  导入新模板'!$AA:$AA,AK$3,'[6]白单流水  导入新模板'!$K:$K,$C179)</f>
        <v>0</v>
      </c>
      <c r="AL179" s="48">
        <f>SUMIFS('[6]白单流水  导入新模板'!$S:$S,'[6]白单流水  导入新模板'!$C:$C,$A$2,'[6]白单流水  导入新模板'!$AF:$AF,LEFT(LEFT($C$174,4),4),'[6]白单流水  导入新模板'!$AA:$AA,AL$3,'[6]白单流水  导入新模板'!$K:$K,$C179)</f>
        <v>0</v>
      </c>
      <c r="AM179" s="48">
        <f>SUMIFS('[6]白单流水  导入新模板'!$S:$S,'[6]白单流水  导入新模板'!$C:$C,$A$2,'[6]白单流水  导入新模板'!$AF:$AF,LEFT(LEFT($C$174,4),4),'[6]白单流水  导入新模板'!$AA:$AA,AM$3,'[6]白单流水  导入新模板'!$K:$K,$C179)</f>
        <v>0</v>
      </c>
      <c r="AN179" s="48">
        <f>SUMIFS('[6]白单流水  导入新模板'!$S:$S,'[6]白单流水  导入新模板'!$C:$C,$A$2,'[6]白单流水  导入新模板'!$AF:$AF,LEFT(LEFT($C$174,4),4),'[6]白单流水  导入新模板'!$AA:$AA,AN$3,'[6]白单流水  导入新模板'!$K:$K,$C179)</f>
        <v>0</v>
      </c>
      <c r="AO179" s="48">
        <f>SUMIFS('[6]白单流水  导入新模板'!$S:$S,'[6]白单流水  导入新模板'!$C:$C,$A$2,'[6]白单流水  导入新模板'!$AF:$AF,LEFT(LEFT($C$174,4),4),'[6]白单流水  导入新模板'!$AA:$AA,AO$3,'[6]白单流水  导入新模板'!$K:$K,$C179)</f>
        <v>0</v>
      </c>
      <c r="AP179" s="48">
        <f>SUMIFS('[6]白单流水  导入新模板'!$S:$S,'[6]白单流水  导入新模板'!$C:$C,$A$2,'[6]白单流水  导入新模板'!$AF:$AF,LEFT(LEFT($C$174,4),4),'[6]白单流水  导入新模板'!$AA:$AA,AP$3,'[6]白单流水  导入新模板'!$K:$K,$C179)</f>
        <v>0</v>
      </c>
      <c r="AQ179" s="48">
        <f>SUMIFS('[6]白单流水  导入新模板'!$S:$S,'[6]白单流水  导入新模板'!$C:$C,$A$2,'[6]白单流水  导入新模板'!$AF:$AF,LEFT(LEFT($C$174,4),4),'[6]白单流水  导入新模板'!$AA:$AA,AQ$3,'[6]白单流水  导入新模板'!$K:$K,$C179)</f>
        <v>0</v>
      </c>
      <c r="AR179" s="48">
        <f>SUMIFS('[6]白单流水  导入新模板'!$S:$S,'[6]白单流水  导入新模板'!$C:$C,$A$2,'[6]白单流水  导入新模板'!$AF:$AF,LEFT(LEFT($C$174,4),4),'[6]白单流水  导入新模板'!$AA:$AA,AR$3,'[6]白单流水  导入新模板'!$K:$K,$C179)</f>
        <v>0</v>
      </c>
      <c r="AS179" s="48">
        <f>SUMIFS('[6]白单流水  导入新模板'!$S:$S,'[6]白单流水  导入新模板'!$C:$C,$A$2,'[6]白单流水  导入新模板'!$AF:$AF,LEFT(LEFT($C$174,4),4),'[6]白单流水  导入新模板'!$AA:$AA,AS$3,'[6]白单流水  导入新模板'!$K:$K,$C179)</f>
        <v>0</v>
      </c>
      <c r="AT179" s="69"/>
    </row>
    <row r="180" ht="15.6" spans="1:46">
      <c r="A180" s="41"/>
      <c r="B180" s="62"/>
      <c r="C180" s="65" t="s">
        <v>63</v>
      </c>
      <c r="D180" s="43"/>
      <c r="E180" s="43"/>
      <c r="F180" s="63"/>
      <c r="G180" s="44"/>
      <c r="H180" s="44"/>
      <c r="I180" s="51">
        <f t="array" ref="I180">SUMPRODUCT(('[6]白单流水  导入新模板'!$C:$C=$A$2)*('[6]白单流水  导入新模板'!$AF:$AF=LEFT(LEFT($C$174,4),5))*('[6]白单流水  导入新模板'!$K:$K="代收")*(ISNUMBER(FIND(LEFT($C180,4),'[6]白单流水  导入新模板'!$M:$M,1))),'[6]白单流水  导入新模板'!$S:$S)</f>
        <v>0</v>
      </c>
      <c r="J180" s="44"/>
      <c r="K180" s="43"/>
      <c r="L180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导入新模板'!$K:$K,$C180)</f>
        <v>0</v>
      </c>
      <c r="M180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导入新模板'!$K:$K,$C180)</f>
        <v>0</v>
      </c>
      <c r="N180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导入新模板'!$K:$K,$C180)</f>
        <v>0</v>
      </c>
      <c r="O180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导入新模板'!$K:$K,$C180)</f>
        <v>0</v>
      </c>
      <c r="P180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导入新模板'!$K:$K,$C180)</f>
        <v>0</v>
      </c>
      <c r="Q180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导入新模板'!$K:$K,$C180)</f>
        <v>0</v>
      </c>
      <c r="R180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导入新模板'!$K:$K,$C180)</f>
        <v>0</v>
      </c>
      <c r="S180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导入新模板'!$K:$K,$C180)</f>
        <v>0</v>
      </c>
      <c r="T180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导入新模板'!$K:$K,$C180)</f>
        <v>0</v>
      </c>
      <c r="U180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导入新模板'!$K:$K,$C180)</f>
        <v>0</v>
      </c>
      <c r="V180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导入新模板'!$K:$K,$C180)</f>
        <v>0</v>
      </c>
      <c r="W180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导入新模板'!$K:$K,$C180)</f>
        <v>0</v>
      </c>
      <c r="X180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导入新模板'!$K:$K,$C180)</f>
        <v>0</v>
      </c>
      <c r="Y180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导入新模板'!$K:$K,$C180)</f>
        <v>0</v>
      </c>
      <c r="Z180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导入新模板'!$K:$K,$C180)</f>
        <v>0</v>
      </c>
      <c r="AA180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导入新模板'!$K:$K,$C180)</f>
        <v>0</v>
      </c>
      <c r="AB180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导入新模板'!$K:$K,$C180)</f>
        <v>0</v>
      </c>
      <c r="AC180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导入新模板'!$K:$K,$C180)</f>
        <v>0</v>
      </c>
      <c r="AD180" s="72"/>
      <c r="AE180" s="53">
        <f>SUM(AH180:AS180)</f>
        <v>0</v>
      </c>
      <c r="AF180" s="54"/>
      <c r="AG180" s="55">
        <f>AD180-AE180-AF180</f>
        <v>0</v>
      </c>
      <c r="AH180" s="48">
        <f>SUMIFS('[6]白单流水  导入新模板'!$S:$S,'[6]白单流水  导入新模板'!$C:$C,$A$2,'[6]白单流水  导入新模板'!$AF:$AF,LEFT(LEFT($C$174,4),4),'[6]白单流水  导入新模板'!$AA:$AA,AH$3,'[6]白单流水  导入新模板'!$K:$K,$C180)</f>
        <v>0</v>
      </c>
      <c r="AI180" s="48">
        <f>SUMIFS('[6]白单流水  导入新模板'!$S:$S,'[6]白单流水  导入新模板'!$C:$C,$A$2,'[6]白单流水  导入新模板'!$AF:$AF,LEFT(LEFT($C$174,4),4),'[6]白单流水  导入新模板'!$AA:$AA,AI$3,'[6]白单流水  导入新模板'!$K:$K,$C180)</f>
        <v>0</v>
      </c>
      <c r="AJ180" s="48">
        <f>SUMIFS('[6]白单流水  导入新模板'!$S:$S,'[6]白单流水  导入新模板'!$C:$C,$A$2,'[6]白单流水  导入新模板'!$AF:$AF,LEFT(LEFT($C$174,4),4),'[6]白单流水  导入新模板'!$AA:$AA,AJ$3,'[6]白单流水  导入新模板'!$K:$K,$C180)</f>
        <v>0</v>
      </c>
      <c r="AK180" s="48">
        <f>SUMIFS('[6]白单流水  导入新模板'!$S:$S,'[6]白单流水  导入新模板'!$C:$C,$A$2,'[6]白单流水  导入新模板'!$AF:$AF,LEFT(LEFT($C$174,4),4),'[6]白单流水  导入新模板'!$AA:$AA,AK$3,'[6]白单流水  导入新模板'!$K:$K,$C180)</f>
        <v>0</v>
      </c>
      <c r="AL180" s="48">
        <f>SUMIFS('[6]白单流水  导入新模板'!$S:$S,'[6]白单流水  导入新模板'!$C:$C,$A$2,'[6]白单流水  导入新模板'!$AF:$AF,LEFT(LEFT($C$174,4),4),'[6]白单流水  导入新模板'!$AA:$AA,AL$3,'[6]白单流水  导入新模板'!$K:$K,$C180)</f>
        <v>0</v>
      </c>
      <c r="AM180" s="48">
        <f>SUMIFS('[6]白单流水  导入新模板'!$S:$S,'[6]白单流水  导入新模板'!$C:$C,$A$2,'[6]白单流水  导入新模板'!$AF:$AF,LEFT(LEFT($C$174,4),4),'[6]白单流水  导入新模板'!$AA:$AA,AM$3,'[6]白单流水  导入新模板'!$K:$K,$C180)</f>
        <v>0</v>
      </c>
      <c r="AN180" s="48">
        <f>SUMIFS('[6]白单流水  导入新模板'!$S:$S,'[6]白单流水  导入新模板'!$C:$C,$A$2,'[6]白单流水  导入新模板'!$AF:$AF,LEFT(LEFT($C$174,4),4),'[6]白单流水  导入新模板'!$AA:$AA,AN$3,'[6]白单流水  导入新模板'!$K:$K,$C180)</f>
        <v>0</v>
      </c>
      <c r="AO180" s="48">
        <f>SUMIFS('[6]白单流水  导入新模板'!$S:$S,'[6]白单流水  导入新模板'!$C:$C,$A$2,'[6]白单流水  导入新模板'!$AF:$AF,LEFT(LEFT($C$174,4),4),'[6]白单流水  导入新模板'!$AA:$AA,AO$3,'[6]白单流水  导入新模板'!$K:$K,$C180)</f>
        <v>0</v>
      </c>
      <c r="AP180" s="48">
        <f>SUMIFS('[6]白单流水  导入新模板'!$S:$S,'[6]白单流水  导入新模板'!$C:$C,$A$2,'[6]白单流水  导入新模板'!$AF:$AF,LEFT(LEFT($C$174,4),4),'[6]白单流水  导入新模板'!$AA:$AA,AP$3,'[6]白单流水  导入新模板'!$K:$K,$C180)</f>
        <v>0</v>
      </c>
      <c r="AQ180" s="48">
        <f>SUMIFS('[6]白单流水  导入新模板'!$S:$S,'[6]白单流水  导入新模板'!$C:$C,$A$2,'[6]白单流水  导入新模板'!$AF:$AF,LEFT(LEFT($C$174,4),4),'[6]白单流水  导入新模板'!$AA:$AA,AQ$3,'[6]白单流水  导入新模板'!$K:$K,$C180)</f>
        <v>0</v>
      </c>
      <c r="AR180" s="48">
        <f>SUMIFS('[6]白单流水  导入新模板'!$S:$S,'[6]白单流水  导入新模板'!$C:$C,$A$2,'[6]白单流水  导入新模板'!$AF:$AF,LEFT(LEFT($C$174,4),4),'[6]白单流水  导入新模板'!$AA:$AA,AR$3,'[6]白单流水  导入新模板'!$K:$K,$C180)</f>
        <v>0</v>
      </c>
      <c r="AS180" s="48">
        <f>SUMIFS('[6]白单流水  导入新模板'!$S:$S,'[6]白单流水  导入新模板'!$C:$C,$A$2,'[6]白单流水  导入新模板'!$AF:$AF,LEFT(LEFT($C$174,4),4),'[6]白单流水  导入新模板'!$AA:$AA,AS$3,'[6]白单流水  导入新模板'!$K:$K,$C180)</f>
        <v>0</v>
      </c>
      <c r="AT180" s="64"/>
    </row>
    <row r="181" ht="15.6" spans="1:46">
      <c r="A181" s="41"/>
      <c r="B181" s="62"/>
      <c r="C181" s="65" t="s">
        <v>64</v>
      </c>
      <c r="D181" s="43"/>
      <c r="E181" s="43"/>
      <c r="F181" s="63"/>
      <c r="G181" s="44"/>
      <c r="H181" s="44"/>
      <c r="I181" s="51">
        <f t="array" ref="I181">SUMPRODUCT(('[6]白单流水  导入新模板'!$C:$C=$A$2)*('[6]白单流水  导入新模板'!$AF:$AF=LEFT(LEFT($C$174,4),5))*('[6]白单流水  导入新模板'!$K:$K="代收")*(ISNUMBER(FIND(LEFT($C181,4),'[6]白单流水  导入新模板'!$M:$M,1))),'[6]白单流水  导入新模板'!$S:$S)</f>
        <v>0</v>
      </c>
      <c r="J181" s="44"/>
      <c r="K181" s="43"/>
      <c r="L181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导入新模板'!$K:$K,$C181)</f>
        <v>0</v>
      </c>
      <c r="M181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导入新模板'!$K:$K,$C181)</f>
        <v>0</v>
      </c>
      <c r="N181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导入新模板'!$K:$K,$C181)</f>
        <v>0</v>
      </c>
      <c r="O181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导入新模板'!$K:$K,$C181)</f>
        <v>0</v>
      </c>
      <c r="P181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导入新模板'!$K:$K,$C181)</f>
        <v>0</v>
      </c>
      <c r="Q181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导入新模板'!$K:$K,$C181)</f>
        <v>0</v>
      </c>
      <c r="R181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导入新模板'!$K:$K,$C181)</f>
        <v>0</v>
      </c>
      <c r="S181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导入新模板'!$K:$K,$C181)</f>
        <v>0</v>
      </c>
      <c r="T181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导入新模板'!$K:$K,$C181)</f>
        <v>0</v>
      </c>
      <c r="U181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导入新模板'!$K:$K,$C181)</f>
        <v>0</v>
      </c>
      <c r="V181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导入新模板'!$K:$K,$C181)</f>
        <v>0</v>
      </c>
      <c r="W181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导入新模板'!$K:$K,$C181)</f>
        <v>0</v>
      </c>
      <c r="X181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导入新模板'!$K:$K,$C181)</f>
        <v>0</v>
      </c>
      <c r="Y181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导入新模板'!$K:$K,$C181)</f>
        <v>0</v>
      </c>
      <c r="Z181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导入新模板'!$K:$K,$C181)</f>
        <v>0</v>
      </c>
      <c r="AA181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导入新模板'!$K:$K,$C181)</f>
        <v>0</v>
      </c>
      <c r="AB181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导入新模板'!$K:$K,$C181)</f>
        <v>0</v>
      </c>
      <c r="AC181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导入新模板'!$K:$K,$C181)</f>
        <v>0</v>
      </c>
      <c r="AD181" s="72"/>
      <c r="AE181" s="53">
        <f>SUM(AH181:AS181)</f>
        <v>0</v>
      </c>
      <c r="AF181" s="54"/>
      <c r="AG181" s="55">
        <f>AD181-AE181-AF181</f>
        <v>0</v>
      </c>
      <c r="AH181" s="48">
        <f>SUMIFS('[6]白单流水  导入新模板'!$S:$S,'[6]白单流水  导入新模板'!$C:$C,$A$2,'[6]白单流水  导入新模板'!$AF:$AF,LEFT(LEFT($C$174,4),4),'[6]白单流水  导入新模板'!$AA:$AA,AH$3,'[6]白单流水  导入新模板'!$K:$K,$C181)</f>
        <v>0</v>
      </c>
      <c r="AI181" s="48">
        <f>SUMIFS('[6]白单流水  导入新模板'!$S:$S,'[6]白单流水  导入新模板'!$C:$C,$A$2,'[6]白单流水  导入新模板'!$AF:$AF,LEFT(LEFT($C$174,4),4),'[6]白单流水  导入新模板'!$AA:$AA,AI$3,'[6]白单流水  导入新模板'!$K:$K,$C181)</f>
        <v>0</v>
      </c>
      <c r="AJ181" s="48">
        <f>SUMIFS('[6]白单流水  导入新模板'!$S:$S,'[6]白单流水  导入新模板'!$C:$C,$A$2,'[6]白单流水  导入新模板'!$AF:$AF,LEFT(LEFT($C$174,4),4),'[6]白单流水  导入新模板'!$AA:$AA,AJ$3,'[6]白单流水  导入新模板'!$K:$K,$C181)</f>
        <v>0</v>
      </c>
      <c r="AK181" s="48">
        <f>SUMIFS('[6]白单流水  导入新模板'!$S:$S,'[6]白单流水  导入新模板'!$C:$C,$A$2,'[6]白单流水  导入新模板'!$AF:$AF,LEFT(LEFT($C$174,4),4),'[6]白单流水  导入新模板'!$AA:$AA,AK$3,'[6]白单流水  导入新模板'!$K:$K,$C181)</f>
        <v>0</v>
      </c>
      <c r="AL181" s="48">
        <f>SUMIFS('[6]白单流水  导入新模板'!$S:$S,'[6]白单流水  导入新模板'!$C:$C,$A$2,'[6]白单流水  导入新模板'!$AF:$AF,LEFT(LEFT($C$174,4),4),'[6]白单流水  导入新模板'!$AA:$AA,AL$3,'[6]白单流水  导入新模板'!$K:$K,$C181)</f>
        <v>0</v>
      </c>
      <c r="AM181" s="48">
        <f>SUMIFS('[6]白单流水  导入新模板'!$S:$S,'[6]白单流水  导入新模板'!$C:$C,$A$2,'[6]白单流水  导入新模板'!$AF:$AF,LEFT(LEFT($C$174,4),4),'[6]白单流水  导入新模板'!$AA:$AA,AM$3,'[6]白单流水  导入新模板'!$K:$K,$C181)</f>
        <v>0</v>
      </c>
      <c r="AN181" s="48">
        <f>SUMIFS('[6]白单流水  导入新模板'!$S:$S,'[6]白单流水  导入新模板'!$C:$C,$A$2,'[6]白单流水  导入新模板'!$AF:$AF,LEFT(LEFT($C$174,4),4),'[6]白单流水  导入新模板'!$AA:$AA,AN$3,'[6]白单流水  导入新模板'!$K:$K,$C181)</f>
        <v>0</v>
      </c>
      <c r="AO181" s="48">
        <f>SUMIFS('[6]白单流水  导入新模板'!$S:$S,'[6]白单流水  导入新模板'!$C:$C,$A$2,'[6]白单流水  导入新模板'!$AF:$AF,LEFT(LEFT($C$174,4),4),'[6]白单流水  导入新模板'!$AA:$AA,AO$3,'[6]白单流水  导入新模板'!$K:$K,$C181)</f>
        <v>0</v>
      </c>
      <c r="AP181" s="48">
        <f>SUMIFS('[6]白单流水  导入新模板'!$S:$S,'[6]白单流水  导入新模板'!$C:$C,$A$2,'[6]白单流水  导入新模板'!$AF:$AF,LEFT(LEFT($C$174,4),4),'[6]白单流水  导入新模板'!$AA:$AA,AP$3,'[6]白单流水  导入新模板'!$K:$K,$C181)</f>
        <v>0</v>
      </c>
      <c r="AQ181" s="48">
        <f>SUMIFS('[6]白单流水  导入新模板'!$S:$S,'[6]白单流水  导入新模板'!$C:$C,$A$2,'[6]白单流水  导入新模板'!$AF:$AF,LEFT(LEFT($C$174,4),4),'[6]白单流水  导入新模板'!$AA:$AA,AQ$3,'[6]白单流水  导入新模板'!$K:$K,$C181)</f>
        <v>0</v>
      </c>
      <c r="AR181" s="48">
        <f>SUMIFS('[6]白单流水  导入新模板'!$S:$S,'[6]白单流水  导入新模板'!$C:$C,$A$2,'[6]白单流水  导入新模板'!$AF:$AF,LEFT(LEFT($C$174,4),4),'[6]白单流水  导入新模板'!$AA:$AA,AR$3,'[6]白单流水  导入新模板'!$K:$K,$C181)</f>
        <v>0</v>
      </c>
      <c r="AS181" s="48">
        <f>SUMIFS('[6]白单流水  导入新模板'!$S:$S,'[6]白单流水  导入新模板'!$C:$C,$A$2,'[6]白单流水  导入新模板'!$AF:$AF,LEFT(LEFT($C$174,4),4),'[6]白单流水  导入新模板'!$AA:$AA,AS$3,'[6]白单流水  导入新模板'!$K:$K,$C181)</f>
        <v>0</v>
      </c>
      <c r="AT181" s="64"/>
    </row>
    <row r="182" ht="15.6" spans="1:46">
      <c r="A182" s="41"/>
      <c r="B182" s="62"/>
      <c r="C182" s="65" t="s">
        <v>65</v>
      </c>
      <c r="D182" s="43"/>
      <c r="E182" s="43"/>
      <c r="F182" s="63"/>
      <c r="G182" s="44"/>
      <c r="H182" s="44"/>
      <c r="I182" s="51">
        <f t="array" ref="I182">SUMPRODUCT(('[6]白单流水  导入新模板'!$C:$C=$A$2)*('[6]白单流水  导入新模板'!$AF:$AF=LEFT(LEFT($C$174,4),5))*('[6]白单流水  导入新模板'!$K:$K="代收")*(ISNUMBER(FIND(LEFT($C182,4),'[6]白单流水  导入新模板'!$M:$M,1))),'[6]白单流水  导入新模板'!$S:$S)</f>
        <v>0</v>
      </c>
      <c r="J182" s="44"/>
      <c r="K182" s="43"/>
      <c r="L182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导入新模板'!$K:$K,$C182)</f>
        <v>0</v>
      </c>
      <c r="M182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导入新模板'!$K:$K,$C182)</f>
        <v>0</v>
      </c>
      <c r="N182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导入新模板'!$K:$K,$C182)</f>
        <v>0</v>
      </c>
      <c r="O182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导入新模板'!$K:$K,$C182)</f>
        <v>0</v>
      </c>
      <c r="P182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导入新模板'!$K:$K,$C182)</f>
        <v>0</v>
      </c>
      <c r="Q182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导入新模板'!$K:$K,$C182)</f>
        <v>0</v>
      </c>
      <c r="R182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导入新模板'!$K:$K,$C182)</f>
        <v>0</v>
      </c>
      <c r="S182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导入新模板'!$K:$K,$C182)</f>
        <v>0</v>
      </c>
      <c r="T182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导入新模板'!$K:$K,$C182)</f>
        <v>0</v>
      </c>
      <c r="U182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导入新模板'!$K:$K,$C182)</f>
        <v>0</v>
      </c>
      <c r="V182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导入新模板'!$K:$K,$C182)</f>
        <v>0</v>
      </c>
      <c r="W182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导入新模板'!$K:$K,$C182)</f>
        <v>0</v>
      </c>
      <c r="X182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导入新模板'!$K:$K,$C182)</f>
        <v>0</v>
      </c>
      <c r="Y182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导入新模板'!$K:$K,$C182)</f>
        <v>0</v>
      </c>
      <c r="Z182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导入新模板'!$K:$K,$C182)</f>
        <v>0</v>
      </c>
      <c r="AA182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导入新模板'!$K:$K,$C182)</f>
        <v>0</v>
      </c>
      <c r="AB182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导入新模板'!$K:$K,$C182)</f>
        <v>0</v>
      </c>
      <c r="AC182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导入新模板'!$K:$K,$C182)</f>
        <v>0</v>
      </c>
      <c r="AD182" s="72"/>
      <c r="AE182" s="53">
        <f>SUM(AH182:AS182)</f>
        <v>0</v>
      </c>
      <c r="AF182" s="54"/>
      <c r="AG182" s="55">
        <f>AD182-AE182-AF182</f>
        <v>0</v>
      </c>
      <c r="AH182" s="48">
        <f>SUMIFS('[6]白单流水  导入新模板'!$S:$S,'[6]白单流水  导入新模板'!$C:$C,$A$2,'[6]白单流水  导入新模板'!$AF:$AF,LEFT(LEFT($C$174,4),4),'[6]白单流水  导入新模板'!$AA:$AA,AH$3,'[6]白单流水  导入新模板'!$K:$K,$C182)</f>
        <v>0</v>
      </c>
      <c r="AI182" s="48">
        <f>SUMIFS('[6]白单流水  导入新模板'!$S:$S,'[6]白单流水  导入新模板'!$C:$C,$A$2,'[6]白单流水  导入新模板'!$AF:$AF,LEFT(LEFT($C$174,4),4),'[6]白单流水  导入新模板'!$AA:$AA,AI$3,'[6]白单流水  导入新模板'!$K:$K,$C182)</f>
        <v>0</v>
      </c>
      <c r="AJ182" s="48">
        <f>SUMIFS('[6]白单流水  导入新模板'!$S:$S,'[6]白单流水  导入新模板'!$C:$C,$A$2,'[6]白单流水  导入新模板'!$AF:$AF,LEFT(LEFT($C$174,4),4),'[6]白单流水  导入新模板'!$AA:$AA,AJ$3,'[6]白单流水  导入新模板'!$K:$K,$C182)</f>
        <v>0</v>
      </c>
      <c r="AK182" s="48">
        <f>SUMIFS('[6]白单流水  导入新模板'!$S:$S,'[6]白单流水  导入新模板'!$C:$C,$A$2,'[6]白单流水  导入新模板'!$AF:$AF,LEFT(LEFT($C$174,4),4),'[6]白单流水  导入新模板'!$AA:$AA,AK$3,'[6]白单流水  导入新模板'!$K:$K,$C182)</f>
        <v>0</v>
      </c>
      <c r="AL182" s="48">
        <f>SUMIFS('[6]白单流水  导入新模板'!$S:$S,'[6]白单流水  导入新模板'!$C:$C,$A$2,'[6]白单流水  导入新模板'!$AF:$AF,LEFT(LEFT($C$174,4),4),'[6]白单流水  导入新模板'!$AA:$AA,AL$3,'[6]白单流水  导入新模板'!$K:$K,$C182)</f>
        <v>0</v>
      </c>
      <c r="AM182" s="48">
        <f>SUMIFS('[6]白单流水  导入新模板'!$S:$S,'[6]白单流水  导入新模板'!$C:$C,$A$2,'[6]白单流水  导入新模板'!$AF:$AF,LEFT(LEFT($C$174,4),4),'[6]白单流水  导入新模板'!$AA:$AA,AM$3,'[6]白单流水  导入新模板'!$K:$K,$C182)</f>
        <v>0</v>
      </c>
      <c r="AN182" s="48">
        <f>SUMIFS('[6]白单流水  导入新模板'!$S:$S,'[6]白单流水  导入新模板'!$C:$C,$A$2,'[6]白单流水  导入新模板'!$AF:$AF,LEFT(LEFT($C$174,4),4),'[6]白单流水  导入新模板'!$AA:$AA,AN$3,'[6]白单流水  导入新模板'!$K:$K,$C182)</f>
        <v>0</v>
      </c>
      <c r="AO182" s="48">
        <f>SUMIFS('[6]白单流水  导入新模板'!$S:$S,'[6]白单流水  导入新模板'!$C:$C,$A$2,'[6]白单流水  导入新模板'!$AF:$AF,LEFT(LEFT($C$174,4),4),'[6]白单流水  导入新模板'!$AA:$AA,AO$3,'[6]白单流水  导入新模板'!$K:$K,$C182)</f>
        <v>0</v>
      </c>
      <c r="AP182" s="48">
        <f>SUMIFS('[6]白单流水  导入新模板'!$S:$S,'[6]白单流水  导入新模板'!$C:$C,$A$2,'[6]白单流水  导入新模板'!$AF:$AF,LEFT(LEFT($C$174,4),4),'[6]白单流水  导入新模板'!$AA:$AA,AP$3,'[6]白单流水  导入新模板'!$K:$K,$C182)</f>
        <v>0</v>
      </c>
      <c r="AQ182" s="48">
        <f>SUMIFS('[6]白单流水  导入新模板'!$S:$S,'[6]白单流水  导入新模板'!$C:$C,$A$2,'[6]白单流水  导入新模板'!$AF:$AF,LEFT(LEFT($C$174,4),4),'[6]白单流水  导入新模板'!$AA:$AA,AQ$3,'[6]白单流水  导入新模板'!$K:$K,$C182)</f>
        <v>0</v>
      </c>
      <c r="AR182" s="48">
        <f>SUMIFS('[6]白单流水  导入新模板'!$S:$S,'[6]白单流水  导入新模板'!$C:$C,$A$2,'[6]白单流水  导入新模板'!$AF:$AF,LEFT(LEFT($C$174,4),4),'[6]白单流水  导入新模板'!$AA:$AA,AR$3,'[6]白单流水  导入新模板'!$K:$K,$C182)</f>
        <v>0</v>
      </c>
      <c r="AS182" s="48">
        <f>SUMIFS('[6]白单流水  导入新模板'!$S:$S,'[6]白单流水  导入新模板'!$C:$C,$A$2,'[6]白单流水  导入新模板'!$AF:$AF,LEFT(LEFT($C$174,4),4),'[6]白单流水  导入新模板'!$AA:$AA,AS$3,'[6]白单流水  导入新模板'!$K:$K,$C182)</f>
        <v>0</v>
      </c>
      <c r="AT182" s="64"/>
    </row>
    <row r="183" ht="15.6" spans="1:46">
      <c r="A183" s="73"/>
      <c r="B183" s="62"/>
      <c r="C183" s="65" t="s">
        <v>66</v>
      </c>
      <c r="D183" s="66"/>
      <c r="E183" s="66"/>
      <c r="F183" s="67"/>
      <c r="G183" s="68"/>
      <c r="H183" s="68"/>
      <c r="I183" s="51">
        <f t="array" ref="I183">SUMPRODUCT(('[6]白单流水  导入新模板'!$C:$C=$A$2)*('[6]白单流水  导入新模板'!$AF:$AF=LEFT(LEFT($C$174,4),5))*('[6]白单流水  导入新模板'!$K:$K="代收")*(ISNUMBER(FIND(LEFT($C183,4),'[6]白单流水  导入新模板'!$M:$M,1))),'[6]白单流水  导入新模板'!$S:$S)</f>
        <v>0</v>
      </c>
      <c r="J183" s="68"/>
      <c r="K183" s="66"/>
      <c r="L183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导入新模板'!$K:$K,$C183)</f>
        <v>0</v>
      </c>
      <c r="M183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导入新模板'!$K:$K,$C183)</f>
        <v>0</v>
      </c>
      <c r="N183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导入新模板'!$K:$K,$C183)</f>
        <v>0</v>
      </c>
      <c r="O183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导入新模板'!$K:$K,$C183)</f>
        <v>0</v>
      </c>
      <c r="P183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导入新模板'!$K:$K,$C183)</f>
        <v>0</v>
      </c>
      <c r="Q183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导入新模板'!$K:$K,$C183)</f>
        <v>0</v>
      </c>
      <c r="R183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导入新模板'!$K:$K,$C183)</f>
        <v>0</v>
      </c>
      <c r="S183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导入新模板'!$K:$K,$C183)</f>
        <v>0</v>
      </c>
      <c r="T183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导入新模板'!$K:$K,$C183)</f>
        <v>0</v>
      </c>
      <c r="U183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导入新模板'!$K:$K,$C183)</f>
        <v>0</v>
      </c>
      <c r="V183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导入新模板'!$K:$K,$C183)</f>
        <v>0</v>
      </c>
      <c r="W183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导入新模板'!$K:$K,$C183)</f>
        <v>0</v>
      </c>
      <c r="X183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导入新模板'!$K:$K,$C183)</f>
        <v>0</v>
      </c>
      <c r="Y183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导入新模板'!$K:$K,$C183)</f>
        <v>0</v>
      </c>
      <c r="Z183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导入新模板'!$K:$K,$C183)</f>
        <v>0</v>
      </c>
      <c r="AA183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导入新模板'!$K:$K,$C183)</f>
        <v>0</v>
      </c>
      <c r="AB183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导入新模板'!$K:$K,$C183)</f>
        <v>0</v>
      </c>
      <c r="AC183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导入新模板'!$K:$K,$C183)</f>
        <v>0</v>
      </c>
      <c r="AD183" s="74"/>
      <c r="AE183" s="53">
        <f>SUM(AH183:AS183)</f>
        <v>0</v>
      </c>
      <c r="AF183" s="54"/>
      <c r="AG183" s="55">
        <f>AD183-AE183-AF183</f>
        <v>0</v>
      </c>
      <c r="AH183" s="48">
        <f>SUMIFS('[6]白单流水  导入新模板'!$S:$S,'[6]白单流水  导入新模板'!$C:$C,$A$2,'[6]白单流水  导入新模板'!$AF:$AF,LEFT(LEFT($C$174,4),4),'[6]白单流水  导入新模板'!$AA:$AA,AH$3,'[6]白单流水  导入新模板'!$K:$K,$C183)</f>
        <v>0</v>
      </c>
      <c r="AI183" s="48">
        <f>SUMIFS('[6]白单流水  导入新模板'!$S:$S,'[6]白单流水  导入新模板'!$C:$C,$A$2,'[6]白单流水  导入新模板'!$AF:$AF,LEFT(LEFT($C$174,4),4),'[6]白单流水  导入新模板'!$AA:$AA,AI$3,'[6]白单流水  导入新模板'!$K:$K,$C183)</f>
        <v>0</v>
      </c>
      <c r="AJ183" s="48">
        <f>SUMIFS('[6]白单流水  导入新模板'!$S:$S,'[6]白单流水  导入新模板'!$C:$C,$A$2,'[6]白单流水  导入新模板'!$AF:$AF,LEFT(LEFT($C$174,4),4),'[6]白单流水  导入新模板'!$AA:$AA,AJ$3,'[6]白单流水  导入新模板'!$K:$K,$C183)</f>
        <v>0</v>
      </c>
      <c r="AK183" s="48">
        <f>SUMIFS('[6]白单流水  导入新模板'!$S:$S,'[6]白单流水  导入新模板'!$C:$C,$A$2,'[6]白单流水  导入新模板'!$AF:$AF,LEFT(LEFT($C$174,4),4),'[6]白单流水  导入新模板'!$AA:$AA,AK$3,'[6]白单流水  导入新模板'!$K:$K,$C183)</f>
        <v>0</v>
      </c>
      <c r="AL183" s="48">
        <f>SUMIFS('[6]白单流水  导入新模板'!$S:$S,'[6]白单流水  导入新模板'!$C:$C,$A$2,'[6]白单流水  导入新模板'!$AF:$AF,LEFT(LEFT($C$174,4),4),'[6]白单流水  导入新模板'!$AA:$AA,AL$3,'[6]白单流水  导入新模板'!$K:$K,$C183)</f>
        <v>0</v>
      </c>
      <c r="AM183" s="48">
        <f>SUMIFS('[6]白单流水  导入新模板'!$S:$S,'[6]白单流水  导入新模板'!$C:$C,$A$2,'[6]白单流水  导入新模板'!$AF:$AF,LEFT(LEFT($C$174,4),4),'[6]白单流水  导入新模板'!$AA:$AA,AM$3,'[6]白单流水  导入新模板'!$K:$K,$C183)</f>
        <v>0</v>
      </c>
      <c r="AN183" s="48">
        <f>SUMIFS('[6]白单流水  导入新模板'!$S:$S,'[6]白单流水  导入新模板'!$C:$C,$A$2,'[6]白单流水  导入新模板'!$AF:$AF,LEFT(LEFT($C$174,4),4),'[6]白单流水  导入新模板'!$AA:$AA,AN$3,'[6]白单流水  导入新模板'!$K:$K,$C183)</f>
        <v>0</v>
      </c>
      <c r="AO183" s="48">
        <f>SUMIFS('[6]白单流水  导入新模板'!$S:$S,'[6]白单流水  导入新模板'!$C:$C,$A$2,'[6]白单流水  导入新模板'!$AF:$AF,LEFT(LEFT($C$174,4),4),'[6]白单流水  导入新模板'!$AA:$AA,AO$3,'[6]白单流水  导入新模板'!$K:$K,$C183)</f>
        <v>0</v>
      </c>
      <c r="AP183" s="48">
        <f>SUMIFS('[6]白单流水  导入新模板'!$S:$S,'[6]白单流水  导入新模板'!$C:$C,$A$2,'[6]白单流水  导入新模板'!$AF:$AF,LEFT(LEFT($C$174,4),4),'[6]白单流水  导入新模板'!$AA:$AA,AP$3,'[6]白单流水  导入新模板'!$K:$K,$C183)</f>
        <v>0</v>
      </c>
      <c r="AQ183" s="48">
        <f>SUMIFS('[6]白单流水  导入新模板'!$S:$S,'[6]白单流水  导入新模板'!$C:$C,$A$2,'[6]白单流水  导入新模板'!$AF:$AF,LEFT(LEFT($C$174,4),4),'[6]白单流水  导入新模板'!$AA:$AA,AQ$3,'[6]白单流水  导入新模板'!$K:$K,$C183)</f>
        <v>0</v>
      </c>
      <c r="AR183" s="48">
        <f>SUMIFS('[6]白单流水  导入新模板'!$S:$S,'[6]白单流水  导入新模板'!$C:$C,$A$2,'[6]白单流水  导入新模板'!$AF:$AF,LEFT(LEFT($C$174,4),4),'[6]白单流水  导入新模板'!$AA:$AA,AR$3,'[6]白单流水  导入新模板'!$K:$K,$C183)</f>
        <v>0</v>
      </c>
      <c r="AS183" s="48">
        <f>SUMIFS('[6]白单流水  导入新模板'!$S:$S,'[6]白单流水  导入新模板'!$C:$C,$A$2,'[6]白单流水  导入新模板'!$AF:$AF,LEFT(LEFT($C$174,4),4),'[6]白单流水  导入新模板'!$AA:$AA,AS$3,'[6]白单流水  导入新模板'!$K:$K,$C183)</f>
        <v>0</v>
      </c>
      <c r="AT183" s="69"/>
    </row>
    <row r="184" ht="15.6" spans="1:46">
      <c r="A184" s="41"/>
      <c r="B184" s="62"/>
      <c r="C184" s="65" t="s">
        <v>67</v>
      </c>
      <c r="D184" s="43"/>
      <c r="E184" s="43"/>
      <c r="F184" s="63"/>
      <c r="G184" s="44"/>
      <c r="H184" s="44"/>
      <c r="I184" s="51">
        <f t="array" ref="I184">SUMPRODUCT(('[6]白单流水  导入新模板'!$C:$C=$A$2)*('[6]白单流水  导入新模板'!$AF:$AF=LEFT(LEFT($C$174,4),5))*('[6]白单流水  导入新模板'!$K:$K="代收")*(ISNUMBER(FIND(LEFT($C184,4),'[6]白单流水  导入新模板'!$M:$M,1))),'[6]白单流水  导入新模板'!$S:$S)</f>
        <v>0</v>
      </c>
      <c r="J184" s="44"/>
      <c r="K184" s="43"/>
      <c r="L184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导入新模板'!$K:$K,$C184)</f>
        <v>0</v>
      </c>
      <c r="M184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导入新模板'!$K:$K,$C184)</f>
        <v>0</v>
      </c>
      <c r="N184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导入新模板'!$K:$K,$C184)</f>
        <v>0</v>
      </c>
      <c r="O184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导入新模板'!$K:$K,$C184)</f>
        <v>0</v>
      </c>
      <c r="P184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导入新模板'!$K:$K,$C184)</f>
        <v>0</v>
      </c>
      <c r="Q184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导入新模板'!$K:$K,$C184)</f>
        <v>0</v>
      </c>
      <c r="R184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导入新模板'!$K:$K,$C184)</f>
        <v>0</v>
      </c>
      <c r="S184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导入新模板'!$K:$K,$C184)</f>
        <v>0</v>
      </c>
      <c r="T184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导入新模板'!$K:$K,$C184)</f>
        <v>0</v>
      </c>
      <c r="U184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导入新模板'!$K:$K,$C184)</f>
        <v>0</v>
      </c>
      <c r="V184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导入新模板'!$K:$K,$C184)</f>
        <v>0</v>
      </c>
      <c r="W184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导入新模板'!$K:$K,$C184)</f>
        <v>0</v>
      </c>
      <c r="X184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导入新模板'!$K:$K,$C184)</f>
        <v>0</v>
      </c>
      <c r="Y184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导入新模板'!$K:$K,$C184)</f>
        <v>0</v>
      </c>
      <c r="Z184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导入新模板'!$K:$K,$C184)</f>
        <v>0</v>
      </c>
      <c r="AA184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导入新模板'!$K:$K,$C184)</f>
        <v>0</v>
      </c>
      <c r="AB184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导入新模板'!$K:$K,$C184)</f>
        <v>0</v>
      </c>
      <c r="AC184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导入新模板'!$K:$K,$C184)</f>
        <v>0</v>
      </c>
      <c r="AD184" s="72"/>
      <c r="AE184" s="53">
        <f>SUM(AH184:AS184)</f>
        <v>0</v>
      </c>
      <c r="AF184" s="54"/>
      <c r="AG184" s="55">
        <f>AD184-AE184-AF184</f>
        <v>0</v>
      </c>
      <c r="AH184" s="48">
        <f>SUMIFS('[6]白单流水  导入新模板'!$S:$S,'[6]白单流水  导入新模板'!$C:$C,$A$2,'[6]白单流水  导入新模板'!$AF:$AF,LEFT(LEFT($C$174,4),4),'[6]白单流水  导入新模板'!$AA:$AA,AH$3,'[6]白单流水  导入新模板'!$K:$K,$C184)</f>
        <v>0</v>
      </c>
      <c r="AI184" s="48">
        <f>SUMIFS('[6]白单流水  导入新模板'!$S:$S,'[6]白单流水  导入新模板'!$C:$C,$A$2,'[6]白单流水  导入新模板'!$AF:$AF,LEFT(LEFT($C$174,4),4),'[6]白单流水  导入新模板'!$AA:$AA,AI$3,'[6]白单流水  导入新模板'!$K:$K,$C184)</f>
        <v>0</v>
      </c>
      <c r="AJ184" s="48">
        <f>SUMIFS('[6]白单流水  导入新模板'!$S:$S,'[6]白单流水  导入新模板'!$C:$C,$A$2,'[6]白单流水  导入新模板'!$AF:$AF,LEFT(LEFT($C$174,4),4),'[6]白单流水  导入新模板'!$AA:$AA,AJ$3,'[6]白单流水  导入新模板'!$K:$K,$C184)</f>
        <v>0</v>
      </c>
      <c r="AK184" s="48">
        <f>SUMIFS('[6]白单流水  导入新模板'!$S:$S,'[6]白单流水  导入新模板'!$C:$C,$A$2,'[6]白单流水  导入新模板'!$AF:$AF,LEFT(LEFT($C$174,4),4),'[6]白单流水  导入新模板'!$AA:$AA,AK$3,'[6]白单流水  导入新模板'!$K:$K,$C184)</f>
        <v>0</v>
      </c>
      <c r="AL184" s="48">
        <f>SUMIFS('[6]白单流水  导入新模板'!$S:$S,'[6]白单流水  导入新模板'!$C:$C,$A$2,'[6]白单流水  导入新模板'!$AF:$AF,LEFT(LEFT($C$174,4),4),'[6]白单流水  导入新模板'!$AA:$AA,AL$3,'[6]白单流水  导入新模板'!$K:$K,$C184)</f>
        <v>0</v>
      </c>
      <c r="AM184" s="48">
        <f>SUMIFS('[6]白单流水  导入新模板'!$S:$S,'[6]白单流水  导入新模板'!$C:$C,$A$2,'[6]白单流水  导入新模板'!$AF:$AF,LEFT(LEFT($C$174,4),4),'[6]白单流水  导入新模板'!$AA:$AA,AM$3,'[6]白单流水  导入新模板'!$K:$K,$C184)</f>
        <v>0</v>
      </c>
      <c r="AN184" s="48">
        <f>SUMIFS('[6]白单流水  导入新模板'!$S:$S,'[6]白单流水  导入新模板'!$C:$C,$A$2,'[6]白单流水  导入新模板'!$AF:$AF,LEFT(LEFT($C$174,4),4),'[6]白单流水  导入新模板'!$AA:$AA,AN$3,'[6]白单流水  导入新模板'!$K:$K,$C184)</f>
        <v>0</v>
      </c>
      <c r="AO184" s="48">
        <f>SUMIFS('[6]白单流水  导入新模板'!$S:$S,'[6]白单流水  导入新模板'!$C:$C,$A$2,'[6]白单流水  导入新模板'!$AF:$AF,LEFT(LEFT($C$174,4),4),'[6]白单流水  导入新模板'!$AA:$AA,AO$3,'[6]白单流水  导入新模板'!$K:$K,$C184)</f>
        <v>0</v>
      </c>
      <c r="AP184" s="48">
        <f>SUMIFS('[6]白单流水  导入新模板'!$S:$S,'[6]白单流水  导入新模板'!$C:$C,$A$2,'[6]白单流水  导入新模板'!$AF:$AF,LEFT(LEFT($C$174,4),4),'[6]白单流水  导入新模板'!$AA:$AA,AP$3,'[6]白单流水  导入新模板'!$K:$K,$C184)</f>
        <v>0</v>
      </c>
      <c r="AQ184" s="48">
        <f>SUMIFS('[6]白单流水  导入新模板'!$S:$S,'[6]白单流水  导入新模板'!$C:$C,$A$2,'[6]白单流水  导入新模板'!$AF:$AF,LEFT(LEFT($C$174,4),4),'[6]白单流水  导入新模板'!$AA:$AA,AQ$3,'[6]白单流水  导入新模板'!$K:$K,$C184)</f>
        <v>0</v>
      </c>
      <c r="AR184" s="48">
        <f>SUMIFS('[6]白单流水  导入新模板'!$S:$S,'[6]白单流水  导入新模板'!$C:$C,$A$2,'[6]白单流水  导入新模板'!$AF:$AF,LEFT(LEFT($C$174,4),4),'[6]白单流水  导入新模板'!$AA:$AA,AR$3,'[6]白单流水  导入新模板'!$K:$K,$C184)</f>
        <v>0</v>
      </c>
      <c r="AS184" s="48">
        <f>SUMIFS('[6]白单流水  导入新模板'!$S:$S,'[6]白单流水  导入新模板'!$C:$C,$A$2,'[6]白单流水  导入新模板'!$AF:$AF,LEFT(LEFT($C$174,4),4),'[6]白单流水  导入新模板'!$AA:$AA,AS$3,'[6]白单流水  导入新模板'!$K:$K,$C184)</f>
        <v>0</v>
      </c>
      <c r="AT184" s="64"/>
    </row>
    <row r="185" ht="15.6" spans="1:46">
      <c r="A185" s="41"/>
      <c r="B185" s="62"/>
      <c r="C185" s="65" t="s">
        <v>68</v>
      </c>
      <c r="D185" s="43"/>
      <c r="E185" s="43"/>
      <c r="F185" s="63"/>
      <c r="G185" s="44"/>
      <c r="H185" s="44"/>
      <c r="I185" s="51">
        <f t="array" ref="I185">SUMPRODUCT(('[6]白单流水  导入新模板'!$C:$C=$A$2)*('[6]白单流水  导入新模板'!$AF:$AF=LEFT(LEFT($C$174,4),5))*('[6]白单流水  导入新模板'!$K:$K="代收")*(ISNUMBER(FIND(LEFT($C185,4),'[6]白单流水  导入新模板'!$M:$M,1))),'[6]白单流水  导入新模板'!$S:$S)</f>
        <v>0</v>
      </c>
      <c r="J185" s="44"/>
      <c r="K185" s="43"/>
      <c r="L185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导入新模板'!$K:$K,$C185)</f>
        <v>0</v>
      </c>
      <c r="M185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导入新模板'!$K:$K,$C185)</f>
        <v>0</v>
      </c>
      <c r="N185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导入新模板'!$K:$K,$C185)</f>
        <v>0</v>
      </c>
      <c r="O185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导入新模板'!$K:$K,$C185)</f>
        <v>0</v>
      </c>
      <c r="P185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导入新模板'!$K:$K,$C185)</f>
        <v>0</v>
      </c>
      <c r="Q185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导入新模板'!$K:$K,$C185)</f>
        <v>0</v>
      </c>
      <c r="R185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导入新模板'!$K:$K,$C185)</f>
        <v>0</v>
      </c>
      <c r="S185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导入新模板'!$K:$K,$C185)</f>
        <v>0</v>
      </c>
      <c r="T185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导入新模板'!$K:$K,$C185)</f>
        <v>0</v>
      </c>
      <c r="U185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导入新模板'!$K:$K,$C185)</f>
        <v>0</v>
      </c>
      <c r="V185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导入新模板'!$K:$K,$C185)</f>
        <v>0</v>
      </c>
      <c r="W185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导入新模板'!$K:$K,$C185)</f>
        <v>0</v>
      </c>
      <c r="X185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导入新模板'!$K:$K,$C185)</f>
        <v>0</v>
      </c>
      <c r="Y185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导入新模板'!$K:$K,$C185)</f>
        <v>0</v>
      </c>
      <c r="Z185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导入新模板'!$K:$K,$C185)</f>
        <v>0</v>
      </c>
      <c r="AA185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导入新模板'!$K:$K,$C185)</f>
        <v>0</v>
      </c>
      <c r="AB185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导入新模板'!$K:$K,$C185)</f>
        <v>0</v>
      </c>
      <c r="AC185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导入新模板'!$K:$K,$C185)</f>
        <v>0</v>
      </c>
      <c r="AD185" s="72"/>
      <c r="AE185" s="53">
        <f>SUM(AH185:AS185)</f>
        <v>0</v>
      </c>
      <c r="AF185" s="54"/>
      <c r="AG185" s="55">
        <f>AD185-AE185-AF185</f>
        <v>0</v>
      </c>
      <c r="AH185" s="48">
        <f>SUMIFS('[6]白单流水  导入新模板'!$S:$S,'[6]白单流水  导入新模板'!$C:$C,$A$2,'[6]白单流水  导入新模板'!$AF:$AF,LEFT(LEFT($C$174,4),4),'[6]白单流水  导入新模板'!$AA:$AA,AH$3,'[6]白单流水  导入新模板'!$K:$K,$C185)</f>
        <v>0</v>
      </c>
      <c r="AI185" s="48">
        <f>SUMIFS('[6]白单流水  导入新模板'!$S:$S,'[6]白单流水  导入新模板'!$C:$C,$A$2,'[6]白单流水  导入新模板'!$AF:$AF,LEFT(LEFT($C$174,4),4),'[6]白单流水  导入新模板'!$AA:$AA,AI$3,'[6]白单流水  导入新模板'!$K:$K,$C185)</f>
        <v>0</v>
      </c>
      <c r="AJ185" s="48">
        <f>SUMIFS('[6]白单流水  导入新模板'!$S:$S,'[6]白单流水  导入新模板'!$C:$C,$A$2,'[6]白单流水  导入新模板'!$AF:$AF,LEFT(LEFT($C$174,4),4),'[6]白单流水  导入新模板'!$AA:$AA,AJ$3,'[6]白单流水  导入新模板'!$K:$K,$C185)</f>
        <v>0</v>
      </c>
      <c r="AK185" s="48">
        <f>SUMIFS('[6]白单流水  导入新模板'!$S:$S,'[6]白单流水  导入新模板'!$C:$C,$A$2,'[6]白单流水  导入新模板'!$AF:$AF,LEFT(LEFT($C$174,4),4),'[6]白单流水  导入新模板'!$AA:$AA,AK$3,'[6]白单流水  导入新模板'!$K:$K,$C185)</f>
        <v>0</v>
      </c>
      <c r="AL185" s="48">
        <f>SUMIFS('[6]白单流水  导入新模板'!$S:$S,'[6]白单流水  导入新模板'!$C:$C,$A$2,'[6]白单流水  导入新模板'!$AF:$AF,LEFT(LEFT($C$174,4),4),'[6]白单流水  导入新模板'!$AA:$AA,AL$3,'[6]白单流水  导入新模板'!$K:$K,$C185)</f>
        <v>0</v>
      </c>
      <c r="AM185" s="48">
        <f>SUMIFS('[6]白单流水  导入新模板'!$S:$S,'[6]白单流水  导入新模板'!$C:$C,$A$2,'[6]白单流水  导入新模板'!$AF:$AF,LEFT(LEFT($C$174,4),4),'[6]白单流水  导入新模板'!$AA:$AA,AM$3,'[6]白单流水  导入新模板'!$K:$K,$C185)</f>
        <v>0</v>
      </c>
      <c r="AN185" s="48">
        <f>SUMIFS('[6]白单流水  导入新模板'!$S:$S,'[6]白单流水  导入新模板'!$C:$C,$A$2,'[6]白单流水  导入新模板'!$AF:$AF,LEFT(LEFT($C$174,4),4),'[6]白单流水  导入新模板'!$AA:$AA,AN$3,'[6]白单流水  导入新模板'!$K:$K,$C185)</f>
        <v>0</v>
      </c>
      <c r="AO185" s="48">
        <f>SUMIFS('[6]白单流水  导入新模板'!$S:$S,'[6]白单流水  导入新模板'!$C:$C,$A$2,'[6]白单流水  导入新模板'!$AF:$AF,LEFT(LEFT($C$174,4),4),'[6]白单流水  导入新模板'!$AA:$AA,AO$3,'[6]白单流水  导入新模板'!$K:$K,$C185)</f>
        <v>0</v>
      </c>
      <c r="AP185" s="48">
        <f>SUMIFS('[6]白单流水  导入新模板'!$S:$S,'[6]白单流水  导入新模板'!$C:$C,$A$2,'[6]白单流水  导入新模板'!$AF:$AF,LEFT(LEFT($C$174,4),4),'[6]白单流水  导入新模板'!$AA:$AA,AP$3,'[6]白单流水  导入新模板'!$K:$K,$C185)</f>
        <v>0</v>
      </c>
      <c r="AQ185" s="48">
        <f>SUMIFS('[6]白单流水  导入新模板'!$S:$S,'[6]白单流水  导入新模板'!$C:$C,$A$2,'[6]白单流水  导入新模板'!$AF:$AF,LEFT(LEFT($C$174,4),4),'[6]白单流水  导入新模板'!$AA:$AA,AQ$3,'[6]白单流水  导入新模板'!$K:$K,$C185)</f>
        <v>0</v>
      </c>
      <c r="AR185" s="48">
        <f>SUMIFS('[6]白单流水  导入新模板'!$S:$S,'[6]白单流水  导入新模板'!$C:$C,$A$2,'[6]白单流水  导入新模板'!$AF:$AF,LEFT(LEFT($C$174,4),4),'[6]白单流水  导入新模板'!$AA:$AA,AR$3,'[6]白单流水  导入新模板'!$K:$K,$C185)</f>
        <v>0</v>
      </c>
      <c r="AS185" s="48">
        <f>SUMIFS('[6]白单流水  导入新模板'!$S:$S,'[6]白单流水  导入新模板'!$C:$C,$A$2,'[6]白单流水  导入新模板'!$AF:$AF,LEFT(LEFT($C$174,4),4),'[6]白单流水  导入新模板'!$AA:$AA,AS$3,'[6]白单流水  导入新模板'!$K:$K,$C185)</f>
        <v>0</v>
      </c>
      <c r="AT185" s="64"/>
    </row>
    <row r="186" ht="15.6" spans="1:46">
      <c r="A186" s="41"/>
      <c r="B186" s="62"/>
      <c r="C186" s="47" t="s">
        <v>69</v>
      </c>
      <c r="D186" s="43"/>
      <c r="E186" s="43"/>
      <c r="F186" s="63"/>
      <c r="G186" s="44"/>
      <c r="H186" s="44"/>
      <c r="I186" s="51">
        <f t="array" ref="I186">SUMPRODUCT(('[6]白单流水  导入新模板'!$C:$C=$A$2)*('[6]白单流水  导入新模板'!$AF:$AF=LEFT(LEFT($C$174,4),5))*('[6]白单流水  导入新模板'!$K:$K="代收")*(ISNUMBER(FIND(LEFT($C186,4),'[6]白单流水  导入新模板'!$M:$M,1))),'[6]白单流水  导入新模板'!$S:$S)</f>
        <v>0</v>
      </c>
      <c r="J186" s="44"/>
      <c r="K186" s="43"/>
      <c r="L186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导入新模板'!$K:$K,$C186)</f>
        <v>0</v>
      </c>
      <c r="M186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导入新模板'!$K:$K,$C186)</f>
        <v>0</v>
      </c>
      <c r="N186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导入新模板'!$K:$K,$C186)</f>
        <v>0</v>
      </c>
      <c r="O186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导入新模板'!$K:$K,$C186)</f>
        <v>0</v>
      </c>
      <c r="P186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导入新模板'!$K:$K,$C186)</f>
        <v>0</v>
      </c>
      <c r="Q186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导入新模板'!$K:$K,$C186)</f>
        <v>0</v>
      </c>
      <c r="R186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导入新模板'!$K:$K,$C186)</f>
        <v>0</v>
      </c>
      <c r="S186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导入新模板'!$K:$K,$C186)</f>
        <v>0</v>
      </c>
      <c r="T186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导入新模板'!$K:$K,$C186)</f>
        <v>0</v>
      </c>
      <c r="U186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导入新模板'!$K:$K,$C186)</f>
        <v>0</v>
      </c>
      <c r="V186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导入新模板'!$K:$K,$C186)</f>
        <v>0</v>
      </c>
      <c r="W186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导入新模板'!$K:$K,$C186)</f>
        <v>0</v>
      </c>
      <c r="X186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导入新模板'!$K:$K,$C186)</f>
        <v>0</v>
      </c>
      <c r="Y186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导入新模板'!$K:$K,$C186)</f>
        <v>0</v>
      </c>
      <c r="Z186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导入新模板'!$K:$K,$C186)</f>
        <v>0</v>
      </c>
      <c r="AA186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导入新模板'!$K:$K,$C186)</f>
        <v>0</v>
      </c>
      <c r="AB186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导入新模板'!$K:$K,$C186)</f>
        <v>0</v>
      </c>
      <c r="AC186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导入新模板'!$K:$K,$C186)</f>
        <v>0</v>
      </c>
      <c r="AD186" s="72"/>
      <c r="AE186" s="53">
        <f>SUM(AH186:AS186)</f>
        <v>0</v>
      </c>
      <c r="AF186" s="54"/>
      <c r="AG186" s="55">
        <f>AD186-AE186-AF186</f>
        <v>0</v>
      </c>
      <c r="AH186" s="48">
        <f>SUMIFS('[6]白单流水  导入新模板'!$S:$S,'[6]白单流水  导入新模板'!$C:$C,$A$2,'[6]白单流水  导入新模板'!$AF:$AF,LEFT(LEFT($C$174,4),4),'[6]白单流水  导入新模板'!$AA:$AA,AH$3,'[6]白单流水  导入新模板'!$K:$K,$C186)</f>
        <v>0</v>
      </c>
      <c r="AI186" s="48">
        <f>SUMIFS('[6]白单流水  导入新模板'!$S:$S,'[6]白单流水  导入新模板'!$C:$C,$A$2,'[6]白单流水  导入新模板'!$AF:$AF,LEFT(LEFT($C$174,4),4),'[6]白单流水  导入新模板'!$AA:$AA,AI$3,'[6]白单流水  导入新模板'!$K:$K,$C186)</f>
        <v>0</v>
      </c>
      <c r="AJ186" s="48">
        <f>SUMIFS('[6]白单流水  导入新模板'!$S:$S,'[6]白单流水  导入新模板'!$C:$C,$A$2,'[6]白单流水  导入新模板'!$AF:$AF,LEFT(LEFT($C$174,4),4),'[6]白单流水  导入新模板'!$AA:$AA,AJ$3,'[6]白单流水  导入新模板'!$K:$K,$C186)</f>
        <v>0</v>
      </c>
      <c r="AK186" s="48">
        <f>SUMIFS('[6]白单流水  导入新模板'!$S:$S,'[6]白单流水  导入新模板'!$C:$C,$A$2,'[6]白单流水  导入新模板'!$AF:$AF,LEFT(LEFT($C$174,4),4),'[6]白单流水  导入新模板'!$AA:$AA,AK$3,'[6]白单流水  导入新模板'!$K:$K,$C186)</f>
        <v>0</v>
      </c>
      <c r="AL186" s="48">
        <f>SUMIFS('[6]白单流水  导入新模板'!$S:$S,'[6]白单流水  导入新模板'!$C:$C,$A$2,'[6]白单流水  导入新模板'!$AF:$AF,LEFT(LEFT($C$174,4),4),'[6]白单流水  导入新模板'!$AA:$AA,AL$3,'[6]白单流水  导入新模板'!$K:$K,$C186)</f>
        <v>0</v>
      </c>
      <c r="AM186" s="48">
        <f>SUMIFS('[6]白单流水  导入新模板'!$S:$S,'[6]白单流水  导入新模板'!$C:$C,$A$2,'[6]白单流水  导入新模板'!$AF:$AF,LEFT(LEFT($C$174,4),4),'[6]白单流水  导入新模板'!$AA:$AA,AM$3,'[6]白单流水  导入新模板'!$K:$K,$C186)</f>
        <v>0</v>
      </c>
      <c r="AN186" s="48">
        <f>SUMIFS('[6]白单流水  导入新模板'!$S:$S,'[6]白单流水  导入新模板'!$C:$C,$A$2,'[6]白单流水  导入新模板'!$AF:$AF,LEFT(LEFT($C$174,4),4),'[6]白单流水  导入新模板'!$AA:$AA,AN$3,'[6]白单流水  导入新模板'!$K:$K,$C186)</f>
        <v>0</v>
      </c>
      <c r="AO186" s="48">
        <f>SUMIFS('[6]白单流水  导入新模板'!$S:$S,'[6]白单流水  导入新模板'!$C:$C,$A$2,'[6]白单流水  导入新模板'!$AF:$AF,LEFT(LEFT($C$174,4),4),'[6]白单流水  导入新模板'!$AA:$AA,AO$3,'[6]白单流水  导入新模板'!$K:$K,$C186)</f>
        <v>0</v>
      </c>
      <c r="AP186" s="48">
        <f>SUMIFS('[6]白单流水  导入新模板'!$S:$S,'[6]白单流水  导入新模板'!$C:$C,$A$2,'[6]白单流水  导入新模板'!$AF:$AF,LEFT(LEFT($C$174,4),4),'[6]白单流水  导入新模板'!$AA:$AA,AP$3,'[6]白单流水  导入新模板'!$K:$K,$C186)</f>
        <v>0</v>
      </c>
      <c r="AQ186" s="48">
        <f>SUMIFS('[6]白单流水  导入新模板'!$S:$S,'[6]白单流水  导入新模板'!$C:$C,$A$2,'[6]白单流水  导入新模板'!$AF:$AF,LEFT(LEFT($C$174,4),4),'[6]白单流水  导入新模板'!$AA:$AA,AQ$3,'[6]白单流水  导入新模板'!$K:$K,$C186)</f>
        <v>0</v>
      </c>
      <c r="AR186" s="48">
        <f>SUMIFS('[6]白单流水  导入新模板'!$S:$S,'[6]白单流水  导入新模板'!$C:$C,$A$2,'[6]白单流水  导入新模板'!$AF:$AF,LEFT(LEFT($C$174,4),4),'[6]白单流水  导入新模板'!$AA:$AA,AR$3,'[6]白单流水  导入新模板'!$K:$K,$C186)</f>
        <v>0</v>
      </c>
      <c r="AS186" s="48">
        <f>SUMIFS('[6]白单流水  导入新模板'!$S:$S,'[6]白单流水  导入新模板'!$C:$C,$A$2,'[6]白单流水  导入新模板'!$AF:$AF,LEFT(LEFT($C$174,4),4),'[6]白单流水  导入新模板'!$AA:$AA,AS$3,'[6]白单流水  导入新模板'!$K:$K,$C186)</f>
        <v>0</v>
      </c>
      <c r="AT186" s="64"/>
    </row>
    <row r="187" ht="15.6" spans="1:46">
      <c r="A187" s="73"/>
      <c r="B187" s="62"/>
      <c r="C187" s="65" t="s">
        <v>70</v>
      </c>
      <c r="D187" s="66"/>
      <c r="E187" s="66"/>
      <c r="F187" s="67"/>
      <c r="G187" s="68"/>
      <c r="H187" s="68"/>
      <c r="I187" s="51">
        <f t="array" ref="I187">SUMPRODUCT(('[6]白单流水  导入新模板'!$C:$C=$A$2)*('[6]白单流水  导入新模板'!$AF:$AF=LEFT(LEFT($C$174,4),5))*('[6]白单流水  导入新模板'!$K:$K="代收")*(ISNUMBER(FIND(LEFT($C187,4),'[6]白单流水  导入新模板'!$M:$M,1))),'[6]白单流水  导入新模板'!$S:$S)</f>
        <v>0</v>
      </c>
      <c r="J187" s="68"/>
      <c r="K187" s="66"/>
      <c r="L187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导入新模板'!$K:$K,$C187)</f>
        <v>0</v>
      </c>
      <c r="M187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导入新模板'!$K:$K,$C187)</f>
        <v>0</v>
      </c>
      <c r="N187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导入新模板'!$K:$K,$C187)</f>
        <v>0</v>
      </c>
      <c r="O187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导入新模板'!$K:$K,$C187)</f>
        <v>0</v>
      </c>
      <c r="P187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导入新模板'!$K:$K,$C187)</f>
        <v>0</v>
      </c>
      <c r="Q187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导入新模板'!$K:$K,$C187)</f>
        <v>0</v>
      </c>
      <c r="R187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导入新模板'!$K:$K,$C187)</f>
        <v>0</v>
      </c>
      <c r="S187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导入新模板'!$K:$K,$C187)</f>
        <v>0</v>
      </c>
      <c r="T187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导入新模板'!$K:$K,$C187)</f>
        <v>0</v>
      </c>
      <c r="U187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导入新模板'!$K:$K,$C187)</f>
        <v>0</v>
      </c>
      <c r="V187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导入新模板'!$K:$K,$C187)</f>
        <v>0</v>
      </c>
      <c r="W187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导入新模板'!$K:$K,$C187)</f>
        <v>0</v>
      </c>
      <c r="X187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导入新模板'!$K:$K,$C187)</f>
        <v>128000</v>
      </c>
      <c r="Y187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导入新模板'!$K:$K,$C187)</f>
        <v>0</v>
      </c>
      <c r="Z187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导入新模板'!$K:$K,$C187)</f>
        <v>0</v>
      </c>
      <c r="AA187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导入新模板'!$K:$K,$C187)</f>
        <v>0</v>
      </c>
      <c r="AB187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导入新模板'!$K:$K,$C187)</f>
        <v>0</v>
      </c>
      <c r="AC187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导入新模板'!$K:$K,$C187)</f>
        <v>0</v>
      </c>
      <c r="AD187" s="74"/>
      <c r="AE187" s="53">
        <f>SUM(AH187:AS187)</f>
        <v>0</v>
      </c>
      <c r="AF187" s="54"/>
      <c r="AG187" s="55">
        <f>AD187-AE187-AF187</f>
        <v>0</v>
      </c>
      <c r="AH187" s="48">
        <f>SUMIFS('[6]白单流水  导入新模板'!$S:$S,'[6]白单流水  导入新模板'!$C:$C,$A$2,'[6]白单流水  导入新模板'!$AF:$AF,LEFT(LEFT($C$174,4),4),'[6]白单流水  导入新模板'!$AA:$AA,AH$3,'[6]白单流水  导入新模板'!$K:$K,$C187)</f>
        <v>0</v>
      </c>
      <c r="AI187" s="48">
        <f>SUMIFS('[6]白单流水  导入新模板'!$S:$S,'[6]白单流水  导入新模板'!$C:$C,$A$2,'[6]白单流水  导入新模板'!$AF:$AF,LEFT(LEFT($C$174,4),4),'[6]白单流水  导入新模板'!$AA:$AA,AI$3,'[6]白单流水  导入新模板'!$K:$K,$C187)</f>
        <v>0</v>
      </c>
      <c r="AJ187" s="48">
        <f>SUMIFS('[6]白单流水  导入新模板'!$S:$S,'[6]白单流水  导入新模板'!$C:$C,$A$2,'[6]白单流水  导入新模板'!$AF:$AF,LEFT(LEFT($C$174,4),4),'[6]白单流水  导入新模板'!$AA:$AA,AJ$3,'[6]白单流水  导入新模板'!$K:$K,$C187)</f>
        <v>0</v>
      </c>
      <c r="AK187" s="48">
        <f>SUMIFS('[6]白单流水  导入新模板'!$S:$S,'[6]白单流水  导入新模板'!$C:$C,$A$2,'[6]白单流水  导入新模板'!$AF:$AF,LEFT(LEFT($C$174,4),4),'[6]白单流水  导入新模板'!$AA:$AA,AK$3,'[6]白单流水  导入新模板'!$K:$K,$C187)</f>
        <v>0</v>
      </c>
      <c r="AL187" s="48">
        <f>SUMIFS('[6]白单流水  导入新模板'!$S:$S,'[6]白单流水  导入新模板'!$C:$C,$A$2,'[6]白单流水  导入新模板'!$AF:$AF,LEFT(LEFT($C$174,4),4),'[6]白单流水  导入新模板'!$AA:$AA,AL$3,'[6]白单流水  导入新模板'!$K:$K,$C187)</f>
        <v>0</v>
      </c>
      <c r="AM187" s="48">
        <f>SUMIFS('[6]白单流水  导入新模板'!$S:$S,'[6]白单流水  导入新模板'!$C:$C,$A$2,'[6]白单流水  导入新模板'!$AF:$AF,LEFT(LEFT($C$174,4),4),'[6]白单流水  导入新模板'!$AA:$AA,AM$3,'[6]白单流水  导入新模板'!$K:$K,$C187)</f>
        <v>0</v>
      </c>
      <c r="AN187" s="48">
        <f>SUMIFS('[6]白单流水  导入新模板'!$S:$S,'[6]白单流水  导入新模板'!$C:$C,$A$2,'[6]白单流水  导入新模板'!$AF:$AF,LEFT(LEFT($C$174,4),4),'[6]白单流水  导入新模板'!$AA:$AA,AN$3,'[6]白单流水  导入新模板'!$K:$K,$C187)</f>
        <v>0</v>
      </c>
      <c r="AO187" s="48">
        <f>SUMIFS('[6]白单流水  导入新模板'!$S:$S,'[6]白单流水  导入新模板'!$C:$C,$A$2,'[6]白单流水  导入新模板'!$AF:$AF,LEFT(LEFT($C$174,4),4),'[6]白单流水  导入新模板'!$AA:$AA,AO$3,'[6]白单流水  导入新模板'!$K:$K,$C187)</f>
        <v>0</v>
      </c>
      <c r="AP187" s="48">
        <f>SUMIFS('[6]白单流水  导入新模板'!$S:$S,'[6]白单流水  导入新模板'!$C:$C,$A$2,'[6]白单流水  导入新模板'!$AF:$AF,LEFT(LEFT($C$174,4),4),'[6]白单流水  导入新模板'!$AA:$AA,AP$3,'[6]白单流水  导入新模板'!$K:$K,$C187)</f>
        <v>0</v>
      </c>
      <c r="AQ187" s="48">
        <f>SUMIFS('[6]白单流水  导入新模板'!$S:$S,'[6]白单流水  导入新模板'!$C:$C,$A$2,'[6]白单流水  导入新模板'!$AF:$AF,LEFT(LEFT($C$174,4),4),'[6]白单流水  导入新模板'!$AA:$AA,AQ$3,'[6]白单流水  导入新模板'!$K:$K,$C187)</f>
        <v>0</v>
      </c>
      <c r="AR187" s="48">
        <f>SUMIFS('[6]白单流水  导入新模板'!$S:$S,'[6]白单流水  导入新模板'!$C:$C,$A$2,'[6]白单流水  导入新模板'!$AF:$AF,LEFT(LEFT($C$174,4),4),'[6]白单流水  导入新模板'!$AA:$AA,AR$3,'[6]白单流水  导入新模板'!$K:$K,$C187)</f>
        <v>0</v>
      </c>
      <c r="AS187" s="48">
        <f>SUMIFS('[6]白单流水  导入新模板'!$S:$S,'[6]白单流水  导入新模板'!$C:$C,$A$2,'[6]白单流水  导入新模板'!$AF:$AF,LEFT(LEFT($C$174,4),4),'[6]白单流水  导入新模板'!$AA:$AA,AS$3,'[6]白单流水  导入新模板'!$K:$K,$C187)</f>
        <v>0</v>
      </c>
      <c r="AT187" s="69"/>
    </row>
    <row r="188" ht="15.6" spans="1:46">
      <c r="A188" s="73"/>
      <c r="B188" s="62"/>
      <c r="C188" s="65" t="s">
        <v>71</v>
      </c>
      <c r="D188" s="52"/>
      <c r="E188" s="52"/>
      <c r="F188" s="59"/>
      <c r="G188" s="60"/>
      <c r="H188" s="60"/>
      <c r="I188" s="51">
        <f t="array" ref="I188">SUMPRODUCT(('[6]白单流水  导入新模板'!$C:$C=$A$2)*('[6]白单流水  导入新模板'!$AF:$AF=LEFT(LEFT($C$174,4),5))*('[6]白单流水  导入新模板'!$K:$K="代收")*(ISNUMBER(FIND(LEFT($C188,4),'[6]白单流水  导入新模板'!$M:$M,1))),'[6]白单流水  导入新模板'!$S:$S)</f>
        <v>0</v>
      </c>
      <c r="J188" s="60"/>
      <c r="K188" s="52"/>
      <c r="L188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导入新模板'!$K:$K,$C188)</f>
        <v>0</v>
      </c>
      <c r="M188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导入新模板'!$K:$K,$C188)</f>
        <v>0</v>
      </c>
      <c r="N188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导入新模板'!$K:$K,$C188)</f>
        <v>0</v>
      </c>
      <c r="O188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导入新模板'!$K:$K,$C188)</f>
        <v>0</v>
      </c>
      <c r="P188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导入新模板'!$K:$K,$C188)</f>
        <v>0</v>
      </c>
      <c r="Q188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导入新模板'!$K:$K,$C188)</f>
        <v>0</v>
      </c>
      <c r="R188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导入新模板'!$K:$K,$C188)</f>
        <v>0</v>
      </c>
      <c r="S188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导入新模板'!$K:$K,$C188)</f>
        <v>0</v>
      </c>
      <c r="T188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导入新模板'!$K:$K,$C188)</f>
        <v>0</v>
      </c>
      <c r="U188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导入新模板'!$K:$K,$C188)</f>
        <v>0</v>
      </c>
      <c r="V188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导入新模板'!$K:$K,$C188)</f>
        <v>0</v>
      </c>
      <c r="W188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导入新模板'!$K:$K,$C188)</f>
        <v>0</v>
      </c>
      <c r="X188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导入新模板'!$K:$K,$C188)</f>
        <v>59300</v>
      </c>
      <c r="Y188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导入新模板'!$K:$K,$C188)</f>
        <v>137800</v>
      </c>
      <c r="Z188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导入新模板'!$K:$K,$C188)</f>
        <v>1200</v>
      </c>
      <c r="AA188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导入新模板'!$K:$K,$C188)</f>
        <v>0</v>
      </c>
      <c r="AB188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导入新模板'!$K:$K,$C188)</f>
        <v>0</v>
      </c>
      <c r="AC188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导入新模板'!$K:$K,$C188)</f>
        <v>0</v>
      </c>
      <c r="AD188" s="52"/>
      <c r="AE188" s="53">
        <f>SUM(AH188:AS188)</f>
        <v>0</v>
      </c>
      <c r="AF188" s="54"/>
      <c r="AG188" s="55">
        <f>AD188-AE188-AF188</f>
        <v>0</v>
      </c>
      <c r="AH188" s="48">
        <f>SUMIFS('[6]白单流水  导入新模板'!$S:$S,'[6]白单流水  导入新模板'!$C:$C,$A$2,'[6]白单流水  导入新模板'!$AF:$AF,LEFT(LEFT($C$174,4),4),'[6]白单流水  导入新模板'!$AA:$AA,AH$3,'[6]白单流水  导入新模板'!$K:$K,$C188)</f>
        <v>0</v>
      </c>
      <c r="AI188" s="48">
        <f>SUMIFS('[6]白单流水  导入新模板'!$S:$S,'[6]白单流水  导入新模板'!$C:$C,$A$2,'[6]白单流水  导入新模板'!$AF:$AF,LEFT(LEFT($C$174,4),4),'[6]白单流水  导入新模板'!$AA:$AA,AI$3,'[6]白单流水  导入新模板'!$K:$K,$C188)</f>
        <v>0</v>
      </c>
      <c r="AJ188" s="48">
        <f>SUMIFS('[6]白单流水  导入新模板'!$S:$S,'[6]白单流水  导入新模板'!$C:$C,$A$2,'[6]白单流水  导入新模板'!$AF:$AF,LEFT(LEFT($C$174,4),4),'[6]白单流水  导入新模板'!$AA:$AA,AJ$3,'[6]白单流水  导入新模板'!$K:$K,$C188)</f>
        <v>0</v>
      </c>
      <c r="AK188" s="48">
        <f>SUMIFS('[6]白单流水  导入新模板'!$S:$S,'[6]白单流水  导入新模板'!$C:$C,$A$2,'[6]白单流水  导入新模板'!$AF:$AF,LEFT(LEFT($C$174,4),4),'[6]白单流水  导入新模板'!$AA:$AA,AK$3,'[6]白单流水  导入新模板'!$K:$K,$C188)</f>
        <v>0</v>
      </c>
      <c r="AL188" s="48">
        <f>SUMIFS('[6]白单流水  导入新模板'!$S:$S,'[6]白单流水  导入新模板'!$C:$C,$A$2,'[6]白单流水  导入新模板'!$AF:$AF,LEFT(LEFT($C$174,4),4),'[6]白单流水  导入新模板'!$AA:$AA,AL$3,'[6]白单流水  导入新模板'!$K:$K,$C188)</f>
        <v>0</v>
      </c>
      <c r="AM188" s="48">
        <f>SUMIFS('[6]白单流水  导入新模板'!$S:$S,'[6]白单流水  导入新模板'!$C:$C,$A$2,'[6]白单流水  导入新模板'!$AF:$AF,LEFT(LEFT($C$174,4),4),'[6]白单流水  导入新模板'!$AA:$AA,AM$3,'[6]白单流水  导入新模板'!$K:$K,$C188)</f>
        <v>0</v>
      </c>
      <c r="AN188" s="48">
        <f>SUMIFS('[6]白单流水  导入新模板'!$S:$S,'[6]白单流水  导入新模板'!$C:$C,$A$2,'[6]白单流水  导入新模板'!$AF:$AF,LEFT(LEFT($C$174,4),4),'[6]白单流水  导入新模板'!$AA:$AA,AN$3,'[6]白单流水  导入新模板'!$K:$K,$C188)</f>
        <v>0</v>
      </c>
      <c r="AO188" s="48">
        <f>SUMIFS('[6]白单流水  导入新模板'!$S:$S,'[6]白单流水  导入新模板'!$C:$C,$A$2,'[6]白单流水  导入新模板'!$AF:$AF,LEFT(LEFT($C$174,4),4),'[6]白单流水  导入新模板'!$AA:$AA,AO$3,'[6]白单流水  导入新模板'!$K:$K,$C188)</f>
        <v>0</v>
      </c>
      <c r="AP188" s="48">
        <f>SUMIFS('[6]白单流水  导入新模板'!$S:$S,'[6]白单流水  导入新模板'!$C:$C,$A$2,'[6]白单流水  导入新模板'!$AF:$AF,LEFT(LEFT($C$174,4),4),'[6]白单流水  导入新模板'!$AA:$AA,AP$3,'[6]白单流水  导入新模板'!$K:$K,$C188)</f>
        <v>0</v>
      </c>
      <c r="AQ188" s="48">
        <f>SUMIFS('[6]白单流水  导入新模板'!$S:$S,'[6]白单流水  导入新模板'!$C:$C,$A$2,'[6]白单流水  导入新模板'!$AF:$AF,LEFT(LEFT($C$174,4),4),'[6]白单流水  导入新模板'!$AA:$AA,AQ$3,'[6]白单流水  导入新模板'!$K:$K,$C188)</f>
        <v>0</v>
      </c>
      <c r="AR188" s="48">
        <f>SUMIFS('[6]白单流水  导入新模板'!$S:$S,'[6]白单流水  导入新模板'!$C:$C,$A$2,'[6]白单流水  导入新模板'!$AF:$AF,LEFT(LEFT($C$174,4),4),'[6]白单流水  导入新模板'!$AA:$AA,AR$3,'[6]白单流水  导入新模板'!$K:$K,$C188)</f>
        <v>0</v>
      </c>
      <c r="AS188" s="48">
        <f>SUMIFS('[6]白单流水  导入新模板'!$S:$S,'[6]白单流水  导入新模板'!$C:$C,$A$2,'[6]白单流水  导入新模板'!$AF:$AF,LEFT(LEFT($C$174,4),4),'[6]白单流水  导入新模板'!$AA:$AA,AS$3,'[6]白单流水  导入新模板'!$K:$K,$C188)</f>
        <v>0</v>
      </c>
      <c r="AT188" s="56"/>
    </row>
    <row r="189" ht="15.6" spans="1:46">
      <c r="A189" s="73"/>
      <c r="B189" s="62"/>
      <c r="C189" s="65" t="s">
        <v>72</v>
      </c>
      <c r="D189" s="66"/>
      <c r="E189" s="66"/>
      <c r="F189" s="67"/>
      <c r="G189" s="68"/>
      <c r="H189" s="68"/>
      <c r="I189" s="51">
        <f t="array" ref="I189">SUMPRODUCT(('[6]白单流水  导入新模板'!$C:$C=$A$2)*('[6]白单流水  导入新模板'!$AF:$AF=LEFT(LEFT($C$174,4),5))*('[6]白单流水  导入新模板'!$K:$K="代收")*(ISNUMBER(FIND(LEFT($C189,4),'[6]白单流水  导入新模板'!$M:$M,1))),'[6]白单流水  导入新模板'!$S:$S)</f>
        <v>0</v>
      </c>
      <c r="J189" s="68"/>
      <c r="K189" s="66"/>
      <c r="L189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导入新模板'!$K:$K,$C189)</f>
        <v>0</v>
      </c>
      <c r="M189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导入新模板'!$K:$K,$C189)</f>
        <v>0</v>
      </c>
      <c r="N189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导入新模板'!$K:$K,$C189)</f>
        <v>0</v>
      </c>
      <c r="O189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导入新模板'!$K:$K,$C189)</f>
        <v>0</v>
      </c>
      <c r="P189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导入新模板'!$K:$K,$C189)</f>
        <v>0</v>
      </c>
      <c r="Q189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导入新模板'!$K:$K,$C189)</f>
        <v>0</v>
      </c>
      <c r="R189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导入新模板'!$K:$K,$C189)</f>
        <v>0</v>
      </c>
      <c r="S189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导入新模板'!$K:$K,$C189)</f>
        <v>0</v>
      </c>
      <c r="T189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导入新模板'!$K:$K,$C189)</f>
        <v>0</v>
      </c>
      <c r="U189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导入新模板'!$K:$K,$C189)</f>
        <v>0</v>
      </c>
      <c r="V189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导入新模板'!$K:$K,$C189)</f>
        <v>0</v>
      </c>
      <c r="W189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导入新模板'!$K:$K,$C189)</f>
        <v>0</v>
      </c>
      <c r="X189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导入新模板'!$K:$K,$C189)</f>
        <v>0</v>
      </c>
      <c r="Y189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导入新模板'!$K:$K,$C189)</f>
        <v>59800</v>
      </c>
      <c r="Z189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导入新模板'!$K:$K,$C189)</f>
        <v>158596</v>
      </c>
      <c r="AA189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导入新模板'!$K:$K,$C189)</f>
        <v>0</v>
      </c>
      <c r="AB189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导入新模板'!$K:$K,$C189)</f>
        <v>0</v>
      </c>
      <c r="AC189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导入新模板'!$K:$K,$C189)</f>
        <v>0</v>
      </c>
      <c r="AD189" s="74"/>
      <c r="AE189" s="53">
        <f>SUM(AH189:AS189)</f>
        <v>0</v>
      </c>
      <c r="AF189" s="54"/>
      <c r="AG189" s="55">
        <f>AD189-AE189-AF189</f>
        <v>0</v>
      </c>
      <c r="AH189" s="48">
        <f>SUMIFS('[6]白单流水  导入新模板'!$S:$S,'[6]白单流水  导入新模板'!$C:$C,$A$2,'[6]白单流水  导入新模板'!$AF:$AF,LEFT(LEFT($C$174,4),4),'[6]白单流水  导入新模板'!$AA:$AA,AH$3,'[6]白单流水  导入新模板'!$K:$K,$C189)</f>
        <v>0</v>
      </c>
      <c r="AI189" s="48">
        <f>SUMIFS('[6]白单流水  导入新模板'!$S:$S,'[6]白单流水  导入新模板'!$C:$C,$A$2,'[6]白单流水  导入新模板'!$AF:$AF,LEFT(LEFT($C$174,4),4),'[6]白单流水  导入新模板'!$AA:$AA,AI$3,'[6]白单流水  导入新模板'!$K:$K,$C189)</f>
        <v>0</v>
      </c>
      <c r="AJ189" s="48">
        <f>SUMIFS('[6]白单流水  导入新模板'!$S:$S,'[6]白单流水  导入新模板'!$C:$C,$A$2,'[6]白单流水  导入新模板'!$AF:$AF,LEFT(LEFT($C$174,4),4),'[6]白单流水  导入新模板'!$AA:$AA,AJ$3,'[6]白单流水  导入新模板'!$K:$K,$C189)</f>
        <v>0</v>
      </c>
      <c r="AK189" s="48">
        <f>SUMIFS('[6]白单流水  导入新模板'!$S:$S,'[6]白单流水  导入新模板'!$C:$C,$A$2,'[6]白单流水  导入新模板'!$AF:$AF,LEFT(LEFT($C$174,4),4),'[6]白单流水  导入新模板'!$AA:$AA,AK$3,'[6]白单流水  导入新模板'!$K:$K,$C189)</f>
        <v>0</v>
      </c>
      <c r="AL189" s="48">
        <f>SUMIFS('[6]白单流水  导入新模板'!$S:$S,'[6]白单流水  导入新模板'!$C:$C,$A$2,'[6]白单流水  导入新模板'!$AF:$AF,LEFT(LEFT($C$174,4),4),'[6]白单流水  导入新模板'!$AA:$AA,AL$3,'[6]白单流水  导入新模板'!$K:$K,$C189)</f>
        <v>0</v>
      </c>
      <c r="AM189" s="48">
        <f>SUMIFS('[6]白单流水  导入新模板'!$S:$S,'[6]白单流水  导入新模板'!$C:$C,$A$2,'[6]白单流水  导入新模板'!$AF:$AF,LEFT(LEFT($C$174,4),4),'[6]白单流水  导入新模板'!$AA:$AA,AM$3,'[6]白单流水  导入新模板'!$K:$K,$C189)</f>
        <v>0</v>
      </c>
      <c r="AN189" s="48">
        <f>SUMIFS('[6]白单流水  导入新模板'!$S:$S,'[6]白单流水  导入新模板'!$C:$C,$A$2,'[6]白单流水  导入新模板'!$AF:$AF,LEFT(LEFT($C$174,4),4),'[6]白单流水  导入新模板'!$AA:$AA,AN$3,'[6]白单流水  导入新模板'!$K:$K,$C189)</f>
        <v>0</v>
      </c>
      <c r="AO189" s="48">
        <f>SUMIFS('[6]白单流水  导入新模板'!$S:$S,'[6]白单流水  导入新模板'!$C:$C,$A$2,'[6]白单流水  导入新模板'!$AF:$AF,LEFT(LEFT($C$174,4),4),'[6]白单流水  导入新模板'!$AA:$AA,AO$3,'[6]白单流水  导入新模板'!$K:$K,$C189)</f>
        <v>0</v>
      </c>
      <c r="AP189" s="48">
        <f>SUMIFS('[6]白单流水  导入新模板'!$S:$S,'[6]白单流水  导入新模板'!$C:$C,$A$2,'[6]白单流水  导入新模板'!$AF:$AF,LEFT(LEFT($C$174,4),4),'[6]白单流水  导入新模板'!$AA:$AA,AP$3,'[6]白单流水  导入新模板'!$K:$K,$C189)</f>
        <v>0</v>
      </c>
      <c r="AQ189" s="48">
        <f>SUMIFS('[6]白单流水  导入新模板'!$S:$S,'[6]白单流水  导入新模板'!$C:$C,$A$2,'[6]白单流水  导入新模板'!$AF:$AF,LEFT(LEFT($C$174,4),4),'[6]白单流水  导入新模板'!$AA:$AA,AQ$3,'[6]白单流水  导入新模板'!$K:$K,$C189)</f>
        <v>0</v>
      </c>
      <c r="AR189" s="48">
        <f>SUMIFS('[6]白单流水  导入新模板'!$S:$S,'[6]白单流水  导入新模板'!$C:$C,$A$2,'[6]白单流水  导入新模板'!$AF:$AF,LEFT(LEFT($C$174,4),4),'[6]白单流水  导入新模板'!$AA:$AA,AR$3,'[6]白单流水  导入新模板'!$K:$K,$C189)</f>
        <v>0</v>
      </c>
      <c r="AS189" s="48">
        <f>SUMIFS('[6]白单流水  导入新模板'!$S:$S,'[6]白单流水  导入新模板'!$C:$C,$A$2,'[6]白单流水  导入新模板'!$AF:$AF,LEFT(LEFT($C$174,4),4),'[6]白单流水  导入新模板'!$AA:$AA,AS$3,'[6]白单流水  导入新模板'!$K:$K,$C189)</f>
        <v>0</v>
      </c>
      <c r="AT189" s="69"/>
    </row>
    <row r="190" ht="15.6" spans="1:46">
      <c r="A190" s="73"/>
      <c r="B190" s="62"/>
      <c r="C190" s="65" t="s">
        <v>73</v>
      </c>
      <c r="D190" s="52"/>
      <c r="E190" s="52"/>
      <c r="F190" s="59"/>
      <c r="G190" s="60"/>
      <c r="H190" s="60"/>
      <c r="I190" s="51">
        <f t="array" ref="I190">SUMPRODUCT(('[6]白单流水  导入新模板'!$C:$C=$A$2)*('[6]白单流水  导入新模板'!$AF:$AF=LEFT(LEFT($C$174,4),5))*('[6]白单流水  导入新模板'!$K:$K="代收")*(ISNUMBER(FIND(LEFT($C190,4),'[6]白单流水  导入新模板'!$M:$M,1))),'[6]白单流水  导入新模板'!$S:$S)</f>
        <v>0</v>
      </c>
      <c r="J190" s="60"/>
      <c r="K190" s="52"/>
      <c r="L190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导入新模板'!$K:$K,$C190)</f>
        <v>0</v>
      </c>
      <c r="M190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导入新模板'!$K:$K,$C190)</f>
        <v>0</v>
      </c>
      <c r="N190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导入新模板'!$K:$K,$C190)</f>
        <v>0</v>
      </c>
      <c r="O190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导入新模板'!$K:$K,$C190)</f>
        <v>0</v>
      </c>
      <c r="P190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导入新模板'!$K:$K,$C190)</f>
        <v>0</v>
      </c>
      <c r="Q190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导入新模板'!$K:$K,$C190)</f>
        <v>0</v>
      </c>
      <c r="R190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导入新模板'!$K:$K,$C190)</f>
        <v>0</v>
      </c>
      <c r="S190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导入新模板'!$K:$K,$C190)</f>
        <v>0</v>
      </c>
      <c r="T190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导入新模板'!$K:$K,$C190)</f>
        <v>0</v>
      </c>
      <c r="U190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导入新模板'!$K:$K,$C190)</f>
        <v>0</v>
      </c>
      <c r="V190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导入新模板'!$K:$K,$C190)</f>
        <v>0</v>
      </c>
      <c r="W190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导入新模板'!$K:$K,$C190)</f>
        <v>0</v>
      </c>
      <c r="X190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导入新模板'!$K:$K,$C190)</f>
        <v>0</v>
      </c>
      <c r="Y190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导入新模板'!$K:$K,$C190)</f>
        <v>0</v>
      </c>
      <c r="Z190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导入新模板'!$K:$K,$C190)</f>
        <v>73412.5</v>
      </c>
      <c r="AA190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导入新模板'!$K:$K,$C190)</f>
        <v>148112.35</v>
      </c>
      <c r="AB190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导入新模板'!$K:$K,$C190)</f>
        <v>10800</v>
      </c>
      <c r="AC190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导入新模板'!$K:$K,$C190)</f>
        <v>0</v>
      </c>
      <c r="AD190" s="52"/>
      <c r="AE190" s="53">
        <f>SUM(AH190:AS190)</f>
        <v>0</v>
      </c>
      <c r="AF190" s="54"/>
      <c r="AG190" s="55">
        <f>AD190-AE190-AF190</f>
        <v>0</v>
      </c>
      <c r="AH190" s="48">
        <f>SUMIFS('[6]白单流水  导入新模板'!$S:$S,'[6]白单流水  导入新模板'!$C:$C,$A$2,'[6]白单流水  导入新模板'!$AF:$AF,LEFT(LEFT($C$174,4),4),'[6]白单流水  导入新模板'!$AA:$AA,AH$3,'[6]白单流水  导入新模板'!$K:$K,$C190)</f>
        <v>0</v>
      </c>
      <c r="AI190" s="48">
        <f>SUMIFS('[6]白单流水  导入新模板'!$S:$S,'[6]白单流水  导入新模板'!$C:$C,$A$2,'[6]白单流水  导入新模板'!$AF:$AF,LEFT(LEFT($C$174,4),4),'[6]白单流水  导入新模板'!$AA:$AA,AI$3,'[6]白单流水  导入新模板'!$K:$K,$C190)</f>
        <v>0</v>
      </c>
      <c r="AJ190" s="48">
        <f>SUMIFS('[6]白单流水  导入新模板'!$S:$S,'[6]白单流水  导入新模板'!$C:$C,$A$2,'[6]白单流水  导入新模板'!$AF:$AF,LEFT(LEFT($C$174,4),4),'[6]白单流水  导入新模板'!$AA:$AA,AJ$3,'[6]白单流水  导入新模板'!$K:$K,$C190)</f>
        <v>0</v>
      </c>
      <c r="AK190" s="48">
        <f>SUMIFS('[6]白单流水  导入新模板'!$S:$S,'[6]白单流水  导入新模板'!$C:$C,$A$2,'[6]白单流水  导入新模板'!$AF:$AF,LEFT(LEFT($C$174,4),4),'[6]白单流水  导入新模板'!$AA:$AA,AK$3,'[6]白单流水  导入新模板'!$K:$K,$C190)</f>
        <v>0</v>
      </c>
      <c r="AL190" s="48">
        <f>SUMIFS('[6]白单流水  导入新模板'!$S:$S,'[6]白单流水  导入新模板'!$C:$C,$A$2,'[6]白单流水  导入新模板'!$AF:$AF,LEFT(LEFT($C$174,4),4),'[6]白单流水  导入新模板'!$AA:$AA,AL$3,'[6]白单流水  导入新模板'!$K:$K,$C190)</f>
        <v>0</v>
      </c>
      <c r="AM190" s="48">
        <f>SUMIFS('[6]白单流水  导入新模板'!$S:$S,'[6]白单流水  导入新模板'!$C:$C,$A$2,'[6]白单流水  导入新模板'!$AF:$AF,LEFT(LEFT($C$174,4),4),'[6]白单流水  导入新模板'!$AA:$AA,AM$3,'[6]白单流水  导入新模板'!$K:$K,$C190)</f>
        <v>0</v>
      </c>
      <c r="AN190" s="48">
        <f>SUMIFS('[6]白单流水  导入新模板'!$S:$S,'[6]白单流水  导入新模板'!$C:$C,$A$2,'[6]白单流水  导入新模板'!$AF:$AF,LEFT(LEFT($C$174,4),4),'[6]白单流水  导入新模板'!$AA:$AA,AN$3,'[6]白单流水  导入新模板'!$K:$K,$C190)</f>
        <v>0</v>
      </c>
      <c r="AO190" s="48">
        <f>SUMIFS('[6]白单流水  导入新模板'!$S:$S,'[6]白单流水  导入新模板'!$C:$C,$A$2,'[6]白单流水  导入新模板'!$AF:$AF,LEFT(LEFT($C$174,4),4),'[6]白单流水  导入新模板'!$AA:$AA,AO$3,'[6]白单流水  导入新模板'!$K:$K,$C190)</f>
        <v>0</v>
      </c>
      <c r="AP190" s="48">
        <f>SUMIFS('[6]白单流水  导入新模板'!$S:$S,'[6]白单流水  导入新模板'!$C:$C,$A$2,'[6]白单流水  导入新模板'!$AF:$AF,LEFT(LEFT($C$174,4),4),'[6]白单流水  导入新模板'!$AA:$AA,AP$3,'[6]白单流水  导入新模板'!$K:$K,$C190)</f>
        <v>0</v>
      </c>
      <c r="AQ190" s="48">
        <f>SUMIFS('[6]白单流水  导入新模板'!$S:$S,'[6]白单流水  导入新模板'!$C:$C,$A$2,'[6]白单流水  导入新模板'!$AF:$AF,LEFT(LEFT($C$174,4),4),'[6]白单流水  导入新模板'!$AA:$AA,AQ$3,'[6]白单流水  导入新模板'!$K:$K,$C190)</f>
        <v>0</v>
      </c>
      <c r="AR190" s="48">
        <f>SUMIFS('[6]白单流水  导入新模板'!$S:$S,'[6]白单流水  导入新模板'!$C:$C,$A$2,'[6]白单流水  导入新模板'!$AF:$AF,LEFT(LEFT($C$174,4),4),'[6]白单流水  导入新模板'!$AA:$AA,AR$3,'[6]白单流水  导入新模板'!$K:$K,$C190)</f>
        <v>0</v>
      </c>
      <c r="AS190" s="48">
        <f>SUMIFS('[6]白单流水  导入新模板'!$S:$S,'[6]白单流水  导入新模板'!$C:$C,$A$2,'[6]白单流水  导入新模板'!$AF:$AF,LEFT(LEFT($C$174,4),4),'[6]白单流水  导入新模板'!$AA:$AA,AS$3,'[6]白单流水  导入新模板'!$K:$K,$C190)</f>
        <v>0</v>
      </c>
      <c r="AT190" s="56"/>
    </row>
    <row r="191" ht="15.6" spans="1:46">
      <c r="A191" s="73"/>
      <c r="B191" s="62"/>
      <c r="C191" s="65" t="s">
        <v>74</v>
      </c>
      <c r="D191" s="66"/>
      <c r="E191" s="66"/>
      <c r="F191" s="67"/>
      <c r="G191" s="68"/>
      <c r="H191" s="68"/>
      <c r="I191" s="51">
        <f t="array" ref="I191">SUMPRODUCT(('[6]白单流水  导入新模板'!$C:$C=$A$2)*('[6]白单流水  导入新模板'!$AF:$AF=LEFT(LEFT($C$174,4),5))*('[6]白单流水  导入新模板'!$K:$K="代收")*(ISNUMBER(FIND(LEFT($C191,4),'[6]白单流水  导入新模板'!$M:$M,1))),'[6]白单流水  导入新模板'!$S:$S)</f>
        <v>0</v>
      </c>
      <c r="J191" s="68"/>
      <c r="K191" s="66"/>
      <c r="L191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导入新模板'!$K:$K,$C191)</f>
        <v>0</v>
      </c>
      <c r="M191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导入新模板'!$K:$K,$C191)</f>
        <v>0</v>
      </c>
      <c r="N191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导入新模板'!$K:$K,$C191)</f>
        <v>0</v>
      </c>
      <c r="O191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导入新模板'!$K:$K,$C191)</f>
        <v>0</v>
      </c>
      <c r="P191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导入新模板'!$K:$K,$C191)</f>
        <v>0</v>
      </c>
      <c r="Q191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导入新模板'!$K:$K,$C191)</f>
        <v>0</v>
      </c>
      <c r="R191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导入新模板'!$K:$K,$C191)</f>
        <v>0</v>
      </c>
      <c r="S191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导入新模板'!$K:$K,$C191)</f>
        <v>0</v>
      </c>
      <c r="T191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导入新模板'!$K:$K,$C191)</f>
        <v>0</v>
      </c>
      <c r="U191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导入新模板'!$K:$K,$C191)</f>
        <v>0</v>
      </c>
      <c r="V191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导入新模板'!$K:$K,$C191)</f>
        <v>0</v>
      </c>
      <c r="W191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导入新模板'!$K:$K,$C191)</f>
        <v>0</v>
      </c>
      <c r="X191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导入新模板'!$K:$K,$C191)</f>
        <v>0</v>
      </c>
      <c r="Y191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导入新模板'!$K:$K,$C191)</f>
        <v>0</v>
      </c>
      <c r="Z191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导入新模板'!$K:$K,$C191)</f>
        <v>0</v>
      </c>
      <c r="AA191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导入新模板'!$K:$K,$C191)</f>
        <v>78356.18</v>
      </c>
      <c r="AB191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导入新模板'!$K:$K,$C191)</f>
        <v>138380.78</v>
      </c>
      <c r="AC191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导入新模板'!$K:$K,$C191)</f>
        <v>1275</v>
      </c>
      <c r="AD191" s="74"/>
      <c r="AE191" s="53">
        <f>SUM(AH191:AS191)</f>
        <v>0</v>
      </c>
      <c r="AF191" s="54"/>
      <c r="AG191" s="55">
        <f>AD191-AE191-AF191</f>
        <v>0</v>
      </c>
      <c r="AH191" s="48">
        <f>SUMIFS('[6]白单流水  导入新模板'!$S:$S,'[6]白单流水  导入新模板'!$C:$C,$A$2,'[6]白单流水  导入新模板'!$AF:$AF,LEFT(LEFT($C$174,4),4),'[6]白单流水  导入新模板'!$AA:$AA,AH$3,'[6]白单流水  导入新模板'!$K:$K,$C191)</f>
        <v>0</v>
      </c>
      <c r="AI191" s="48">
        <f>SUMIFS('[6]白单流水  导入新模板'!$S:$S,'[6]白单流水  导入新模板'!$C:$C,$A$2,'[6]白单流水  导入新模板'!$AF:$AF,LEFT(LEFT($C$174,4),4),'[6]白单流水  导入新模板'!$AA:$AA,AI$3,'[6]白单流水  导入新模板'!$K:$K,$C191)</f>
        <v>0</v>
      </c>
      <c r="AJ191" s="48">
        <f>SUMIFS('[6]白单流水  导入新模板'!$S:$S,'[6]白单流水  导入新模板'!$C:$C,$A$2,'[6]白单流水  导入新模板'!$AF:$AF,LEFT(LEFT($C$174,4),4),'[6]白单流水  导入新模板'!$AA:$AA,AJ$3,'[6]白单流水  导入新模板'!$K:$K,$C191)</f>
        <v>0</v>
      </c>
      <c r="AK191" s="48">
        <f>SUMIFS('[6]白单流水  导入新模板'!$S:$S,'[6]白单流水  导入新模板'!$C:$C,$A$2,'[6]白单流水  导入新模板'!$AF:$AF,LEFT(LEFT($C$174,4),4),'[6]白单流水  导入新模板'!$AA:$AA,AK$3,'[6]白单流水  导入新模板'!$K:$K,$C191)</f>
        <v>0</v>
      </c>
      <c r="AL191" s="48">
        <f>SUMIFS('[6]白单流水  导入新模板'!$S:$S,'[6]白单流水  导入新模板'!$C:$C,$A$2,'[6]白单流水  导入新模板'!$AF:$AF,LEFT(LEFT($C$174,4),4),'[6]白单流水  导入新模板'!$AA:$AA,AL$3,'[6]白单流水  导入新模板'!$K:$K,$C191)</f>
        <v>0</v>
      </c>
      <c r="AM191" s="48">
        <f>SUMIFS('[6]白单流水  导入新模板'!$S:$S,'[6]白单流水  导入新模板'!$C:$C,$A$2,'[6]白单流水  导入新模板'!$AF:$AF,LEFT(LEFT($C$174,4),4),'[6]白单流水  导入新模板'!$AA:$AA,AM$3,'[6]白单流水  导入新模板'!$K:$K,$C191)</f>
        <v>0</v>
      </c>
      <c r="AN191" s="48">
        <f>SUMIFS('[6]白单流水  导入新模板'!$S:$S,'[6]白单流水  导入新模板'!$C:$C,$A$2,'[6]白单流水  导入新模板'!$AF:$AF,LEFT(LEFT($C$174,4),4),'[6]白单流水  导入新模板'!$AA:$AA,AN$3,'[6]白单流水  导入新模板'!$K:$K,$C191)</f>
        <v>0</v>
      </c>
      <c r="AO191" s="48">
        <f>SUMIFS('[6]白单流水  导入新模板'!$S:$S,'[6]白单流水  导入新模板'!$C:$C,$A$2,'[6]白单流水  导入新模板'!$AF:$AF,LEFT(LEFT($C$174,4),4),'[6]白单流水  导入新模板'!$AA:$AA,AO$3,'[6]白单流水  导入新模板'!$K:$K,$C191)</f>
        <v>0</v>
      </c>
      <c r="AP191" s="48">
        <f>SUMIFS('[6]白单流水  导入新模板'!$S:$S,'[6]白单流水  导入新模板'!$C:$C,$A$2,'[6]白单流水  导入新模板'!$AF:$AF,LEFT(LEFT($C$174,4),4),'[6]白单流水  导入新模板'!$AA:$AA,AP$3,'[6]白单流水  导入新模板'!$K:$K,$C191)</f>
        <v>0</v>
      </c>
      <c r="AQ191" s="48">
        <f>SUMIFS('[6]白单流水  导入新模板'!$S:$S,'[6]白单流水  导入新模板'!$C:$C,$A$2,'[6]白单流水  导入新模板'!$AF:$AF,LEFT(LEFT($C$174,4),4),'[6]白单流水  导入新模板'!$AA:$AA,AQ$3,'[6]白单流水  导入新模板'!$K:$K,$C191)</f>
        <v>0</v>
      </c>
      <c r="AR191" s="48">
        <f>SUMIFS('[6]白单流水  导入新模板'!$S:$S,'[6]白单流水  导入新模板'!$C:$C,$A$2,'[6]白单流水  导入新模板'!$AF:$AF,LEFT(LEFT($C$174,4),4),'[6]白单流水  导入新模板'!$AA:$AA,AR$3,'[6]白单流水  导入新模板'!$K:$K,$C191)</f>
        <v>0</v>
      </c>
      <c r="AS191" s="48">
        <f>SUMIFS('[6]白单流水  导入新模板'!$S:$S,'[6]白单流水  导入新模板'!$C:$C,$A$2,'[6]白单流水  导入新模板'!$AF:$AF,LEFT(LEFT($C$174,4),4),'[6]白单流水  导入新模板'!$AA:$AA,AS$3,'[6]白单流水  导入新模板'!$K:$K,$C191)</f>
        <v>0</v>
      </c>
      <c r="AT191" s="69"/>
    </row>
    <row r="192" ht="15.6" spans="1:46">
      <c r="A192" s="73"/>
      <c r="B192" s="62"/>
      <c r="C192" s="65" t="s">
        <v>75</v>
      </c>
      <c r="D192" s="52"/>
      <c r="E192" s="52"/>
      <c r="F192" s="59"/>
      <c r="G192" s="60"/>
      <c r="H192" s="60"/>
      <c r="I192" s="51">
        <f t="array" ref="I192">SUMPRODUCT(('[6]白单流水  导入新模板'!$C:$C=$A$2)*('[6]白单流水  导入新模板'!$AF:$AF=LEFT(LEFT($C$174,4),5))*('[6]白单流水  导入新模板'!$K:$K="代收")*(ISNUMBER(FIND(LEFT($C192,4),'[6]白单流水  导入新模板'!$M:$M,1))),'[6]白单流水  导入新模板'!$S:$S)</f>
        <v>0</v>
      </c>
      <c r="J192" s="60"/>
      <c r="K192" s="52"/>
      <c r="L192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导入新模板'!$K:$K,$C192)</f>
        <v>0</v>
      </c>
      <c r="M192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导入新模板'!$K:$K,$C192)</f>
        <v>0</v>
      </c>
      <c r="N192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导入新模板'!$K:$K,$C192)</f>
        <v>0</v>
      </c>
      <c r="O192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导入新模板'!$K:$K,$C192)</f>
        <v>0</v>
      </c>
      <c r="P192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导入新模板'!$K:$K,$C192)</f>
        <v>0</v>
      </c>
      <c r="Q192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导入新模板'!$K:$K,$C192)</f>
        <v>0</v>
      </c>
      <c r="R192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导入新模板'!$K:$K,$C192)</f>
        <v>0</v>
      </c>
      <c r="S192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导入新模板'!$K:$K,$C192)</f>
        <v>0</v>
      </c>
      <c r="T192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导入新模板'!$K:$K,$C192)</f>
        <v>0</v>
      </c>
      <c r="U192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导入新模板'!$K:$K,$C192)</f>
        <v>0</v>
      </c>
      <c r="V192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导入新模板'!$K:$K,$C192)</f>
        <v>0</v>
      </c>
      <c r="W192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导入新模板'!$K:$K,$C192)</f>
        <v>0</v>
      </c>
      <c r="X192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导入新模板'!$K:$K,$C192)</f>
        <v>0</v>
      </c>
      <c r="Y192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导入新模板'!$K:$K,$C192)</f>
        <v>0</v>
      </c>
      <c r="Z192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导入新模板'!$K:$K,$C192)</f>
        <v>0</v>
      </c>
      <c r="AA192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导入新模板'!$K:$K,$C192)</f>
        <v>2400</v>
      </c>
      <c r="AB192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导入新模板'!$K:$K,$C192)</f>
        <v>51800</v>
      </c>
      <c r="AC192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导入新模板'!$K:$K,$C192)</f>
        <v>105977.55</v>
      </c>
      <c r="AD192" s="52"/>
      <c r="AE192" s="53">
        <f>SUM(AH192:AS192)</f>
        <v>12150</v>
      </c>
      <c r="AF192" s="54"/>
      <c r="AG192" s="55">
        <f>AD192-AE192-AF192</f>
        <v>-12150</v>
      </c>
      <c r="AH192" s="48">
        <f>SUMIFS('[6]白单流水  导入新模板'!$S:$S,'[6]白单流水  导入新模板'!$C:$C,$A$2,'[6]白单流水  导入新模板'!$AF:$AF,LEFT(LEFT($C$174,4),4),'[6]白单流水  导入新模板'!$AA:$AA,AH$3,'[6]白单流水  导入新模板'!$K:$K,$C192)</f>
        <v>0</v>
      </c>
      <c r="AI192" s="48">
        <f>SUMIFS('[6]白单流水  导入新模板'!$S:$S,'[6]白单流水  导入新模板'!$C:$C,$A$2,'[6]白单流水  导入新模板'!$AF:$AF,LEFT(LEFT($C$174,4),4),'[6]白单流水  导入新模板'!$AA:$AA,AI$3,'[6]白单流水  导入新模板'!$K:$K,$C192)</f>
        <v>0</v>
      </c>
      <c r="AJ192" s="48">
        <f>SUMIFS('[6]白单流水  导入新模板'!$S:$S,'[6]白单流水  导入新模板'!$C:$C,$A$2,'[6]白单流水  导入新模板'!$AF:$AF,LEFT(LEFT($C$174,4),4),'[6]白单流水  导入新模板'!$AA:$AA,AJ$3,'[6]白单流水  导入新模板'!$K:$K,$C192)</f>
        <v>0</v>
      </c>
      <c r="AK192" s="48">
        <f>SUMIFS('[6]白单流水  导入新模板'!$S:$S,'[6]白单流水  导入新模板'!$C:$C,$A$2,'[6]白单流水  导入新模板'!$AF:$AF,LEFT(LEFT($C$174,4),4),'[6]白单流水  导入新模板'!$AA:$AA,AK$3,'[6]白单流水  导入新模板'!$K:$K,$C192)</f>
        <v>0</v>
      </c>
      <c r="AL192" s="48">
        <f>SUMIFS('[6]白单流水  导入新模板'!$S:$S,'[6]白单流水  导入新模板'!$C:$C,$A$2,'[6]白单流水  导入新模板'!$AF:$AF,LEFT(LEFT($C$174,4),4),'[6]白单流水  导入新模板'!$AA:$AA,AL$3,'[6]白单流水  导入新模板'!$K:$K,$C192)</f>
        <v>12150</v>
      </c>
      <c r="AM192" s="48">
        <f>SUMIFS('[6]白单流水  导入新模板'!$S:$S,'[6]白单流水  导入新模板'!$C:$C,$A$2,'[6]白单流水  导入新模板'!$AF:$AF,LEFT(LEFT($C$174,4),4),'[6]白单流水  导入新模板'!$AA:$AA,AM$3,'[6]白单流水  导入新模板'!$K:$K,$C192)</f>
        <v>0</v>
      </c>
      <c r="AN192" s="48">
        <f>SUMIFS('[6]白单流水  导入新模板'!$S:$S,'[6]白单流水  导入新模板'!$C:$C,$A$2,'[6]白单流水  导入新模板'!$AF:$AF,LEFT(LEFT($C$174,4),4),'[6]白单流水  导入新模板'!$AA:$AA,AN$3,'[6]白单流水  导入新模板'!$K:$K,$C192)</f>
        <v>0</v>
      </c>
      <c r="AO192" s="48">
        <f>SUMIFS('[6]白单流水  导入新模板'!$S:$S,'[6]白单流水  导入新模板'!$C:$C,$A$2,'[6]白单流水  导入新模板'!$AF:$AF,LEFT(LEFT($C$174,4),4),'[6]白单流水  导入新模板'!$AA:$AA,AO$3,'[6]白单流水  导入新模板'!$K:$K,$C192)</f>
        <v>0</v>
      </c>
      <c r="AP192" s="48">
        <f>SUMIFS('[6]白单流水  导入新模板'!$S:$S,'[6]白单流水  导入新模板'!$C:$C,$A$2,'[6]白单流水  导入新模板'!$AF:$AF,LEFT(LEFT($C$174,4),4),'[6]白单流水  导入新模板'!$AA:$AA,AP$3,'[6]白单流水  导入新模板'!$K:$K,$C192)</f>
        <v>0</v>
      </c>
      <c r="AQ192" s="48">
        <f>SUMIFS('[6]白单流水  导入新模板'!$S:$S,'[6]白单流水  导入新模板'!$C:$C,$A$2,'[6]白单流水  导入新模板'!$AF:$AF,LEFT(LEFT($C$174,4),4),'[6]白单流水  导入新模板'!$AA:$AA,AQ$3,'[6]白单流水  导入新模板'!$K:$K,$C192)</f>
        <v>0</v>
      </c>
      <c r="AR192" s="48">
        <f>SUMIFS('[6]白单流水  导入新模板'!$S:$S,'[6]白单流水  导入新模板'!$C:$C,$A$2,'[6]白单流水  导入新模板'!$AF:$AF,LEFT(LEFT($C$174,4),4),'[6]白单流水  导入新模板'!$AA:$AA,AR$3,'[6]白单流水  导入新模板'!$K:$K,$C192)</f>
        <v>0</v>
      </c>
      <c r="AS192" s="48">
        <f>SUMIFS('[6]白单流水  导入新模板'!$S:$S,'[6]白单流水  导入新模板'!$C:$C,$A$2,'[6]白单流水  导入新模板'!$AF:$AF,LEFT(LEFT($C$174,4),4),'[6]白单流水  导入新模板'!$AA:$AA,AS$3,'[6]白单流水  导入新模板'!$K:$K,$C192)</f>
        <v>0</v>
      </c>
      <c r="AT192" s="56"/>
    </row>
    <row r="193" ht="15.6" spans="1:47">
      <c r="A193" s="73"/>
      <c r="B193" s="62"/>
      <c r="C193" s="65" t="s">
        <v>29</v>
      </c>
      <c r="D193" s="52"/>
      <c r="E193" s="52"/>
      <c r="F193" s="59"/>
      <c r="G193" s="60"/>
      <c r="H193" s="60"/>
      <c r="I193" s="51">
        <f t="array" ref="I193">SUMPRODUCT(('[6]白单流水  导入新模板'!$C:$C=$A$2)*('[6]白单流水  导入新模板'!$AF:$AF=LEFT(LEFT($C$174,4),5))*('[6]白单流水  导入新模板'!$K:$K="代收")*(ISNUMBER(FIND(LEFT($C193,4),'[6]白单流水  导入新模板'!$M:$M,1))),'[6]白单流水  导入新模板'!$S:$S)</f>
        <v>0</v>
      </c>
      <c r="J193" s="60"/>
      <c r="K193" s="52"/>
      <c r="L193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导入新模板'!$K:$K,$C193)</f>
        <v>0</v>
      </c>
      <c r="M193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导入新模板'!$K:$K,$C193)</f>
        <v>0</v>
      </c>
      <c r="N193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导入新模板'!$K:$K,$C193)</f>
        <v>0</v>
      </c>
      <c r="O193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导入新模板'!$K:$K,$C193)</f>
        <v>0</v>
      </c>
      <c r="P193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导入新模板'!$K:$K,$C193)</f>
        <v>0</v>
      </c>
      <c r="Q193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导入新模板'!$K:$K,$C193)</f>
        <v>0</v>
      </c>
      <c r="R193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导入新模板'!$K:$K,$C193)</f>
        <v>0</v>
      </c>
      <c r="S193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导入新模板'!$K:$K,$C193)</f>
        <v>0</v>
      </c>
      <c r="T193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导入新模板'!$K:$K,$C193)</f>
        <v>0</v>
      </c>
      <c r="U193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导入新模板'!$K:$K,$C193)</f>
        <v>0</v>
      </c>
      <c r="V193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导入新模板'!$K:$K,$C193)</f>
        <v>0</v>
      </c>
      <c r="W193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导入新模板'!$K:$K,$C193)</f>
        <v>0</v>
      </c>
      <c r="X193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导入新模板'!$K:$K,$C193)</f>
        <v>0</v>
      </c>
      <c r="Y193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导入新模板'!$K:$K,$C193)</f>
        <v>0</v>
      </c>
      <c r="Z193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导入新模板'!$K:$K,$C193)</f>
        <v>0</v>
      </c>
      <c r="AA193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导入新模板'!$K:$K,$C193)</f>
        <v>0</v>
      </c>
      <c r="AB193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导入新模板'!$K:$K,$C193)</f>
        <v>0</v>
      </c>
      <c r="AC193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导入新模板'!$K:$K,$C193)</f>
        <v>77231.9</v>
      </c>
      <c r="AD193" s="52"/>
      <c r="AE193" s="53">
        <f>SUM(AH193:AS193)</f>
        <v>62677.3</v>
      </c>
      <c r="AF193" s="54"/>
      <c r="AG193" s="55">
        <f>AD193-AE193-AF193</f>
        <v>-62677.3</v>
      </c>
      <c r="AH193" s="48">
        <f>SUMIFS('[6]白单流水  导入新模板'!$S:$S,'[6]白单流水  导入新模板'!$C:$C,$A$2,'[6]白单流水  导入新模板'!$AF:$AF,LEFT(LEFT($C$174,4),4),'[6]白单流水  导入新模板'!$AA:$AA,AH$3,'[6]白单流水  导入新模板'!$K:$K,$C193)</f>
        <v>0</v>
      </c>
      <c r="AI193" s="48">
        <f>SUMIFS('[6]白单流水  导入新模板'!$S:$S,'[6]白单流水  导入新模板'!$C:$C,$A$2,'[6]白单流水  导入新模板'!$AF:$AF,LEFT(LEFT($C$174,4),4),'[6]白单流水  导入新模板'!$AA:$AA,AI$3,'[6]白单流水  导入新模板'!$K:$K,$C193)</f>
        <v>0</v>
      </c>
      <c r="AJ193" s="48">
        <f>SUMIFS('[6]白单流水  导入新模板'!$S:$S,'[6]白单流水  导入新模板'!$C:$C,$A$2,'[6]白单流水  导入新模板'!$AF:$AF,LEFT(LEFT($C$174,4),4),'[6]白单流水  导入新模板'!$AA:$AA,AJ$3,'[6]白单流水  导入新模板'!$K:$K,$C193)</f>
        <v>3600</v>
      </c>
      <c r="AK193" s="48">
        <f>SUMIFS('[6]白单流水  导入新模板'!$S:$S,'[6]白单流水  导入新模板'!$C:$C,$A$2,'[6]白单流水  导入新模板'!$AF:$AF,LEFT(LEFT($C$174,4),4),'[6]白单流水  导入新模板'!$AA:$AA,AK$3,'[6]白单流水  导入新模板'!$K:$K,$C193)</f>
        <v>3600</v>
      </c>
      <c r="AL193" s="48">
        <f>SUMIFS('[6]白单流水  导入新模板'!$S:$S,'[6]白单流水  导入新模板'!$C:$C,$A$2,'[6]白单流水  导入新模板'!$AF:$AF,LEFT(LEFT($C$174,4),4),'[6]白单流水  导入新模板'!$AA:$AA,AL$3,'[6]白单流水  导入新模板'!$K:$K,$C193)</f>
        <v>12150</v>
      </c>
      <c r="AM193" s="48">
        <f>SUMIFS('[6]白单流水  导入新模板'!$S:$S,'[6]白单流水  导入新模板'!$C:$C,$A$2,'[6]白单流水  导入新模板'!$AF:$AF,LEFT(LEFT($C$174,4),4),'[6]白单流水  导入新模板'!$AA:$AA,AM$3,'[6]白单流水  导入新模板'!$K:$K,$C193)</f>
        <v>10800</v>
      </c>
      <c r="AN193" s="48">
        <f>SUMIFS('[6]白单流水  导入新模板'!$S:$S,'[6]白单流水  导入新模板'!$C:$C,$A$2,'[6]白单流水  导入新模板'!$AF:$AF,LEFT(LEFT($C$174,4),4),'[6]白单流水  导入新模板'!$AA:$AA,AN$3,'[6]白单流水  导入新模板'!$K:$K,$C193)</f>
        <v>5577.3</v>
      </c>
      <c r="AO193" s="48">
        <f>SUMIFS('[6]白单流水  导入新模板'!$S:$S,'[6]白单流水  导入新模板'!$C:$C,$A$2,'[6]白单流水  导入新模板'!$AF:$AF,LEFT(LEFT($C$174,4),4),'[6]白单流水  导入新模板'!$AA:$AA,AO$3,'[6]白单流水  导入新模板'!$K:$K,$C193)</f>
        <v>16950</v>
      </c>
      <c r="AP193" s="48">
        <f>SUMIFS('[6]白单流水  导入新模板'!$S:$S,'[6]白单流水  导入新模板'!$C:$C,$A$2,'[6]白单流水  导入新模板'!$AF:$AF,LEFT(LEFT($C$174,4),4),'[6]白单流水  导入新模板'!$AA:$AA,AP$3,'[6]白单流水  导入新模板'!$K:$K,$C193)</f>
        <v>0</v>
      </c>
      <c r="AQ193" s="48">
        <f>SUMIFS('[6]白单流水  导入新模板'!$S:$S,'[6]白单流水  导入新模板'!$C:$C,$A$2,'[6]白单流水  导入新模板'!$AF:$AF,LEFT(LEFT($C$174,4),4),'[6]白单流水  导入新模板'!$AA:$AA,AQ$3,'[6]白单流水  导入新模板'!$K:$K,$C193)</f>
        <v>10000</v>
      </c>
      <c r="AR193" s="48">
        <f>SUMIFS('[6]白单流水  导入新模板'!$S:$S,'[6]白单流水  导入新模板'!$C:$C,$A$2,'[6]白单流水  导入新模板'!$AF:$AF,LEFT(LEFT($C$174,4),4),'[6]白单流水  导入新模板'!$AA:$AA,AR$3,'[6]白单流水  导入新模板'!$K:$K,$C193)</f>
        <v>0</v>
      </c>
      <c r="AS193" s="48">
        <f>SUMIFS('[6]白单流水  导入新模板'!$S:$S,'[6]白单流水  导入新模板'!$C:$C,$A$2,'[6]白单流水  导入新模板'!$AF:$AF,LEFT(LEFT($C$174,4),4),'[6]白单流水  导入新模板'!$AA:$AA,AS$3,'[6]白单流水  导入新模板'!$K:$K,$C193)</f>
        <v>0</v>
      </c>
      <c r="AT193" s="56"/>
    </row>
    <row r="194" ht="15.6" spans="1:47">
      <c r="A194" s="73"/>
      <c r="B194" s="62"/>
      <c r="C194" s="65" t="s">
        <v>76</v>
      </c>
      <c r="D194" s="52"/>
      <c r="E194" s="52"/>
      <c r="F194" s="59"/>
      <c r="G194" s="60"/>
      <c r="H194" s="60"/>
      <c r="I194" s="51">
        <f t="array" ref="I194">SUMPRODUCT(('[6]白单流水  导入新模板'!$C:$C=$A$2)*('[6]白单流水  导入新模板'!$AF:$AF=LEFT(LEFT($C$174,4),5))*('[6]白单流水  导入新模板'!$K:$K="代收")*(ISNUMBER(FIND(LEFT($C194,4),'[6]白单流水  导入新模板'!$M:$M,1))),'[6]白单流水  导入新模板'!$S:$S)</f>
        <v>0</v>
      </c>
      <c r="J194" s="60"/>
      <c r="K194" s="52"/>
      <c r="L194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导入新模板'!$K:$K,$C194)</f>
        <v>0</v>
      </c>
      <c r="M194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导入新模板'!$K:$K,$C194)</f>
        <v>0</v>
      </c>
      <c r="N194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导入新模板'!$K:$K,$C194)</f>
        <v>0</v>
      </c>
      <c r="O194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导入新模板'!$K:$K,$C194)</f>
        <v>0</v>
      </c>
      <c r="P194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导入新模板'!$K:$K,$C194)</f>
        <v>0</v>
      </c>
      <c r="Q194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导入新模板'!$K:$K,$C194)</f>
        <v>0</v>
      </c>
      <c r="R194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导入新模板'!$K:$K,$C194)</f>
        <v>0</v>
      </c>
      <c r="S194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导入新模板'!$K:$K,$C194)</f>
        <v>0</v>
      </c>
      <c r="T194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导入新模板'!$K:$K,$C194)</f>
        <v>0</v>
      </c>
      <c r="U194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导入新模板'!$K:$K,$C194)</f>
        <v>0</v>
      </c>
      <c r="V194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导入新模板'!$K:$K,$C194)</f>
        <v>0</v>
      </c>
      <c r="W194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导入新模板'!$K:$K,$C194)</f>
        <v>0</v>
      </c>
      <c r="X194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导入新模板'!$K:$K,$C194)</f>
        <v>0</v>
      </c>
      <c r="Y194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导入新模板'!$K:$K,$C194)</f>
        <v>0</v>
      </c>
      <c r="Z194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导入新模板'!$K:$K,$C194)</f>
        <v>0</v>
      </c>
      <c r="AA194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导入新模板'!$K:$K,$C194)</f>
        <v>0</v>
      </c>
      <c r="AB194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导入新模板'!$K:$K,$C194)</f>
        <v>0</v>
      </c>
      <c r="AC194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导入新模板'!$K:$K,$C194)</f>
        <v>26154.6</v>
      </c>
      <c r="AD194" s="52"/>
      <c r="AE194" s="53">
        <f>SUM(AH194:AS194)</f>
        <v>34727.3</v>
      </c>
      <c r="AF194" s="54"/>
      <c r="AG194" s="55">
        <f>AD194-AE194-AF194</f>
        <v>-34727.3</v>
      </c>
      <c r="AH194" s="48">
        <f>SUMIFS('[6]白单流水  导入新模板'!$S:$S,'[6]白单流水  导入新模板'!$C:$C,$A$2,'[6]白单流水  导入新模板'!$AF:$AF,LEFT(LEFT($C$174,4),4),'[6]白单流水  导入新模板'!$AA:$AA,AH$3,'[6]白单流水  导入新模板'!$K:$K,$C194)</f>
        <v>0</v>
      </c>
      <c r="AI194" s="48">
        <f>SUMIFS('[6]白单流水  导入新模板'!$S:$S,'[6]白单流水  导入新模板'!$C:$C,$A$2,'[6]白单流水  导入新模板'!$AF:$AF,LEFT(LEFT($C$174,4),4),'[6]白单流水  导入新模板'!$AA:$AA,AI$3,'[6]白单流水  导入新模板'!$K:$K,$C194)</f>
        <v>0</v>
      </c>
      <c r="AJ194" s="48">
        <f>SUMIFS('[6]白单流水  导入新模板'!$S:$S,'[6]白单流水  导入新模板'!$C:$C,$A$2,'[6]白单流水  导入新模板'!$AF:$AF,LEFT(LEFT($C$174,4),4),'[6]白单流水  导入新模板'!$AA:$AA,AJ$3,'[6]白单流水  导入新模板'!$K:$K,$C194)</f>
        <v>0</v>
      </c>
      <c r="AK194" s="48">
        <f>SUMIFS('[6]白单流水  导入新模板'!$S:$S,'[6]白单流水  导入新模板'!$C:$C,$A$2,'[6]白单流水  导入新模板'!$AF:$AF,LEFT(LEFT($C$174,4),4),'[6]白单流水  导入新模板'!$AA:$AA,AK$3,'[6]白单流水  导入新模板'!$K:$K,$C194)</f>
        <v>0</v>
      </c>
      <c r="AL194" s="48">
        <f>SUMIFS('[6]白单流水  导入新模板'!$S:$S,'[6]白单流水  导入新模板'!$C:$C,$A$2,'[6]白单流水  导入新模板'!$AF:$AF,LEFT(LEFT($C$174,4),4),'[6]白单流水  导入新模板'!$AA:$AA,AL$3,'[6]白单流水  导入新模板'!$K:$K,$C194)</f>
        <v>0</v>
      </c>
      <c r="AM194" s="48">
        <f>SUMIFS('[6]白单流水  导入新模板'!$S:$S,'[6]白单流水  导入新模板'!$C:$C,$A$2,'[6]白单流水  导入新模板'!$AF:$AF,LEFT(LEFT($C$174,4),4),'[6]白单流水  导入新模板'!$AA:$AA,AM$3,'[6]白单流水  导入新模板'!$K:$K,$C194)</f>
        <v>0</v>
      </c>
      <c r="AN194" s="48">
        <f>SUMIFS('[6]白单流水  导入新模板'!$S:$S,'[6]白单流水  导入新模板'!$C:$C,$A$2,'[6]白单流水  导入新模板'!$AF:$AF,LEFT(LEFT($C$174,4),4),'[6]白单流水  导入新模板'!$AA:$AA,AN$3,'[6]白单流水  导入新模板'!$K:$K,$C194)</f>
        <v>2577.3</v>
      </c>
      <c r="AO194" s="48">
        <f>SUMIFS('[6]白单流水  导入新模板'!$S:$S,'[6]白单流水  导入新模板'!$C:$C,$A$2,'[6]白单流水  导入新模板'!$AF:$AF,LEFT(LEFT($C$174,4),4),'[6]白单流水  导入新模板'!$AA:$AA,AO$3,'[6]白单流水  导入新模板'!$K:$K,$C194)</f>
        <v>12150</v>
      </c>
      <c r="AP194" s="48">
        <f>SUMIFS('[6]白单流水  导入新模板'!$S:$S,'[6]白单流水  导入新模板'!$C:$C,$A$2,'[6]白单流水  导入新模板'!$AF:$AF,LEFT(LEFT($C$174,4),4),'[6]白单流水  导入新模板'!$AA:$AA,AP$3,'[6]白单流水  导入新模板'!$K:$K,$C194)</f>
        <v>0</v>
      </c>
      <c r="AQ194" s="48">
        <f>SUMIFS('[6]白单流水  导入新模板'!$S:$S,'[6]白单流水  导入新模板'!$C:$C,$A$2,'[6]白单流水  导入新模板'!$AF:$AF,LEFT(LEFT($C$174,4),4),'[6]白单流水  导入新模板'!$AA:$AA,AQ$3,'[6]白单流水  导入新模板'!$K:$K,$C194)</f>
        <v>20000</v>
      </c>
      <c r="AR194" s="48">
        <f>SUMIFS('[6]白单流水  导入新模板'!$S:$S,'[6]白单流水  导入新模板'!$C:$C,$A$2,'[6]白单流水  导入新模板'!$AF:$AF,LEFT(LEFT($C$174,4),4),'[6]白单流水  导入新模板'!$AA:$AA,AR$3,'[6]白单流水  导入新模板'!$K:$K,$C194)</f>
        <v>0</v>
      </c>
      <c r="AS194" s="48">
        <f>SUMIFS('[6]白单流水  导入新模板'!$S:$S,'[6]白单流水  导入新模板'!$C:$C,$A$2,'[6]白单流水  导入新模板'!$AF:$AF,LEFT(LEFT($C$174,4),4),'[6]白单流水  导入新模板'!$AA:$AA,AS$3,'[6]白单流水  导入新模板'!$K:$K,$C194)</f>
        <v>0</v>
      </c>
      <c r="AT194" s="56"/>
    </row>
    <row r="195" ht="15.6" spans="1:47">
      <c r="A195" s="73"/>
      <c r="B195" s="62"/>
      <c r="C195" s="65" t="s">
        <v>77</v>
      </c>
      <c r="D195" s="52"/>
      <c r="E195" s="52"/>
      <c r="F195" s="59"/>
      <c r="G195" s="60"/>
      <c r="H195" s="60"/>
      <c r="I195" s="51">
        <f t="array" ref="I195">SUMPRODUCT(('[6]白单流水  导入新模板'!$C:$C=$A$2)*('[6]白单流水  导入新模板'!$AF:$AF=LEFT(LEFT($C$174,4),5))*('[6]白单流水  导入新模板'!$K:$K="代收")*(ISNUMBER(FIND(LEFT($C195,4),'[6]白单流水  导入新模板'!$M:$M,1))),'[6]白单流水  导入新模板'!$S:$S)</f>
        <v>0</v>
      </c>
      <c r="J195" s="60"/>
      <c r="K195" s="52"/>
      <c r="L195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导入新模板'!$K:$K,$C195)</f>
        <v>0</v>
      </c>
      <c r="M195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导入新模板'!$K:$K,$C195)</f>
        <v>0</v>
      </c>
      <c r="N195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导入新模板'!$K:$K,$C195)</f>
        <v>0</v>
      </c>
      <c r="O195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导入新模板'!$K:$K,$C195)</f>
        <v>0</v>
      </c>
      <c r="P195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导入新模板'!$K:$K,$C195)</f>
        <v>0</v>
      </c>
      <c r="Q195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导入新模板'!$K:$K,$C195)</f>
        <v>0</v>
      </c>
      <c r="R195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导入新模板'!$K:$K,$C195)</f>
        <v>0</v>
      </c>
      <c r="S195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导入新模板'!$K:$K,$C195)</f>
        <v>0</v>
      </c>
      <c r="T195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导入新模板'!$K:$K,$C195)</f>
        <v>0</v>
      </c>
      <c r="U195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导入新模板'!$K:$K,$C195)</f>
        <v>0</v>
      </c>
      <c r="V195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导入新模板'!$K:$K,$C195)</f>
        <v>0</v>
      </c>
      <c r="W195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导入新模板'!$K:$K,$C195)</f>
        <v>0</v>
      </c>
      <c r="X195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导入新模板'!$K:$K,$C195)</f>
        <v>0</v>
      </c>
      <c r="Y195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导入新模板'!$K:$K,$C195)</f>
        <v>0</v>
      </c>
      <c r="Z195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导入新模板'!$K:$K,$C195)</f>
        <v>0</v>
      </c>
      <c r="AA195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导入新模板'!$K:$K,$C195)</f>
        <v>0</v>
      </c>
      <c r="AB195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导入新模板'!$K:$K,$C195)</f>
        <v>0</v>
      </c>
      <c r="AC195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导入新模板'!$K:$K,$C195)</f>
        <v>25256.85</v>
      </c>
      <c r="AD195" s="52"/>
      <c r="AE195" s="53">
        <f>SUM(AH195:AS195)</f>
        <v>0</v>
      </c>
      <c r="AF195" s="54"/>
      <c r="AG195" s="55">
        <f>AD195-AE195-AF195</f>
        <v>0</v>
      </c>
      <c r="AH195" s="48">
        <f>SUMIFS('[6]白单流水  导入新模板'!$S:$S,'[6]白单流水  导入新模板'!$C:$C,$A$2,'[6]白单流水  导入新模板'!$AF:$AF,LEFT(LEFT($C$174,4),4),'[6]白单流水  导入新模板'!$AA:$AA,AH$3,'[6]白单流水  导入新模板'!$K:$K,$C195)</f>
        <v>0</v>
      </c>
      <c r="AI195" s="48">
        <f>SUMIFS('[6]白单流水  导入新模板'!$S:$S,'[6]白单流水  导入新模板'!$C:$C,$A$2,'[6]白单流水  导入新模板'!$AF:$AF,LEFT(LEFT($C$174,4),4),'[6]白单流水  导入新模板'!$AA:$AA,AI$3,'[6]白单流水  导入新模板'!$K:$K,$C195)</f>
        <v>0</v>
      </c>
      <c r="AJ195" s="48">
        <f>SUMIFS('[6]白单流水  导入新模板'!$S:$S,'[6]白单流水  导入新模板'!$C:$C,$A$2,'[6]白单流水  导入新模板'!$AF:$AF,LEFT(LEFT($C$174,4),4),'[6]白单流水  导入新模板'!$AA:$AA,AJ$3,'[6]白单流水  导入新模板'!$K:$K,$C195)</f>
        <v>0</v>
      </c>
      <c r="AK195" s="48">
        <f>SUMIFS('[6]白单流水  导入新模板'!$S:$S,'[6]白单流水  导入新模板'!$C:$C,$A$2,'[6]白单流水  导入新模板'!$AF:$AF,LEFT(LEFT($C$174,4),4),'[6]白单流水  导入新模板'!$AA:$AA,AK$3,'[6]白单流水  导入新模板'!$K:$K,$C195)</f>
        <v>0</v>
      </c>
      <c r="AL195" s="48">
        <f>SUMIFS('[6]白单流水  导入新模板'!$S:$S,'[6]白单流水  导入新模板'!$C:$C,$A$2,'[6]白单流水  导入新模板'!$AF:$AF,LEFT(LEFT($C$174,4),4),'[6]白单流水  导入新模板'!$AA:$AA,AL$3,'[6]白单流水  导入新模板'!$K:$K,$C195)</f>
        <v>0</v>
      </c>
      <c r="AM195" s="48">
        <f>SUMIFS('[6]白单流水  导入新模板'!$S:$S,'[6]白单流水  导入新模板'!$C:$C,$A$2,'[6]白单流水  导入新模板'!$AF:$AF,LEFT(LEFT($C$174,4),4),'[6]白单流水  导入新模板'!$AA:$AA,AM$3,'[6]白单流水  导入新模板'!$K:$K,$C195)</f>
        <v>0</v>
      </c>
      <c r="AN195" s="48">
        <f>SUMIFS('[6]白单流水  导入新模板'!$S:$S,'[6]白单流水  导入新模板'!$C:$C,$A$2,'[6]白单流水  导入新模板'!$AF:$AF,LEFT(LEFT($C$174,4),4),'[6]白单流水  导入新模板'!$AA:$AA,AN$3,'[6]白单流水  导入新模板'!$K:$K,$C195)</f>
        <v>0</v>
      </c>
      <c r="AO195" s="48">
        <f>SUMIFS('[6]白单流水  导入新模板'!$S:$S,'[6]白单流水  导入新模板'!$C:$C,$A$2,'[6]白单流水  导入新模板'!$AF:$AF,LEFT(LEFT($C$174,4),4),'[6]白单流水  导入新模板'!$AA:$AA,AO$3,'[6]白单流水  导入新模板'!$K:$K,$C195)</f>
        <v>0</v>
      </c>
      <c r="AP195" s="48">
        <f>SUMIFS('[6]白单流水  导入新模板'!$S:$S,'[6]白单流水  导入新模板'!$C:$C,$A$2,'[6]白单流水  导入新模板'!$AF:$AF,LEFT(LEFT($C$174,4),4),'[6]白单流水  导入新模板'!$AA:$AA,AP$3,'[6]白单流水  导入新模板'!$K:$K,$C195)</f>
        <v>0</v>
      </c>
      <c r="AQ195" s="48">
        <f>SUMIFS('[6]白单流水  导入新模板'!$S:$S,'[6]白单流水  导入新模板'!$C:$C,$A$2,'[6]白单流水  导入新模板'!$AF:$AF,LEFT(LEFT($C$174,4),4),'[6]白单流水  导入新模板'!$AA:$AA,AQ$3,'[6]白单流水  导入新模板'!$K:$K,$C195)</f>
        <v>0</v>
      </c>
      <c r="AR195" s="48">
        <f>SUMIFS('[6]白单流水  导入新模板'!$S:$S,'[6]白单流水  导入新模板'!$C:$C,$A$2,'[6]白单流水  导入新模板'!$AF:$AF,LEFT(LEFT($C$174,4),4),'[6]白单流水  导入新模板'!$AA:$AA,AR$3,'[6]白单流水  导入新模板'!$K:$K,$C195)</f>
        <v>0</v>
      </c>
      <c r="AS195" s="48">
        <f>SUMIFS('[6]白单流水  导入新模板'!$S:$S,'[6]白单流水  导入新模板'!$C:$C,$A$2,'[6]白单流水  导入新模板'!$AF:$AF,LEFT(LEFT($C$174,4),4),'[6]白单流水  导入新模板'!$AA:$AA,AS$3,'[6]白单流水  导入新模板'!$K:$K,$C195)</f>
        <v>0</v>
      </c>
      <c r="AT195" s="56"/>
    </row>
    <row r="196" ht="15.6" spans="1:47">
      <c r="A196" s="73"/>
      <c r="B196" s="62"/>
      <c r="C196" s="65" t="s">
        <v>78</v>
      </c>
      <c r="D196" s="52"/>
      <c r="E196" s="52"/>
      <c r="F196" s="59"/>
      <c r="G196" s="60"/>
      <c r="H196" s="60"/>
      <c r="I196" s="51">
        <f t="array" ref="I196">SUMPRODUCT(('[6]白单流水  导入新模板'!$C:$C=$A$2)*('[6]白单流水  导入新模板'!$AF:$AF=LEFT(LEFT($C$174,4),5))*('[6]白单流水  导入新模板'!$K:$K="代收")*(ISNUMBER(FIND(LEFT($C196,4),'[6]白单流水  导入新模板'!$M:$M,1))),'[6]白单流水  导入新模板'!$S:$S)</f>
        <v>0</v>
      </c>
      <c r="J196" s="60"/>
      <c r="K196" s="52"/>
      <c r="L196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导入新模板'!$K:$K,$C196)</f>
        <v>0</v>
      </c>
      <c r="M196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导入新模板'!$K:$K,$C196)</f>
        <v>0</v>
      </c>
      <c r="N196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导入新模板'!$K:$K,$C196)</f>
        <v>0</v>
      </c>
      <c r="O196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导入新模板'!$K:$K,$C196)</f>
        <v>0</v>
      </c>
      <c r="P196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导入新模板'!$K:$K,$C196)</f>
        <v>0</v>
      </c>
      <c r="Q196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导入新模板'!$K:$K,$C196)</f>
        <v>0</v>
      </c>
      <c r="R196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导入新模板'!$K:$K,$C196)</f>
        <v>0</v>
      </c>
      <c r="S196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导入新模板'!$K:$K,$C196)</f>
        <v>0</v>
      </c>
      <c r="T196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导入新模板'!$K:$K,$C196)</f>
        <v>0</v>
      </c>
      <c r="U196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导入新模板'!$K:$K,$C196)</f>
        <v>0</v>
      </c>
      <c r="V196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导入新模板'!$K:$K,$C196)</f>
        <v>0</v>
      </c>
      <c r="W196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导入新模板'!$K:$K,$C196)</f>
        <v>0</v>
      </c>
      <c r="X196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导入新模板'!$K:$K,$C196)</f>
        <v>0</v>
      </c>
      <c r="Y196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导入新模板'!$K:$K,$C196)</f>
        <v>0</v>
      </c>
      <c r="Z196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导入新模板'!$K:$K,$C196)</f>
        <v>0</v>
      </c>
      <c r="AA196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导入新模板'!$K:$K,$C196)</f>
        <v>0</v>
      </c>
      <c r="AB196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导入新模板'!$K:$K,$C196)</f>
        <v>0</v>
      </c>
      <c r="AC196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导入新模板'!$K:$K,$C196)</f>
        <v>24000</v>
      </c>
      <c r="AD196" s="52"/>
      <c r="AE196" s="53">
        <f>SUM(AH196:AS196)</f>
        <v>0</v>
      </c>
      <c r="AF196" s="54"/>
      <c r="AG196" s="55">
        <f>AD196-AE196-AF196</f>
        <v>0</v>
      </c>
      <c r="AH196" s="48">
        <f>SUMIFS('[6]白单流水  导入新模板'!$S:$S,'[6]白单流水  导入新模板'!$C:$C,$A$2,'[6]白单流水  导入新模板'!$AF:$AF,LEFT(LEFT($C$174,4),4),'[6]白单流水  导入新模板'!$AA:$AA,AH$3,'[6]白单流水  导入新模板'!$K:$K,$C196)</f>
        <v>0</v>
      </c>
      <c r="AI196" s="48">
        <f>SUMIFS('[6]白单流水  导入新模板'!$S:$S,'[6]白单流水  导入新模板'!$C:$C,$A$2,'[6]白单流水  导入新模板'!$AF:$AF,LEFT(LEFT($C$174,4),4),'[6]白单流水  导入新模板'!$AA:$AA,AI$3,'[6]白单流水  导入新模板'!$K:$K,$C196)</f>
        <v>0</v>
      </c>
      <c r="AJ196" s="48">
        <f>SUMIFS('[6]白单流水  导入新模板'!$S:$S,'[6]白单流水  导入新模板'!$C:$C,$A$2,'[6]白单流水  导入新模板'!$AF:$AF,LEFT(LEFT($C$174,4),4),'[6]白单流水  导入新模板'!$AA:$AA,AJ$3,'[6]白单流水  导入新模板'!$K:$K,$C196)</f>
        <v>0</v>
      </c>
      <c r="AK196" s="48">
        <f>SUMIFS('[6]白单流水  导入新模板'!$S:$S,'[6]白单流水  导入新模板'!$C:$C,$A$2,'[6]白单流水  导入新模板'!$AF:$AF,LEFT(LEFT($C$174,4),4),'[6]白单流水  导入新模板'!$AA:$AA,AK$3,'[6]白单流水  导入新模板'!$K:$K,$C196)</f>
        <v>0</v>
      </c>
      <c r="AL196" s="48">
        <f>SUMIFS('[6]白单流水  导入新模板'!$S:$S,'[6]白单流水  导入新模板'!$C:$C,$A$2,'[6]白单流水  导入新模板'!$AF:$AF,LEFT(LEFT($C$174,4),4),'[6]白单流水  导入新模板'!$AA:$AA,AL$3,'[6]白单流水  导入新模板'!$K:$K,$C196)</f>
        <v>0</v>
      </c>
      <c r="AM196" s="48">
        <f>SUMIFS('[6]白单流水  导入新模板'!$S:$S,'[6]白单流水  导入新模板'!$C:$C,$A$2,'[6]白单流水  导入新模板'!$AF:$AF,LEFT(LEFT($C$174,4),4),'[6]白单流水  导入新模板'!$AA:$AA,AM$3,'[6]白单流水  导入新模板'!$K:$K,$C196)</f>
        <v>0</v>
      </c>
      <c r="AN196" s="48">
        <f>SUMIFS('[6]白单流水  导入新模板'!$S:$S,'[6]白单流水  导入新模板'!$C:$C,$A$2,'[6]白单流水  导入新模板'!$AF:$AF,LEFT(LEFT($C$174,4),4),'[6]白单流水  导入新模板'!$AA:$AA,AN$3,'[6]白单流水  导入新模板'!$K:$K,$C196)</f>
        <v>0</v>
      </c>
      <c r="AO196" s="48">
        <f>SUMIFS('[6]白单流水  导入新模板'!$S:$S,'[6]白单流水  导入新模板'!$C:$C,$A$2,'[6]白单流水  导入新模板'!$AF:$AF,LEFT(LEFT($C$174,4),4),'[6]白单流水  导入新模板'!$AA:$AA,AO$3,'[6]白单流水  导入新模板'!$K:$K,$C196)</f>
        <v>0</v>
      </c>
      <c r="AP196" s="48">
        <f>SUMIFS('[6]白单流水  导入新模板'!$S:$S,'[6]白单流水  导入新模板'!$C:$C,$A$2,'[6]白单流水  导入新模板'!$AF:$AF,LEFT(LEFT($C$174,4),4),'[6]白单流水  导入新模板'!$AA:$AA,AP$3,'[6]白单流水  导入新模板'!$K:$K,$C196)</f>
        <v>0</v>
      </c>
      <c r="AQ196" s="48">
        <f>SUMIFS('[6]白单流水  导入新模板'!$S:$S,'[6]白单流水  导入新模板'!$C:$C,$A$2,'[6]白单流水  导入新模板'!$AF:$AF,LEFT(LEFT($C$174,4),4),'[6]白单流水  导入新模板'!$AA:$AA,AQ$3,'[6]白单流水  导入新模板'!$K:$K,$C196)</f>
        <v>0</v>
      </c>
      <c r="AR196" s="48">
        <f>SUMIFS('[6]白单流水  导入新模板'!$S:$S,'[6]白单流水  导入新模板'!$C:$C,$A$2,'[6]白单流水  导入新模板'!$AF:$AF,LEFT(LEFT($C$174,4),4),'[6]白单流水  导入新模板'!$AA:$AA,AR$3,'[6]白单流水  导入新模板'!$K:$K,$C196)</f>
        <v>0</v>
      </c>
      <c r="AS196" s="48">
        <f>SUMIFS('[6]白单流水  导入新模板'!$S:$S,'[6]白单流水  导入新模板'!$C:$C,$A$2,'[6]白单流水  导入新模板'!$AF:$AF,LEFT(LEFT($C$174,4),4),'[6]白单流水  导入新模板'!$AA:$AA,AS$3,'[6]白单流水  导入新模板'!$K:$K,$C196)</f>
        <v>0</v>
      </c>
      <c r="AT196" s="56"/>
    </row>
    <row r="197" ht="15.6" spans="1:47">
      <c r="A197" s="41"/>
      <c r="B197" s="46"/>
      <c r="C197" s="65" t="s">
        <v>95</v>
      </c>
      <c r="D197" s="52"/>
      <c r="E197" s="52"/>
      <c r="F197" s="59"/>
      <c r="G197" s="60"/>
      <c r="H197" s="60"/>
      <c r="I197" s="51">
        <f t="array" ref="I197">SUMPRODUCT(('[6]白单流水  导入新模板'!$C:$C=$A$2)*('[6]白单流水  导入新模板'!$AF:$AF=LEFT(LEFT($C$174,4),5))*('[6]白单流水  导入新模板'!$K:$K="代收")*(ISNUMBER(FIND(LEFT($C197,4),'[6]白单流水  导入新模板'!$M:$M,1))),'[6]白单流水  导入新模板'!$S:$S)</f>
        <v>0</v>
      </c>
      <c r="J197" s="60"/>
      <c r="K197" s="52"/>
      <c r="L197" s="48">
        <f>SUMIFS('[6]白单流水  导入新模板'!$S:$S,'[6]白单流水  导入新模板'!$C:$C,$A$2,'[6]白单流水  导入新模板'!$AF:$AF,LEFT(LEFT($C$174,4),4),'[6]白单流水  导入新模板'!$AB:$AB,LEFT(LEFT(L$3,4),4),'[6]白单流水  导入新模板'!$K:$K,$C197)</f>
        <v>0</v>
      </c>
      <c r="M197" s="48">
        <f>SUMIFS('[6]白单流水  导入新模板'!$S:$S,'[6]白单流水  导入新模板'!$C:$C,$A$2,'[6]白单流水  导入新模板'!$AF:$AF,LEFT(LEFT($C$174,4),4),'[6]白单流水  导入新模板'!$AB:$AB,LEFT(LEFT(M$3,4),4),'[6]白单流水  导入新模板'!$K:$K,$C197)</f>
        <v>0</v>
      </c>
      <c r="N197" s="48">
        <f>SUMIFS('[6]白单流水  导入新模板'!$S:$S,'[6]白单流水  导入新模板'!$C:$C,$A$2,'[6]白单流水  导入新模板'!$AF:$AF,LEFT(LEFT($C$174,4),4),'[6]白单流水  导入新模板'!$AB:$AB,LEFT(LEFT(N$3,4),4),'[6]白单流水  导入新模板'!$K:$K,$C197)</f>
        <v>0</v>
      </c>
      <c r="O197" s="48">
        <f>SUMIFS('[6]白单流水  导入新模板'!$S:$S,'[6]白单流水  导入新模板'!$C:$C,$A$2,'[6]白单流水  导入新模板'!$AF:$AF,LEFT(LEFT($C$174,4),4),'[6]白单流水  导入新模板'!$AB:$AB,LEFT(LEFT(O$3,4),4),'[6]白单流水  导入新模板'!$K:$K,$C197)</f>
        <v>0</v>
      </c>
      <c r="P197" s="48">
        <f>SUMIFS('[6]白单流水  导入新模板'!$S:$S,'[6]白单流水  导入新模板'!$C:$C,$A$2,'[6]白单流水  导入新模板'!$AF:$AF,LEFT(LEFT($C$174,4),4),'[6]白单流水  导入新模板'!$AB:$AB,LEFT(LEFT(P$3,4),4),'[6]白单流水  导入新模板'!$K:$K,$C197)</f>
        <v>0</v>
      </c>
      <c r="Q197" s="48">
        <f>SUMIFS('[6]白单流水  导入新模板'!$S:$S,'[6]白单流水  导入新模板'!$C:$C,$A$2,'[6]白单流水  导入新模板'!$AF:$AF,LEFT(LEFT($C$174,4),4),'[6]白单流水  导入新模板'!$AB:$AB,LEFT(LEFT(Q$3,4),4),'[6]白单流水  导入新模板'!$K:$K,$C197)</f>
        <v>0</v>
      </c>
      <c r="R197" s="48">
        <f>SUMIFS('[6]白单流水  导入新模板'!$S:$S,'[6]白单流水  导入新模板'!$C:$C,$A$2,'[6]白单流水  导入新模板'!$AF:$AF,LEFT(LEFT($C$174,4),4),'[6]白单流水  导入新模板'!$AB:$AB,LEFT(LEFT(R$3,4),4),'[6]白单流水  导入新模板'!$K:$K,$C197)</f>
        <v>0</v>
      </c>
      <c r="S197" s="48">
        <f>SUMIFS('[6]白单流水  导入新模板'!$S:$S,'[6]白单流水  导入新模板'!$C:$C,$A$2,'[6]白单流水  导入新模板'!$AF:$AF,LEFT(LEFT($C$174,4),4),'[6]白单流水  导入新模板'!$AB:$AB,LEFT(LEFT(S$3,4),4),'[6]白单流水  导入新模板'!$K:$K,$C197)</f>
        <v>0</v>
      </c>
      <c r="T197" s="48">
        <f>SUMIFS('[6]白单流水  导入新模板'!$S:$S,'[6]白单流水  导入新模板'!$C:$C,$A$2,'[6]白单流水  导入新模板'!$AF:$AF,LEFT(LEFT($C$174,4),4),'[6]白单流水  导入新模板'!$AB:$AB,LEFT(LEFT(T$3,4),4),'[6]白单流水  导入新模板'!$K:$K,$C197)</f>
        <v>0</v>
      </c>
      <c r="U197" s="48">
        <f>SUMIFS('[6]白单流水  导入新模板'!$S:$S,'[6]白单流水  导入新模板'!$C:$C,$A$2,'[6]白单流水  导入新模板'!$AF:$AF,LEFT(LEFT($C$174,4),4),'[6]白单流水  导入新模板'!$AB:$AB,LEFT(LEFT(U$3,4),4),'[6]白单流水  导入新模板'!$K:$K,$C197)</f>
        <v>0</v>
      </c>
      <c r="V197" s="48">
        <f>SUMIFS('[6]白单流水  导入新模板'!$S:$S,'[6]白单流水  导入新模板'!$C:$C,$A$2,'[6]白单流水  导入新模板'!$AF:$AF,LEFT(LEFT($C$174,4),4),'[6]白单流水  导入新模板'!$AB:$AB,LEFT(LEFT(V$3,4),4),'[6]白单流水  导入新模板'!$K:$K,$C197)</f>
        <v>0</v>
      </c>
      <c r="W197" s="48">
        <f>SUMIFS('[6]白单流水  导入新模板'!$S:$S,'[6]白单流水  导入新模板'!$C:$C,$A$2,'[6]白单流水  导入新模板'!$AF:$AF,LEFT(LEFT($C$174,4),4),'[6]白单流水  导入新模板'!$AB:$AB,LEFT(LEFT(W$3,4),4),'[6]白单流水  导入新模板'!$K:$K,$C197)</f>
        <v>0</v>
      </c>
      <c r="X197" s="48">
        <f>SUMIFS('[6]白单流水  导入新模板'!$S:$S,'[6]白单流水  导入新模板'!$C:$C,$A$2,'[6]白单流水  导入新模板'!$AF:$AF,LEFT(LEFT($C$174,4),4),'[6]白单流水  导入新模板'!$AB:$AB,LEFT(LEFT(X$3,4),4),'[6]白单流水  导入新模板'!$K:$K,$C197)</f>
        <v>0</v>
      </c>
      <c r="Y197" s="48">
        <f>SUMIFS('[6]白单流水  导入新模板'!$S:$S,'[6]白单流水  导入新模板'!$C:$C,$A$2,'[6]白单流水  导入新模板'!$AF:$AF,LEFT(LEFT($C$174,4),4),'[6]白单流水  导入新模板'!$AB:$AB,LEFT(LEFT(Y$3,4),4),'[6]白单流水  导入新模板'!$K:$K,$C197)</f>
        <v>0</v>
      </c>
      <c r="Z197" s="48">
        <f>SUMIFS('[6]白单流水  导入新模板'!$S:$S,'[6]白单流水  导入新模板'!$C:$C,$A$2,'[6]白单流水  导入新模板'!$AF:$AF,LEFT(LEFT($C$174,4),4),'[6]白单流水  导入新模板'!$AB:$AB,LEFT(LEFT(Z$3,4),4),'[6]白单流水  导入新模板'!$K:$K,$C197)</f>
        <v>0</v>
      </c>
      <c r="AA197" s="48">
        <f>SUMIFS('[6]白单流水  导入新模板'!$S:$S,'[6]白单流水  导入新模板'!$C:$C,$A$2,'[6]白单流水  导入新模板'!$AF:$AF,LEFT(LEFT($C$174,4),4),'[6]白单流水  导入新模板'!$AB:$AB,LEFT(LEFT(AA$3,4),4),'[6]白单流水  导入新模板'!$K:$K,$C197)</f>
        <v>0</v>
      </c>
      <c r="AB197" s="48">
        <f>SUMIFS('[6]白单流水  导入新模板'!$S:$S,'[6]白单流水  导入新模板'!$C:$C,$A$2,'[6]白单流水  导入新模板'!$AF:$AF,LEFT(LEFT($C$174,4),4),'[6]白单流水  导入新模板'!$AB:$AB,LEFT(LEFT(AB$3,4),4),'[6]白单流水  导入新模板'!$K:$K,$C197)</f>
        <v>0</v>
      </c>
      <c r="AC197" s="48">
        <f>SUMIFS('[6]白单流水  导入新模板'!$S:$S,'[6]白单流水  导入新模板'!$C:$C,$A$2,'[6]白单流水  导入新模板'!$AF:$AF,LEFT(LEFT($C$174,4),4),'[6]白单流水  导入新模板'!$AB:$AB,LEFT(LEFT(AC$3,4),4),'[6]白单流水  导入新模板'!$K:$K,$C197)</f>
        <v>22000</v>
      </c>
      <c r="AD197" s="52"/>
      <c r="AE197" s="53">
        <f>SUM(AH197:AS197)</f>
        <v>0</v>
      </c>
      <c r="AF197" s="54"/>
      <c r="AG197" s="55">
        <f>AD197-AE197-AF197</f>
        <v>0</v>
      </c>
      <c r="AH197" s="48">
        <f>SUMIFS('[6]白单流水  导入新模板'!$S:$S,'[6]白单流水  导入新模板'!$C:$C,$A$2,'[6]白单流水  导入新模板'!$AF:$AF,LEFT(LEFT($C$174,4),4),'[6]白单流水  导入新模板'!$AA:$AA,AH$3,'[6]白单流水  导入新模板'!$K:$K,$C197)</f>
        <v>0</v>
      </c>
      <c r="AI197" s="48">
        <f>SUMIFS('[6]白单流水  导入新模板'!$S:$S,'[6]白单流水  导入新模板'!$C:$C,$A$2,'[6]白单流水  导入新模板'!$AF:$AF,LEFT(LEFT($C$174,4),4),'[6]白单流水  导入新模板'!$AA:$AA,AI$3,'[6]白单流水  导入新模板'!$K:$K,$C197)</f>
        <v>0</v>
      </c>
      <c r="AJ197" s="48">
        <f>SUMIFS('[6]白单流水  导入新模板'!$S:$S,'[6]白单流水  导入新模板'!$C:$C,$A$2,'[6]白单流水  导入新模板'!$AF:$AF,LEFT(LEFT($C$174,4),4),'[6]白单流水  导入新模板'!$AA:$AA,AJ$3,'[6]白单流水  导入新模板'!$K:$K,$C197)</f>
        <v>0</v>
      </c>
      <c r="AK197" s="48">
        <f>SUMIFS('[6]白单流水  导入新模板'!$S:$S,'[6]白单流水  导入新模板'!$C:$C,$A$2,'[6]白单流水  导入新模板'!$AF:$AF,LEFT(LEFT($C$174,4),4),'[6]白单流水  导入新模板'!$AA:$AA,AK$3,'[6]白单流水  导入新模板'!$K:$K,$C197)</f>
        <v>0</v>
      </c>
      <c r="AL197" s="48">
        <f>SUMIFS('[6]白单流水  导入新模板'!$S:$S,'[6]白单流水  导入新模板'!$C:$C,$A$2,'[6]白单流水  导入新模板'!$AF:$AF,LEFT(LEFT($C$174,4),4),'[6]白单流水  导入新模板'!$AA:$AA,AL$3,'[6]白单流水  导入新模板'!$K:$K,$C197)</f>
        <v>0</v>
      </c>
      <c r="AM197" s="48">
        <f>SUMIFS('[6]白单流水  导入新模板'!$S:$S,'[6]白单流水  导入新模板'!$C:$C,$A$2,'[6]白单流水  导入新模板'!$AF:$AF,LEFT(LEFT($C$174,4),4),'[6]白单流水  导入新模板'!$AA:$AA,AM$3,'[6]白单流水  导入新模板'!$K:$K,$C197)</f>
        <v>0</v>
      </c>
      <c r="AN197" s="48">
        <f>SUMIFS('[6]白单流水  导入新模板'!$S:$S,'[6]白单流水  导入新模板'!$C:$C,$A$2,'[6]白单流水  导入新模板'!$AF:$AF,LEFT(LEFT($C$174,4),4),'[6]白单流水  导入新模板'!$AA:$AA,AN$3,'[6]白单流水  导入新模板'!$K:$K,$C197)</f>
        <v>0</v>
      </c>
      <c r="AO197" s="48">
        <f>SUMIFS('[6]白单流水  导入新模板'!$S:$S,'[6]白单流水  导入新模板'!$C:$C,$A$2,'[6]白单流水  导入新模板'!$AF:$AF,LEFT(LEFT($C$174,4),4),'[6]白单流水  导入新模板'!$AA:$AA,AO$3,'[6]白单流水  导入新模板'!$K:$K,$C197)</f>
        <v>0</v>
      </c>
      <c r="AP197" s="48">
        <f>SUMIFS('[6]白单流水  导入新模板'!$S:$S,'[6]白单流水  导入新模板'!$C:$C,$A$2,'[6]白单流水  导入新模板'!$AF:$AF,LEFT(LEFT($C$174,4),4),'[6]白单流水  导入新模板'!$AA:$AA,AP$3,'[6]白单流水  导入新模板'!$K:$K,$C197)</f>
        <v>0</v>
      </c>
      <c r="AQ197" s="48">
        <f>SUMIFS('[6]白单流水  导入新模板'!$S:$S,'[6]白单流水  导入新模板'!$C:$C,$A$2,'[6]白单流水  导入新模板'!$AF:$AF,LEFT(LEFT($C$174,4),4),'[6]白单流水  导入新模板'!$AA:$AA,AQ$3,'[6]白单流水  导入新模板'!$K:$K,$C197)</f>
        <v>0</v>
      </c>
      <c r="AR197" s="48">
        <f>SUMIFS('[6]白单流水  导入新模板'!$S:$S,'[6]白单流水  导入新模板'!$C:$C,$A$2,'[6]白单流水  导入新模板'!$AF:$AF,LEFT(LEFT($C$174,4),4),'[6]白单流水  导入新模板'!$AA:$AA,AR$3,'[6]白单流水  导入新模板'!$K:$K,$C197)</f>
        <v>0</v>
      </c>
      <c r="AS197" s="48">
        <f>SUMIFS('[6]白单流水  导入新模板'!$S:$S,'[6]白单流水  导入新模板'!$C:$C,$A$2,'[6]白单流水  导入新模板'!$AF:$AF,LEFT(LEFT($C$174,4),4),'[6]白单流水  导入新模板'!$AA:$AA,AS$3,'[6]白单流水  导入新模板'!$K:$K,$C197)</f>
        <v>0</v>
      </c>
      <c r="AT197" s="56"/>
    </row>
    <row r="198" ht="46.95" customHeight="1" spans="1:47">
      <c r="A198" s="73"/>
      <c r="B198" s="62">
        <v>13</v>
      </c>
      <c r="C198" s="42" t="s">
        <v>96</v>
      </c>
      <c r="D198" s="43"/>
      <c r="E198" s="43"/>
      <c r="F198" s="63"/>
      <c r="G198" s="44"/>
      <c r="H198" s="44"/>
      <c r="I198" s="44"/>
      <c r="J198" s="44"/>
      <c r="K198" s="43"/>
      <c r="L198" s="43">
        <f>SUM(L199:L220)</f>
        <v>0</v>
      </c>
      <c r="M198" s="43">
        <f>SUM(M199:M220)</f>
        <v>0</v>
      </c>
      <c r="N198" s="43">
        <f>SUM(N199:N220)</f>
        <v>0</v>
      </c>
      <c r="O198" s="43">
        <f>SUM(O199:O220)</f>
        <v>0</v>
      </c>
      <c r="P198" s="43">
        <f>SUM(P199:P220)</f>
        <v>0</v>
      </c>
      <c r="Q198" s="43">
        <f>SUM(Q199:Q220)</f>
        <v>0</v>
      </c>
      <c r="R198" s="43">
        <f>SUM(R199:R220)</f>
        <v>0</v>
      </c>
      <c r="S198" s="43">
        <f>SUM(S199:S220)</f>
        <v>0</v>
      </c>
      <c r="T198" s="43">
        <f>SUM(T199:T220)</f>
        <v>0</v>
      </c>
      <c r="U198" s="43">
        <f>SUM(U199:U220)</f>
        <v>0</v>
      </c>
      <c r="V198" s="43">
        <f>SUM(V199:V220)</f>
        <v>0</v>
      </c>
      <c r="W198" s="43">
        <f>SUM(W199:W220)</f>
        <v>0</v>
      </c>
      <c r="X198" s="43">
        <f>SUM(X199:X220)</f>
        <v>5000</v>
      </c>
      <c r="Y198" s="43">
        <f>SUM(Y199:Y220)</f>
        <v>3300</v>
      </c>
      <c r="Z198" s="43">
        <f>SUM(Z199:Z220)</f>
        <v>11300</v>
      </c>
      <c r="AA198" s="43">
        <f>SUM(AA199:AA220)</f>
        <v>3300</v>
      </c>
      <c r="AB198" s="43">
        <f>SUM(AB199:AB220)</f>
        <v>17900</v>
      </c>
      <c r="AC198" s="43">
        <f>SUM(AC199:AC220)</f>
        <v>10700</v>
      </c>
      <c r="AD198" s="72"/>
      <c r="AE198" s="43">
        <f>SUM(AE199:AE220)</f>
        <v>3500</v>
      </c>
      <c r="AF198" s="43">
        <f>SUM(AF199:AF220)</f>
        <v>0</v>
      </c>
      <c r="AG198" s="43">
        <f>SUM(AG199:AG220)</f>
        <v>-3500</v>
      </c>
      <c r="AH198" s="43">
        <f>SUM(AH199:AH220)</f>
        <v>0</v>
      </c>
      <c r="AI198" s="43">
        <f>SUM(AI199:AI220)</f>
        <v>0</v>
      </c>
      <c r="AJ198" s="43">
        <f>SUM(AJ199:AJ220)</f>
        <v>0</v>
      </c>
      <c r="AK198" s="43">
        <f>SUM(AK199:AK220)</f>
        <v>0</v>
      </c>
      <c r="AL198" s="43">
        <f>SUM(AL199:AL220)</f>
        <v>0</v>
      </c>
      <c r="AM198" s="43">
        <f>SUM(AM199:AM220)</f>
        <v>0</v>
      </c>
      <c r="AN198" s="43">
        <f>SUM(AN199:AN220)</f>
        <v>0</v>
      </c>
      <c r="AO198" s="43">
        <f>SUM(AO199:AO220)</f>
        <v>3500</v>
      </c>
      <c r="AP198" s="43">
        <f>SUM(AP199:AP220)</f>
        <v>0</v>
      </c>
      <c r="AQ198" s="43">
        <f>SUM(AQ199:AQ220)</f>
        <v>0</v>
      </c>
      <c r="AR198" s="43">
        <f>SUM(AR199:AR220)</f>
        <v>0</v>
      </c>
      <c r="AS198" s="43">
        <f>SUM(AS199:AS220)</f>
        <v>0</v>
      </c>
      <c r="AT198" s="64"/>
      <c r="AU198" s="1">
        <f>X198+Y198+Z198+AA198+AB198+AC198+AE198</f>
        <v>55000</v>
      </c>
    </row>
    <row r="199" ht="15.6" spans="1:47">
      <c r="A199" s="41"/>
      <c r="B199" s="62"/>
      <c r="C199" s="65" t="s">
        <v>58</v>
      </c>
      <c r="D199" s="43"/>
      <c r="E199" s="43"/>
      <c r="F199" s="63"/>
      <c r="G199" s="44"/>
      <c r="H199" s="44"/>
      <c r="I199" s="51">
        <f t="array" ref="I199">SUMPRODUCT(('[6]白单流水  导入新模板'!$C:$C=$A$2)*('[6]白单流水  导入新模板'!$AF:$AF=LEFT(LEFT($C$198,5),5))*('[6]白单流水  导入新模板'!$K:$K="代收")*(ISNUMBER(FIND(LEFT($C199,4),'[6]白单流水  导入新模板'!$M:$M,1))),'[6]白单流水  导入新模板'!$S:$S)</f>
        <v>0</v>
      </c>
      <c r="J199" s="44"/>
      <c r="K199" s="43"/>
      <c r="L199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导入新模板'!$K:$K,$C199)</f>
        <v>0</v>
      </c>
      <c r="M199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导入新模板'!$K:$K,$C199)</f>
        <v>0</v>
      </c>
      <c r="N199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导入新模板'!$K:$K,$C199)</f>
        <v>0</v>
      </c>
      <c r="O199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导入新模板'!$K:$K,$C199)</f>
        <v>0</v>
      </c>
      <c r="P199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导入新模板'!$K:$K,$C199)</f>
        <v>0</v>
      </c>
      <c r="Q199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导入新模板'!$K:$K,$C199)</f>
        <v>0</v>
      </c>
      <c r="R199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导入新模板'!$K:$K,$C199)</f>
        <v>0</v>
      </c>
      <c r="S199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导入新模板'!$K:$K,$C199)</f>
        <v>0</v>
      </c>
      <c r="T199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导入新模板'!$K:$K,$C199)</f>
        <v>0</v>
      </c>
      <c r="U199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导入新模板'!$K:$K,$C199)</f>
        <v>0</v>
      </c>
      <c r="V199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导入新模板'!$K:$K,$C199)</f>
        <v>0</v>
      </c>
      <c r="W199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导入新模板'!$K:$K,$C199)</f>
        <v>0</v>
      </c>
      <c r="X199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导入新模板'!$K:$K,$C199)</f>
        <v>0</v>
      </c>
      <c r="Y199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导入新模板'!$K:$K,$C199)</f>
        <v>0</v>
      </c>
      <c r="Z199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导入新模板'!$K:$K,$C199)</f>
        <v>0</v>
      </c>
      <c r="AA199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导入新模板'!$K:$K,$C199)</f>
        <v>0</v>
      </c>
      <c r="AB199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导入新模板'!$K:$K,$C199)</f>
        <v>0</v>
      </c>
      <c r="AC199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导入新模板'!$K:$K,$C199)</f>
        <v>0</v>
      </c>
      <c r="AD199" s="72"/>
      <c r="AE199" s="53">
        <f>SUM(AH199:AS199)</f>
        <v>0</v>
      </c>
      <c r="AF199" s="54"/>
      <c r="AG199" s="55">
        <f>AD199-AE199-AF199</f>
        <v>0</v>
      </c>
      <c r="AH199" s="48">
        <f>SUMIFS('[6]白单流水  导入新模板'!$S:$S,'[6]白单流水  导入新模板'!$C:$C,$A$2,'[6]白单流水  导入新模板'!$AF:$AF,LEFT(LEFT($C$198,5),5),'[6]白单流水  导入新模板'!$AA:$AA,AH$3,'[6]白单流水  导入新模板'!$K:$K,$C199)</f>
        <v>0</v>
      </c>
      <c r="AI199" s="48">
        <f>SUMIFS('[6]白单流水  导入新模板'!$S:$S,'[6]白单流水  导入新模板'!$C:$C,$A$2,'[6]白单流水  导入新模板'!$AF:$AF,LEFT(LEFT($C$198,5),5),'[6]白单流水  导入新模板'!$AA:$AA,AI$3,'[6]白单流水  导入新模板'!$K:$K,$C199)</f>
        <v>0</v>
      </c>
      <c r="AJ199" s="48">
        <f>SUMIFS('[6]白单流水  导入新模板'!$S:$S,'[6]白单流水  导入新模板'!$C:$C,$A$2,'[6]白单流水  导入新模板'!$AF:$AF,LEFT(LEFT($C$198,5),5),'[6]白单流水  导入新模板'!$AA:$AA,AJ$3,'[6]白单流水  导入新模板'!$K:$K,$C199)</f>
        <v>0</v>
      </c>
      <c r="AK199" s="48">
        <f>SUMIFS('[6]白单流水  导入新模板'!$S:$S,'[6]白单流水  导入新模板'!$C:$C,$A$2,'[6]白单流水  导入新模板'!$AF:$AF,LEFT(LEFT($C$198,5),5),'[6]白单流水  导入新模板'!$AA:$AA,AK$3,'[6]白单流水  导入新模板'!$K:$K,$C199)</f>
        <v>0</v>
      </c>
      <c r="AL199" s="48">
        <f>SUMIFS('[6]白单流水  导入新模板'!$S:$S,'[6]白单流水  导入新模板'!$C:$C,$A$2,'[6]白单流水  导入新模板'!$AF:$AF,LEFT(LEFT($C$198,5),5),'[6]白单流水  导入新模板'!$AA:$AA,AL$3,'[6]白单流水  导入新模板'!$K:$K,$C199)</f>
        <v>0</v>
      </c>
      <c r="AM199" s="48">
        <f>SUMIFS('[6]白单流水  导入新模板'!$S:$S,'[6]白单流水  导入新模板'!$C:$C,$A$2,'[6]白单流水  导入新模板'!$AF:$AF,LEFT(LEFT($C$198,5),5),'[6]白单流水  导入新模板'!$AA:$AA,AM$3,'[6]白单流水  导入新模板'!$K:$K,$C199)</f>
        <v>0</v>
      </c>
      <c r="AN199" s="48">
        <f>SUMIFS('[6]白单流水  导入新模板'!$S:$S,'[6]白单流水  导入新模板'!$C:$C,$A$2,'[6]白单流水  导入新模板'!$AF:$AF,LEFT(LEFT($C$198,5),5),'[6]白单流水  导入新模板'!$AA:$AA,AN$3,'[6]白单流水  导入新模板'!$K:$K,$C199)</f>
        <v>0</v>
      </c>
      <c r="AO199" s="48">
        <f>SUMIFS('[6]白单流水  导入新模板'!$S:$S,'[6]白单流水  导入新模板'!$C:$C,$A$2,'[6]白单流水  导入新模板'!$AF:$AF,LEFT(LEFT($C$198,5),5),'[6]白单流水  导入新模板'!$AA:$AA,AO$3,'[6]白单流水  导入新模板'!$K:$K,$C199)</f>
        <v>0</v>
      </c>
      <c r="AP199" s="48">
        <f>SUMIFS('[6]白单流水  导入新模板'!$S:$S,'[6]白单流水  导入新模板'!$C:$C,$A$2,'[6]白单流水  导入新模板'!$AF:$AF,LEFT(LEFT($C$198,5),5),'[6]白单流水  导入新模板'!$AA:$AA,AP$3,'[6]白单流水  导入新模板'!$K:$K,$C199)</f>
        <v>0</v>
      </c>
      <c r="AQ199" s="48">
        <f>SUMIFS('[6]白单流水  导入新模板'!$S:$S,'[6]白单流水  导入新模板'!$C:$C,$A$2,'[6]白单流水  导入新模板'!$AF:$AF,LEFT(LEFT($C$198,5),5),'[6]白单流水  导入新模板'!$AA:$AA,AQ$3,'[6]白单流水  导入新模板'!$K:$K,$C199)</f>
        <v>0</v>
      </c>
      <c r="AR199" s="48">
        <f>SUMIFS('[6]白单流水  导入新模板'!$S:$S,'[6]白单流水  导入新模板'!$C:$C,$A$2,'[6]白单流水  导入新模板'!$AF:$AF,LEFT(LEFT($C$198,5),5),'[6]白单流水  导入新模板'!$AA:$AA,AR$3,'[6]白单流水  导入新模板'!$K:$K,$C199)</f>
        <v>0</v>
      </c>
      <c r="AS199" s="48">
        <f>SUMIFS('[6]白单流水  导入新模板'!$S:$S,'[6]白单流水  导入新模板'!$C:$C,$A$2,'[6]白单流水  导入新模板'!$AF:$AF,LEFT(LEFT($C$198,5),5),'[6]白单流水  导入新模板'!$AA:$AA,AS$3,'[6]白单流水  导入新模板'!$K:$K,$C199)</f>
        <v>0</v>
      </c>
      <c r="AT199" s="64"/>
    </row>
    <row r="200" ht="15.6" spans="1:47">
      <c r="A200" s="41"/>
      <c r="B200" s="62"/>
      <c r="C200" s="65" t="s">
        <v>59</v>
      </c>
      <c r="D200" s="43"/>
      <c r="E200" s="43"/>
      <c r="F200" s="63"/>
      <c r="G200" s="44"/>
      <c r="H200" s="44"/>
      <c r="I200" s="51">
        <f t="array" ref="I200">SUMPRODUCT(('[6]白单流水  导入新模板'!$C:$C=$A$2)*('[6]白单流水  导入新模板'!$AF:$AF=LEFT(LEFT($C$198,5),5))*('[6]白单流水  导入新模板'!$K:$K="代收")*(ISNUMBER(FIND(LEFT($C200,4),'[6]白单流水  导入新模板'!$M:$M,1))),'[6]白单流水  导入新模板'!$S:$S)</f>
        <v>0</v>
      </c>
      <c r="J200" s="44"/>
      <c r="K200" s="43"/>
      <c r="L200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导入新模板'!$K:$K,$C200)</f>
        <v>0</v>
      </c>
      <c r="M200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导入新模板'!$K:$K,$C200)</f>
        <v>0</v>
      </c>
      <c r="N200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导入新模板'!$K:$K,$C200)</f>
        <v>0</v>
      </c>
      <c r="O200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导入新模板'!$K:$K,$C200)</f>
        <v>0</v>
      </c>
      <c r="P200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导入新模板'!$K:$K,$C200)</f>
        <v>0</v>
      </c>
      <c r="Q200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导入新模板'!$K:$K,$C200)</f>
        <v>0</v>
      </c>
      <c r="R200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导入新模板'!$K:$K,$C200)</f>
        <v>0</v>
      </c>
      <c r="S200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导入新模板'!$K:$K,$C200)</f>
        <v>0</v>
      </c>
      <c r="T200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导入新模板'!$K:$K,$C200)</f>
        <v>0</v>
      </c>
      <c r="U200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导入新模板'!$K:$K,$C200)</f>
        <v>0</v>
      </c>
      <c r="V200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导入新模板'!$K:$K,$C200)</f>
        <v>0</v>
      </c>
      <c r="W200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导入新模板'!$K:$K,$C200)</f>
        <v>0</v>
      </c>
      <c r="X200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导入新模板'!$K:$K,$C200)</f>
        <v>0</v>
      </c>
      <c r="Y200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导入新模板'!$K:$K,$C200)</f>
        <v>0</v>
      </c>
      <c r="Z200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导入新模板'!$K:$K,$C200)</f>
        <v>0</v>
      </c>
      <c r="AA200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导入新模板'!$K:$K,$C200)</f>
        <v>0</v>
      </c>
      <c r="AB200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导入新模板'!$K:$K,$C200)</f>
        <v>0</v>
      </c>
      <c r="AC200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导入新模板'!$K:$K,$C200)</f>
        <v>0</v>
      </c>
      <c r="AD200" s="72"/>
      <c r="AE200" s="53">
        <f>SUM(AH200:AS200)</f>
        <v>0</v>
      </c>
      <c r="AF200" s="54"/>
      <c r="AG200" s="55">
        <f>AD200-AE200-AF200</f>
        <v>0</v>
      </c>
      <c r="AH200" s="48">
        <f>SUMIFS('[6]白单流水  导入新模板'!$S:$S,'[6]白单流水  导入新模板'!$C:$C,$A$2,'[6]白单流水  导入新模板'!$AF:$AF,LEFT(LEFT($C$198,5),5),'[6]白单流水  导入新模板'!$AA:$AA,AH$3,'[6]白单流水  导入新模板'!$K:$K,$C200)</f>
        <v>0</v>
      </c>
      <c r="AI200" s="48">
        <f>SUMIFS('[6]白单流水  导入新模板'!$S:$S,'[6]白单流水  导入新模板'!$C:$C,$A$2,'[6]白单流水  导入新模板'!$AF:$AF,LEFT(LEFT($C$198,5),5),'[6]白单流水  导入新模板'!$AA:$AA,AI$3,'[6]白单流水  导入新模板'!$K:$K,$C200)</f>
        <v>0</v>
      </c>
      <c r="AJ200" s="48">
        <f>SUMIFS('[6]白单流水  导入新模板'!$S:$S,'[6]白单流水  导入新模板'!$C:$C,$A$2,'[6]白单流水  导入新模板'!$AF:$AF,LEFT(LEFT($C$198,5),5),'[6]白单流水  导入新模板'!$AA:$AA,AJ$3,'[6]白单流水  导入新模板'!$K:$K,$C200)</f>
        <v>0</v>
      </c>
      <c r="AK200" s="48">
        <f>SUMIFS('[6]白单流水  导入新模板'!$S:$S,'[6]白单流水  导入新模板'!$C:$C,$A$2,'[6]白单流水  导入新模板'!$AF:$AF,LEFT(LEFT($C$198,5),5),'[6]白单流水  导入新模板'!$AA:$AA,AK$3,'[6]白单流水  导入新模板'!$K:$K,$C200)</f>
        <v>0</v>
      </c>
      <c r="AL200" s="48">
        <f>SUMIFS('[6]白单流水  导入新模板'!$S:$S,'[6]白单流水  导入新模板'!$C:$C,$A$2,'[6]白单流水  导入新模板'!$AF:$AF,LEFT(LEFT($C$198,5),5),'[6]白单流水  导入新模板'!$AA:$AA,AL$3,'[6]白单流水  导入新模板'!$K:$K,$C200)</f>
        <v>0</v>
      </c>
      <c r="AM200" s="48">
        <f>SUMIFS('[6]白单流水  导入新模板'!$S:$S,'[6]白单流水  导入新模板'!$C:$C,$A$2,'[6]白单流水  导入新模板'!$AF:$AF,LEFT(LEFT($C$198,5),5),'[6]白单流水  导入新模板'!$AA:$AA,AM$3,'[6]白单流水  导入新模板'!$K:$K,$C200)</f>
        <v>0</v>
      </c>
      <c r="AN200" s="48">
        <f>SUMIFS('[6]白单流水  导入新模板'!$S:$S,'[6]白单流水  导入新模板'!$C:$C,$A$2,'[6]白单流水  导入新模板'!$AF:$AF,LEFT(LEFT($C$198,5),5),'[6]白单流水  导入新模板'!$AA:$AA,AN$3,'[6]白单流水  导入新模板'!$K:$K,$C200)</f>
        <v>0</v>
      </c>
      <c r="AO200" s="48">
        <f>SUMIFS('[6]白单流水  导入新模板'!$S:$S,'[6]白单流水  导入新模板'!$C:$C,$A$2,'[6]白单流水  导入新模板'!$AF:$AF,LEFT(LEFT($C$198,5),5),'[6]白单流水  导入新模板'!$AA:$AA,AO$3,'[6]白单流水  导入新模板'!$K:$K,$C200)</f>
        <v>0</v>
      </c>
      <c r="AP200" s="48">
        <f>SUMIFS('[6]白单流水  导入新模板'!$S:$S,'[6]白单流水  导入新模板'!$C:$C,$A$2,'[6]白单流水  导入新模板'!$AF:$AF,LEFT(LEFT($C$198,5),5),'[6]白单流水  导入新模板'!$AA:$AA,AP$3,'[6]白单流水  导入新模板'!$K:$K,$C200)</f>
        <v>0</v>
      </c>
      <c r="AQ200" s="48">
        <f>SUMIFS('[6]白单流水  导入新模板'!$S:$S,'[6]白单流水  导入新模板'!$C:$C,$A$2,'[6]白单流水  导入新模板'!$AF:$AF,LEFT(LEFT($C$198,5),5),'[6]白单流水  导入新模板'!$AA:$AA,AQ$3,'[6]白单流水  导入新模板'!$K:$K,$C200)</f>
        <v>0</v>
      </c>
      <c r="AR200" s="48">
        <f>SUMIFS('[6]白单流水  导入新模板'!$S:$S,'[6]白单流水  导入新模板'!$C:$C,$A$2,'[6]白单流水  导入新模板'!$AF:$AF,LEFT(LEFT($C$198,5),5),'[6]白单流水  导入新模板'!$AA:$AA,AR$3,'[6]白单流水  导入新模板'!$K:$K,$C200)</f>
        <v>0</v>
      </c>
      <c r="AS200" s="48">
        <f>SUMIFS('[6]白单流水  导入新模板'!$S:$S,'[6]白单流水  导入新模板'!$C:$C,$A$2,'[6]白单流水  导入新模板'!$AF:$AF,LEFT(LEFT($C$198,5),5),'[6]白单流水  导入新模板'!$AA:$AA,AS$3,'[6]白单流水  导入新模板'!$K:$K,$C200)</f>
        <v>0</v>
      </c>
      <c r="AT200" s="64"/>
    </row>
    <row r="201" ht="15.6" spans="1:47">
      <c r="A201" s="41"/>
      <c r="B201" s="62"/>
      <c r="C201" s="65" t="s">
        <v>60</v>
      </c>
      <c r="D201" s="43"/>
      <c r="E201" s="43"/>
      <c r="F201" s="63"/>
      <c r="G201" s="44"/>
      <c r="H201" s="44"/>
      <c r="I201" s="51">
        <f t="array" ref="I201">SUMPRODUCT(('[6]白单流水  导入新模板'!$C:$C=$A$2)*('[6]白单流水  导入新模板'!$AF:$AF=LEFT(LEFT($C$198,5),5))*('[6]白单流水  导入新模板'!$K:$K="代收")*(ISNUMBER(FIND(LEFT($C201,4),'[6]白单流水  导入新模板'!$M:$M,1))),'[6]白单流水  导入新模板'!$S:$S)</f>
        <v>0</v>
      </c>
      <c r="J201" s="44"/>
      <c r="K201" s="43"/>
      <c r="L201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导入新模板'!$K:$K,$C201)</f>
        <v>0</v>
      </c>
      <c r="M201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导入新模板'!$K:$K,$C201)</f>
        <v>0</v>
      </c>
      <c r="N201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导入新模板'!$K:$K,$C201)</f>
        <v>0</v>
      </c>
      <c r="O201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导入新模板'!$K:$K,$C201)</f>
        <v>0</v>
      </c>
      <c r="P201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导入新模板'!$K:$K,$C201)</f>
        <v>0</v>
      </c>
      <c r="Q201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导入新模板'!$K:$K,$C201)</f>
        <v>0</v>
      </c>
      <c r="R201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导入新模板'!$K:$K,$C201)</f>
        <v>0</v>
      </c>
      <c r="S201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导入新模板'!$K:$K,$C201)</f>
        <v>0</v>
      </c>
      <c r="T201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导入新模板'!$K:$K,$C201)</f>
        <v>0</v>
      </c>
      <c r="U201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导入新模板'!$K:$K,$C201)</f>
        <v>0</v>
      </c>
      <c r="V201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导入新模板'!$K:$K,$C201)</f>
        <v>0</v>
      </c>
      <c r="W201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导入新模板'!$K:$K,$C201)</f>
        <v>0</v>
      </c>
      <c r="X201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导入新模板'!$K:$K,$C201)</f>
        <v>0</v>
      </c>
      <c r="Y201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导入新模板'!$K:$K,$C201)</f>
        <v>0</v>
      </c>
      <c r="Z201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导入新模板'!$K:$K,$C201)</f>
        <v>0</v>
      </c>
      <c r="AA201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导入新模板'!$K:$K,$C201)</f>
        <v>0</v>
      </c>
      <c r="AB201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导入新模板'!$K:$K,$C201)</f>
        <v>0</v>
      </c>
      <c r="AC201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导入新模板'!$K:$K,$C201)</f>
        <v>0</v>
      </c>
      <c r="AD201" s="72"/>
      <c r="AE201" s="53">
        <f>SUM(AH201:AS201)</f>
        <v>0</v>
      </c>
      <c r="AF201" s="54"/>
      <c r="AG201" s="55">
        <f>AD201-AE201-AF201</f>
        <v>0</v>
      </c>
      <c r="AH201" s="48">
        <f>SUMIFS('[6]白单流水  导入新模板'!$S:$S,'[6]白单流水  导入新模板'!$C:$C,$A$2,'[6]白单流水  导入新模板'!$AF:$AF,LEFT(LEFT($C$198,5),5),'[6]白单流水  导入新模板'!$AA:$AA,AH$3,'[6]白单流水  导入新模板'!$K:$K,$C201)</f>
        <v>0</v>
      </c>
      <c r="AI201" s="48">
        <f>SUMIFS('[6]白单流水  导入新模板'!$S:$S,'[6]白单流水  导入新模板'!$C:$C,$A$2,'[6]白单流水  导入新模板'!$AF:$AF,LEFT(LEFT($C$198,5),5),'[6]白单流水  导入新模板'!$AA:$AA,AI$3,'[6]白单流水  导入新模板'!$K:$K,$C201)</f>
        <v>0</v>
      </c>
      <c r="AJ201" s="48">
        <f>SUMIFS('[6]白单流水  导入新模板'!$S:$S,'[6]白单流水  导入新模板'!$C:$C,$A$2,'[6]白单流水  导入新模板'!$AF:$AF,LEFT(LEFT($C$198,5),5),'[6]白单流水  导入新模板'!$AA:$AA,AJ$3,'[6]白单流水  导入新模板'!$K:$K,$C201)</f>
        <v>0</v>
      </c>
      <c r="AK201" s="48">
        <f>SUMIFS('[6]白单流水  导入新模板'!$S:$S,'[6]白单流水  导入新模板'!$C:$C,$A$2,'[6]白单流水  导入新模板'!$AF:$AF,LEFT(LEFT($C$198,5),5),'[6]白单流水  导入新模板'!$AA:$AA,AK$3,'[6]白单流水  导入新模板'!$K:$K,$C201)</f>
        <v>0</v>
      </c>
      <c r="AL201" s="48">
        <f>SUMIFS('[6]白单流水  导入新模板'!$S:$S,'[6]白单流水  导入新模板'!$C:$C,$A$2,'[6]白单流水  导入新模板'!$AF:$AF,LEFT(LEFT($C$198,5),5),'[6]白单流水  导入新模板'!$AA:$AA,AL$3,'[6]白单流水  导入新模板'!$K:$K,$C201)</f>
        <v>0</v>
      </c>
      <c r="AM201" s="48">
        <f>SUMIFS('[6]白单流水  导入新模板'!$S:$S,'[6]白单流水  导入新模板'!$C:$C,$A$2,'[6]白单流水  导入新模板'!$AF:$AF,LEFT(LEFT($C$198,5),5),'[6]白单流水  导入新模板'!$AA:$AA,AM$3,'[6]白单流水  导入新模板'!$K:$K,$C201)</f>
        <v>0</v>
      </c>
      <c r="AN201" s="48">
        <f>SUMIFS('[6]白单流水  导入新模板'!$S:$S,'[6]白单流水  导入新模板'!$C:$C,$A$2,'[6]白单流水  导入新模板'!$AF:$AF,LEFT(LEFT($C$198,5),5),'[6]白单流水  导入新模板'!$AA:$AA,AN$3,'[6]白单流水  导入新模板'!$K:$K,$C201)</f>
        <v>0</v>
      </c>
      <c r="AO201" s="48">
        <f>SUMIFS('[6]白单流水  导入新模板'!$S:$S,'[6]白单流水  导入新模板'!$C:$C,$A$2,'[6]白单流水  导入新模板'!$AF:$AF,LEFT(LEFT($C$198,5),5),'[6]白单流水  导入新模板'!$AA:$AA,AO$3,'[6]白单流水  导入新模板'!$K:$K,$C201)</f>
        <v>0</v>
      </c>
      <c r="AP201" s="48">
        <f>SUMIFS('[6]白单流水  导入新模板'!$S:$S,'[6]白单流水  导入新模板'!$C:$C,$A$2,'[6]白单流水  导入新模板'!$AF:$AF,LEFT(LEFT($C$198,5),5),'[6]白单流水  导入新模板'!$AA:$AA,AP$3,'[6]白单流水  导入新模板'!$K:$K,$C201)</f>
        <v>0</v>
      </c>
      <c r="AQ201" s="48">
        <f>SUMIFS('[6]白单流水  导入新模板'!$S:$S,'[6]白单流水  导入新模板'!$C:$C,$A$2,'[6]白单流水  导入新模板'!$AF:$AF,LEFT(LEFT($C$198,5),5),'[6]白单流水  导入新模板'!$AA:$AA,AQ$3,'[6]白单流水  导入新模板'!$K:$K,$C201)</f>
        <v>0</v>
      </c>
      <c r="AR201" s="48">
        <f>SUMIFS('[6]白单流水  导入新模板'!$S:$S,'[6]白单流水  导入新模板'!$C:$C,$A$2,'[6]白单流水  导入新模板'!$AF:$AF,LEFT(LEFT($C$198,5),5),'[6]白单流水  导入新模板'!$AA:$AA,AR$3,'[6]白单流水  导入新模板'!$K:$K,$C201)</f>
        <v>0</v>
      </c>
      <c r="AS201" s="48">
        <f>SUMIFS('[6]白单流水  导入新模板'!$S:$S,'[6]白单流水  导入新模板'!$C:$C,$A$2,'[6]白单流水  导入新模板'!$AF:$AF,LEFT(LEFT($C$198,5),5),'[6]白单流水  导入新模板'!$AA:$AA,AS$3,'[6]白单流水  导入新模板'!$K:$K,$C201)</f>
        <v>0</v>
      </c>
      <c r="AT201" s="64"/>
    </row>
    <row r="202" ht="15.6" spans="1:47">
      <c r="A202" s="41"/>
      <c r="B202" s="62"/>
      <c r="C202" s="65" t="s">
        <v>61</v>
      </c>
      <c r="D202" s="43"/>
      <c r="E202" s="43"/>
      <c r="F202" s="63"/>
      <c r="G202" s="44"/>
      <c r="H202" s="44"/>
      <c r="I202" s="51">
        <f t="array" ref="I202">SUMPRODUCT(('[6]白单流水  导入新模板'!$C:$C=$A$2)*('[6]白单流水  导入新模板'!$AF:$AF=LEFT(LEFT($C$198,5),5))*('[6]白单流水  导入新模板'!$K:$K="代收")*(ISNUMBER(FIND(LEFT($C202,4),'[6]白单流水  导入新模板'!$M:$M,1))),'[6]白单流水  导入新模板'!$S:$S)</f>
        <v>0</v>
      </c>
      <c r="J202" s="44"/>
      <c r="K202" s="43"/>
      <c r="L202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导入新模板'!$K:$K,$C202)</f>
        <v>0</v>
      </c>
      <c r="M202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导入新模板'!$K:$K,$C202)</f>
        <v>0</v>
      </c>
      <c r="N202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导入新模板'!$K:$K,$C202)</f>
        <v>0</v>
      </c>
      <c r="O202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导入新模板'!$K:$K,$C202)</f>
        <v>0</v>
      </c>
      <c r="P202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导入新模板'!$K:$K,$C202)</f>
        <v>0</v>
      </c>
      <c r="Q202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导入新模板'!$K:$K,$C202)</f>
        <v>0</v>
      </c>
      <c r="R202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导入新模板'!$K:$K,$C202)</f>
        <v>0</v>
      </c>
      <c r="S202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导入新模板'!$K:$K,$C202)</f>
        <v>0</v>
      </c>
      <c r="T202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导入新模板'!$K:$K,$C202)</f>
        <v>0</v>
      </c>
      <c r="U202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导入新模板'!$K:$K,$C202)</f>
        <v>0</v>
      </c>
      <c r="V202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导入新模板'!$K:$K,$C202)</f>
        <v>0</v>
      </c>
      <c r="W202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导入新模板'!$K:$K,$C202)</f>
        <v>0</v>
      </c>
      <c r="X202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导入新模板'!$K:$K,$C202)</f>
        <v>0</v>
      </c>
      <c r="Y202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导入新模板'!$K:$K,$C202)</f>
        <v>0</v>
      </c>
      <c r="Z202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导入新模板'!$K:$K,$C202)</f>
        <v>0</v>
      </c>
      <c r="AA202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导入新模板'!$K:$K,$C202)</f>
        <v>0</v>
      </c>
      <c r="AB202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导入新模板'!$K:$K,$C202)</f>
        <v>0</v>
      </c>
      <c r="AC202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导入新模板'!$K:$K,$C202)</f>
        <v>0</v>
      </c>
      <c r="AD202" s="72"/>
      <c r="AE202" s="53">
        <f>SUM(AH202:AS202)</f>
        <v>0</v>
      </c>
      <c r="AF202" s="54"/>
      <c r="AG202" s="55">
        <f>AD202-AE202-AF202</f>
        <v>0</v>
      </c>
      <c r="AH202" s="48">
        <f>SUMIFS('[6]白单流水  导入新模板'!$S:$S,'[6]白单流水  导入新模板'!$C:$C,$A$2,'[6]白单流水  导入新模板'!$AF:$AF,LEFT(LEFT($C$198,5),5),'[6]白单流水  导入新模板'!$AA:$AA,AH$3,'[6]白单流水  导入新模板'!$K:$K,$C202)</f>
        <v>0</v>
      </c>
      <c r="AI202" s="48">
        <f>SUMIFS('[6]白单流水  导入新模板'!$S:$S,'[6]白单流水  导入新模板'!$C:$C,$A$2,'[6]白单流水  导入新模板'!$AF:$AF,LEFT(LEFT($C$198,5),5),'[6]白单流水  导入新模板'!$AA:$AA,AI$3,'[6]白单流水  导入新模板'!$K:$K,$C202)</f>
        <v>0</v>
      </c>
      <c r="AJ202" s="48">
        <f>SUMIFS('[6]白单流水  导入新模板'!$S:$S,'[6]白单流水  导入新模板'!$C:$C,$A$2,'[6]白单流水  导入新模板'!$AF:$AF,LEFT(LEFT($C$198,5),5),'[6]白单流水  导入新模板'!$AA:$AA,AJ$3,'[6]白单流水  导入新模板'!$K:$K,$C202)</f>
        <v>0</v>
      </c>
      <c r="AK202" s="48">
        <f>SUMIFS('[6]白单流水  导入新模板'!$S:$S,'[6]白单流水  导入新模板'!$C:$C,$A$2,'[6]白单流水  导入新模板'!$AF:$AF,LEFT(LEFT($C$198,5),5),'[6]白单流水  导入新模板'!$AA:$AA,AK$3,'[6]白单流水  导入新模板'!$K:$K,$C202)</f>
        <v>0</v>
      </c>
      <c r="AL202" s="48">
        <f>SUMIFS('[6]白单流水  导入新模板'!$S:$S,'[6]白单流水  导入新模板'!$C:$C,$A$2,'[6]白单流水  导入新模板'!$AF:$AF,LEFT(LEFT($C$198,5),5),'[6]白单流水  导入新模板'!$AA:$AA,AL$3,'[6]白单流水  导入新模板'!$K:$K,$C202)</f>
        <v>0</v>
      </c>
      <c r="AM202" s="48">
        <f>SUMIFS('[6]白单流水  导入新模板'!$S:$S,'[6]白单流水  导入新模板'!$C:$C,$A$2,'[6]白单流水  导入新模板'!$AF:$AF,LEFT(LEFT($C$198,5),5),'[6]白单流水  导入新模板'!$AA:$AA,AM$3,'[6]白单流水  导入新模板'!$K:$K,$C202)</f>
        <v>0</v>
      </c>
      <c r="AN202" s="48">
        <f>SUMIFS('[6]白单流水  导入新模板'!$S:$S,'[6]白单流水  导入新模板'!$C:$C,$A$2,'[6]白单流水  导入新模板'!$AF:$AF,LEFT(LEFT($C$198,5),5),'[6]白单流水  导入新模板'!$AA:$AA,AN$3,'[6]白单流水  导入新模板'!$K:$K,$C202)</f>
        <v>0</v>
      </c>
      <c r="AO202" s="48">
        <f>SUMIFS('[6]白单流水  导入新模板'!$S:$S,'[6]白单流水  导入新模板'!$C:$C,$A$2,'[6]白单流水  导入新模板'!$AF:$AF,LEFT(LEFT($C$198,5),5),'[6]白单流水  导入新模板'!$AA:$AA,AO$3,'[6]白单流水  导入新模板'!$K:$K,$C202)</f>
        <v>0</v>
      </c>
      <c r="AP202" s="48">
        <f>SUMIFS('[6]白单流水  导入新模板'!$S:$S,'[6]白单流水  导入新模板'!$C:$C,$A$2,'[6]白单流水  导入新模板'!$AF:$AF,LEFT(LEFT($C$198,5),5),'[6]白单流水  导入新模板'!$AA:$AA,AP$3,'[6]白单流水  导入新模板'!$K:$K,$C202)</f>
        <v>0</v>
      </c>
      <c r="AQ202" s="48">
        <f>SUMIFS('[6]白单流水  导入新模板'!$S:$S,'[6]白单流水  导入新模板'!$C:$C,$A$2,'[6]白单流水  导入新模板'!$AF:$AF,LEFT(LEFT($C$198,5),5),'[6]白单流水  导入新模板'!$AA:$AA,AQ$3,'[6]白单流水  导入新模板'!$K:$K,$C202)</f>
        <v>0</v>
      </c>
      <c r="AR202" s="48">
        <f>SUMIFS('[6]白单流水  导入新模板'!$S:$S,'[6]白单流水  导入新模板'!$C:$C,$A$2,'[6]白单流水  导入新模板'!$AF:$AF,LEFT(LEFT($C$198,5),5),'[6]白单流水  导入新模板'!$AA:$AA,AR$3,'[6]白单流水  导入新模板'!$K:$K,$C202)</f>
        <v>0</v>
      </c>
      <c r="AS202" s="48">
        <f>SUMIFS('[6]白单流水  导入新模板'!$S:$S,'[6]白单流水  导入新模板'!$C:$C,$A$2,'[6]白单流水  导入新模板'!$AF:$AF,LEFT(LEFT($C$198,5),5),'[6]白单流水  导入新模板'!$AA:$AA,AS$3,'[6]白单流水  导入新模板'!$K:$K,$C202)</f>
        <v>0</v>
      </c>
      <c r="AT202" s="64"/>
    </row>
    <row r="203" ht="15.6" spans="1:47">
      <c r="A203" s="73"/>
      <c r="B203" s="62"/>
      <c r="C203" s="65" t="s">
        <v>62</v>
      </c>
      <c r="D203" s="66"/>
      <c r="E203" s="66"/>
      <c r="F203" s="67"/>
      <c r="G203" s="68"/>
      <c r="H203" s="68"/>
      <c r="I203" s="51">
        <f t="array" ref="I203">SUMPRODUCT(('[6]白单流水  导入新模板'!$C:$C=$A$2)*('[6]白单流水  导入新模板'!$AF:$AF=LEFT(LEFT($C$198,5),5))*('[6]白单流水  导入新模板'!$K:$K="代收")*(ISNUMBER(FIND(LEFT($C203,4),'[6]白单流水  导入新模板'!$M:$M,1))),'[6]白单流水  导入新模板'!$S:$S)</f>
        <v>0</v>
      </c>
      <c r="J203" s="68"/>
      <c r="K203" s="66"/>
      <c r="L203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导入新模板'!$K:$K,$C203)</f>
        <v>0</v>
      </c>
      <c r="M203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导入新模板'!$K:$K,$C203)</f>
        <v>0</v>
      </c>
      <c r="N203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导入新模板'!$K:$K,$C203)</f>
        <v>0</v>
      </c>
      <c r="O203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导入新模板'!$K:$K,$C203)</f>
        <v>0</v>
      </c>
      <c r="P203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导入新模板'!$K:$K,$C203)</f>
        <v>0</v>
      </c>
      <c r="Q203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导入新模板'!$K:$K,$C203)</f>
        <v>0</v>
      </c>
      <c r="R203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导入新模板'!$K:$K,$C203)</f>
        <v>0</v>
      </c>
      <c r="S203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导入新模板'!$K:$K,$C203)</f>
        <v>0</v>
      </c>
      <c r="T203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导入新模板'!$K:$K,$C203)</f>
        <v>0</v>
      </c>
      <c r="U203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导入新模板'!$K:$K,$C203)</f>
        <v>0</v>
      </c>
      <c r="V203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导入新模板'!$K:$K,$C203)</f>
        <v>0</v>
      </c>
      <c r="W203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导入新模板'!$K:$K,$C203)</f>
        <v>0</v>
      </c>
      <c r="X203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导入新模板'!$K:$K,$C203)</f>
        <v>0</v>
      </c>
      <c r="Y203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导入新模板'!$K:$K,$C203)</f>
        <v>0</v>
      </c>
      <c r="Z203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导入新模板'!$K:$K,$C203)</f>
        <v>0</v>
      </c>
      <c r="AA203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导入新模板'!$K:$K,$C203)</f>
        <v>0</v>
      </c>
      <c r="AB203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导入新模板'!$K:$K,$C203)</f>
        <v>0</v>
      </c>
      <c r="AC203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导入新模板'!$K:$K,$C203)</f>
        <v>0</v>
      </c>
      <c r="AD203" s="74"/>
      <c r="AE203" s="53">
        <f>SUM(AH203:AS203)</f>
        <v>0</v>
      </c>
      <c r="AF203" s="54"/>
      <c r="AG203" s="55">
        <f>AD203-AE203-AF203</f>
        <v>0</v>
      </c>
      <c r="AH203" s="48">
        <f>SUMIFS('[6]白单流水  导入新模板'!$S:$S,'[6]白单流水  导入新模板'!$C:$C,$A$2,'[6]白单流水  导入新模板'!$AF:$AF,LEFT(LEFT($C$198,5),5),'[6]白单流水  导入新模板'!$AA:$AA,AH$3,'[6]白单流水  导入新模板'!$K:$K,$C203)</f>
        <v>0</v>
      </c>
      <c r="AI203" s="48">
        <f>SUMIFS('[6]白单流水  导入新模板'!$S:$S,'[6]白单流水  导入新模板'!$C:$C,$A$2,'[6]白单流水  导入新模板'!$AF:$AF,LEFT(LEFT($C$198,5),5),'[6]白单流水  导入新模板'!$AA:$AA,AI$3,'[6]白单流水  导入新模板'!$K:$K,$C203)</f>
        <v>0</v>
      </c>
      <c r="AJ203" s="48">
        <f>SUMIFS('[6]白单流水  导入新模板'!$S:$S,'[6]白单流水  导入新模板'!$C:$C,$A$2,'[6]白单流水  导入新模板'!$AF:$AF,LEFT(LEFT($C$198,5),5),'[6]白单流水  导入新模板'!$AA:$AA,AJ$3,'[6]白单流水  导入新模板'!$K:$K,$C203)</f>
        <v>0</v>
      </c>
      <c r="AK203" s="48">
        <f>SUMIFS('[6]白单流水  导入新模板'!$S:$S,'[6]白单流水  导入新模板'!$C:$C,$A$2,'[6]白单流水  导入新模板'!$AF:$AF,LEFT(LEFT($C$198,5),5),'[6]白单流水  导入新模板'!$AA:$AA,AK$3,'[6]白单流水  导入新模板'!$K:$K,$C203)</f>
        <v>0</v>
      </c>
      <c r="AL203" s="48">
        <f>SUMIFS('[6]白单流水  导入新模板'!$S:$S,'[6]白单流水  导入新模板'!$C:$C,$A$2,'[6]白单流水  导入新模板'!$AF:$AF,LEFT(LEFT($C$198,5),5),'[6]白单流水  导入新模板'!$AA:$AA,AL$3,'[6]白单流水  导入新模板'!$K:$K,$C203)</f>
        <v>0</v>
      </c>
      <c r="AM203" s="48">
        <f>SUMIFS('[6]白单流水  导入新模板'!$S:$S,'[6]白单流水  导入新模板'!$C:$C,$A$2,'[6]白单流水  导入新模板'!$AF:$AF,LEFT(LEFT($C$198,5),5),'[6]白单流水  导入新模板'!$AA:$AA,AM$3,'[6]白单流水  导入新模板'!$K:$K,$C203)</f>
        <v>0</v>
      </c>
      <c r="AN203" s="48">
        <f>SUMIFS('[6]白单流水  导入新模板'!$S:$S,'[6]白单流水  导入新模板'!$C:$C,$A$2,'[6]白单流水  导入新模板'!$AF:$AF,LEFT(LEFT($C$198,5),5),'[6]白单流水  导入新模板'!$AA:$AA,AN$3,'[6]白单流水  导入新模板'!$K:$K,$C203)</f>
        <v>0</v>
      </c>
      <c r="AO203" s="48">
        <f>SUMIFS('[6]白单流水  导入新模板'!$S:$S,'[6]白单流水  导入新模板'!$C:$C,$A$2,'[6]白单流水  导入新模板'!$AF:$AF,LEFT(LEFT($C$198,5),5),'[6]白单流水  导入新模板'!$AA:$AA,AO$3,'[6]白单流水  导入新模板'!$K:$K,$C203)</f>
        <v>0</v>
      </c>
      <c r="AP203" s="48">
        <f>SUMIFS('[6]白单流水  导入新模板'!$S:$S,'[6]白单流水  导入新模板'!$C:$C,$A$2,'[6]白单流水  导入新模板'!$AF:$AF,LEFT(LEFT($C$198,5),5),'[6]白单流水  导入新模板'!$AA:$AA,AP$3,'[6]白单流水  导入新模板'!$K:$K,$C203)</f>
        <v>0</v>
      </c>
      <c r="AQ203" s="48">
        <f>SUMIFS('[6]白单流水  导入新模板'!$S:$S,'[6]白单流水  导入新模板'!$C:$C,$A$2,'[6]白单流水  导入新模板'!$AF:$AF,LEFT(LEFT($C$198,5),5),'[6]白单流水  导入新模板'!$AA:$AA,AQ$3,'[6]白单流水  导入新模板'!$K:$K,$C203)</f>
        <v>0</v>
      </c>
      <c r="AR203" s="48">
        <f>SUMIFS('[6]白单流水  导入新模板'!$S:$S,'[6]白单流水  导入新模板'!$C:$C,$A$2,'[6]白单流水  导入新模板'!$AF:$AF,LEFT(LEFT($C$198,5),5),'[6]白单流水  导入新模板'!$AA:$AA,AR$3,'[6]白单流水  导入新模板'!$K:$K,$C203)</f>
        <v>0</v>
      </c>
      <c r="AS203" s="48">
        <f>SUMIFS('[6]白单流水  导入新模板'!$S:$S,'[6]白单流水  导入新模板'!$C:$C,$A$2,'[6]白单流水  导入新模板'!$AF:$AF,LEFT(LEFT($C$198,5),5),'[6]白单流水  导入新模板'!$AA:$AA,AS$3,'[6]白单流水  导入新模板'!$K:$K,$C203)</f>
        <v>0</v>
      </c>
      <c r="AT203" s="69"/>
    </row>
    <row r="204" ht="15.6" spans="1:47">
      <c r="A204" s="41"/>
      <c r="B204" s="62"/>
      <c r="C204" s="65" t="s">
        <v>63</v>
      </c>
      <c r="D204" s="43"/>
      <c r="E204" s="43"/>
      <c r="F204" s="63"/>
      <c r="G204" s="44"/>
      <c r="H204" s="44"/>
      <c r="I204" s="51">
        <f t="array" ref="I204">SUMPRODUCT(('[6]白单流水  导入新模板'!$C:$C=$A$2)*('[6]白单流水  导入新模板'!$AF:$AF=LEFT(LEFT($C$198,5),5))*('[6]白单流水  导入新模板'!$K:$K="代收")*(ISNUMBER(FIND(LEFT($C204,4),'[6]白单流水  导入新模板'!$M:$M,1))),'[6]白单流水  导入新模板'!$S:$S)</f>
        <v>0</v>
      </c>
      <c r="J204" s="44"/>
      <c r="K204" s="43"/>
      <c r="L204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导入新模板'!$K:$K,$C204)</f>
        <v>0</v>
      </c>
      <c r="M204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导入新模板'!$K:$K,$C204)</f>
        <v>0</v>
      </c>
      <c r="N204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导入新模板'!$K:$K,$C204)</f>
        <v>0</v>
      </c>
      <c r="O204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导入新模板'!$K:$K,$C204)</f>
        <v>0</v>
      </c>
      <c r="P204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导入新模板'!$K:$K,$C204)</f>
        <v>0</v>
      </c>
      <c r="Q204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导入新模板'!$K:$K,$C204)</f>
        <v>0</v>
      </c>
      <c r="R204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导入新模板'!$K:$K,$C204)</f>
        <v>0</v>
      </c>
      <c r="S204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导入新模板'!$K:$K,$C204)</f>
        <v>0</v>
      </c>
      <c r="T204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导入新模板'!$K:$K,$C204)</f>
        <v>0</v>
      </c>
      <c r="U204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导入新模板'!$K:$K,$C204)</f>
        <v>0</v>
      </c>
      <c r="V204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导入新模板'!$K:$K,$C204)</f>
        <v>0</v>
      </c>
      <c r="W204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导入新模板'!$K:$K,$C204)</f>
        <v>0</v>
      </c>
      <c r="X204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导入新模板'!$K:$K,$C204)</f>
        <v>0</v>
      </c>
      <c r="Y204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导入新模板'!$K:$K,$C204)</f>
        <v>0</v>
      </c>
      <c r="Z204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导入新模板'!$K:$K,$C204)</f>
        <v>0</v>
      </c>
      <c r="AA204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导入新模板'!$K:$K,$C204)</f>
        <v>0</v>
      </c>
      <c r="AB204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导入新模板'!$K:$K,$C204)</f>
        <v>0</v>
      </c>
      <c r="AC204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导入新模板'!$K:$K,$C204)</f>
        <v>0</v>
      </c>
      <c r="AD204" s="72"/>
      <c r="AE204" s="53">
        <f>SUM(AH204:AS204)</f>
        <v>0</v>
      </c>
      <c r="AF204" s="54"/>
      <c r="AG204" s="55">
        <f>AD204-AE204-AF204</f>
        <v>0</v>
      </c>
      <c r="AH204" s="48">
        <f>SUMIFS('[6]白单流水  导入新模板'!$S:$S,'[6]白单流水  导入新模板'!$C:$C,$A$2,'[6]白单流水  导入新模板'!$AF:$AF,LEFT(LEFT($C$198,5),5),'[6]白单流水  导入新模板'!$AA:$AA,AH$3,'[6]白单流水  导入新模板'!$K:$K,$C204)</f>
        <v>0</v>
      </c>
      <c r="AI204" s="48">
        <f>SUMIFS('[6]白单流水  导入新模板'!$S:$S,'[6]白单流水  导入新模板'!$C:$C,$A$2,'[6]白单流水  导入新模板'!$AF:$AF,LEFT(LEFT($C$198,5),5),'[6]白单流水  导入新模板'!$AA:$AA,AI$3,'[6]白单流水  导入新模板'!$K:$K,$C204)</f>
        <v>0</v>
      </c>
      <c r="AJ204" s="48">
        <f>SUMIFS('[6]白单流水  导入新模板'!$S:$S,'[6]白单流水  导入新模板'!$C:$C,$A$2,'[6]白单流水  导入新模板'!$AF:$AF,LEFT(LEFT($C$198,5),5),'[6]白单流水  导入新模板'!$AA:$AA,AJ$3,'[6]白单流水  导入新模板'!$K:$K,$C204)</f>
        <v>0</v>
      </c>
      <c r="AK204" s="48">
        <f>SUMIFS('[6]白单流水  导入新模板'!$S:$S,'[6]白单流水  导入新模板'!$C:$C,$A$2,'[6]白单流水  导入新模板'!$AF:$AF,LEFT(LEFT($C$198,5),5),'[6]白单流水  导入新模板'!$AA:$AA,AK$3,'[6]白单流水  导入新模板'!$K:$K,$C204)</f>
        <v>0</v>
      </c>
      <c r="AL204" s="48">
        <f>SUMIFS('[6]白单流水  导入新模板'!$S:$S,'[6]白单流水  导入新模板'!$C:$C,$A$2,'[6]白单流水  导入新模板'!$AF:$AF,LEFT(LEFT($C$198,5),5),'[6]白单流水  导入新模板'!$AA:$AA,AL$3,'[6]白单流水  导入新模板'!$K:$K,$C204)</f>
        <v>0</v>
      </c>
      <c r="AM204" s="48">
        <f>SUMIFS('[6]白单流水  导入新模板'!$S:$S,'[6]白单流水  导入新模板'!$C:$C,$A$2,'[6]白单流水  导入新模板'!$AF:$AF,LEFT(LEFT($C$198,5),5),'[6]白单流水  导入新模板'!$AA:$AA,AM$3,'[6]白单流水  导入新模板'!$K:$K,$C204)</f>
        <v>0</v>
      </c>
      <c r="AN204" s="48">
        <f>SUMIFS('[6]白单流水  导入新模板'!$S:$S,'[6]白单流水  导入新模板'!$C:$C,$A$2,'[6]白单流水  导入新模板'!$AF:$AF,LEFT(LEFT($C$198,5),5),'[6]白单流水  导入新模板'!$AA:$AA,AN$3,'[6]白单流水  导入新模板'!$K:$K,$C204)</f>
        <v>0</v>
      </c>
      <c r="AO204" s="48">
        <f>SUMIFS('[6]白单流水  导入新模板'!$S:$S,'[6]白单流水  导入新模板'!$C:$C,$A$2,'[6]白单流水  导入新模板'!$AF:$AF,LEFT(LEFT($C$198,5),5),'[6]白单流水  导入新模板'!$AA:$AA,AO$3,'[6]白单流水  导入新模板'!$K:$K,$C204)</f>
        <v>0</v>
      </c>
      <c r="AP204" s="48">
        <f>SUMIFS('[6]白单流水  导入新模板'!$S:$S,'[6]白单流水  导入新模板'!$C:$C,$A$2,'[6]白单流水  导入新模板'!$AF:$AF,LEFT(LEFT($C$198,5),5),'[6]白单流水  导入新模板'!$AA:$AA,AP$3,'[6]白单流水  导入新模板'!$K:$K,$C204)</f>
        <v>0</v>
      </c>
      <c r="AQ204" s="48">
        <f>SUMIFS('[6]白单流水  导入新模板'!$S:$S,'[6]白单流水  导入新模板'!$C:$C,$A$2,'[6]白单流水  导入新模板'!$AF:$AF,LEFT(LEFT($C$198,5),5),'[6]白单流水  导入新模板'!$AA:$AA,AQ$3,'[6]白单流水  导入新模板'!$K:$K,$C204)</f>
        <v>0</v>
      </c>
      <c r="AR204" s="48">
        <f>SUMIFS('[6]白单流水  导入新模板'!$S:$S,'[6]白单流水  导入新模板'!$C:$C,$A$2,'[6]白单流水  导入新模板'!$AF:$AF,LEFT(LEFT($C$198,5),5),'[6]白单流水  导入新模板'!$AA:$AA,AR$3,'[6]白单流水  导入新模板'!$K:$K,$C204)</f>
        <v>0</v>
      </c>
      <c r="AS204" s="48">
        <f>SUMIFS('[6]白单流水  导入新模板'!$S:$S,'[6]白单流水  导入新模板'!$C:$C,$A$2,'[6]白单流水  导入新模板'!$AF:$AF,LEFT(LEFT($C$198,5),5),'[6]白单流水  导入新模板'!$AA:$AA,AS$3,'[6]白单流水  导入新模板'!$K:$K,$C204)</f>
        <v>0</v>
      </c>
      <c r="AT204" s="64"/>
    </row>
    <row r="205" ht="15.6" spans="1:47">
      <c r="A205" s="41"/>
      <c r="B205" s="62"/>
      <c r="C205" s="65" t="s">
        <v>64</v>
      </c>
      <c r="D205" s="43"/>
      <c r="E205" s="43"/>
      <c r="F205" s="63"/>
      <c r="G205" s="44"/>
      <c r="H205" s="44"/>
      <c r="I205" s="51">
        <f t="array" ref="I205">SUMPRODUCT(('[6]白单流水  导入新模板'!$C:$C=$A$2)*('[6]白单流水  导入新模板'!$AF:$AF=LEFT(LEFT($C$198,5),5))*('[6]白单流水  导入新模板'!$K:$K="代收")*(ISNUMBER(FIND(LEFT($C205,4),'[6]白单流水  导入新模板'!$M:$M,1))),'[6]白单流水  导入新模板'!$S:$S)</f>
        <v>0</v>
      </c>
      <c r="J205" s="44"/>
      <c r="K205" s="43"/>
      <c r="L205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导入新模板'!$K:$K,$C205)</f>
        <v>0</v>
      </c>
      <c r="M205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导入新模板'!$K:$K,$C205)</f>
        <v>0</v>
      </c>
      <c r="N205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导入新模板'!$K:$K,$C205)</f>
        <v>0</v>
      </c>
      <c r="O205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导入新模板'!$K:$K,$C205)</f>
        <v>0</v>
      </c>
      <c r="P205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导入新模板'!$K:$K,$C205)</f>
        <v>0</v>
      </c>
      <c r="Q205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导入新模板'!$K:$K,$C205)</f>
        <v>0</v>
      </c>
      <c r="R205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导入新模板'!$K:$K,$C205)</f>
        <v>0</v>
      </c>
      <c r="S205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导入新模板'!$K:$K,$C205)</f>
        <v>0</v>
      </c>
      <c r="T205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导入新模板'!$K:$K,$C205)</f>
        <v>0</v>
      </c>
      <c r="U205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导入新模板'!$K:$K,$C205)</f>
        <v>0</v>
      </c>
      <c r="V205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导入新模板'!$K:$K,$C205)</f>
        <v>0</v>
      </c>
      <c r="W205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导入新模板'!$K:$K,$C205)</f>
        <v>0</v>
      </c>
      <c r="X205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导入新模板'!$K:$K,$C205)</f>
        <v>0</v>
      </c>
      <c r="Y205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导入新模板'!$K:$K,$C205)</f>
        <v>0</v>
      </c>
      <c r="Z205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导入新模板'!$K:$K,$C205)</f>
        <v>0</v>
      </c>
      <c r="AA205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导入新模板'!$K:$K,$C205)</f>
        <v>0</v>
      </c>
      <c r="AB205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导入新模板'!$K:$K,$C205)</f>
        <v>0</v>
      </c>
      <c r="AC205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导入新模板'!$K:$K,$C205)</f>
        <v>0</v>
      </c>
      <c r="AD205" s="72"/>
      <c r="AE205" s="53">
        <f>SUM(AH205:AS205)</f>
        <v>0</v>
      </c>
      <c r="AF205" s="54"/>
      <c r="AG205" s="55">
        <f>AD205-AE205-AF205</f>
        <v>0</v>
      </c>
      <c r="AH205" s="48">
        <f>SUMIFS('[6]白单流水  导入新模板'!$S:$S,'[6]白单流水  导入新模板'!$C:$C,$A$2,'[6]白单流水  导入新模板'!$AF:$AF,LEFT(LEFT($C$198,5),5),'[6]白单流水  导入新模板'!$AA:$AA,AH$3,'[6]白单流水  导入新模板'!$K:$K,$C205)</f>
        <v>0</v>
      </c>
      <c r="AI205" s="48">
        <f>SUMIFS('[6]白单流水  导入新模板'!$S:$S,'[6]白单流水  导入新模板'!$C:$C,$A$2,'[6]白单流水  导入新模板'!$AF:$AF,LEFT(LEFT($C$198,5),5),'[6]白单流水  导入新模板'!$AA:$AA,AI$3,'[6]白单流水  导入新模板'!$K:$K,$C205)</f>
        <v>0</v>
      </c>
      <c r="AJ205" s="48">
        <f>SUMIFS('[6]白单流水  导入新模板'!$S:$S,'[6]白单流水  导入新模板'!$C:$C,$A$2,'[6]白单流水  导入新模板'!$AF:$AF,LEFT(LEFT($C$198,5),5),'[6]白单流水  导入新模板'!$AA:$AA,AJ$3,'[6]白单流水  导入新模板'!$K:$K,$C205)</f>
        <v>0</v>
      </c>
      <c r="AK205" s="48">
        <f>SUMIFS('[6]白单流水  导入新模板'!$S:$S,'[6]白单流水  导入新模板'!$C:$C,$A$2,'[6]白单流水  导入新模板'!$AF:$AF,LEFT(LEFT($C$198,5),5),'[6]白单流水  导入新模板'!$AA:$AA,AK$3,'[6]白单流水  导入新模板'!$K:$K,$C205)</f>
        <v>0</v>
      </c>
      <c r="AL205" s="48">
        <f>SUMIFS('[6]白单流水  导入新模板'!$S:$S,'[6]白单流水  导入新模板'!$C:$C,$A$2,'[6]白单流水  导入新模板'!$AF:$AF,LEFT(LEFT($C$198,5),5),'[6]白单流水  导入新模板'!$AA:$AA,AL$3,'[6]白单流水  导入新模板'!$K:$K,$C205)</f>
        <v>0</v>
      </c>
      <c r="AM205" s="48">
        <f>SUMIFS('[6]白单流水  导入新模板'!$S:$S,'[6]白单流水  导入新模板'!$C:$C,$A$2,'[6]白单流水  导入新模板'!$AF:$AF,LEFT(LEFT($C$198,5),5),'[6]白单流水  导入新模板'!$AA:$AA,AM$3,'[6]白单流水  导入新模板'!$K:$K,$C205)</f>
        <v>0</v>
      </c>
      <c r="AN205" s="48">
        <f>SUMIFS('[6]白单流水  导入新模板'!$S:$S,'[6]白单流水  导入新模板'!$C:$C,$A$2,'[6]白单流水  导入新模板'!$AF:$AF,LEFT(LEFT($C$198,5),5),'[6]白单流水  导入新模板'!$AA:$AA,AN$3,'[6]白单流水  导入新模板'!$K:$K,$C205)</f>
        <v>0</v>
      </c>
      <c r="AO205" s="48">
        <f>SUMIFS('[6]白单流水  导入新模板'!$S:$S,'[6]白单流水  导入新模板'!$C:$C,$A$2,'[6]白单流水  导入新模板'!$AF:$AF,LEFT(LEFT($C$198,5),5),'[6]白单流水  导入新模板'!$AA:$AA,AO$3,'[6]白单流水  导入新模板'!$K:$K,$C205)</f>
        <v>0</v>
      </c>
      <c r="AP205" s="48">
        <f>SUMIFS('[6]白单流水  导入新模板'!$S:$S,'[6]白单流水  导入新模板'!$C:$C,$A$2,'[6]白单流水  导入新模板'!$AF:$AF,LEFT(LEFT($C$198,5),5),'[6]白单流水  导入新模板'!$AA:$AA,AP$3,'[6]白单流水  导入新模板'!$K:$K,$C205)</f>
        <v>0</v>
      </c>
      <c r="AQ205" s="48">
        <f>SUMIFS('[6]白单流水  导入新模板'!$S:$S,'[6]白单流水  导入新模板'!$C:$C,$A$2,'[6]白单流水  导入新模板'!$AF:$AF,LEFT(LEFT($C$198,5),5),'[6]白单流水  导入新模板'!$AA:$AA,AQ$3,'[6]白单流水  导入新模板'!$K:$K,$C205)</f>
        <v>0</v>
      </c>
      <c r="AR205" s="48">
        <f>SUMIFS('[6]白单流水  导入新模板'!$S:$S,'[6]白单流水  导入新模板'!$C:$C,$A$2,'[6]白单流水  导入新模板'!$AF:$AF,LEFT(LEFT($C$198,5),5),'[6]白单流水  导入新模板'!$AA:$AA,AR$3,'[6]白单流水  导入新模板'!$K:$K,$C205)</f>
        <v>0</v>
      </c>
      <c r="AS205" s="48">
        <f>SUMIFS('[6]白单流水  导入新模板'!$S:$S,'[6]白单流水  导入新模板'!$C:$C,$A$2,'[6]白单流水  导入新模板'!$AF:$AF,LEFT(LEFT($C$198,5),5),'[6]白单流水  导入新模板'!$AA:$AA,AS$3,'[6]白单流水  导入新模板'!$K:$K,$C205)</f>
        <v>0</v>
      </c>
      <c r="AT205" s="64"/>
    </row>
    <row r="206" ht="15.6" spans="1:47">
      <c r="A206" s="41"/>
      <c r="B206" s="62"/>
      <c r="C206" s="65" t="s">
        <v>65</v>
      </c>
      <c r="D206" s="43"/>
      <c r="E206" s="43"/>
      <c r="F206" s="63"/>
      <c r="G206" s="44"/>
      <c r="H206" s="44"/>
      <c r="I206" s="51">
        <f t="array" ref="I206">SUMPRODUCT(('[6]白单流水  导入新模板'!$C:$C=$A$2)*('[6]白单流水  导入新模板'!$AF:$AF=LEFT(LEFT($C$198,5),5))*('[6]白单流水  导入新模板'!$K:$K="代收")*(ISNUMBER(FIND(LEFT($C206,4),'[6]白单流水  导入新模板'!$M:$M,1))),'[6]白单流水  导入新模板'!$S:$S)</f>
        <v>0</v>
      </c>
      <c r="J206" s="44"/>
      <c r="K206" s="43"/>
      <c r="L206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导入新模板'!$K:$K,$C206)</f>
        <v>0</v>
      </c>
      <c r="M206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导入新模板'!$K:$K,$C206)</f>
        <v>0</v>
      </c>
      <c r="N206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导入新模板'!$K:$K,$C206)</f>
        <v>0</v>
      </c>
      <c r="O206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导入新模板'!$K:$K,$C206)</f>
        <v>0</v>
      </c>
      <c r="P206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导入新模板'!$K:$K,$C206)</f>
        <v>0</v>
      </c>
      <c r="Q206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导入新模板'!$K:$K,$C206)</f>
        <v>0</v>
      </c>
      <c r="R206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导入新模板'!$K:$K,$C206)</f>
        <v>0</v>
      </c>
      <c r="S206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导入新模板'!$K:$K,$C206)</f>
        <v>0</v>
      </c>
      <c r="T206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导入新模板'!$K:$K,$C206)</f>
        <v>0</v>
      </c>
      <c r="U206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导入新模板'!$K:$K,$C206)</f>
        <v>0</v>
      </c>
      <c r="V206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导入新模板'!$K:$K,$C206)</f>
        <v>0</v>
      </c>
      <c r="W206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导入新模板'!$K:$K,$C206)</f>
        <v>0</v>
      </c>
      <c r="X206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导入新模板'!$K:$K,$C206)</f>
        <v>0</v>
      </c>
      <c r="Y206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导入新模板'!$K:$K,$C206)</f>
        <v>0</v>
      </c>
      <c r="Z206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导入新模板'!$K:$K,$C206)</f>
        <v>0</v>
      </c>
      <c r="AA206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导入新模板'!$K:$K,$C206)</f>
        <v>0</v>
      </c>
      <c r="AB206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导入新模板'!$K:$K,$C206)</f>
        <v>0</v>
      </c>
      <c r="AC206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导入新模板'!$K:$K,$C206)</f>
        <v>0</v>
      </c>
      <c r="AD206" s="72"/>
      <c r="AE206" s="53">
        <f>SUM(AH206:AS206)</f>
        <v>0</v>
      </c>
      <c r="AF206" s="54"/>
      <c r="AG206" s="55">
        <f>AD206-AE206-AF206</f>
        <v>0</v>
      </c>
      <c r="AH206" s="48">
        <f>SUMIFS('[6]白单流水  导入新模板'!$S:$S,'[6]白单流水  导入新模板'!$C:$C,$A$2,'[6]白单流水  导入新模板'!$AF:$AF,LEFT(LEFT($C$198,5),5),'[6]白单流水  导入新模板'!$AA:$AA,AH$3,'[6]白单流水  导入新模板'!$K:$K,$C206)</f>
        <v>0</v>
      </c>
      <c r="AI206" s="48">
        <f>SUMIFS('[6]白单流水  导入新模板'!$S:$S,'[6]白单流水  导入新模板'!$C:$C,$A$2,'[6]白单流水  导入新模板'!$AF:$AF,LEFT(LEFT($C$198,5),5),'[6]白单流水  导入新模板'!$AA:$AA,AI$3,'[6]白单流水  导入新模板'!$K:$K,$C206)</f>
        <v>0</v>
      </c>
      <c r="AJ206" s="48">
        <f>SUMIFS('[6]白单流水  导入新模板'!$S:$S,'[6]白单流水  导入新模板'!$C:$C,$A$2,'[6]白单流水  导入新模板'!$AF:$AF,LEFT(LEFT($C$198,5),5),'[6]白单流水  导入新模板'!$AA:$AA,AJ$3,'[6]白单流水  导入新模板'!$K:$K,$C206)</f>
        <v>0</v>
      </c>
      <c r="AK206" s="48">
        <f>SUMIFS('[6]白单流水  导入新模板'!$S:$S,'[6]白单流水  导入新模板'!$C:$C,$A$2,'[6]白单流水  导入新模板'!$AF:$AF,LEFT(LEFT($C$198,5),5),'[6]白单流水  导入新模板'!$AA:$AA,AK$3,'[6]白单流水  导入新模板'!$K:$K,$C206)</f>
        <v>0</v>
      </c>
      <c r="AL206" s="48">
        <f>SUMIFS('[6]白单流水  导入新模板'!$S:$S,'[6]白单流水  导入新模板'!$C:$C,$A$2,'[6]白单流水  导入新模板'!$AF:$AF,LEFT(LEFT($C$198,5),5),'[6]白单流水  导入新模板'!$AA:$AA,AL$3,'[6]白单流水  导入新模板'!$K:$K,$C206)</f>
        <v>0</v>
      </c>
      <c r="AM206" s="48">
        <f>SUMIFS('[6]白单流水  导入新模板'!$S:$S,'[6]白单流水  导入新模板'!$C:$C,$A$2,'[6]白单流水  导入新模板'!$AF:$AF,LEFT(LEFT($C$198,5),5),'[6]白单流水  导入新模板'!$AA:$AA,AM$3,'[6]白单流水  导入新模板'!$K:$K,$C206)</f>
        <v>0</v>
      </c>
      <c r="AN206" s="48">
        <f>SUMIFS('[6]白单流水  导入新模板'!$S:$S,'[6]白单流水  导入新模板'!$C:$C,$A$2,'[6]白单流水  导入新模板'!$AF:$AF,LEFT(LEFT($C$198,5),5),'[6]白单流水  导入新模板'!$AA:$AA,AN$3,'[6]白单流水  导入新模板'!$K:$K,$C206)</f>
        <v>0</v>
      </c>
      <c r="AO206" s="48">
        <f>SUMIFS('[6]白单流水  导入新模板'!$S:$S,'[6]白单流水  导入新模板'!$C:$C,$A$2,'[6]白单流水  导入新模板'!$AF:$AF,LEFT(LEFT($C$198,5),5),'[6]白单流水  导入新模板'!$AA:$AA,AO$3,'[6]白单流水  导入新模板'!$K:$K,$C206)</f>
        <v>0</v>
      </c>
      <c r="AP206" s="48">
        <f>SUMIFS('[6]白单流水  导入新模板'!$S:$S,'[6]白单流水  导入新模板'!$C:$C,$A$2,'[6]白单流水  导入新模板'!$AF:$AF,LEFT(LEFT($C$198,5),5),'[6]白单流水  导入新模板'!$AA:$AA,AP$3,'[6]白单流水  导入新模板'!$K:$K,$C206)</f>
        <v>0</v>
      </c>
      <c r="AQ206" s="48">
        <f>SUMIFS('[6]白单流水  导入新模板'!$S:$S,'[6]白单流水  导入新模板'!$C:$C,$A$2,'[6]白单流水  导入新模板'!$AF:$AF,LEFT(LEFT($C$198,5),5),'[6]白单流水  导入新模板'!$AA:$AA,AQ$3,'[6]白单流水  导入新模板'!$K:$K,$C206)</f>
        <v>0</v>
      </c>
      <c r="AR206" s="48">
        <f>SUMIFS('[6]白单流水  导入新模板'!$S:$S,'[6]白单流水  导入新模板'!$C:$C,$A$2,'[6]白单流水  导入新模板'!$AF:$AF,LEFT(LEFT($C$198,5),5),'[6]白单流水  导入新模板'!$AA:$AA,AR$3,'[6]白单流水  导入新模板'!$K:$K,$C206)</f>
        <v>0</v>
      </c>
      <c r="AS206" s="48">
        <f>SUMIFS('[6]白单流水  导入新模板'!$S:$S,'[6]白单流水  导入新模板'!$C:$C,$A$2,'[6]白单流水  导入新模板'!$AF:$AF,LEFT(LEFT($C$198,5),5),'[6]白单流水  导入新模板'!$AA:$AA,AS$3,'[6]白单流水  导入新模板'!$K:$K,$C206)</f>
        <v>0</v>
      </c>
      <c r="AT206" s="64"/>
    </row>
    <row r="207" ht="15.6" spans="1:47">
      <c r="A207" s="73"/>
      <c r="B207" s="62"/>
      <c r="C207" s="65" t="s">
        <v>66</v>
      </c>
      <c r="D207" s="66"/>
      <c r="E207" s="66"/>
      <c r="F207" s="67"/>
      <c r="G207" s="68"/>
      <c r="H207" s="68"/>
      <c r="I207" s="51">
        <f t="array" ref="I207">SUMPRODUCT(('[6]白单流水  导入新模板'!$C:$C=$A$2)*('[6]白单流水  导入新模板'!$AF:$AF=LEFT(LEFT($C$198,5),5))*('[6]白单流水  导入新模板'!$K:$K="代收")*(ISNUMBER(FIND(LEFT($C207,4),'[6]白单流水  导入新模板'!$M:$M,1))),'[6]白单流水  导入新模板'!$S:$S)</f>
        <v>0</v>
      </c>
      <c r="J207" s="68"/>
      <c r="K207" s="66"/>
      <c r="L207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导入新模板'!$K:$K,$C207)</f>
        <v>0</v>
      </c>
      <c r="M207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导入新模板'!$K:$K,$C207)</f>
        <v>0</v>
      </c>
      <c r="N207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导入新模板'!$K:$K,$C207)</f>
        <v>0</v>
      </c>
      <c r="O207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导入新模板'!$K:$K,$C207)</f>
        <v>0</v>
      </c>
      <c r="P207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导入新模板'!$K:$K,$C207)</f>
        <v>0</v>
      </c>
      <c r="Q207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导入新模板'!$K:$K,$C207)</f>
        <v>0</v>
      </c>
      <c r="R207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导入新模板'!$K:$K,$C207)</f>
        <v>0</v>
      </c>
      <c r="S207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导入新模板'!$K:$K,$C207)</f>
        <v>0</v>
      </c>
      <c r="T207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导入新模板'!$K:$K,$C207)</f>
        <v>0</v>
      </c>
      <c r="U207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导入新模板'!$K:$K,$C207)</f>
        <v>0</v>
      </c>
      <c r="V207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导入新模板'!$K:$K,$C207)</f>
        <v>0</v>
      </c>
      <c r="W207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导入新模板'!$K:$K,$C207)</f>
        <v>0</v>
      </c>
      <c r="X207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导入新模板'!$K:$K,$C207)</f>
        <v>0</v>
      </c>
      <c r="Y207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导入新模板'!$K:$K,$C207)</f>
        <v>0</v>
      </c>
      <c r="Z207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导入新模板'!$K:$K,$C207)</f>
        <v>0</v>
      </c>
      <c r="AA207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导入新模板'!$K:$K,$C207)</f>
        <v>0</v>
      </c>
      <c r="AB207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导入新模板'!$K:$K,$C207)</f>
        <v>0</v>
      </c>
      <c r="AC207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导入新模板'!$K:$K,$C207)</f>
        <v>0</v>
      </c>
      <c r="AD207" s="74"/>
      <c r="AE207" s="53">
        <f>SUM(AH207:AS207)</f>
        <v>0</v>
      </c>
      <c r="AF207" s="54"/>
      <c r="AG207" s="55">
        <f>AD207-AE207-AF207</f>
        <v>0</v>
      </c>
      <c r="AH207" s="48">
        <f>SUMIFS('[6]白单流水  导入新模板'!$S:$S,'[6]白单流水  导入新模板'!$C:$C,$A$2,'[6]白单流水  导入新模板'!$AF:$AF,LEFT(LEFT($C$198,5),5),'[6]白单流水  导入新模板'!$AA:$AA,AH$3,'[6]白单流水  导入新模板'!$K:$K,$C207)</f>
        <v>0</v>
      </c>
      <c r="AI207" s="48">
        <f>SUMIFS('[6]白单流水  导入新模板'!$S:$S,'[6]白单流水  导入新模板'!$C:$C,$A$2,'[6]白单流水  导入新模板'!$AF:$AF,LEFT(LEFT($C$198,5),5),'[6]白单流水  导入新模板'!$AA:$AA,AI$3,'[6]白单流水  导入新模板'!$K:$K,$C207)</f>
        <v>0</v>
      </c>
      <c r="AJ207" s="48">
        <f>SUMIFS('[6]白单流水  导入新模板'!$S:$S,'[6]白单流水  导入新模板'!$C:$C,$A$2,'[6]白单流水  导入新模板'!$AF:$AF,LEFT(LEFT($C$198,5),5),'[6]白单流水  导入新模板'!$AA:$AA,AJ$3,'[6]白单流水  导入新模板'!$K:$K,$C207)</f>
        <v>0</v>
      </c>
      <c r="AK207" s="48">
        <f>SUMIFS('[6]白单流水  导入新模板'!$S:$S,'[6]白单流水  导入新模板'!$C:$C,$A$2,'[6]白单流水  导入新模板'!$AF:$AF,LEFT(LEFT($C$198,5),5),'[6]白单流水  导入新模板'!$AA:$AA,AK$3,'[6]白单流水  导入新模板'!$K:$K,$C207)</f>
        <v>0</v>
      </c>
      <c r="AL207" s="48">
        <f>SUMIFS('[6]白单流水  导入新模板'!$S:$S,'[6]白单流水  导入新模板'!$C:$C,$A$2,'[6]白单流水  导入新模板'!$AF:$AF,LEFT(LEFT($C$198,5),5),'[6]白单流水  导入新模板'!$AA:$AA,AL$3,'[6]白单流水  导入新模板'!$K:$K,$C207)</f>
        <v>0</v>
      </c>
      <c r="AM207" s="48">
        <f>SUMIFS('[6]白单流水  导入新模板'!$S:$S,'[6]白单流水  导入新模板'!$C:$C,$A$2,'[6]白单流水  导入新模板'!$AF:$AF,LEFT(LEFT($C$198,5),5),'[6]白单流水  导入新模板'!$AA:$AA,AM$3,'[6]白单流水  导入新模板'!$K:$K,$C207)</f>
        <v>0</v>
      </c>
      <c r="AN207" s="48">
        <f>SUMIFS('[6]白单流水  导入新模板'!$S:$S,'[6]白单流水  导入新模板'!$C:$C,$A$2,'[6]白单流水  导入新模板'!$AF:$AF,LEFT(LEFT($C$198,5),5),'[6]白单流水  导入新模板'!$AA:$AA,AN$3,'[6]白单流水  导入新模板'!$K:$K,$C207)</f>
        <v>0</v>
      </c>
      <c r="AO207" s="48">
        <f>SUMIFS('[6]白单流水  导入新模板'!$S:$S,'[6]白单流水  导入新模板'!$C:$C,$A$2,'[6]白单流水  导入新模板'!$AF:$AF,LEFT(LEFT($C$198,5),5),'[6]白单流水  导入新模板'!$AA:$AA,AO$3,'[6]白单流水  导入新模板'!$K:$K,$C207)</f>
        <v>0</v>
      </c>
      <c r="AP207" s="48">
        <f>SUMIFS('[6]白单流水  导入新模板'!$S:$S,'[6]白单流水  导入新模板'!$C:$C,$A$2,'[6]白单流水  导入新模板'!$AF:$AF,LEFT(LEFT($C$198,5),5),'[6]白单流水  导入新模板'!$AA:$AA,AP$3,'[6]白单流水  导入新模板'!$K:$K,$C207)</f>
        <v>0</v>
      </c>
      <c r="AQ207" s="48">
        <f>SUMIFS('[6]白单流水  导入新模板'!$S:$S,'[6]白单流水  导入新模板'!$C:$C,$A$2,'[6]白单流水  导入新模板'!$AF:$AF,LEFT(LEFT($C$198,5),5),'[6]白单流水  导入新模板'!$AA:$AA,AQ$3,'[6]白单流水  导入新模板'!$K:$K,$C207)</f>
        <v>0</v>
      </c>
      <c r="AR207" s="48">
        <f>SUMIFS('[6]白单流水  导入新模板'!$S:$S,'[6]白单流水  导入新模板'!$C:$C,$A$2,'[6]白单流水  导入新模板'!$AF:$AF,LEFT(LEFT($C$198,5),5),'[6]白单流水  导入新模板'!$AA:$AA,AR$3,'[6]白单流水  导入新模板'!$K:$K,$C207)</f>
        <v>0</v>
      </c>
      <c r="AS207" s="48">
        <f>SUMIFS('[6]白单流水  导入新模板'!$S:$S,'[6]白单流水  导入新模板'!$C:$C,$A$2,'[6]白单流水  导入新模板'!$AF:$AF,LEFT(LEFT($C$198,5),5),'[6]白单流水  导入新模板'!$AA:$AA,AS$3,'[6]白单流水  导入新模板'!$K:$K,$C207)</f>
        <v>0</v>
      </c>
      <c r="AT207" s="69"/>
    </row>
    <row r="208" ht="15.6" spans="1:47">
      <c r="A208" s="41"/>
      <c r="B208" s="62"/>
      <c r="C208" s="65" t="s">
        <v>67</v>
      </c>
      <c r="D208" s="43"/>
      <c r="E208" s="43"/>
      <c r="F208" s="63"/>
      <c r="G208" s="44"/>
      <c r="H208" s="44"/>
      <c r="I208" s="51">
        <f t="array" ref="I208">SUMPRODUCT(('[6]白单流水  导入新模板'!$C:$C=$A$2)*('[6]白单流水  导入新模板'!$AF:$AF=LEFT(LEFT($C$198,5),5))*('[6]白单流水  导入新模板'!$K:$K="代收")*(ISNUMBER(FIND(LEFT($C208,4),'[6]白单流水  导入新模板'!$M:$M,1))),'[6]白单流水  导入新模板'!$S:$S)</f>
        <v>0</v>
      </c>
      <c r="J208" s="44"/>
      <c r="K208" s="43"/>
      <c r="L208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导入新模板'!$K:$K,$C208)</f>
        <v>0</v>
      </c>
      <c r="M208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导入新模板'!$K:$K,$C208)</f>
        <v>0</v>
      </c>
      <c r="N208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导入新模板'!$K:$K,$C208)</f>
        <v>0</v>
      </c>
      <c r="O208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导入新模板'!$K:$K,$C208)</f>
        <v>0</v>
      </c>
      <c r="P208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导入新模板'!$K:$K,$C208)</f>
        <v>0</v>
      </c>
      <c r="Q208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导入新模板'!$K:$K,$C208)</f>
        <v>0</v>
      </c>
      <c r="R208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导入新模板'!$K:$K,$C208)</f>
        <v>0</v>
      </c>
      <c r="S208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导入新模板'!$K:$K,$C208)</f>
        <v>0</v>
      </c>
      <c r="T208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导入新模板'!$K:$K,$C208)</f>
        <v>0</v>
      </c>
      <c r="U208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导入新模板'!$K:$K,$C208)</f>
        <v>0</v>
      </c>
      <c r="V208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导入新模板'!$K:$K,$C208)</f>
        <v>0</v>
      </c>
      <c r="W208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导入新模板'!$K:$K,$C208)</f>
        <v>0</v>
      </c>
      <c r="X208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导入新模板'!$K:$K,$C208)</f>
        <v>0</v>
      </c>
      <c r="Y208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导入新模板'!$K:$K,$C208)</f>
        <v>0</v>
      </c>
      <c r="Z208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导入新模板'!$K:$K,$C208)</f>
        <v>0</v>
      </c>
      <c r="AA208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导入新模板'!$K:$K,$C208)</f>
        <v>0</v>
      </c>
      <c r="AB208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导入新模板'!$K:$K,$C208)</f>
        <v>0</v>
      </c>
      <c r="AC208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导入新模板'!$K:$K,$C208)</f>
        <v>0</v>
      </c>
      <c r="AD208" s="72"/>
      <c r="AE208" s="53">
        <f>SUM(AH208:AS208)</f>
        <v>0</v>
      </c>
      <c r="AF208" s="54"/>
      <c r="AG208" s="55">
        <f>AD208-AE208-AF208</f>
        <v>0</v>
      </c>
      <c r="AH208" s="48">
        <f>SUMIFS('[6]白单流水  导入新模板'!$S:$S,'[6]白单流水  导入新模板'!$C:$C,$A$2,'[6]白单流水  导入新模板'!$AF:$AF,LEFT(LEFT($C$198,5),5),'[6]白单流水  导入新模板'!$AA:$AA,AH$3,'[6]白单流水  导入新模板'!$K:$K,$C208)</f>
        <v>0</v>
      </c>
      <c r="AI208" s="48">
        <f>SUMIFS('[6]白单流水  导入新模板'!$S:$S,'[6]白单流水  导入新模板'!$C:$C,$A$2,'[6]白单流水  导入新模板'!$AF:$AF,LEFT(LEFT($C$198,5),5),'[6]白单流水  导入新模板'!$AA:$AA,AI$3,'[6]白单流水  导入新模板'!$K:$K,$C208)</f>
        <v>0</v>
      </c>
      <c r="AJ208" s="48">
        <f>SUMIFS('[6]白单流水  导入新模板'!$S:$S,'[6]白单流水  导入新模板'!$C:$C,$A$2,'[6]白单流水  导入新模板'!$AF:$AF,LEFT(LEFT($C$198,5),5),'[6]白单流水  导入新模板'!$AA:$AA,AJ$3,'[6]白单流水  导入新模板'!$K:$K,$C208)</f>
        <v>0</v>
      </c>
      <c r="AK208" s="48">
        <f>SUMIFS('[6]白单流水  导入新模板'!$S:$S,'[6]白单流水  导入新模板'!$C:$C,$A$2,'[6]白单流水  导入新模板'!$AF:$AF,LEFT(LEFT($C$198,5),5),'[6]白单流水  导入新模板'!$AA:$AA,AK$3,'[6]白单流水  导入新模板'!$K:$K,$C208)</f>
        <v>0</v>
      </c>
      <c r="AL208" s="48">
        <f>SUMIFS('[6]白单流水  导入新模板'!$S:$S,'[6]白单流水  导入新模板'!$C:$C,$A$2,'[6]白单流水  导入新模板'!$AF:$AF,LEFT(LEFT($C$198,5),5),'[6]白单流水  导入新模板'!$AA:$AA,AL$3,'[6]白单流水  导入新模板'!$K:$K,$C208)</f>
        <v>0</v>
      </c>
      <c r="AM208" s="48">
        <f>SUMIFS('[6]白单流水  导入新模板'!$S:$S,'[6]白单流水  导入新模板'!$C:$C,$A$2,'[6]白单流水  导入新模板'!$AF:$AF,LEFT(LEFT($C$198,5),5),'[6]白单流水  导入新模板'!$AA:$AA,AM$3,'[6]白单流水  导入新模板'!$K:$K,$C208)</f>
        <v>0</v>
      </c>
      <c r="AN208" s="48">
        <f>SUMIFS('[6]白单流水  导入新模板'!$S:$S,'[6]白单流水  导入新模板'!$C:$C,$A$2,'[6]白单流水  导入新模板'!$AF:$AF,LEFT(LEFT($C$198,5),5),'[6]白单流水  导入新模板'!$AA:$AA,AN$3,'[6]白单流水  导入新模板'!$K:$K,$C208)</f>
        <v>0</v>
      </c>
      <c r="AO208" s="48">
        <f>SUMIFS('[6]白单流水  导入新模板'!$S:$S,'[6]白单流水  导入新模板'!$C:$C,$A$2,'[6]白单流水  导入新模板'!$AF:$AF,LEFT(LEFT($C$198,5),5),'[6]白单流水  导入新模板'!$AA:$AA,AO$3,'[6]白单流水  导入新模板'!$K:$K,$C208)</f>
        <v>0</v>
      </c>
      <c r="AP208" s="48">
        <f>SUMIFS('[6]白单流水  导入新模板'!$S:$S,'[6]白单流水  导入新模板'!$C:$C,$A$2,'[6]白单流水  导入新模板'!$AF:$AF,LEFT(LEFT($C$198,5),5),'[6]白单流水  导入新模板'!$AA:$AA,AP$3,'[6]白单流水  导入新模板'!$K:$K,$C208)</f>
        <v>0</v>
      </c>
      <c r="AQ208" s="48">
        <f>SUMIFS('[6]白单流水  导入新模板'!$S:$S,'[6]白单流水  导入新模板'!$C:$C,$A$2,'[6]白单流水  导入新模板'!$AF:$AF,LEFT(LEFT($C$198,5),5),'[6]白单流水  导入新模板'!$AA:$AA,AQ$3,'[6]白单流水  导入新模板'!$K:$K,$C208)</f>
        <v>0</v>
      </c>
      <c r="AR208" s="48">
        <f>SUMIFS('[6]白单流水  导入新模板'!$S:$S,'[6]白单流水  导入新模板'!$C:$C,$A$2,'[6]白单流水  导入新模板'!$AF:$AF,LEFT(LEFT($C$198,5),5),'[6]白单流水  导入新模板'!$AA:$AA,AR$3,'[6]白单流水  导入新模板'!$K:$K,$C208)</f>
        <v>0</v>
      </c>
      <c r="AS208" s="48">
        <f>SUMIFS('[6]白单流水  导入新模板'!$S:$S,'[6]白单流水  导入新模板'!$C:$C,$A$2,'[6]白单流水  导入新模板'!$AF:$AF,LEFT(LEFT($C$198,5),5),'[6]白单流水  导入新模板'!$AA:$AA,AS$3,'[6]白单流水  导入新模板'!$K:$K,$C208)</f>
        <v>0</v>
      </c>
      <c r="AT208" s="64"/>
    </row>
    <row r="209" ht="15.6" spans="1:47">
      <c r="A209" s="41"/>
      <c r="B209" s="62"/>
      <c r="C209" s="65" t="s">
        <v>68</v>
      </c>
      <c r="D209" s="43"/>
      <c r="E209" s="43"/>
      <c r="F209" s="63"/>
      <c r="G209" s="44"/>
      <c r="H209" s="44"/>
      <c r="I209" s="51">
        <f t="array" ref="I209">SUMPRODUCT(('[6]白单流水  导入新模板'!$C:$C=$A$2)*('[6]白单流水  导入新模板'!$AF:$AF=LEFT(LEFT($C$198,5),5))*('[6]白单流水  导入新模板'!$K:$K="代收")*(ISNUMBER(FIND(LEFT($C209,4),'[6]白单流水  导入新模板'!$M:$M,1))),'[6]白单流水  导入新模板'!$S:$S)</f>
        <v>0</v>
      </c>
      <c r="J209" s="44"/>
      <c r="K209" s="43"/>
      <c r="L209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导入新模板'!$K:$K,$C209)</f>
        <v>0</v>
      </c>
      <c r="M209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导入新模板'!$K:$K,$C209)</f>
        <v>0</v>
      </c>
      <c r="N209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导入新模板'!$K:$K,$C209)</f>
        <v>0</v>
      </c>
      <c r="O209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导入新模板'!$K:$K,$C209)</f>
        <v>0</v>
      </c>
      <c r="P209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导入新模板'!$K:$K,$C209)</f>
        <v>0</v>
      </c>
      <c r="Q209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导入新模板'!$K:$K,$C209)</f>
        <v>0</v>
      </c>
      <c r="R209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导入新模板'!$K:$K,$C209)</f>
        <v>0</v>
      </c>
      <c r="S209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导入新模板'!$K:$K,$C209)</f>
        <v>0</v>
      </c>
      <c r="T209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导入新模板'!$K:$K,$C209)</f>
        <v>0</v>
      </c>
      <c r="U209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导入新模板'!$K:$K,$C209)</f>
        <v>0</v>
      </c>
      <c r="V209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导入新模板'!$K:$K,$C209)</f>
        <v>0</v>
      </c>
      <c r="W209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导入新模板'!$K:$K,$C209)</f>
        <v>0</v>
      </c>
      <c r="X209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导入新模板'!$K:$K,$C209)</f>
        <v>0</v>
      </c>
      <c r="Y209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导入新模板'!$K:$K,$C209)</f>
        <v>0</v>
      </c>
      <c r="Z209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导入新模板'!$K:$K,$C209)</f>
        <v>0</v>
      </c>
      <c r="AA209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导入新模板'!$K:$K,$C209)</f>
        <v>0</v>
      </c>
      <c r="AB209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导入新模板'!$K:$K,$C209)</f>
        <v>0</v>
      </c>
      <c r="AC209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导入新模板'!$K:$K,$C209)</f>
        <v>0</v>
      </c>
      <c r="AD209" s="72"/>
      <c r="AE209" s="53">
        <f>SUM(AH209:AS209)</f>
        <v>0</v>
      </c>
      <c r="AF209" s="54"/>
      <c r="AG209" s="55">
        <f>AD209-AE209-AF209</f>
        <v>0</v>
      </c>
      <c r="AH209" s="48">
        <f>SUMIFS('[6]白单流水  导入新模板'!$S:$S,'[6]白单流水  导入新模板'!$C:$C,$A$2,'[6]白单流水  导入新模板'!$AF:$AF,LEFT(LEFT($C$198,5),5),'[6]白单流水  导入新模板'!$AA:$AA,AH$3,'[6]白单流水  导入新模板'!$K:$K,$C209)</f>
        <v>0</v>
      </c>
      <c r="AI209" s="48">
        <f>SUMIFS('[6]白单流水  导入新模板'!$S:$S,'[6]白单流水  导入新模板'!$C:$C,$A$2,'[6]白单流水  导入新模板'!$AF:$AF,LEFT(LEFT($C$198,5),5),'[6]白单流水  导入新模板'!$AA:$AA,AI$3,'[6]白单流水  导入新模板'!$K:$K,$C209)</f>
        <v>0</v>
      </c>
      <c r="AJ209" s="48">
        <f>SUMIFS('[6]白单流水  导入新模板'!$S:$S,'[6]白单流水  导入新模板'!$C:$C,$A$2,'[6]白单流水  导入新模板'!$AF:$AF,LEFT(LEFT($C$198,5),5),'[6]白单流水  导入新模板'!$AA:$AA,AJ$3,'[6]白单流水  导入新模板'!$K:$K,$C209)</f>
        <v>0</v>
      </c>
      <c r="AK209" s="48">
        <f>SUMIFS('[6]白单流水  导入新模板'!$S:$S,'[6]白单流水  导入新模板'!$C:$C,$A$2,'[6]白单流水  导入新模板'!$AF:$AF,LEFT(LEFT($C$198,5),5),'[6]白单流水  导入新模板'!$AA:$AA,AK$3,'[6]白单流水  导入新模板'!$K:$K,$C209)</f>
        <v>0</v>
      </c>
      <c r="AL209" s="48">
        <f>SUMIFS('[6]白单流水  导入新模板'!$S:$S,'[6]白单流水  导入新模板'!$C:$C,$A$2,'[6]白单流水  导入新模板'!$AF:$AF,LEFT(LEFT($C$198,5),5),'[6]白单流水  导入新模板'!$AA:$AA,AL$3,'[6]白单流水  导入新模板'!$K:$K,$C209)</f>
        <v>0</v>
      </c>
      <c r="AM209" s="48">
        <f>SUMIFS('[6]白单流水  导入新模板'!$S:$S,'[6]白单流水  导入新模板'!$C:$C,$A$2,'[6]白单流水  导入新模板'!$AF:$AF,LEFT(LEFT($C$198,5),5),'[6]白单流水  导入新模板'!$AA:$AA,AM$3,'[6]白单流水  导入新模板'!$K:$K,$C209)</f>
        <v>0</v>
      </c>
      <c r="AN209" s="48">
        <f>SUMIFS('[6]白单流水  导入新模板'!$S:$S,'[6]白单流水  导入新模板'!$C:$C,$A$2,'[6]白单流水  导入新模板'!$AF:$AF,LEFT(LEFT($C$198,5),5),'[6]白单流水  导入新模板'!$AA:$AA,AN$3,'[6]白单流水  导入新模板'!$K:$K,$C209)</f>
        <v>0</v>
      </c>
      <c r="AO209" s="48">
        <f>SUMIFS('[6]白单流水  导入新模板'!$S:$S,'[6]白单流水  导入新模板'!$C:$C,$A$2,'[6]白单流水  导入新模板'!$AF:$AF,LEFT(LEFT($C$198,5),5),'[6]白单流水  导入新模板'!$AA:$AA,AO$3,'[6]白单流水  导入新模板'!$K:$K,$C209)</f>
        <v>0</v>
      </c>
      <c r="AP209" s="48">
        <f>SUMIFS('[6]白单流水  导入新模板'!$S:$S,'[6]白单流水  导入新模板'!$C:$C,$A$2,'[6]白单流水  导入新模板'!$AF:$AF,LEFT(LEFT($C$198,5),5),'[6]白单流水  导入新模板'!$AA:$AA,AP$3,'[6]白单流水  导入新模板'!$K:$K,$C209)</f>
        <v>0</v>
      </c>
      <c r="AQ209" s="48">
        <f>SUMIFS('[6]白单流水  导入新模板'!$S:$S,'[6]白单流水  导入新模板'!$C:$C,$A$2,'[6]白单流水  导入新模板'!$AF:$AF,LEFT(LEFT($C$198,5),5),'[6]白单流水  导入新模板'!$AA:$AA,AQ$3,'[6]白单流水  导入新模板'!$K:$K,$C209)</f>
        <v>0</v>
      </c>
      <c r="AR209" s="48">
        <f>SUMIFS('[6]白单流水  导入新模板'!$S:$S,'[6]白单流水  导入新模板'!$C:$C,$A$2,'[6]白单流水  导入新模板'!$AF:$AF,LEFT(LEFT($C$198,5),5),'[6]白单流水  导入新模板'!$AA:$AA,AR$3,'[6]白单流水  导入新模板'!$K:$K,$C209)</f>
        <v>0</v>
      </c>
      <c r="AS209" s="48">
        <f>SUMIFS('[6]白单流水  导入新模板'!$S:$S,'[6]白单流水  导入新模板'!$C:$C,$A$2,'[6]白单流水  导入新模板'!$AF:$AF,LEFT(LEFT($C$198,5),5),'[6]白单流水  导入新模板'!$AA:$AA,AS$3,'[6]白单流水  导入新模板'!$K:$K,$C209)</f>
        <v>0</v>
      </c>
      <c r="AT209" s="64"/>
    </row>
    <row r="210" ht="15.6" spans="1:47">
      <c r="A210" s="41"/>
      <c r="B210" s="62"/>
      <c r="C210" s="65" t="s">
        <v>86</v>
      </c>
      <c r="D210" s="43"/>
      <c r="E210" s="43"/>
      <c r="F210" s="63"/>
      <c r="G210" s="44"/>
      <c r="H210" s="44"/>
      <c r="I210" s="51">
        <f t="array" ref="I210">SUMPRODUCT(('[6]白单流水  导入新模板'!$C:$C=$A$2)*('[6]白单流水  导入新模板'!$AF:$AF=LEFT(LEFT($C$198,5),5))*('[6]白单流水  导入新模板'!$K:$K="代收")*(ISNUMBER(FIND(LEFT($C210,4),'[6]白单流水  导入新模板'!$M:$M,1))),'[6]白单流水  导入新模板'!$S:$S)</f>
        <v>0</v>
      </c>
      <c r="J210" s="44"/>
      <c r="K210" s="43"/>
      <c r="L210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导入新模板'!$K:$K,$C210)</f>
        <v>0</v>
      </c>
      <c r="M210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导入新模板'!$K:$K,$C210)</f>
        <v>0</v>
      </c>
      <c r="N210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导入新模板'!$K:$K,$C210)</f>
        <v>0</v>
      </c>
      <c r="O210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导入新模板'!$K:$K,$C210)</f>
        <v>0</v>
      </c>
      <c r="P210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导入新模板'!$K:$K,$C210)</f>
        <v>0</v>
      </c>
      <c r="Q210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导入新模板'!$K:$K,$C210)</f>
        <v>0</v>
      </c>
      <c r="R210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导入新模板'!$K:$K,$C210)</f>
        <v>0</v>
      </c>
      <c r="S210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导入新模板'!$K:$K,$C210)</f>
        <v>0</v>
      </c>
      <c r="T210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导入新模板'!$K:$K,$C210)</f>
        <v>0</v>
      </c>
      <c r="U210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导入新模板'!$K:$K,$C210)</f>
        <v>0</v>
      </c>
      <c r="V210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导入新模板'!$K:$K,$C210)</f>
        <v>0</v>
      </c>
      <c r="W210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导入新模板'!$K:$K,$C210)</f>
        <v>0</v>
      </c>
      <c r="X210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导入新模板'!$K:$K,$C210)</f>
        <v>0</v>
      </c>
      <c r="Y210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导入新模板'!$K:$K,$C210)</f>
        <v>0</v>
      </c>
      <c r="Z210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导入新模板'!$K:$K,$C210)</f>
        <v>0</v>
      </c>
      <c r="AA210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导入新模板'!$K:$K,$C210)</f>
        <v>0</v>
      </c>
      <c r="AB210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导入新模板'!$K:$K,$C210)</f>
        <v>0</v>
      </c>
      <c r="AC210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导入新模板'!$K:$K,$C210)</f>
        <v>0</v>
      </c>
      <c r="AD210" s="72"/>
      <c r="AE210" s="53">
        <f>SUM(AH210:AS210)</f>
        <v>0</v>
      </c>
      <c r="AF210" s="54"/>
      <c r="AG210" s="55">
        <f>AD210-AE210-AF210</f>
        <v>0</v>
      </c>
      <c r="AH210" s="48">
        <f>SUMIFS('[6]白单流水  导入新模板'!$S:$S,'[6]白单流水  导入新模板'!$C:$C,$A$2,'[6]白单流水  导入新模板'!$AF:$AF,LEFT(LEFT($C$198,5),5),'[6]白单流水  导入新模板'!$AA:$AA,AH$3,'[6]白单流水  导入新模板'!$K:$K,$C210)</f>
        <v>0</v>
      </c>
      <c r="AI210" s="48">
        <f>SUMIFS('[6]白单流水  导入新模板'!$S:$S,'[6]白单流水  导入新模板'!$C:$C,$A$2,'[6]白单流水  导入新模板'!$AF:$AF,LEFT(LEFT($C$198,5),5),'[6]白单流水  导入新模板'!$AA:$AA,AI$3,'[6]白单流水  导入新模板'!$K:$K,$C210)</f>
        <v>0</v>
      </c>
      <c r="AJ210" s="48">
        <f>SUMIFS('[6]白单流水  导入新模板'!$S:$S,'[6]白单流水  导入新模板'!$C:$C,$A$2,'[6]白单流水  导入新模板'!$AF:$AF,LEFT(LEFT($C$198,5),5),'[6]白单流水  导入新模板'!$AA:$AA,AJ$3,'[6]白单流水  导入新模板'!$K:$K,$C210)</f>
        <v>0</v>
      </c>
      <c r="AK210" s="48">
        <f>SUMIFS('[6]白单流水  导入新模板'!$S:$S,'[6]白单流水  导入新模板'!$C:$C,$A$2,'[6]白单流水  导入新模板'!$AF:$AF,LEFT(LEFT($C$198,5),5),'[6]白单流水  导入新模板'!$AA:$AA,AK$3,'[6]白单流水  导入新模板'!$K:$K,$C210)</f>
        <v>0</v>
      </c>
      <c r="AL210" s="48">
        <f>SUMIFS('[6]白单流水  导入新模板'!$S:$S,'[6]白单流水  导入新模板'!$C:$C,$A$2,'[6]白单流水  导入新模板'!$AF:$AF,LEFT(LEFT($C$198,5),5),'[6]白单流水  导入新模板'!$AA:$AA,AL$3,'[6]白单流水  导入新模板'!$K:$K,$C210)</f>
        <v>0</v>
      </c>
      <c r="AM210" s="48">
        <f>SUMIFS('[6]白单流水  导入新模板'!$S:$S,'[6]白单流水  导入新模板'!$C:$C,$A$2,'[6]白单流水  导入新模板'!$AF:$AF,LEFT(LEFT($C$198,5),5),'[6]白单流水  导入新模板'!$AA:$AA,AM$3,'[6]白单流水  导入新模板'!$K:$K,$C210)</f>
        <v>0</v>
      </c>
      <c r="AN210" s="48">
        <f>SUMIFS('[6]白单流水  导入新模板'!$S:$S,'[6]白单流水  导入新模板'!$C:$C,$A$2,'[6]白单流水  导入新模板'!$AF:$AF,LEFT(LEFT($C$198,5),5),'[6]白单流水  导入新模板'!$AA:$AA,AN$3,'[6]白单流水  导入新模板'!$K:$K,$C210)</f>
        <v>0</v>
      </c>
      <c r="AO210" s="48">
        <f>SUMIFS('[6]白单流水  导入新模板'!$S:$S,'[6]白单流水  导入新模板'!$C:$C,$A$2,'[6]白单流水  导入新模板'!$AF:$AF,LEFT(LEFT($C$198,5),5),'[6]白单流水  导入新模板'!$AA:$AA,AO$3,'[6]白单流水  导入新模板'!$K:$K,$C210)</f>
        <v>0</v>
      </c>
      <c r="AP210" s="48">
        <f>SUMIFS('[6]白单流水  导入新模板'!$S:$S,'[6]白单流水  导入新模板'!$C:$C,$A$2,'[6]白单流水  导入新模板'!$AF:$AF,LEFT(LEFT($C$198,5),5),'[6]白单流水  导入新模板'!$AA:$AA,AP$3,'[6]白单流水  导入新模板'!$K:$K,$C210)</f>
        <v>0</v>
      </c>
      <c r="AQ210" s="48">
        <f>SUMIFS('[6]白单流水  导入新模板'!$S:$S,'[6]白单流水  导入新模板'!$C:$C,$A$2,'[6]白单流水  导入新模板'!$AF:$AF,LEFT(LEFT($C$198,5),5),'[6]白单流水  导入新模板'!$AA:$AA,AQ$3,'[6]白单流水  导入新模板'!$K:$K,$C210)</f>
        <v>0</v>
      </c>
      <c r="AR210" s="48">
        <f>SUMIFS('[6]白单流水  导入新模板'!$S:$S,'[6]白单流水  导入新模板'!$C:$C,$A$2,'[6]白单流水  导入新模板'!$AF:$AF,LEFT(LEFT($C$198,5),5),'[6]白单流水  导入新模板'!$AA:$AA,AR$3,'[6]白单流水  导入新模板'!$K:$K,$C210)</f>
        <v>0</v>
      </c>
      <c r="AS210" s="48">
        <f>SUMIFS('[6]白单流水  导入新模板'!$S:$S,'[6]白单流水  导入新模板'!$C:$C,$A$2,'[6]白单流水  导入新模板'!$AF:$AF,LEFT(LEFT($C$198,5),5),'[6]白单流水  导入新模板'!$AA:$AA,AS$3,'[6]白单流水  导入新模板'!$K:$K,$C210)</f>
        <v>0</v>
      </c>
      <c r="AT210" s="64"/>
    </row>
    <row r="211" ht="15.6" spans="1:47">
      <c r="A211" s="73"/>
      <c r="B211" s="62"/>
      <c r="C211" s="65" t="s">
        <v>70</v>
      </c>
      <c r="D211" s="66"/>
      <c r="E211" s="66"/>
      <c r="F211" s="67"/>
      <c r="G211" s="68"/>
      <c r="H211" s="68"/>
      <c r="I211" s="51">
        <f t="array" ref="I211">SUMPRODUCT(('[6]白单流水  导入新模板'!$C:$C=$A$2)*('[6]白单流水  导入新模板'!$AF:$AF=LEFT(LEFT($C$198,5),5))*('[6]白单流水  导入新模板'!$K:$K="代收")*(ISNUMBER(FIND(LEFT($C211,4),'[6]白单流水  导入新模板'!$M:$M,1))),'[6]白单流水  导入新模板'!$S:$S)</f>
        <v>0</v>
      </c>
      <c r="J211" s="68"/>
      <c r="K211" s="66"/>
      <c r="L211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导入新模板'!$K:$K,$C211)</f>
        <v>0</v>
      </c>
      <c r="M211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导入新模板'!$K:$K,$C211)</f>
        <v>0</v>
      </c>
      <c r="N211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导入新模板'!$K:$K,$C211)</f>
        <v>0</v>
      </c>
      <c r="O211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导入新模板'!$K:$K,$C211)</f>
        <v>0</v>
      </c>
      <c r="P211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导入新模板'!$K:$K,$C211)</f>
        <v>0</v>
      </c>
      <c r="Q211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导入新模板'!$K:$K,$C211)</f>
        <v>0</v>
      </c>
      <c r="R211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导入新模板'!$K:$K,$C211)</f>
        <v>0</v>
      </c>
      <c r="S211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导入新模板'!$K:$K,$C211)</f>
        <v>0</v>
      </c>
      <c r="T211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导入新模板'!$K:$K,$C211)</f>
        <v>0</v>
      </c>
      <c r="U211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导入新模板'!$K:$K,$C211)</f>
        <v>0</v>
      </c>
      <c r="V211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导入新模板'!$K:$K,$C211)</f>
        <v>0</v>
      </c>
      <c r="W211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导入新模板'!$K:$K,$C211)</f>
        <v>0</v>
      </c>
      <c r="X211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导入新模板'!$K:$K,$C211)</f>
        <v>3000</v>
      </c>
      <c r="Y211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导入新模板'!$K:$K,$C211)</f>
        <v>0</v>
      </c>
      <c r="Z211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导入新模板'!$K:$K,$C211)</f>
        <v>0</v>
      </c>
      <c r="AA211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导入新模板'!$K:$K,$C211)</f>
        <v>0</v>
      </c>
      <c r="AB211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导入新模板'!$K:$K,$C211)</f>
        <v>0</v>
      </c>
      <c r="AC211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导入新模板'!$K:$K,$C211)</f>
        <v>0</v>
      </c>
      <c r="AD211" s="74"/>
      <c r="AE211" s="53">
        <f>SUM(AH211:AS211)</f>
        <v>0</v>
      </c>
      <c r="AF211" s="54"/>
      <c r="AG211" s="55">
        <f>AD211-AE211-AF211</f>
        <v>0</v>
      </c>
      <c r="AH211" s="48">
        <f>SUMIFS('[6]白单流水  导入新模板'!$S:$S,'[6]白单流水  导入新模板'!$C:$C,$A$2,'[6]白单流水  导入新模板'!$AF:$AF,LEFT(LEFT($C$198,5),5),'[6]白单流水  导入新模板'!$AA:$AA,AH$3,'[6]白单流水  导入新模板'!$K:$K,$C211)</f>
        <v>0</v>
      </c>
      <c r="AI211" s="48">
        <f>SUMIFS('[6]白单流水  导入新模板'!$S:$S,'[6]白单流水  导入新模板'!$C:$C,$A$2,'[6]白单流水  导入新模板'!$AF:$AF,LEFT(LEFT($C$198,5),5),'[6]白单流水  导入新模板'!$AA:$AA,AI$3,'[6]白单流水  导入新模板'!$K:$K,$C211)</f>
        <v>0</v>
      </c>
      <c r="AJ211" s="48">
        <f>SUMIFS('[6]白单流水  导入新模板'!$S:$S,'[6]白单流水  导入新模板'!$C:$C,$A$2,'[6]白单流水  导入新模板'!$AF:$AF,LEFT(LEFT($C$198,5),5),'[6]白单流水  导入新模板'!$AA:$AA,AJ$3,'[6]白单流水  导入新模板'!$K:$K,$C211)</f>
        <v>0</v>
      </c>
      <c r="AK211" s="48">
        <f>SUMIFS('[6]白单流水  导入新模板'!$S:$S,'[6]白单流水  导入新模板'!$C:$C,$A$2,'[6]白单流水  导入新模板'!$AF:$AF,LEFT(LEFT($C$198,5),5),'[6]白单流水  导入新模板'!$AA:$AA,AK$3,'[6]白单流水  导入新模板'!$K:$K,$C211)</f>
        <v>0</v>
      </c>
      <c r="AL211" s="48">
        <f>SUMIFS('[6]白单流水  导入新模板'!$S:$S,'[6]白单流水  导入新模板'!$C:$C,$A$2,'[6]白单流水  导入新模板'!$AF:$AF,LEFT(LEFT($C$198,5),5),'[6]白单流水  导入新模板'!$AA:$AA,AL$3,'[6]白单流水  导入新模板'!$K:$K,$C211)</f>
        <v>0</v>
      </c>
      <c r="AM211" s="48">
        <f>SUMIFS('[6]白单流水  导入新模板'!$S:$S,'[6]白单流水  导入新模板'!$C:$C,$A$2,'[6]白单流水  导入新模板'!$AF:$AF,LEFT(LEFT($C$198,5),5),'[6]白单流水  导入新模板'!$AA:$AA,AM$3,'[6]白单流水  导入新模板'!$K:$K,$C211)</f>
        <v>0</v>
      </c>
      <c r="AN211" s="48">
        <f>SUMIFS('[6]白单流水  导入新模板'!$S:$S,'[6]白单流水  导入新模板'!$C:$C,$A$2,'[6]白单流水  导入新模板'!$AF:$AF,LEFT(LEFT($C$198,5),5),'[6]白单流水  导入新模板'!$AA:$AA,AN$3,'[6]白单流水  导入新模板'!$K:$K,$C211)</f>
        <v>0</v>
      </c>
      <c r="AO211" s="48">
        <f>SUMIFS('[6]白单流水  导入新模板'!$S:$S,'[6]白单流水  导入新模板'!$C:$C,$A$2,'[6]白单流水  导入新模板'!$AF:$AF,LEFT(LEFT($C$198,5),5),'[6]白单流水  导入新模板'!$AA:$AA,AO$3,'[6]白单流水  导入新模板'!$K:$K,$C211)</f>
        <v>0</v>
      </c>
      <c r="AP211" s="48">
        <f>SUMIFS('[6]白单流水  导入新模板'!$S:$S,'[6]白单流水  导入新模板'!$C:$C,$A$2,'[6]白单流水  导入新模板'!$AF:$AF,LEFT(LEFT($C$198,5),5),'[6]白单流水  导入新模板'!$AA:$AA,AP$3,'[6]白单流水  导入新模板'!$K:$K,$C211)</f>
        <v>0</v>
      </c>
      <c r="AQ211" s="48">
        <f>SUMIFS('[6]白单流水  导入新模板'!$S:$S,'[6]白单流水  导入新模板'!$C:$C,$A$2,'[6]白单流水  导入新模板'!$AF:$AF,LEFT(LEFT($C$198,5),5),'[6]白单流水  导入新模板'!$AA:$AA,AQ$3,'[6]白单流水  导入新模板'!$K:$K,$C211)</f>
        <v>0</v>
      </c>
      <c r="AR211" s="48">
        <f>SUMIFS('[6]白单流水  导入新模板'!$S:$S,'[6]白单流水  导入新模板'!$C:$C,$A$2,'[6]白单流水  导入新模板'!$AF:$AF,LEFT(LEFT($C$198,5),5),'[6]白单流水  导入新模板'!$AA:$AA,AR$3,'[6]白单流水  导入新模板'!$K:$K,$C211)</f>
        <v>0</v>
      </c>
      <c r="AS211" s="48">
        <f>SUMIFS('[6]白单流水  导入新模板'!$S:$S,'[6]白单流水  导入新模板'!$C:$C,$A$2,'[6]白单流水  导入新模板'!$AF:$AF,LEFT(LEFT($C$198,5),5),'[6]白单流水  导入新模板'!$AA:$AA,AS$3,'[6]白单流水  导入新模板'!$K:$K,$C211)</f>
        <v>0</v>
      </c>
      <c r="AT211" s="69"/>
    </row>
    <row r="212" ht="15.6" spans="1:47">
      <c r="A212" s="73"/>
      <c r="B212" s="62"/>
      <c r="C212" s="65" t="s">
        <v>71</v>
      </c>
      <c r="D212" s="52"/>
      <c r="E212" s="52"/>
      <c r="F212" s="59"/>
      <c r="G212" s="60"/>
      <c r="H212" s="60"/>
      <c r="I212" s="51">
        <f t="array" ref="I212">SUMPRODUCT(('[6]白单流水  导入新模板'!$C:$C=$A$2)*('[6]白单流水  导入新模板'!$AF:$AF=LEFT(LEFT($C$198,5),5))*('[6]白单流水  导入新模板'!$K:$K="代收")*(ISNUMBER(FIND(LEFT($C212,4),'[6]白单流水  导入新模板'!$M:$M,1))),'[6]白单流水  导入新模板'!$S:$S)</f>
        <v>0</v>
      </c>
      <c r="J212" s="60"/>
      <c r="K212" s="52"/>
      <c r="L212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导入新模板'!$K:$K,$C212)</f>
        <v>0</v>
      </c>
      <c r="M212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导入新模板'!$K:$K,$C212)</f>
        <v>0</v>
      </c>
      <c r="N212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导入新模板'!$K:$K,$C212)</f>
        <v>0</v>
      </c>
      <c r="O212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导入新模板'!$K:$K,$C212)</f>
        <v>0</v>
      </c>
      <c r="P212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导入新模板'!$K:$K,$C212)</f>
        <v>0</v>
      </c>
      <c r="Q212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导入新模板'!$K:$K,$C212)</f>
        <v>0</v>
      </c>
      <c r="R212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导入新模板'!$K:$K,$C212)</f>
        <v>0</v>
      </c>
      <c r="S212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导入新模板'!$K:$K,$C212)</f>
        <v>0</v>
      </c>
      <c r="T212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导入新模板'!$K:$K,$C212)</f>
        <v>0</v>
      </c>
      <c r="U212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导入新模板'!$K:$K,$C212)</f>
        <v>0</v>
      </c>
      <c r="V212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导入新模板'!$K:$K,$C212)</f>
        <v>0</v>
      </c>
      <c r="W212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导入新模板'!$K:$K,$C212)</f>
        <v>0</v>
      </c>
      <c r="X212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导入新模板'!$K:$K,$C212)</f>
        <v>2000</v>
      </c>
      <c r="Y212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导入新模板'!$K:$K,$C212)</f>
        <v>3300</v>
      </c>
      <c r="Z212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导入新模板'!$K:$K,$C212)</f>
        <v>0</v>
      </c>
      <c r="AA212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导入新模板'!$K:$K,$C212)</f>
        <v>0</v>
      </c>
      <c r="AB212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导入新模板'!$K:$K,$C212)</f>
        <v>0</v>
      </c>
      <c r="AC212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导入新模板'!$K:$K,$C212)</f>
        <v>0</v>
      </c>
      <c r="AD212" s="52"/>
      <c r="AE212" s="53">
        <f>SUM(AH212:AS212)</f>
        <v>0</v>
      </c>
      <c r="AF212" s="54"/>
      <c r="AG212" s="55">
        <f>AD212-AE212-AF212</f>
        <v>0</v>
      </c>
      <c r="AH212" s="48">
        <f>SUMIFS('[6]白单流水  导入新模板'!$S:$S,'[6]白单流水  导入新模板'!$C:$C,$A$2,'[6]白单流水  导入新模板'!$AF:$AF,LEFT(LEFT($C$198,5),5),'[6]白单流水  导入新模板'!$AA:$AA,AH$3,'[6]白单流水  导入新模板'!$K:$K,$C212)</f>
        <v>0</v>
      </c>
      <c r="AI212" s="48">
        <f>SUMIFS('[6]白单流水  导入新模板'!$S:$S,'[6]白单流水  导入新模板'!$C:$C,$A$2,'[6]白单流水  导入新模板'!$AF:$AF,LEFT(LEFT($C$198,5),5),'[6]白单流水  导入新模板'!$AA:$AA,AI$3,'[6]白单流水  导入新模板'!$K:$K,$C212)</f>
        <v>0</v>
      </c>
      <c r="AJ212" s="48">
        <f>SUMIFS('[6]白单流水  导入新模板'!$S:$S,'[6]白单流水  导入新模板'!$C:$C,$A$2,'[6]白单流水  导入新模板'!$AF:$AF,LEFT(LEFT($C$198,5),5),'[6]白单流水  导入新模板'!$AA:$AA,AJ$3,'[6]白单流水  导入新模板'!$K:$K,$C212)</f>
        <v>0</v>
      </c>
      <c r="AK212" s="48">
        <f>SUMIFS('[6]白单流水  导入新模板'!$S:$S,'[6]白单流水  导入新模板'!$C:$C,$A$2,'[6]白单流水  导入新模板'!$AF:$AF,LEFT(LEFT($C$198,5),5),'[6]白单流水  导入新模板'!$AA:$AA,AK$3,'[6]白单流水  导入新模板'!$K:$K,$C212)</f>
        <v>0</v>
      </c>
      <c r="AL212" s="48">
        <f>SUMIFS('[6]白单流水  导入新模板'!$S:$S,'[6]白单流水  导入新模板'!$C:$C,$A$2,'[6]白单流水  导入新模板'!$AF:$AF,LEFT(LEFT($C$198,5),5),'[6]白单流水  导入新模板'!$AA:$AA,AL$3,'[6]白单流水  导入新模板'!$K:$K,$C212)</f>
        <v>0</v>
      </c>
      <c r="AM212" s="48">
        <f>SUMIFS('[6]白单流水  导入新模板'!$S:$S,'[6]白单流水  导入新模板'!$C:$C,$A$2,'[6]白单流水  导入新模板'!$AF:$AF,LEFT(LEFT($C$198,5),5),'[6]白单流水  导入新模板'!$AA:$AA,AM$3,'[6]白单流水  导入新模板'!$K:$K,$C212)</f>
        <v>0</v>
      </c>
      <c r="AN212" s="48">
        <f>SUMIFS('[6]白单流水  导入新模板'!$S:$S,'[6]白单流水  导入新模板'!$C:$C,$A$2,'[6]白单流水  导入新模板'!$AF:$AF,LEFT(LEFT($C$198,5),5),'[6]白单流水  导入新模板'!$AA:$AA,AN$3,'[6]白单流水  导入新模板'!$K:$K,$C212)</f>
        <v>0</v>
      </c>
      <c r="AO212" s="48">
        <f>SUMIFS('[6]白单流水  导入新模板'!$S:$S,'[6]白单流水  导入新模板'!$C:$C,$A$2,'[6]白单流水  导入新模板'!$AF:$AF,LEFT(LEFT($C$198,5),5),'[6]白单流水  导入新模板'!$AA:$AA,AO$3,'[6]白单流水  导入新模板'!$K:$K,$C212)</f>
        <v>0</v>
      </c>
      <c r="AP212" s="48">
        <f>SUMIFS('[6]白单流水  导入新模板'!$S:$S,'[6]白单流水  导入新模板'!$C:$C,$A$2,'[6]白单流水  导入新模板'!$AF:$AF,LEFT(LEFT($C$198,5),5),'[6]白单流水  导入新模板'!$AA:$AA,AP$3,'[6]白单流水  导入新模板'!$K:$K,$C212)</f>
        <v>0</v>
      </c>
      <c r="AQ212" s="48">
        <f>SUMIFS('[6]白单流水  导入新模板'!$S:$S,'[6]白单流水  导入新模板'!$C:$C,$A$2,'[6]白单流水  导入新模板'!$AF:$AF,LEFT(LEFT($C$198,5),5),'[6]白单流水  导入新模板'!$AA:$AA,AQ$3,'[6]白单流水  导入新模板'!$K:$K,$C212)</f>
        <v>0</v>
      </c>
      <c r="AR212" s="48">
        <f>SUMIFS('[6]白单流水  导入新模板'!$S:$S,'[6]白单流水  导入新模板'!$C:$C,$A$2,'[6]白单流水  导入新模板'!$AF:$AF,LEFT(LEFT($C$198,5),5),'[6]白单流水  导入新模板'!$AA:$AA,AR$3,'[6]白单流水  导入新模板'!$K:$K,$C212)</f>
        <v>0</v>
      </c>
      <c r="AS212" s="48">
        <f>SUMIFS('[6]白单流水  导入新模板'!$S:$S,'[6]白单流水  导入新模板'!$C:$C,$A$2,'[6]白单流水  导入新模板'!$AF:$AF,LEFT(LEFT($C$198,5),5),'[6]白单流水  导入新模板'!$AA:$AA,AS$3,'[6]白单流水  导入新模板'!$K:$K,$C212)</f>
        <v>0</v>
      </c>
      <c r="AT212" s="56"/>
    </row>
    <row r="213" ht="15.6" spans="1:47">
      <c r="A213" s="73"/>
      <c r="B213" s="62"/>
      <c r="C213" s="65" t="s">
        <v>72</v>
      </c>
      <c r="D213" s="66"/>
      <c r="E213" s="66"/>
      <c r="F213" s="67"/>
      <c r="G213" s="68"/>
      <c r="H213" s="68"/>
      <c r="I213" s="51">
        <f t="array" ref="I213">SUMPRODUCT(('[6]白单流水  导入新模板'!$C:$C=$A$2)*('[6]白单流水  导入新模板'!$AF:$AF=LEFT(LEFT($C$198,5),5))*('[6]白单流水  导入新模板'!$K:$K="代收")*(ISNUMBER(FIND(LEFT($C213,4),'[6]白单流水  导入新模板'!$M:$M,1))),'[6]白单流水  导入新模板'!$S:$S)</f>
        <v>0</v>
      </c>
      <c r="J213" s="68"/>
      <c r="K213" s="66"/>
      <c r="L213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导入新模板'!$K:$K,$C213)</f>
        <v>0</v>
      </c>
      <c r="M213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导入新模板'!$K:$K,$C213)</f>
        <v>0</v>
      </c>
      <c r="N213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导入新模板'!$K:$K,$C213)</f>
        <v>0</v>
      </c>
      <c r="O213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导入新模板'!$K:$K,$C213)</f>
        <v>0</v>
      </c>
      <c r="P213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导入新模板'!$K:$K,$C213)</f>
        <v>0</v>
      </c>
      <c r="Q213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导入新模板'!$K:$K,$C213)</f>
        <v>0</v>
      </c>
      <c r="R213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导入新模板'!$K:$K,$C213)</f>
        <v>0</v>
      </c>
      <c r="S213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导入新模板'!$K:$K,$C213)</f>
        <v>0</v>
      </c>
      <c r="T213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导入新模板'!$K:$K,$C213)</f>
        <v>0</v>
      </c>
      <c r="U213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导入新模板'!$K:$K,$C213)</f>
        <v>0</v>
      </c>
      <c r="V213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导入新模板'!$K:$K,$C213)</f>
        <v>0</v>
      </c>
      <c r="W213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导入新模板'!$K:$K,$C213)</f>
        <v>0</v>
      </c>
      <c r="X213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导入新模板'!$K:$K,$C213)</f>
        <v>0</v>
      </c>
      <c r="Y213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导入新模板'!$K:$K,$C213)</f>
        <v>0</v>
      </c>
      <c r="Z213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导入新模板'!$K:$K,$C213)</f>
        <v>7300</v>
      </c>
      <c r="AA213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导入新模板'!$K:$K,$C213)</f>
        <v>0</v>
      </c>
      <c r="AB213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导入新模板'!$K:$K,$C213)</f>
        <v>0</v>
      </c>
      <c r="AC213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导入新模板'!$K:$K,$C213)</f>
        <v>0</v>
      </c>
      <c r="AD213" s="74"/>
      <c r="AE213" s="53">
        <f>SUM(AH213:AS213)</f>
        <v>0</v>
      </c>
      <c r="AF213" s="54"/>
      <c r="AG213" s="55">
        <f>AD213-AE213-AF213</f>
        <v>0</v>
      </c>
      <c r="AH213" s="48">
        <f>SUMIFS('[6]白单流水  导入新模板'!$S:$S,'[6]白单流水  导入新模板'!$C:$C,$A$2,'[6]白单流水  导入新模板'!$AF:$AF,LEFT(LEFT($C$198,5),5),'[6]白单流水  导入新模板'!$AA:$AA,AH$3,'[6]白单流水  导入新模板'!$K:$K,$C213)</f>
        <v>0</v>
      </c>
      <c r="AI213" s="48">
        <f>SUMIFS('[6]白单流水  导入新模板'!$S:$S,'[6]白单流水  导入新模板'!$C:$C,$A$2,'[6]白单流水  导入新模板'!$AF:$AF,LEFT(LEFT($C$198,5),5),'[6]白单流水  导入新模板'!$AA:$AA,AI$3,'[6]白单流水  导入新模板'!$K:$K,$C213)</f>
        <v>0</v>
      </c>
      <c r="AJ213" s="48">
        <f>SUMIFS('[6]白单流水  导入新模板'!$S:$S,'[6]白单流水  导入新模板'!$C:$C,$A$2,'[6]白单流水  导入新模板'!$AF:$AF,LEFT(LEFT($C$198,5),5),'[6]白单流水  导入新模板'!$AA:$AA,AJ$3,'[6]白单流水  导入新模板'!$K:$K,$C213)</f>
        <v>0</v>
      </c>
      <c r="AK213" s="48">
        <f>SUMIFS('[6]白单流水  导入新模板'!$S:$S,'[6]白单流水  导入新模板'!$C:$C,$A$2,'[6]白单流水  导入新模板'!$AF:$AF,LEFT(LEFT($C$198,5),5),'[6]白单流水  导入新模板'!$AA:$AA,AK$3,'[6]白单流水  导入新模板'!$K:$K,$C213)</f>
        <v>0</v>
      </c>
      <c r="AL213" s="48">
        <f>SUMIFS('[6]白单流水  导入新模板'!$S:$S,'[6]白单流水  导入新模板'!$C:$C,$A$2,'[6]白单流水  导入新模板'!$AF:$AF,LEFT(LEFT($C$198,5),5),'[6]白单流水  导入新模板'!$AA:$AA,AL$3,'[6]白单流水  导入新模板'!$K:$K,$C213)</f>
        <v>0</v>
      </c>
      <c r="AM213" s="48">
        <f>SUMIFS('[6]白单流水  导入新模板'!$S:$S,'[6]白单流水  导入新模板'!$C:$C,$A$2,'[6]白单流水  导入新模板'!$AF:$AF,LEFT(LEFT($C$198,5),5),'[6]白单流水  导入新模板'!$AA:$AA,AM$3,'[6]白单流水  导入新模板'!$K:$K,$C213)</f>
        <v>0</v>
      </c>
      <c r="AN213" s="48">
        <f>SUMIFS('[6]白单流水  导入新模板'!$S:$S,'[6]白单流水  导入新模板'!$C:$C,$A$2,'[6]白单流水  导入新模板'!$AF:$AF,LEFT(LEFT($C$198,5),5),'[6]白单流水  导入新模板'!$AA:$AA,AN$3,'[6]白单流水  导入新模板'!$K:$K,$C213)</f>
        <v>0</v>
      </c>
      <c r="AO213" s="48">
        <f>SUMIFS('[6]白单流水  导入新模板'!$S:$S,'[6]白单流水  导入新模板'!$C:$C,$A$2,'[6]白单流水  导入新模板'!$AF:$AF,LEFT(LEFT($C$198,5),5),'[6]白单流水  导入新模板'!$AA:$AA,AO$3,'[6]白单流水  导入新模板'!$K:$K,$C213)</f>
        <v>0</v>
      </c>
      <c r="AP213" s="48">
        <f>SUMIFS('[6]白单流水  导入新模板'!$S:$S,'[6]白单流水  导入新模板'!$C:$C,$A$2,'[6]白单流水  导入新模板'!$AF:$AF,LEFT(LEFT($C$198,5),5),'[6]白单流水  导入新模板'!$AA:$AA,AP$3,'[6]白单流水  导入新模板'!$K:$K,$C213)</f>
        <v>0</v>
      </c>
      <c r="AQ213" s="48">
        <f>SUMIFS('[6]白单流水  导入新模板'!$S:$S,'[6]白单流水  导入新模板'!$C:$C,$A$2,'[6]白单流水  导入新模板'!$AF:$AF,LEFT(LEFT($C$198,5),5),'[6]白单流水  导入新模板'!$AA:$AA,AQ$3,'[6]白单流水  导入新模板'!$K:$K,$C213)</f>
        <v>0</v>
      </c>
      <c r="AR213" s="48">
        <f>SUMIFS('[6]白单流水  导入新模板'!$S:$S,'[6]白单流水  导入新模板'!$C:$C,$A$2,'[6]白单流水  导入新模板'!$AF:$AF,LEFT(LEFT($C$198,5),5),'[6]白单流水  导入新模板'!$AA:$AA,AR$3,'[6]白单流水  导入新模板'!$K:$K,$C213)</f>
        <v>0</v>
      </c>
      <c r="AS213" s="48">
        <f>SUMIFS('[6]白单流水  导入新模板'!$S:$S,'[6]白单流水  导入新模板'!$C:$C,$A$2,'[6]白单流水  导入新模板'!$AF:$AF,LEFT(LEFT($C$198,5),5),'[6]白单流水  导入新模板'!$AA:$AA,AS$3,'[6]白单流水  导入新模板'!$K:$K,$C213)</f>
        <v>0</v>
      </c>
      <c r="AT213" s="69"/>
    </row>
    <row r="214" ht="15.6" spans="1:47">
      <c r="A214" s="73"/>
      <c r="B214" s="62"/>
      <c r="C214" s="65" t="s">
        <v>73</v>
      </c>
      <c r="D214" s="52"/>
      <c r="E214" s="52"/>
      <c r="F214" s="59"/>
      <c r="G214" s="60"/>
      <c r="H214" s="60"/>
      <c r="I214" s="51">
        <f t="array" ref="I214">SUMPRODUCT(('[6]白单流水  导入新模板'!$C:$C=$A$2)*('[6]白单流水  导入新模板'!$AF:$AF=LEFT(LEFT($C$198,5),5))*('[6]白单流水  导入新模板'!$K:$K="代收")*(ISNUMBER(FIND(LEFT($C214,4),'[6]白单流水  导入新模板'!$M:$M,1))),'[6]白单流水  导入新模板'!$S:$S)</f>
        <v>0</v>
      </c>
      <c r="J214" s="60"/>
      <c r="K214" s="52"/>
      <c r="L214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导入新模板'!$K:$K,$C214)</f>
        <v>0</v>
      </c>
      <c r="M214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导入新模板'!$K:$K,$C214)</f>
        <v>0</v>
      </c>
      <c r="N214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导入新模板'!$K:$K,$C214)</f>
        <v>0</v>
      </c>
      <c r="O214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导入新模板'!$K:$K,$C214)</f>
        <v>0</v>
      </c>
      <c r="P214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导入新模板'!$K:$K,$C214)</f>
        <v>0</v>
      </c>
      <c r="Q214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导入新模板'!$K:$K,$C214)</f>
        <v>0</v>
      </c>
      <c r="R214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导入新模板'!$K:$K,$C214)</f>
        <v>0</v>
      </c>
      <c r="S214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导入新模板'!$K:$K,$C214)</f>
        <v>0</v>
      </c>
      <c r="T214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导入新模板'!$K:$K,$C214)</f>
        <v>0</v>
      </c>
      <c r="U214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导入新模板'!$K:$K,$C214)</f>
        <v>0</v>
      </c>
      <c r="V214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导入新模板'!$K:$K,$C214)</f>
        <v>0</v>
      </c>
      <c r="W214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导入新模板'!$K:$K,$C214)</f>
        <v>0</v>
      </c>
      <c r="X214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导入新模板'!$K:$K,$C214)</f>
        <v>0</v>
      </c>
      <c r="Y214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导入新模板'!$K:$K,$C214)</f>
        <v>0</v>
      </c>
      <c r="Z214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导入新模板'!$K:$K,$C214)</f>
        <v>4000</v>
      </c>
      <c r="AA214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导入新模板'!$K:$K,$C214)</f>
        <v>3300</v>
      </c>
      <c r="AB214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导入新模板'!$K:$K,$C214)</f>
        <v>3600</v>
      </c>
      <c r="AC214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导入新模板'!$K:$K,$C214)</f>
        <v>0</v>
      </c>
      <c r="AD214" s="52"/>
      <c r="AE214" s="53">
        <f>SUM(AH214:AS214)</f>
        <v>0</v>
      </c>
      <c r="AF214" s="54"/>
      <c r="AG214" s="55">
        <f>AD214-AE214-AF214</f>
        <v>0</v>
      </c>
      <c r="AH214" s="48">
        <f>SUMIFS('[6]白单流水  导入新模板'!$S:$S,'[6]白单流水  导入新模板'!$C:$C,$A$2,'[6]白单流水  导入新模板'!$AF:$AF,LEFT(LEFT($C$198,5),5),'[6]白单流水  导入新模板'!$AA:$AA,AH$3,'[6]白单流水  导入新模板'!$K:$K,$C214)</f>
        <v>0</v>
      </c>
      <c r="AI214" s="48">
        <f>SUMIFS('[6]白单流水  导入新模板'!$S:$S,'[6]白单流水  导入新模板'!$C:$C,$A$2,'[6]白单流水  导入新模板'!$AF:$AF,LEFT(LEFT($C$198,5),5),'[6]白单流水  导入新模板'!$AA:$AA,AI$3,'[6]白单流水  导入新模板'!$K:$K,$C214)</f>
        <v>0</v>
      </c>
      <c r="AJ214" s="48">
        <f>SUMIFS('[6]白单流水  导入新模板'!$S:$S,'[6]白单流水  导入新模板'!$C:$C,$A$2,'[6]白单流水  导入新模板'!$AF:$AF,LEFT(LEFT($C$198,5),5),'[6]白单流水  导入新模板'!$AA:$AA,AJ$3,'[6]白单流水  导入新模板'!$K:$K,$C214)</f>
        <v>0</v>
      </c>
      <c r="AK214" s="48">
        <f>SUMIFS('[6]白单流水  导入新模板'!$S:$S,'[6]白单流水  导入新模板'!$C:$C,$A$2,'[6]白单流水  导入新模板'!$AF:$AF,LEFT(LEFT($C$198,5),5),'[6]白单流水  导入新模板'!$AA:$AA,AK$3,'[6]白单流水  导入新模板'!$K:$K,$C214)</f>
        <v>0</v>
      </c>
      <c r="AL214" s="48">
        <f>SUMIFS('[6]白单流水  导入新模板'!$S:$S,'[6]白单流水  导入新模板'!$C:$C,$A$2,'[6]白单流水  导入新模板'!$AF:$AF,LEFT(LEFT($C$198,5),5),'[6]白单流水  导入新模板'!$AA:$AA,AL$3,'[6]白单流水  导入新模板'!$K:$K,$C214)</f>
        <v>0</v>
      </c>
      <c r="AM214" s="48">
        <f>SUMIFS('[6]白单流水  导入新模板'!$S:$S,'[6]白单流水  导入新模板'!$C:$C,$A$2,'[6]白单流水  导入新模板'!$AF:$AF,LEFT(LEFT($C$198,5),5),'[6]白单流水  导入新模板'!$AA:$AA,AM$3,'[6]白单流水  导入新模板'!$K:$K,$C214)</f>
        <v>0</v>
      </c>
      <c r="AN214" s="48">
        <f>SUMIFS('[6]白单流水  导入新模板'!$S:$S,'[6]白单流水  导入新模板'!$C:$C,$A$2,'[6]白单流水  导入新模板'!$AF:$AF,LEFT(LEFT($C$198,5),5),'[6]白单流水  导入新模板'!$AA:$AA,AN$3,'[6]白单流水  导入新模板'!$K:$K,$C214)</f>
        <v>0</v>
      </c>
      <c r="AO214" s="48">
        <f>SUMIFS('[6]白单流水  导入新模板'!$S:$S,'[6]白单流水  导入新模板'!$C:$C,$A$2,'[6]白单流水  导入新模板'!$AF:$AF,LEFT(LEFT($C$198,5),5),'[6]白单流水  导入新模板'!$AA:$AA,AO$3,'[6]白单流水  导入新模板'!$K:$K,$C214)</f>
        <v>0</v>
      </c>
      <c r="AP214" s="48">
        <f>SUMIFS('[6]白单流水  导入新模板'!$S:$S,'[6]白单流水  导入新模板'!$C:$C,$A$2,'[6]白单流水  导入新模板'!$AF:$AF,LEFT(LEFT($C$198,5),5),'[6]白单流水  导入新模板'!$AA:$AA,AP$3,'[6]白单流水  导入新模板'!$K:$K,$C214)</f>
        <v>0</v>
      </c>
      <c r="AQ214" s="48">
        <f>SUMIFS('[6]白单流水  导入新模板'!$S:$S,'[6]白单流水  导入新模板'!$C:$C,$A$2,'[6]白单流水  导入新模板'!$AF:$AF,LEFT(LEFT($C$198,5),5),'[6]白单流水  导入新模板'!$AA:$AA,AQ$3,'[6]白单流水  导入新模板'!$K:$K,$C214)</f>
        <v>0</v>
      </c>
      <c r="AR214" s="48">
        <f>SUMIFS('[6]白单流水  导入新模板'!$S:$S,'[6]白单流水  导入新模板'!$C:$C,$A$2,'[6]白单流水  导入新模板'!$AF:$AF,LEFT(LEFT($C$198,5),5),'[6]白单流水  导入新模板'!$AA:$AA,AR$3,'[6]白单流水  导入新模板'!$K:$K,$C214)</f>
        <v>0</v>
      </c>
      <c r="AS214" s="48">
        <f>SUMIFS('[6]白单流水  导入新模板'!$S:$S,'[6]白单流水  导入新模板'!$C:$C,$A$2,'[6]白单流水  导入新模板'!$AF:$AF,LEFT(LEFT($C$198,5),5),'[6]白单流水  导入新模板'!$AA:$AA,AS$3,'[6]白单流水  导入新模板'!$K:$K,$C214)</f>
        <v>0</v>
      </c>
      <c r="AT214" s="56"/>
    </row>
    <row r="215" ht="15.6" spans="1:47">
      <c r="A215" s="73"/>
      <c r="B215" s="62"/>
      <c r="C215" s="65" t="s">
        <v>74</v>
      </c>
      <c r="D215" s="66"/>
      <c r="E215" s="66"/>
      <c r="F215" s="67"/>
      <c r="G215" s="68"/>
      <c r="H215" s="68"/>
      <c r="I215" s="51">
        <f t="array" ref="I215">SUMPRODUCT(('[6]白单流水  导入新模板'!$C:$C=$A$2)*('[6]白单流水  导入新模板'!$AF:$AF=LEFT(LEFT($C$198,5),5))*('[6]白单流水  导入新模板'!$K:$K="代收")*(ISNUMBER(FIND(LEFT($C215,4),'[6]白单流水  导入新模板'!$M:$M,1))),'[6]白单流水  导入新模板'!$S:$S)</f>
        <v>0</v>
      </c>
      <c r="J215" s="68"/>
      <c r="K215" s="66"/>
      <c r="L215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导入新模板'!$K:$K,$C215)</f>
        <v>0</v>
      </c>
      <c r="M215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导入新模板'!$K:$K,$C215)</f>
        <v>0</v>
      </c>
      <c r="N215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导入新模板'!$K:$K,$C215)</f>
        <v>0</v>
      </c>
      <c r="O215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导入新模板'!$K:$K,$C215)</f>
        <v>0</v>
      </c>
      <c r="P215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导入新模板'!$K:$K,$C215)</f>
        <v>0</v>
      </c>
      <c r="Q215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导入新模板'!$K:$K,$C215)</f>
        <v>0</v>
      </c>
      <c r="R215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导入新模板'!$K:$K,$C215)</f>
        <v>0</v>
      </c>
      <c r="S215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导入新模板'!$K:$K,$C215)</f>
        <v>0</v>
      </c>
      <c r="T215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导入新模板'!$K:$K,$C215)</f>
        <v>0</v>
      </c>
      <c r="U215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导入新模板'!$K:$K,$C215)</f>
        <v>0</v>
      </c>
      <c r="V215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导入新模板'!$K:$K,$C215)</f>
        <v>0</v>
      </c>
      <c r="W215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导入新模板'!$K:$K,$C215)</f>
        <v>0</v>
      </c>
      <c r="X215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导入新模板'!$K:$K,$C215)</f>
        <v>0</v>
      </c>
      <c r="Y215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导入新模板'!$K:$K,$C215)</f>
        <v>0</v>
      </c>
      <c r="Z215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导入新模板'!$K:$K,$C215)</f>
        <v>0</v>
      </c>
      <c r="AA215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导入新模板'!$K:$K,$C215)</f>
        <v>0</v>
      </c>
      <c r="AB215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导入新模板'!$K:$K,$C215)</f>
        <v>10116.67</v>
      </c>
      <c r="AC215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导入新模板'!$K:$K,$C215)</f>
        <v>0</v>
      </c>
      <c r="AD215" s="74"/>
      <c r="AE215" s="53">
        <f>SUM(AH215:AS215)</f>
        <v>0</v>
      </c>
      <c r="AF215" s="54"/>
      <c r="AG215" s="55">
        <f>AD215-AE215-AF215</f>
        <v>0</v>
      </c>
      <c r="AH215" s="48">
        <f>SUMIFS('[6]白单流水  导入新模板'!$S:$S,'[6]白单流水  导入新模板'!$C:$C,$A$2,'[6]白单流水  导入新模板'!$AF:$AF,LEFT(LEFT($C$198,5),5),'[6]白单流水  导入新模板'!$AA:$AA,AH$3,'[6]白单流水  导入新模板'!$K:$K,$C215)</f>
        <v>0</v>
      </c>
      <c r="AI215" s="48">
        <f>SUMIFS('[6]白单流水  导入新模板'!$S:$S,'[6]白单流水  导入新模板'!$C:$C,$A$2,'[6]白单流水  导入新模板'!$AF:$AF,LEFT(LEFT($C$198,5),5),'[6]白单流水  导入新模板'!$AA:$AA,AI$3,'[6]白单流水  导入新模板'!$K:$K,$C215)</f>
        <v>0</v>
      </c>
      <c r="AJ215" s="48">
        <f>SUMIFS('[6]白单流水  导入新模板'!$S:$S,'[6]白单流水  导入新模板'!$C:$C,$A$2,'[6]白单流水  导入新模板'!$AF:$AF,LEFT(LEFT($C$198,5),5),'[6]白单流水  导入新模板'!$AA:$AA,AJ$3,'[6]白单流水  导入新模板'!$K:$K,$C215)</f>
        <v>0</v>
      </c>
      <c r="AK215" s="48">
        <f>SUMIFS('[6]白单流水  导入新模板'!$S:$S,'[6]白单流水  导入新模板'!$C:$C,$A$2,'[6]白单流水  导入新模板'!$AF:$AF,LEFT(LEFT($C$198,5),5),'[6]白单流水  导入新模板'!$AA:$AA,AK$3,'[6]白单流水  导入新模板'!$K:$K,$C215)</f>
        <v>0</v>
      </c>
      <c r="AL215" s="48">
        <f>SUMIFS('[6]白单流水  导入新模板'!$S:$S,'[6]白单流水  导入新模板'!$C:$C,$A$2,'[6]白单流水  导入新模板'!$AF:$AF,LEFT(LEFT($C$198,5),5),'[6]白单流水  导入新模板'!$AA:$AA,AL$3,'[6]白单流水  导入新模板'!$K:$K,$C215)</f>
        <v>0</v>
      </c>
      <c r="AM215" s="48">
        <f>SUMIFS('[6]白单流水  导入新模板'!$S:$S,'[6]白单流水  导入新模板'!$C:$C,$A$2,'[6]白单流水  导入新模板'!$AF:$AF,LEFT(LEFT($C$198,5),5),'[6]白单流水  导入新模板'!$AA:$AA,AM$3,'[6]白单流水  导入新模板'!$K:$K,$C215)</f>
        <v>0</v>
      </c>
      <c r="AN215" s="48">
        <f>SUMIFS('[6]白单流水  导入新模板'!$S:$S,'[6]白单流水  导入新模板'!$C:$C,$A$2,'[6]白单流水  导入新模板'!$AF:$AF,LEFT(LEFT($C$198,5),5),'[6]白单流水  导入新模板'!$AA:$AA,AN$3,'[6]白单流水  导入新模板'!$K:$K,$C215)</f>
        <v>0</v>
      </c>
      <c r="AO215" s="48">
        <f>SUMIFS('[6]白单流水  导入新模板'!$S:$S,'[6]白单流水  导入新模板'!$C:$C,$A$2,'[6]白单流水  导入新模板'!$AF:$AF,LEFT(LEFT($C$198,5),5),'[6]白单流水  导入新模板'!$AA:$AA,AO$3,'[6]白单流水  导入新模板'!$K:$K,$C215)</f>
        <v>0</v>
      </c>
      <c r="AP215" s="48">
        <f>SUMIFS('[6]白单流水  导入新模板'!$S:$S,'[6]白单流水  导入新模板'!$C:$C,$A$2,'[6]白单流水  导入新模板'!$AF:$AF,LEFT(LEFT($C$198,5),5),'[6]白单流水  导入新模板'!$AA:$AA,AP$3,'[6]白单流水  导入新模板'!$K:$K,$C215)</f>
        <v>0</v>
      </c>
      <c r="AQ215" s="48">
        <f>SUMIFS('[6]白单流水  导入新模板'!$S:$S,'[6]白单流水  导入新模板'!$C:$C,$A$2,'[6]白单流水  导入新模板'!$AF:$AF,LEFT(LEFT($C$198,5),5),'[6]白单流水  导入新模板'!$AA:$AA,AQ$3,'[6]白单流水  导入新模板'!$K:$K,$C215)</f>
        <v>0</v>
      </c>
      <c r="AR215" s="48">
        <f>SUMIFS('[6]白单流水  导入新模板'!$S:$S,'[6]白单流水  导入新模板'!$C:$C,$A$2,'[6]白单流水  导入新模板'!$AF:$AF,LEFT(LEFT($C$198,5),5),'[6]白单流水  导入新模板'!$AA:$AA,AR$3,'[6]白单流水  导入新模板'!$K:$K,$C215)</f>
        <v>0</v>
      </c>
      <c r="AS215" s="48">
        <f>SUMIFS('[6]白单流水  导入新模板'!$S:$S,'[6]白单流水  导入新模板'!$C:$C,$A$2,'[6]白单流水  导入新模板'!$AF:$AF,LEFT(LEFT($C$198,5),5),'[6]白单流水  导入新模板'!$AA:$AA,AS$3,'[6]白单流水  导入新模板'!$K:$K,$C215)</f>
        <v>0</v>
      </c>
      <c r="AT215" s="69"/>
    </row>
    <row r="216" ht="15.6" spans="1:47">
      <c r="A216" s="41"/>
      <c r="B216" s="46"/>
      <c r="C216" s="65" t="s">
        <v>75</v>
      </c>
      <c r="D216" s="52"/>
      <c r="E216" s="52"/>
      <c r="F216" s="59"/>
      <c r="G216" s="60"/>
      <c r="H216" s="60"/>
      <c r="I216" s="51">
        <f t="array" ref="I216">SUMPRODUCT(('[6]白单流水  导入新模板'!$C:$C=$A$2)*('[6]白单流水  导入新模板'!$AF:$AF=LEFT(LEFT($C$198,5),5))*('[6]白单流水  导入新模板'!$K:$K="代收")*(ISNUMBER(FIND(LEFT($C216,4),'[6]白单流水  导入新模板'!$M:$M,1))),'[6]白单流水  导入新模板'!$S:$S)</f>
        <v>0</v>
      </c>
      <c r="J216" s="60"/>
      <c r="K216" s="52"/>
      <c r="L216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导入新模板'!$K:$K,$C216)</f>
        <v>0</v>
      </c>
      <c r="M216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导入新模板'!$K:$K,$C216)</f>
        <v>0</v>
      </c>
      <c r="N216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导入新模板'!$K:$K,$C216)</f>
        <v>0</v>
      </c>
      <c r="O216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导入新模板'!$K:$K,$C216)</f>
        <v>0</v>
      </c>
      <c r="P216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导入新模板'!$K:$K,$C216)</f>
        <v>0</v>
      </c>
      <c r="Q216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导入新模板'!$K:$K,$C216)</f>
        <v>0</v>
      </c>
      <c r="R216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导入新模板'!$K:$K,$C216)</f>
        <v>0</v>
      </c>
      <c r="S216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导入新模板'!$K:$K,$C216)</f>
        <v>0</v>
      </c>
      <c r="T216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导入新模板'!$K:$K,$C216)</f>
        <v>0</v>
      </c>
      <c r="U216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导入新模板'!$K:$K,$C216)</f>
        <v>0</v>
      </c>
      <c r="V216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导入新模板'!$K:$K,$C216)</f>
        <v>0</v>
      </c>
      <c r="W216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导入新模板'!$K:$K,$C216)</f>
        <v>0</v>
      </c>
      <c r="X216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导入新模板'!$K:$K,$C216)</f>
        <v>0</v>
      </c>
      <c r="Y216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导入新模板'!$K:$K,$C216)</f>
        <v>0</v>
      </c>
      <c r="Z216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导入新模板'!$K:$K,$C216)</f>
        <v>0</v>
      </c>
      <c r="AA216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导入新模板'!$K:$K,$C216)</f>
        <v>0</v>
      </c>
      <c r="AB216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导入新模板'!$K:$K,$C216)</f>
        <v>4183.33</v>
      </c>
      <c r="AC216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导入新模板'!$K:$K,$C216)</f>
        <v>6516.67</v>
      </c>
      <c r="AD216" s="52"/>
      <c r="AE216" s="53">
        <f>SUM(AH216:AS216)</f>
        <v>0</v>
      </c>
      <c r="AF216" s="54"/>
      <c r="AG216" s="55">
        <f>AD216-AE216-AF216</f>
        <v>0</v>
      </c>
      <c r="AH216" s="48">
        <f>SUMIFS('[6]白单流水  导入新模板'!$S:$S,'[6]白单流水  导入新模板'!$C:$C,$A$2,'[6]白单流水  导入新模板'!$AF:$AF,LEFT(LEFT($C$198,5),5),'[6]白单流水  导入新模板'!$AA:$AA,AH$3,'[6]白单流水  导入新模板'!$K:$K,$C216)</f>
        <v>0</v>
      </c>
      <c r="AI216" s="48">
        <f>SUMIFS('[6]白单流水  导入新模板'!$S:$S,'[6]白单流水  导入新模板'!$C:$C,$A$2,'[6]白单流水  导入新模板'!$AF:$AF,LEFT(LEFT($C$198,5),5),'[6]白单流水  导入新模板'!$AA:$AA,AI$3,'[6]白单流水  导入新模板'!$K:$K,$C216)</f>
        <v>0</v>
      </c>
      <c r="AJ216" s="48">
        <f>SUMIFS('[6]白单流水  导入新模板'!$S:$S,'[6]白单流水  导入新模板'!$C:$C,$A$2,'[6]白单流水  导入新模板'!$AF:$AF,LEFT(LEFT($C$198,5),5),'[6]白单流水  导入新模板'!$AA:$AA,AJ$3,'[6]白单流水  导入新模板'!$K:$K,$C216)</f>
        <v>0</v>
      </c>
      <c r="AK216" s="48">
        <f>SUMIFS('[6]白单流水  导入新模板'!$S:$S,'[6]白单流水  导入新模板'!$C:$C,$A$2,'[6]白单流水  导入新模板'!$AF:$AF,LEFT(LEFT($C$198,5),5),'[6]白单流水  导入新模板'!$AA:$AA,AK$3,'[6]白单流水  导入新模板'!$K:$K,$C216)</f>
        <v>0</v>
      </c>
      <c r="AL216" s="48">
        <f>SUMIFS('[6]白单流水  导入新模板'!$S:$S,'[6]白单流水  导入新模板'!$C:$C,$A$2,'[6]白单流水  导入新模板'!$AF:$AF,LEFT(LEFT($C$198,5),5),'[6]白单流水  导入新模板'!$AA:$AA,AL$3,'[6]白单流水  导入新模板'!$K:$K,$C216)</f>
        <v>0</v>
      </c>
      <c r="AM216" s="48">
        <f>SUMIFS('[6]白单流水  导入新模板'!$S:$S,'[6]白单流水  导入新模板'!$C:$C,$A$2,'[6]白单流水  导入新模板'!$AF:$AF,LEFT(LEFT($C$198,5),5),'[6]白单流水  导入新模板'!$AA:$AA,AM$3,'[6]白单流水  导入新模板'!$K:$K,$C216)</f>
        <v>0</v>
      </c>
      <c r="AN216" s="48">
        <f>SUMIFS('[6]白单流水  导入新模板'!$S:$S,'[6]白单流水  导入新模板'!$C:$C,$A$2,'[6]白单流水  导入新模板'!$AF:$AF,LEFT(LEFT($C$198,5),5),'[6]白单流水  导入新模板'!$AA:$AA,AN$3,'[6]白单流水  导入新模板'!$K:$K,$C216)</f>
        <v>0</v>
      </c>
      <c r="AO216" s="48">
        <f>SUMIFS('[6]白单流水  导入新模板'!$S:$S,'[6]白单流水  导入新模板'!$C:$C,$A$2,'[6]白单流水  导入新模板'!$AF:$AF,LEFT(LEFT($C$198,5),5),'[6]白单流水  导入新模板'!$AA:$AA,AO$3,'[6]白单流水  导入新模板'!$K:$K,$C216)</f>
        <v>0</v>
      </c>
      <c r="AP216" s="48">
        <f>SUMIFS('[6]白单流水  导入新模板'!$S:$S,'[6]白单流水  导入新模板'!$C:$C,$A$2,'[6]白单流水  导入新模板'!$AF:$AF,LEFT(LEFT($C$198,5),5),'[6]白单流水  导入新模板'!$AA:$AA,AP$3,'[6]白单流水  导入新模板'!$K:$K,$C216)</f>
        <v>0</v>
      </c>
      <c r="AQ216" s="48">
        <f>SUMIFS('[6]白单流水  导入新模板'!$S:$S,'[6]白单流水  导入新模板'!$C:$C,$A$2,'[6]白单流水  导入新模板'!$AF:$AF,LEFT(LEFT($C$198,5),5),'[6]白单流水  导入新模板'!$AA:$AA,AQ$3,'[6]白单流水  导入新模板'!$K:$K,$C216)</f>
        <v>0</v>
      </c>
      <c r="AR216" s="48">
        <f>SUMIFS('[6]白单流水  导入新模板'!$S:$S,'[6]白单流水  导入新模板'!$C:$C,$A$2,'[6]白单流水  导入新模板'!$AF:$AF,LEFT(LEFT($C$198,5),5),'[6]白单流水  导入新模板'!$AA:$AA,AR$3,'[6]白单流水  导入新模板'!$K:$K,$C216)</f>
        <v>0</v>
      </c>
      <c r="AS216" s="48">
        <f>SUMIFS('[6]白单流水  导入新模板'!$S:$S,'[6]白单流水  导入新模板'!$C:$C,$A$2,'[6]白单流水  导入新模板'!$AF:$AF,LEFT(LEFT($C$198,5),5),'[6]白单流水  导入新模板'!$AA:$AA,AS$3,'[6]白单流水  导入新模板'!$K:$K,$C216)</f>
        <v>0</v>
      </c>
      <c r="AT216" s="56"/>
    </row>
    <row r="217" ht="15.6" spans="1:47">
      <c r="A217" s="41"/>
      <c r="B217" s="46"/>
      <c r="C217" s="65" t="s">
        <v>29</v>
      </c>
      <c r="D217" s="52"/>
      <c r="E217" s="52"/>
      <c r="F217" s="59"/>
      <c r="G217" s="60"/>
      <c r="H217" s="60"/>
      <c r="I217" s="51">
        <f t="array" ref="I217">SUMPRODUCT(('[6]白单流水  导入新模板'!$C:$C=$A$2)*('[6]白单流水  导入新模板'!$AF:$AF=LEFT(LEFT($C$198,5),5))*('[6]白单流水  导入新模板'!$K:$K="代收")*(ISNUMBER(FIND(LEFT($C217,4),'[6]白单流水  导入新模板'!$M:$M,1))),'[6]白单流水  导入新模板'!$S:$S)</f>
        <v>0</v>
      </c>
      <c r="J217" s="60"/>
      <c r="K217" s="52"/>
      <c r="L217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导入新模板'!$K:$K,$C217)</f>
        <v>0</v>
      </c>
      <c r="M217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导入新模板'!$K:$K,$C217)</f>
        <v>0</v>
      </c>
      <c r="N217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导入新模板'!$K:$K,$C217)</f>
        <v>0</v>
      </c>
      <c r="O217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导入新模板'!$K:$K,$C217)</f>
        <v>0</v>
      </c>
      <c r="P217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导入新模板'!$K:$K,$C217)</f>
        <v>0</v>
      </c>
      <c r="Q217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导入新模板'!$K:$K,$C217)</f>
        <v>0</v>
      </c>
      <c r="R217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导入新模板'!$K:$K,$C217)</f>
        <v>0</v>
      </c>
      <c r="S217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导入新模板'!$K:$K,$C217)</f>
        <v>0</v>
      </c>
      <c r="T217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导入新模板'!$K:$K,$C217)</f>
        <v>0</v>
      </c>
      <c r="U217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导入新模板'!$K:$K,$C217)</f>
        <v>0</v>
      </c>
      <c r="V217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导入新模板'!$K:$K,$C217)</f>
        <v>0</v>
      </c>
      <c r="W217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导入新模板'!$K:$K,$C217)</f>
        <v>0</v>
      </c>
      <c r="X217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导入新模板'!$K:$K,$C217)</f>
        <v>0</v>
      </c>
      <c r="Y217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导入新模板'!$K:$K,$C217)</f>
        <v>0</v>
      </c>
      <c r="Z217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导入新模板'!$K:$K,$C217)</f>
        <v>0</v>
      </c>
      <c r="AA217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导入新模板'!$K:$K,$C217)</f>
        <v>0</v>
      </c>
      <c r="AB217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导入新模板'!$K:$K,$C217)</f>
        <v>0</v>
      </c>
      <c r="AC217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导入新模板'!$K:$K,$C217)</f>
        <v>4183.33</v>
      </c>
      <c r="AD217" s="52"/>
      <c r="AE217" s="53">
        <f>SUM(AH217:AS217)</f>
        <v>2916.67</v>
      </c>
      <c r="AF217" s="54"/>
      <c r="AG217" s="55">
        <f>AD217-AE217-AF217</f>
        <v>-2916.67</v>
      </c>
      <c r="AH217" s="48">
        <f>SUMIFS('[6]白单流水  导入新模板'!$S:$S,'[6]白单流水  导入新模板'!$C:$C,$A$2,'[6]白单流水  导入新模板'!$AF:$AF,LEFT(LEFT($C$198,5),5),'[6]白单流水  导入新模板'!$AA:$AA,AH$3,'[6]白单流水  导入新模板'!$K:$K,$C217)</f>
        <v>0</v>
      </c>
      <c r="AI217" s="48">
        <f>SUMIFS('[6]白单流水  导入新模板'!$S:$S,'[6]白单流水  导入新模板'!$C:$C,$A$2,'[6]白单流水  导入新模板'!$AF:$AF,LEFT(LEFT($C$198,5),5),'[6]白单流水  导入新模板'!$AA:$AA,AI$3,'[6]白单流水  导入新模板'!$K:$K,$C217)</f>
        <v>0</v>
      </c>
      <c r="AJ217" s="48">
        <f>SUMIFS('[6]白单流水  导入新模板'!$S:$S,'[6]白单流水  导入新模板'!$C:$C,$A$2,'[6]白单流水  导入新模板'!$AF:$AF,LEFT(LEFT($C$198,5),5),'[6]白单流水  导入新模板'!$AA:$AA,AJ$3,'[6]白单流水  导入新模板'!$K:$K,$C217)</f>
        <v>0</v>
      </c>
      <c r="AK217" s="48">
        <f>SUMIFS('[6]白单流水  导入新模板'!$S:$S,'[6]白单流水  导入新模板'!$C:$C,$A$2,'[6]白单流水  导入新模板'!$AF:$AF,LEFT(LEFT($C$198,5),5),'[6]白单流水  导入新模板'!$AA:$AA,AK$3,'[6]白单流水  导入新模板'!$K:$K,$C217)</f>
        <v>0</v>
      </c>
      <c r="AL217" s="48">
        <f>SUMIFS('[6]白单流水  导入新模板'!$S:$S,'[6]白单流水  导入新模板'!$C:$C,$A$2,'[6]白单流水  导入新模板'!$AF:$AF,LEFT(LEFT($C$198,5),5),'[6]白单流水  导入新模板'!$AA:$AA,AL$3,'[6]白单流水  导入新模板'!$K:$K,$C217)</f>
        <v>0</v>
      </c>
      <c r="AM217" s="48">
        <f>SUMIFS('[6]白单流水  导入新模板'!$S:$S,'[6]白单流水  导入新模板'!$C:$C,$A$2,'[6]白单流水  导入新模板'!$AF:$AF,LEFT(LEFT($C$198,5),5),'[6]白单流水  导入新模板'!$AA:$AA,AM$3,'[6]白单流水  导入新模板'!$K:$K,$C217)</f>
        <v>0</v>
      </c>
      <c r="AN217" s="48">
        <f>SUMIFS('[6]白单流水  导入新模板'!$S:$S,'[6]白单流水  导入新模板'!$C:$C,$A$2,'[6]白单流水  导入新模板'!$AF:$AF,LEFT(LEFT($C$198,5),5),'[6]白单流水  导入新模板'!$AA:$AA,AN$3,'[6]白单流水  导入新模板'!$K:$K,$C217)</f>
        <v>0</v>
      </c>
      <c r="AO217" s="48">
        <f>SUMIFS('[6]白单流水  导入新模板'!$S:$S,'[6]白单流水  导入新模板'!$C:$C,$A$2,'[6]白单流水  导入新模板'!$AF:$AF,LEFT(LEFT($C$198,5),5),'[6]白单流水  导入新模板'!$AA:$AA,AO$3,'[6]白单流水  导入新模板'!$K:$K,$C217)</f>
        <v>2916.67</v>
      </c>
      <c r="AP217" s="48">
        <f>SUMIFS('[6]白单流水  导入新模板'!$S:$S,'[6]白单流水  导入新模板'!$C:$C,$A$2,'[6]白单流水  导入新模板'!$AF:$AF,LEFT(LEFT($C$198,5),5),'[6]白单流水  导入新模板'!$AA:$AA,AP$3,'[6]白单流水  导入新模板'!$K:$K,$C217)</f>
        <v>0</v>
      </c>
      <c r="AQ217" s="48">
        <f>SUMIFS('[6]白单流水  导入新模板'!$S:$S,'[6]白单流水  导入新模板'!$C:$C,$A$2,'[6]白单流水  导入新模板'!$AF:$AF,LEFT(LEFT($C$198,5),5),'[6]白单流水  导入新模板'!$AA:$AA,AQ$3,'[6]白单流水  导入新模板'!$K:$K,$C217)</f>
        <v>0</v>
      </c>
      <c r="AR217" s="48">
        <f>SUMIFS('[6]白单流水  导入新模板'!$S:$S,'[6]白单流水  导入新模板'!$C:$C,$A$2,'[6]白单流水  导入新模板'!$AF:$AF,LEFT(LEFT($C$198,5),5),'[6]白单流水  导入新模板'!$AA:$AA,AR$3,'[6]白单流水  导入新模板'!$K:$K,$C217)</f>
        <v>0</v>
      </c>
      <c r="AS217" s="48">
        <f>SUMIFS('[6]白单流水  导入新模板'!$S:$S,'[6]白单流水  导入新模板'!$C:$C,$A$2,'[6]白单流水  导入新模板'!$AF:$AF,LEFT(LEFT($C$198,5),5),'[6]白单流水  导入新模板'!$AA:$AA,AS$3,'[6]白单流水  导入新模板'!$K:$K,$C217)</f>
        <v>0</v>
      </c>
      <c r="AT217" s="56"/>
    </row>
    <row r="218" ht="15.6" spans="1:47">
      <c r="A218" s="41"/>
      <c r="B218" s="46"/>
      <c r="C218" s="65" t="s">
        <v>76</v>
      </c>
      <c r="D218" s="52"/>
      <c r="E218" s="52"/>
      <c r="F218" s="59"/>
      <c r="G218" s="60"/>
      <c r="H218" s="60"/>
      <c r="I218" s="51">
        <f t="array" ref="I218">SUMPRODUCT(('[6]白单流水  导入新模板'!$C:$C=$A$2)*('[6]白单流水  导入新模板'!$AF:$AF=LEFT(LEFT($C$198,5),5))*('[6]白单流水  导入新模板'!$K:$K="代收")*(ISNUMBER(FIND(LEFT($C218,4),'[6]白单流水  导入新模板'!$M:$M,1))),'[6]白单流水  导入新模板'!$S:$S)</f>
        <v>0</v>
      </c>
      <c r="J218" s="60"/>
      <c r="K218" s="52"/>
      <c r="L218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导入新模板'!$K:$K,$C218)</f>
        <v>0</v>
      </c>
      <c r="M218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导入新模板'!$K:$K,$C218)</f>
        <v>0</v>
      </c>
      <c r="N218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导入新模板'!$K:$K,$C218)</f>
        <v>0</v>
      </c>
      <c r="O218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导入新模板'!$K:$K,$C218)</f>
        <v>0</v>
      </c>
      <c r="P218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导入新模板'!$K:$K,$C218)</f>
        <v>0</v>
      </c>
      <c r="Q218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导入新模板'!$K:$K,$C218)</f>
        <v>0</v>
      </c>
      <c r="R218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导入新模板'!$K:$K,$C218)</f>
        <v>0</v>
      </c>
      <c r="S218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导入新模板'!$K:$K,$C218)</f>
        <v>0</v>
      </c>
      <c r="T218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导入新模板'!$K:$K,$C218)</f>
        <v>0</v>
      </c>
      <c r="U218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导入新模板'!$K:$K,$C218)</f>
        <v>0</v>
      </c>
      <c r="V218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导入新模板'!$K:$K,$C218)</f>
        <v>0</v>
      </c>
      <c r="W218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导入新模板'!$K:$K,$C218)</f>
        <v>0</v>
      </c>
      <c r="X218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导入新模板'!$K:$K,$C218)</f>
        <v>0</v>
      </c>
      <c r="Y218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导入新模板'!$K:$K,$C218)</f>
        <v>0</v>
      </c>
      <c r="Z218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导入新模板'!$K:$K,$C218)</f>
        <v>0</v>
      </c>
      <c r="AA218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导入新模板'!$K:$K,$C218)</f>
        <v>0</v>
      </c>
      <c r="AB218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导入新模板'!$K:$K,$C218)</f>
        <v>0</v>
      </c>
      <c r="AC218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导入新模板'!$K:$K,$C218)</f>
        <v>0</v>
      </c>
      <c r="AD218" s="52"/>
      <c r="AE218" s="53">
        <f>SUM(AH218:AS218)</f>
        <v>583.33</v>
      </c>
      <c r="AF218" s="54"/>
      <c r="AG218" s="55">
        <f>AD218-AE218-AF218</f>
        <v>-583.33</v>
      </c>
      <c r="AH218" s="48">
        <f>SUMIFS('[6]白单流水  导入新模板'!$S:$S,'[6]白单流水  导入新模板'!$C:$C,$A$2,'[6]白单流水  导入新模板'!$AF:$AF,LEFT(LEFT($C$198,5),5),'[6]白单流水  导入新模板'!$AA:$AA,AH$3,'[6]白单流水  导入新模板'!$K:$K,$C218)</f>
        <v>0</v>
      </c>
      <c r="AI218" s="48">
        <f>SUMIFS('[6]白单流水  导入新模板'!$S:$S,'[6]白单流水  导入新模板'!$C:$C,$A$2,'[6]白单流水  导入新模板'!$AF:$AF,LEFT(LEFT($C$198,5),5),'[6]白单流水  导入新模板'!$AA:$AA,AI$3,'[6]白单流水  导入新模板'!$K:$K,$C218)</f>
        <v>0</v>
      </c>
      <c r="AJ218" s="48">
        <f>SUMIFS('[6]白单流水  导入新模板'!$S:$S,'[6]白单流水  导入新模板'!$C:$C,$A$2,'[6]白单流水  导入新模板'!$AF:$AF,LEFT(LEFT($C$198,5),5),'[6]白单流水  导入新模板'!$AA:$AA,AJ$3,'[6]白单流水  导入新模板'!$K:$K,$C218)</f>
        <v>0</v>
      </c>
      <c r="AK218" s="48">
        <f>SUMIFS('[6]白单流水  导入新模板'!$S:$S,'[6]白单流水  导入新模板'!$C:$C,$A$2,'[6]白单流水  导入新模板'!$AF:$AF,LEFT(LEFT($C$198,5),5),'[6]白单流水  导入新模板'!$AA:$AA,AK$3,'[6]白单流水  导入新模板'!$K:$K,$C218)</f>
        <v>0</v>
      </c>
      <c r="AL218" s="48">
        <f>SUMIFS('[6]白单流水  导入新模板'!$S:$S,'[6]白单流水  导入新模板'!$C:$C,$A$2,'[6]白单流水  导入新模板'!$AF:$AF,LEFT(LEFT($C$198,5),5),'[6]白单流水  导入新模板'!$AA:$AA,AL$3,'[6]白单流水  导入新模板'!$K:$K,$C218)</f>
        <v>0</v>
      </c>
      <c r="AM218" s="48">
        <f>SUMIFS('[6]白单流水  导入新模板'!$S:$S,'[6]白单流水  导入新模板'!$C:$C,$A$2,'[6]白单流水  导入新模板'!$AF:$AF,LEFT(LEFT($C$198,5),5),'[6]白单流水  导入新模板'!$AA:$AA,AM$3,'[6]白单流水  导入新模板'!$K:$K,$C218)</f>
        <v>0</v>
      </c>
      <c r="AN218" s="48">
        <f>SUMIFS('[6]白单流水  导入新模板'!$S:$S,'[6]白单流水  导入新模板'!$C:$C,$A$2,'[6]白单流水  导入新模板'!$AF:$AF,LEFT(LEFT($C$198,5),5),'[6]白单流水  导入新模板'!$AA:$AA,AN$3,'[6]白单流水  导入新模板'!$K:$K,$C218)</f>
        <v>0</v>
      </c>
      <c r="AO218" s="48">
        <f>SUMIFS('[6]白单流水  导入新模板'!$S:$S,'[6]白单流水  导入新模板'!$C:$C,$A$2,'[6]白单流水  导入新模板'!$AF:$AF,LEFT(LEFT($C$198,5),5),'[6]白单流水  导入新模板'!$AA:$AA,AO$3,'[6]白单流水  导入新模板'!$K:$K,$C218)</f>
        <v>583.33</v>
      </c>
      <c r="AP218" s="48">
        <f>SUMIFS('[6]白单流水  导入新模板'!$S:$S,'[6]白单流水  导入新模板'!$C:$C,$A$2,'[6]白单流水  导入新模板'!$AF:$AF,LEFT(LEFT($C$198,5),5),'[6]白单流水  导入新模板'!$AA:$AA,AP$3,'[6]白单流水  导入新模板'!$K:$K,$C218)</f>
        <v>0</v>
      </c>
      <c r="AQ218" s="48">
        <f>SUMIFS('[6]白单流水  导入新模板'!$S:$S,'[6]白单流水  导入新模板'!$C:$C,$A$2,'[6]白单流水  导入新模板'!$AF:$AF,LEFT(LEFT($C$198,5),5),'[6]白单流水  导入新模板'!$AA:$AA,AQ$3,'[6]白单流水  导入新模板'!$K:$K,$C218)</f>
        <v>0</v>
      </c>
      <c r="AR218" s="48">
        <f>SUMIFS('[6]白单流水  导入新模板'!$S:$S,'[6]白单流水  导入新模板'!$C:$C,$A$2,'[6]白单流水  导入新模板'!$AF:$AF,LEFT(LEFT($C$198,5),5),'[6]白单流水  导入新模板'!$AA:$AA,AR$3,'[6]白单流水  导入新模板'!$K:$K,$C218)</f>
        <v>0</v>
      </c>
      <c r="AS218" s="48">
        <f>SUMIFS('[6]白单流水  导入新模板'!$S:$S,'[6]白单流水  导入新模板'!$C:$C,$A$2,'[6]白单流水  导入新模板'!$AF:$AF,LEFT(LEFT($C$198,5),5),'[6]白单流水  导入新模板'!$AA:$AA,AS$3,'[6]白单流水  导入新模板'!$K:$K,$C218)</f>
        <v>0</v>
      </c>
      <c r="AT218" s="56"/>
    </row>
    <row r="219" ht="15.6" spans="1:47">
      <c r="A219" s="41"/>
      <c r="B219" s="46"/>
      <c r="C219" s="65" t="s">
        <v>77</v>
      </c>
      <c r="D219" s="52"/>
      <c r="E219" s="52"/>
      <c r="F219" s="59"/>
      <c r="G219" s="60"/>
      <c r="H219" s="60"/>
      <c r="I219" s="51">
        <f t="array" ref="I219">SUMPRODUCT(('[6]白单流水  导入新模板'!$C:$C=$A$2)*('[6]白单流水  导入新模板'!$AF:$AF=LEFT(LEFT($C$198,5),5))*('[6]白单流水  导入新模板'!$K:$K="代收")*(ISNUMBER(FIND(LEFT($C219,4),'[6]白单流水  导入新模板'!$M:$M,1))),'[6]白单流水  导入新模板'!$S:$S)</f>
        <v>0</v>
      </c>
      <c r="J219" s="60"/>
      <c r="K219" s="52"/>
      <c r="L219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导入新模板'!$K:$K,$C219)</f>
        <v>0</v>
      </c>
      <c r="M219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导入新模板'!$K:$K,$C219)</f>
        <v>0</v>
      </c>
      <c r="N219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导入新模板'!$K:$K,$C219)</f>
        <v>0</v>
      </c>
      <c r="O219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导入新模板'!$K:$K,$C219)</f>
        <v>0</v>
      </c>
      <c r="P219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导入新模板'!$K:$K,$C219)</f>
        <v>0</v>
      </c>
      <c r="Q219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导入新模板'!$K:$K,$C219)</f>
        <v>0</v>
      </c>
      <c r="R219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导入新模板'!$K:$K,$C219)</f>
        <v>0</v>
      </c>
      <c r="S219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导入新模板'!$K:$K,$C219)</f>
        <v>0</v>
      </c>
      <c r="T219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导入新模板'!$K:$K,$C219)</f>
        <v>0</v>
      </c>
      <c r="U219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导入新模板'!$K:$K,$C219)</f>
        <v>0</v>
      </c>
      <c r="V219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导入新模板'!$K:$K,$C219)</f>
        <v>0</v>
      </c>
      <c r="W219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导入新模板'!$K:$K,$C219)</f>
        <v>0</v>
      </c>
      <c r="X219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导入新模板'!$K:$K,$C219)</f>
        <v>0</v>
      </c>
      <c r="Y219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导入新模板'!$K:$K,$C219)</f>
        <v>0</v>
      </c>
      <c r="Z219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导入新模板'!$K:$K,$C219)</f>
        <v>0</v>
      </c>
      <c r="AA219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导入新模板'!$K:$K,$C219)</f>
        <v>0</v>
      </c>
      <c r="AB219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导入新模板'!$K:$K,$C219)</f>
        <v>0</v>
      </c>
      <c r="AC219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导入新模板'!$K:$K,$C219)</f>
        <v>0</v>
      </c>
      <c r="AD219" s="52"/>
      <c r="AE219" s="53">
        <f>SUM(AH219:AS219)</f>
        <v>0</v>
      </c>
      <c r="AF219" s="54"/>
      <c r="AG219" s="55">
        <f>AD219-AE219-AF219</f>
        <v>0</v>
      </c>
      <c r="AH219" s="48">
        <f>SUMIFS('[6]白单流水  导入新模板'!$S:$S,'[6]白单流水  导入新模板'!$C:$C,$A$2,'[6]白单流水  导入新模板'!$AF:$AF,LEFT(LEFT($C$198,5),5),'[6]白单流水  导入新模板'!$AA:$AA,AH$3,'[6]白单流水  导入新模板'!$K:$K,$C219)</f>
        <v>0</v>
      </c>
      <c r="AI219" s="48">
        <f>SUMIFS('[6]白单流水  导入新模板'!$S:$S,'[6]白单流水  导入新模板'!$C:$C,$A$2,'[6]白单流水  导入新模板'!$AF:$AF,LEFT(LEFT($C$198,5),5),'[6]白单流水  导入新模板'!$AA:$AA,AI$3,'[6]白单流水  导入新模板'!$K:$K,$C219)</f>
        <v>0</v>
      </c>
      <c r="AJ219" s="48">
        <f>SUMIFS('[6]白单流水  导入新模板'!$S:$S,'[6]白单流水  导入新模板'!$C:$C,$A$2,'[6]白单流水  导入新模板'!$AF:$AF,LEFT(LEFT($C$198,5),5),'[6]白单流水  导入新模板'!$AA:$AA,AJ$3,'[6]白单流水  导入新模板'!$K:$K,$C219)</f>
        <v>0</v>
      </c>
      <c r="AK219" s="48">
        <f>SUMIFS('[6]白单流水  导入新模板'!$S:$S,'[6]白单流水  导入新模板'!$C:$C,$A$2,'[6]白单流水  导入新模板'!$AF:$AF,LEFT(LEFT($C$198,5),5),'[6]白单流水  导入新模板'!$AA:$AA,AK$3,'[6]白单流水  导入新模板'!$K:$K,$C219)</f>
        <v>0</v>
      </c>
      <c r="AL219" s="48">
        <f>SUMIFS('[6]白单流水  导入新模板'!$S:$S,'[6]白单流水  导入新模板'!$C:$C,$A$2,'[6]白单流水  导入新模板'!$AF:$AF,LEFT(LEFT($C$198,5),5),'[6]白单流水  导入新模板'!$AA:$AA,AL$3,'[6]白单流水  导入新模板'!$K:$K,$C219)</f>
        <v>0</v>
      </c>
      <c r="AM219" s="48">
        <f>SUMIFS('[6]白单流水  导入新模板'!$S:$S,'[6]白单流水  导入新模板'!$C:$C,$A$2,'[6]白单流水  导入新模板'!$AF:$AF,LEFT(LEFT($C$198,5),5),'[6]白单流水  导入新模板'!$AA:$AA,AM$3,'[6]白单流水  导入新模板'!$K:$K,$C219)</f>
        <v>0</v>
      </c>
      <c r="AN219" s="48">
        <f>SUMIFS('[6]白单流水  导入新模板'!$S:$S,'[6]白单流水  导入新模板'!$C:$C,$A$2,'[6]白单流水  导入新模板'!$AF:$AF,LEFT(LEFT($C$198,5),5),'[6]白单流水  导入新模板'!$AA:$AA,AN$3,'[6]白单流水  导入新模板'!$K:$K,$C219)</f>
        <v>0</v>
      </c>
      <c r="AO219" s="48">
        <f>SUMIFS('[6]白单流水  导入新模板'!$S:$S,'[6]白单流水  导入新模板'!$C:$C,$A$2,'[6]白单流水  导入新模板'!$AF:$AF,LEFT(LEFT($C$198,5),5),'[6]白单流水  导入新模板'!$AA:$AA,AO$3,'[6]白单流水  导入新模板'!$K:$K,$C219)</f>
        <v>0</v>
      </c>
      <c r="AP219" s="48">
        <f>SUMIFS('[6]白单流水  导入新模板'!$S:$S,'[6]白单流水  导入新模板'!$C:$C,$A$2,'[6]白单流水  导入新模板'!$AF:$AF,LEFT(LEFT($C$198,5),5),'[6]白单流水  导入新模板'!$AA:$AA,AP$3,'[6]白单流水  导入新模板'!$K:$K,$C219)</f>
        <v>0</v>
      </c>
      <c r="AQ219" s="48">
        <f>SUMIFS('[6]白单流水  导入新模板'!$S:$S,'[6]白单流水  导入新模板'!$C:$C,$A$2,'[6]白单流水  导入新模板'!$AF:$AF,LEFT(LEFT($C$198,5),5),'[6]白单流水  导入新模板'!$AA:$AA,AQ$3,'[6]白单流水  导入新模板'!$K:$K,$C219)</f>
        <v>0</v>
      </c>
      <c r="AR219" s="48">
        <f>SUMIFS('[6]白单流水  导入新模板'!$S:$S,'[6]白单流水  导入新模板'!$C:$C,$A$2,'[6]白单流水  导入新模板'!$AF:$AF,LEFT(LEFT($C$198,5),5),'[6]白单流水  导入新模板'!$AA:$AA,AR$3,'[6]白单流水  导入新模板'!$K:$K,$C219)</f>
        <v>0</v>
      </c>
      <c r="AS219" s="48">
        <f>SUMIFS('[6]白单流水  导入新模板'!$S:$S,'[6]白单流水  导入新模板'!$C:$C,$A$2,'[6]白单流水  导入新模板'!$AF:$AF,LEFT(LEFT($C$198,5),5),'[6]白单流水  导入新模板'!$AA:$AA,AS$3,'[6]白单流水  导入新模板'!$K:$K,$C219)</f>
        <v>0</v>
      </c>
      <c r="AT219" s="56"/>
    </row>
    <row r="220" ht="15.6" spans="1:47">
      <c r="A220" s="75"/>
      <c r="B220" s="62"/>
      <c r="C220" s="65" t="s">
        <v>78</v>
      </c>
      <c r="D220" s="52"/>
      <c r="E220" s="52"/>
      <c r="F220" s="59"/>
      <c r="G220" s="60"/>
      <c r="H220" s="60"/>
      <c r="I220" s="51">
        <f t="array" ref="I220">SUMPRODUCT(('[6]白单流水  导入新模板'!$C:$C=$A$2)*('[6]白单流水  导入新模板'!$AF:$AF=LEFT(LEFT($C$198,5),5))*('[6]白单流水  导入新模板'!$K:$K="代收")*(ISNUMBER(FIND(LEFT($C220,4),'[6]白单流水  导入新模板'!$M:$M,1))),'[6]白单流水  导入新模板'!$S:$S)</f>
        <v>0</v>
      </c>
      <c r="J220" s="60"/>
      <c r="K220" s="52"/>
      <c r="L220" s="48">
        <f>SUMIFS('[6]白单流水  导入新模板'!$S:$S,'[6]白单流水  导入新模板'!$C:$C,$A$2,'[6]白单流水  导入新模板'!$AF:$AF,LEFT(LEFT($C$198,5),5),'[6]白单流水  导入新模板'!$AB:$AB,LEFT(LEFT(L$3,4),4),'[6]白单流水  导入新模板'!$K:$K,$C220)</f>
        <v>0</v>
      </c>
      <c r="M220" s="48">
        <f>SUMIFS('[6]白单流水  导入新模板'!$S:$S,'[6]白单流水  导入新模板'!$C:$C,$A$2,'[6]白单流水  导入新模板'!$AF:$AF,LEFT(LEFT($C$198,5),5),'[6]白单流水  导入新模板'!$AB:$AB,LEFT(LEFT(M$3,4),4),'[6]白单流水  导入新模板'!$K:$K,$C220)</f>
        <v>0</v>
      </c>
      <c r="N220" s="48">
        <f>SUMIFS('[6]白单流水  导入新模板'!$S:$S,'[6]白单流水  导入新模板'!$C:$C,$A$2,'[6]白单流水  导入新模板'!$AF:$AF,LEFT(LEFT($C$198,5),5),'[6]白单流水  导入新模板'!$AB:$AB,LEFT(LEFT(N$3,4),4),'[6]白单流水  导入新模板'!$K:$K,$C220)</f>
        <v>0</v>
      </c>
      <c r="O220" s="48">
        <f>SUMIFS('[6]白单流水  导入新模板'!$S:$S,'[6]白单流水  导入新模板'!$C:$C,$A$2,'[6]白单流水  导入新模板'!$AF:$AF,LEFT(LEFT($C$198,5),5),'[6]白单流水  导入新模板'!$AB:$AB,LEFT(LEFT(O$3,4),4),'[6]白单流水  导入新模板'!$K:$K,$C220)</f>
        <v>0</v>
      </c>
      <c r="P220" s="48">
        <f>SUMIFS('[6]白单流水  导入新模板'!$S:$S,'[6]白单流水  导入新模板'!$C:$C,$A$2,'[6]白单流水  导入新模板'!$AF:$AF,LEFT(LEFT($C$198,5),5),'[6]白单流水  导入新模板'!$AB:$AB,LEFT(LEFT(P$3,4),4),'[6]白单流水  导入新模板'!$K:$K,$C220)</f>
        <v>0</v>
      </c>
      <c r="Q220" s="48">
        <f>SUMIFS('[6]白单流水  导入新模板'!$S:$S,'[6]白单流水  导入新模板'!$C:$C,$A$2,'[6]白单流水  导入新模板'!$AF:$AF,LEFT(LEFT($C$198,5),5),'[6]白单流水  导入新模板'!$AB:$AB,LEFT(LEFT(Q$3,4),4),'[6]白单流水  导入新模板'!$K:$K,$C220)</f>
        <v>0</v>
      </c>
      <c r="R220" s="48">
        <f>SUMIFS('[6]白单流水  导入新模板'!$S:$S,'[6]白单流水  导入新模板'!$C:$C,$A$2,'[6]白单流水  导入新模板'!$AF:$AF,LEFT(LEFT($C$198,5),5),'[6]白单流水  导入新模板'!$AB:$AB,LEFT(LEFT(R$3,4),4),'[6]白单流水  导入新模板'!$K:$K,$C220)</f>
        <v>0</v>
      </c>
      <c r="S220" s="48">
        <f>SUMIFS('[6]白单流水  导入新模板'!$S:$S,'[6]白单流水  导入新模板'!$C:$C,$A$2,'[6]白单流水  导入新模板'!$AF:$AF,LEFT(LEFT($C$198,5),5),'[6]白单流水  导入新模板'!$AB:$AB,LEFT(LEFT(S$3,4),4),'[6]白单流水  导入新模板'!$K:$K,$C220)</f>
        <v>0</v>
      </c>
      <c r="T220" s="48">
        <f>SUMIFS('[6]白单流水  导入新模板'!$S:$S,'[6]白单流水  导入新模板'!$C:$C,$A$2,'[6]白单流水  导入新模板'!$AF:$AF,LEFT(LEFT($C$198,5),5),'[6]白单流水  导入新模板'!$AB:$AB,LEFT(LEFT(T$3,4),4),'[6]白单流水  导入新模板'!$K:$K,$C220)</f>
        <v>0</v>
      </c>
      <c r="U220" s="48">
        <f>SUMIFS('[6]白单流水  导入新模板'!$S:$S,'[6]白单流水  导入新模板'!$C:$C,$A$2,'[6]白单流水  导入新模板'!$AF:$AF,LEFT(LEFT($C$198,5),5),'[6]白单流水  导入新模板'!$AB:$AB,LEFT(LEFT(U$3,4),4),'[6]白单流水  导入新模板'!$K:$K,$C220)</f>
        <v>0</v>
      </c>
      <c r="V220" s="48">
        <f>SUMIFS('[6]白单流水  导入新模板'!$S:$S,'[6]白单流水  导入新模板'!$C:$C,$A$2,'[6]白单流水  导入新模板'!$AF:$AF,LEFT(LEFT($C$198,5),5),'[6]白单流水  导入新模板'!$AB:$AB,LEFT(LEFT(V$3,4),4),'[6]白单流水  导入新模板'!$K:$K,$C220)</f>
        <v>0</v>
      </c>
      <c r="W220" s="48">
        <f>SUMIFS('[6]白单流水  导入新模板'!$S:$S,'[6]白单流水  导入新模板'!$C:$C,$A$2,'[6]白单流水  导入新模板'!$AF:$AF,LEFT(LEFT($C$198,5),5),'[6]白单流水  导入新模板'!$AB:$AB,LEFT(LEFT(W$3,4),4),'[6]白单流水  导入新模板'!$K:$K,$C220)</f>
        <v>0</v>
      </c>
      <c r="X220" s="48">
        <f>SUMIFS('[6]白单流水  导入新模板'!$S:$S,'[6]白单流水  导入新模板'!$C:$C,$A$2,'[6]白单流水  导入新模板'!$AF:$AF,LEFT(LEFT($C$198,5),5),'[6]白单流水  导入新模板'!$AB:$AB,LEFT(LEFT(X$3,4),4),'[6]白单流水  导入新模板'!$K:$K,$C220)</f>
        <v>0</v>
      </c>
      <c r="Y220" s="48">
        <f>SUMIFS('[6]白单流水  导入新模板'!$S:$S,'[6]白单流水  导入新模板'!$C:$C,$A$2,'[6]白单流水  导入新模板'!$AF:$AF,LEFT(LEFT($C$198,5),5),'[6]白单流水  导入新模板'!$AB:$AB,LEFT(LEFT(Y$3,4),4),'[6]白单流水  导入新模板'!$K:$K,$C220)</f>
        <v>0</v>
      </c>
      <c r="Z220" s="48">
        <f>SUMIFS('[6]白单流水  导入新模板'!$S:$S,'[6]白单流水  导入新模板'!$C:$C,$A$2,'[6]白单流水  导入新模板'!$AF:$AF,LEFT(LEFT($C$198,5),5),'[6]白单流水  导入新模板'!$AB:$AB,LEFT(LEFT(Z$3,4),4),'[6]白单流水  导入新模板'!$K:$K,$C220)</f>
        <v>0</v>
      </c>
      <c r="AA220" s="48">
        <f>SUMIFS('[6]白单流水  导入新模板'!$S:$S,'[6]白单流水  导入新模板'!$C:$C,$A$2,'[6]白单流水  导入新模板'!$AF:$AF,LEFT(LEFT($C$198,5),5),'[6]白单流水  导入新模板'!$AB:$AB,LEFT(LEFT(AA$3,4),4),'[6]白单流水  导入新模板'!$K:$K,$C220)</f>
        <v>0</v>
      </c>
      <c r="AB220" s="48">
        <f>SUMIFS('[6]白单流水  导入新模板'!$S:$S,'[6]白单流水  导入新模板'!$C:$C,$A$2,'[6]白单流水  导入新模板'!$AF:$AF,LEFT(LEFT($C$198,5),5),'[6]白单流水  导入新模板'!$AB:$AB,LEFT(LEFT(AB$3,4),4),'[6]白单流水  导入新模板'!$K:$K,$C220)</f>
        <v>0</v>
      </c>
      <c r="AC220" s="48">
        <f>SUMIFS('[6]白单流水  导入新模板'!$S:$S,'[6]白单流水  导入新模板'!$C:$C,$A$2,'[6]白单流水  导入新模板'!$AF:$AF,LEFT(LEFT($C$198,5),5),'[6]白单流水  导入新模板'!$AB:$AB,LEFT(LEFT(AC$3,4),4),'[6]白单流水  导入新模板'!$K:$K,$C220)</f>
        <v>0</v>
      </c>
      <c r="AD220" s="52"/>
      <c r="AE220" s="53">
        <f>SUM(AH220:AS220)</f>
        <v>0</v>
      </c>
      <c r="AF220" s="54"/>
      <c r="AG220" s="55">
        <f>AD220-AE220-AF220</f>
        <v>0</v>
      </c>
      <c r="AH220" s="48">
        <f>SUMIFS('[6]白单流水  导入新模板'!$S:$S,'[6]白单流水  导入新模板'!$C:$C,$A$2,'[6]白单流水  导入新模板'!$AF:$AF,LEFT(LEFT($C$198,5),5),'[6]白单流水  导入新模板'!$AA:$AA,AH$3,'[6]白单流水  导入新模板'!$K:$K,$C220)</f>
        <v>0</v>
      </c>
      <c r="AI220" s="48">
        <f>SUMIFS('[6]白单流水  导入新模板'!$S:$S,'[6]白单流水  导入新模板'!$C:$C,$A$2,'[6]白单流水  导入新模板'!$AF:$AF,LEFT(LEFT($C$198,5),5),'[6]白单流水  导入新模板'!$AA:$AA,AI$3,'[6]白单流水  导入新模板'!$K:$K,$C220)</f>
        <v>0</v>
      </c>
      <c r="AJ220" s="48">
        <f>SUMIFS('[6]白单流水  导入新模板'!$S:$S,'[6]白单流水  导入新模板'!$C:$C,$A$2,'[6]白单流水  导入新模板'!$AF:$AF,LEFT(LEFT($C$198,5),5),'[6]白单流水  导入新模板'!$AA:$AA,AJ$3,'[6]白单流水  导入新模板'!$K:$K,$C220)</f>
        <v>0</v>
      </c>
      <c r="AK220" s="48">
        <f>SUMIFS('[6]白单流水  导入新模板'!$S:$S,'[6]白单流水  导入新模板'!$C:$C,$A$2,'[6]白单流水  导入新模板'!$AF:$AF,LEFT(LEFT($C$198,5),5),'[6]白单流水  导入新模板'!$AA:$AA,AK$3,'[6]白单流水  导入新模板'!$K:$K,$C220)</f>
        <v>0</v>
      </c>
      <c r="AL220" s="48">
        <f>SUMIFS('[6]白单流水  导入新模板'!$S:$S,'[6]白单流水  导入新模板'!$C:$C,$A$2,'[6]白单流水  导入新模板'!$AF:$AF,LEFT(LEFT($C$198,5),5),'[6]白单流水  导入新模板'!$AA:$AA,AL$3,'[6]白单流水  导入新模板'!$K:$K,$C220)</f>
        <v>0</v>
      </c>
      <c r="AM220" s="48">
        <f>SUMIFS('[6]白单流水  导入新模板'!$S:$S,'[6]白单流水  导入新模板'!$C:$C,$A$2,'[6]白单流水  导入新模板'!$AF:$AF,LEFT(LEFT($C$198,5),5),'[6]白单流水  导入新模板'!$AA:$AA,AM$3,'[6]白单流水  导入新模板'!$K:$K,$C220)</f>
        <v>0</v>
      </c>
      <c r="AN220" s="48">
        <f>SUMIFS('[6]白单流水  导入新模板'!$S:$S,'[6]白单流水  导入新模板'!$C:$C,$A$2,'[6]白单流水  导入新模板'!$AF:$AF,LEFT(LEFT($C$198,5),5),'[6]白单流水  导入新模板'!$AA:$AA,AN$3,'[6]白单流水  导入新模板'!$K:$K,$C220)</f>
        <v>0</v>
      </c>
      <c r="AO220" s="48">
        <f>SUMIFS('[6]白单流水  导入新模板'!$S:$S,'[6]白单流水  导入新模板'!$C:$C,$A$2,'[6]白单流水  导入新模板'!$AF:$AF,LEFT(LEFT($C$198,5),5),'[6]白单流水  导入新模板'!$AA:$AA,AO$3,'[6]白单流水  导入新模板'!$K:$K,$C220)</f>
        <v>0</v>
      </c>
      <c r="AP220" s="48">
        <f>SUMIFS('[6]白单流水  导入新模板'!$S:$S,'[6]白单流水  导入新模板'!$C:$C,$A$2,'[6]白单流水  导入新模板'!$AF:$AF,LEFT(LEFT($C$198,5),5),'[6]白单流水  导入新模板'!$AA:$AA,AP$3,'[6]白单流水  导入新模板'!$K:$K,$C220)</f>
        <v>0</v>
      </c>
      <c r="AQ220" s="48">
        <f>SUMIFS('[6]白单流水  导入新模板'!$S:$S,'[6]白单流水  导入新模板'!$C:$C,$A$2,'[6]白单流水  导入新模板'!$AF:$AF,LEFT(LEFT($C$198,5),5),'[6]白单流水  导入新模板'!$AA:$AA,AQ$3,'[6]白单流水  导入新模板'!$K:$K,$C220)</f>
        <v>0</v>
      </c>
      <c r="AR220" s="48">
        <f>SUMIFS('[6]白单流水  导入新模板'!$S:$S,'[6]白单流水  导入新模板'!$C:$C,$A$2,'[6]白单流水  导入新模板'!$AF:$AF,LEFT(LEFT($C$198,5),5),'[6]白单流水  导入新模板'!$AA:$AA,AR$3,'[6]白单流水  导入新模板'!$K:$K,$C220)</f>
        <v>0</v>
      </c>
      <c r="AS220" s="48">
        <f>SUMIFS('[6]白单流水  导入新模板'!$S:$S,'[6]白单流水  导入新模板'!$C:$C,$A$2,'[6]白单流水  导入新模板'!$AF:$AF,LEFT(LEFT($C$198,5),5),'[6]白单流水  导入新模板'!$AA:$AA,AS$3,'[6]白单流水  导入新模板'!$K:$K,$C220)</f>
        <v>0</v>
      </c>
      <c r="AT220" s="56"/>
    </row>
    <row r="221" ht="46.8" spans="1:47">
      <c r="A221" s="71" t="s">
        <v>97</v>
      </c>
      <c r="B221" s="62">
        <v>9</v>
      </c>
      <c r="C221" s="42" t="s">
        <v>98</v>
      </c>
      <c r="D221" s="43"/>
      <c r="E221" s="43"/>
      <c r="F221" s="63"/>
      <c r="G221" s="44"/>
      <c r="H221" s="44"/>
      <c r="I221" s="44"/>
      <c r="J221" s="44"/>
      <c r="K221" s="43"/>
      <c r="L221" s="43">
        <f>SUM(L222:L243)</f>
        <v>0</v>
      </c>
      <c r="M221" s="43">
        <f>SUM(M222:M243)</f>
        <v>0</v>
      </c>
      <c r="N221" s="43">
        <f>SUM(N222:N243)</f>
        <v>0</v>
      </c>
      <c r="O221" s="43">
        <f>SUM(O222:O243)</f>
        <v>0</v>
      </c>
      <c r="P221" s="43">
        <f>SUM(P222:P243)</f>
        <v>0</v>
      </c>
      <c r="Q221" s="43">
        <f>SUM(Q222:Q243)</f>
        <v>0</v>
      </c>
      <c r="R221" s="43">
        <f>SUM(R222:R243)</f>
        <v>0</v>
      </c>
      <c r="S221" s="43">
        <f>SUM(S222:S243)</f>
        <v>0</v>
      </c>
      <c r="T221" s="43">
        <f>SUM(T222:T243)</f>
        <v>0</v>
      </c>
      <c r="U221" s="43">
        <f>SUM(U222:U243)</f>
        <v>0</v>
      </c>
      <c r="V221" s="43">
        <f>SUM(V222:V243)</f>
        <v>0</v>
      </c>
      <c r="W221" s="43">
        <f>SUM(W222:W243)</f>
        <v>0</v>
      </c>
      <c r="X221" s="43">
        <f>SUM(X222:X243)</f>
        <v>13800</v>
      </c>
      <c r="Y221" s="43">
        <f>SUM(Y222:Y243)</f>
        <v>98075</v>
      </c>
      <c r="Z221" s="43">
        <f>SUM(Z222:Z243)</f>
        <v>61233.34</v>
      </c>
      <c r="AA221" s="43">
        <f>SUM(AA222:AA243)</f>
        <v>69375</v>
      </c>
      <c r="AB221" s="43">
        <f>SUM(AB222:AB243)</f>
        <v>68500</v>
      </c>
      <c r="AC221" s="43">
        <f>SUM(AC222:AC243)</f>
        <v>28800</v>
      </c>
      <c r="AD221" s="72"/>
      <c r="AE221" s="43">
        <f>SUM(AE222:AE243)</f>
        <v>12562.5</v>
      </c>
      <c r="AF221" s="43">
        <f>SUM(AF222:AF243)</f>
        <v>0</v>
      </c>
      <c r="AG221" s="43">
        <f>SUM(AG222:AG243)</f>
        <v>-12562.5</v>
      </c>
      <c r="AH221" s="43">
        <f>SUM(AH222:AH243)</f>
        <v>0</v>
      </c>
      <c r="AI221" s="43">
        <f>SUM(AI222:AI243)</f>
        <v>0</v>
      </c>
      <c r="AJ221" s="43">
        <f>SUM(AJ222:AJ243)</f>
        <v>0</v>
      </c>
      <c r="AK221" s="43">
        <f>SUM(AK222:AK243)</f>
        <v>0</v>
      </c>
      <c r="AL221" s="43">
        <f>SUM(AL222:AL243)</f>
        <v>0</v>
      </c>
      <c r="AM221" s="43">
        <f>SUM(AM222:AM243)</f>
        <v>0</v>
      </c>
      <c r="AN221" s="43">
        <f>SUM(AN222:AN243)</f>
        <v>4187.5</v>
      </c>
      <c r="AO221" s="43">
        <f>SUM(AO222:AO243)</f>
        <v>0</v>
      </c>
      <c r="AP221" s="43">
        <f>SUM(AP222:AP243)</f>
        <v>4187.5</v>
      </c>
      <c r="AQ221" s="43">
        <f>SUM(AQ222:AQ243)</f>
        <v>0</v>
      </c>
      <c r="AR221" s="43">
        <f>SUM(AR222:AR243)</f>
        <v>0</v>
      </c>
      <c r="AS221" s="43">
        <f>SUM(AS222:AS243)</f>
        <v>4187.5</v>
      </c>
      <c r="AT221" s="64"/>
      <c r="AU221" s="1">
        <f>X221+Y221+Z221+AA221+AB221+AC221+AE221</f>
        <v>352345.84</v>
      </c>
    </row>
    <row r="222" ht="15.6" spans="1:47">
      <c r="A222" s="41"/>
      <c r="B222" s="62"/>
      <c r="C222" s="65" t="s">
        <v>58</v>
      </c>
      <c r="D222" s="43"/>
      <c r="E222" s="43"/>
      <c r="F222" s="63"/>
      <c r="G222" s="44"/>
      <c r="H222" s="44"/>
      <c r="I222" s="51">
        <f t="array" ref="I222">SUMPRODUCT(('[6]白单流水  导入新模板'!$C:$C=$A$2)*('[6]白单流水  导入新模板'!$AF:$AF=$C$221)*('[6]白单流水  导入新模板'!$K:$K="代收")*(ISNUMBER(FIND(LEFT($C222,4),'[6]白单流水  导入新模板'!$M:$M,1))),'[6]白单流水  导入新模板'!$S:$S)</f>
        <v>0</v>
      </c>
      <c r="J222" s="44"/>
      <c r="K222" s="43"/>
      <c r="L222" s="48">
        <f>SUMIFS('[6]白单流水  导入新模板'!$S:$S,'[6]白单流水  导入新模板'!$C:$C,$A$2,'[6]白单流水  导入新模板'!$AF:$AF,$C$221,'[6]白单流水  导入新模板'!$AB:$AB,LEFT(LEFT(L$3,4),4),'[6]白单流水  导入新模板'!$K:$K,$C222)</f>
        <v>0</v>
      </c>
      <c r="M222" s="48">
        <f>SUMIFS('[6]白单流水  导入新模板'!$S:$S,'[6]白单流水  导入新模板'!$C:$C,$A$2,'[6]白单流水  导入新模板'!$AF:$AF,$C$221,'[6]白单流水  导入新模板'!$AB:$AB,LEFT(LEFT(M$3,4),4),'[6]白单流水  导入新模板'!$K:$K,$C222)</f>
        <v>0</v>
      </c>
      <c r="N222" s="48">
        <f>SUMIFS('[6]白单流水  导入新模板'!$S:$S,'[6]白单流水  导入新模板'!$C:$C,$A$2,'[6]白单流水  导入新模板'!$AF:$AF,$C$221,'[6]白单流水  导入新模板'!$AB:$AB,LEFT(LEFT(N$3,4),4),'[6]白单流水  导入新模板'!$K:$K,$C222)</f>
        <v>0</v>
      </c>
      <c r="O222" s="48">
        <f>SUMIFS('[6]白单流水  导入新模板'!$S:$S,'[6]白单流水  导入新模板'!$C:$C,$A$2,'[6]白单流水  导入新模板'!$AF:$AF,$C$221,'[6]白单流水  导入新模板'!$AB:$AB,LEFT(LEFT(O$3,4),4),'[6]白单流水  导入新模板'!$K:$K,$C222)</f>
        <v>0</v>
      </c>
      <c r="P222" s="48">
        <f>SUMIFS('[6]白单流水  导入新模板'!$S:$S,'[6]白单流水  导入新模板'!$C:$C,$A$2,'[6]白单流水  导入新模板'!$AF:$AF,$C$221,'[6]白单流水  导入新模板'!$AB:$AB,LEFT(LEFT(P$3,4),4),'[6]白单流水  导入新模板'!$K:$K,$C222)</f>
        <v>0</v>
      </c>
      <c r="Q222" s="48">
        <f>SUMIFS('[6]白单流水  导入新模板'!$S:$S,'[6]白单流水  导入新模板'!$C:$C,$A$2,'[6]白单流水  导入新模板'!$AF:$AF,$C$221,'[6]白单流水  导入新模板'!$AB:$AB,LEFT(LEFT(Q$3,4),4),'[6]白单流水  导入新模板'!$K:$K,$C222)</f>
        <v>0</v>
      </c>
      <c r="R222" s="48">
        <f>SUMIFS('[6]白单流水  导入新模板'!$S:$S,'[6]白单流水  导入新模板'!$C:$C,$A$2,'[6]白单流水  导入新模板'!$AF:$AF,$C$221,'[6]白单流水  导入新模板'!$AB:$AB,LEFT(LEFT(R$3,4),4),'[6]白单流水  导入新模板'!$K:$K,$C222)</f>
        <v>0</v>
      </c>
      <c r="S222" s="48">
        <f>SUMIFS('[6]白单流水  导入新模板'!$S:$S,'[6]白单流水  导入新模板'!$C:$C,$A$2,'[6]白单流水  导入新模板'!$AF:$AF,$C$221,'[6]白单流水  导入新模板'!$AB:$AB,LEFT(LEFT(S$3,4),4),'[6]白单流水  导入新模板'!$K:$K,$C222)</f>
        <v>0</v>
      </c>
      <c r="T222" s="48">
        <f>SUMIFS('[6]白单流水  导入新模板'!$S:$S,'[6]白单流水  导入新模板'!$C:$C,$A$2,'[6]白单流水  导入新模板'!$AF:$AF,$C$221,'[6]白单流水  导入新模板'!$AB:$AB,LEFT(LEFT(T$3,4),4),'[6]白单流水  导入新模板'!$K:$K,$C222)</f>
        <v>0</v>
      </c>
      <c r="U222" s="48">
        <f>SUMIFS('[6]白单流水  导入新模板'!$S:$S,'[6]白单流水  导入新模板'!$C:$C,$A$2,'[6]白单流水  导入新模板'!$AF:$AF,$C$221,'[6]白单流水  导入新模板'!$AB:$AB,LEFT(LEFT(U$3,4),4),'[6]白单流水  导入新模板'!$K:$K,$C222)</f>
        <v>0</v>
      </c>
      <c r="V222" s="48">
        <f>SUMIFS('[6]白单流水  导入新模板'!$S:$S,'[6]白单流水  导入新模板'!$C:$C,$A$2,'[6]白单流水  导入新模板'!$AF:$AF,$C$221,'[6]白单流水  导入新模板'!$AB:$AB,LEFT(LEFT(V$3,4),4),'[6]白单流水  导入新模板'!$K:$K,$C222)</f>
        <v>0</v>
      </c>
      <c r="W222" s="48">
        <f>SUMIFS('[6]白单流水  导入新模板'!$S:$S,'[6]白单流水  导入新模板'!$C:$C,$A$2,'[6]白单流水  导入新模板'!$AF:$AF,$C$221,'[6]白单流水  导入新模板'!$AB:$AB,LEFT(LEFT(W$3,4),4),'[6]白单流水  导入新模板'!$K:$K,$C222)</f>
        <v>0</v>
      </c>
      <c r="X222" s="48">
        <f>SUMIFS('[6]白单流水  导入新模板'!$S:$S,'[6]白单流水  导入新模板'!$C:$C,$A$2,'[6]白单流水  导入新模板'!$AF:$AF,$C$221,'[6]白单流水  导入新模板'!$AB:$AB,LEFT(LEFT(X$3,4),4),'[6]白单流水  导入新模板'!$K:$K,$C222)</f>
        <v>0</v>
      </c>
      <c r="Y222" s="48">
        <f>SUMIFS('[6]白单流水  导入新模板'!$S:$S,'[6]白单流水  导入新模板'!$C:$C,$A$2,'[6]白单流水  导入新模板'!$AF:$AF,$C$221,'[6]白单流水  导入新模板'!$AB:$AB,LEFT(LEFT(Y$3,4),4),'[6]白单流水  导入新模板'!$K:$K,$C222)</f>
        <v>0</v>
      </c>
      <c r="Z222" s="48">
        <f>SUMIFS('[6]白单流水  导入新模板'!$S:$S,'[6]白单流水  导入新模板'!$C:$C,$A$2,'[6]白单流水  导入新模板'!$AF:$AF,$C$221,'[6]白单流水  导入新模板'!$AB:$AB,LEFT(LEFT(Z$3,4),4),'[6]白单流水  导入新模板'!$K:$K,$C222)</f>
        <v>0</v>
      </c>
      <c r="AA222" s="48">
        <f>SUMIFS('[6]白单流水  导入新模板'!$S:$S,'[6]白单流水  导入新模板'!$C:$C,$A$2,'[6]白单流水  导入新模板'!$AF:$AF,$C$221,'[6]白单流水  导入新模板'!$AB:$AB,LEFT(LEFT(AA$3,4),4),'[6]白单流水  导入新模板'!$K:$K,$C222)</f>
        <v>0</v>
      </c>
      <c r="AB222" s="48">
        <f>SUMIFS('[6]白单流水  导入新模板'!$S:$S,'[6]白单流水  导入新模板'!$C:$C,$A$2,'[6]白单流水  导入新模板'!$AF:$AF,$C$221,'[6]白单流水  导入新模板'!$AB:$AB,LEFT(LEFT(AB$3,4),4),'[6]白单流水  导入新模板'!$K:$K,$C222)</f>
        <v>0</v>
      </c>
      <c r="AC222" s="48">
        <f>SUMIFS('[6]白单流水  导入新模板'!$S:$S,'[6]白单流水  导入新模板'!$C:$C,$A$2,'[6]白单流水  导入新模板'!$AF:$AF,$C$221,'[6]白单流水  导入新模板'!$AB:$AB,LEFT(LEFT(AC$3,4),4),'[6]白单流水  导入新模板'!$K:$K,$C222)</f>
        <v>0</v>
      </c>
      <c r="AD222" s="72"/>
      <c r="AE222" s="53">
        <f>SUM(AH222:AS222)</f>
        <v>0</v>
      </c>
      <c r="AF222" s="54"/>
      <c r="AG222" s="55">
        <f>AD222-AE222-AF222</f>
        <v>0</v>
      </c>
      <c r="AH222" s="48">
        <f>SUMIFS('[6]白单流水  导入新模板'!$S:$S,'[6]白单流水  导入新模板'!$C:$C,$A$2,'[6]白单流水  导入新模板'!$AF:$AF,$C$221,'[6]白单流水  导入新模板'!$AA:$AA,AH$3,'[6]白单流水  导入新模板'!$K:$K,$C222)</f>
        <v>0</v>
      </c>
      <c r="AI222" s="48">
        <f>SUMIFS('[6]白单流水  导入新模板'!$S:$S,'[6]白单流水  导入新模板'!$C:$C,$A$2,'[6]白单流水  导入新模板'!$AF:$AF,$C$221,'[6]白单流水  导入新模板'!$AA:$AA,AI$3,'[6]白单流水  导入新模板'!$K:$K,$C222)</f>
        <v>0</v>
      </c>
      <c r="AJ222" s="48">
        <f>SUMIFS('[6]白单流水  导入新模板'!$S:$S,'[6]白单流水  导入新模板'!$C:$C,$A$2,'[6]白单流水  导入新模板'!$AF:$AF,$C$221,'[6]白单流水  导入新模板'!$AA:$AA,AJ$3,'[6]白单流水  导入新模板'!$K:$K,$C222)</f>
        <v>0</v>
      </c>
      <c r="AK222" s="48">
        <f>SUMIFS('[6]白单流水  导入新模板'!$S:$S,'[6]白单流水  导入新模板'!$C:$C,$A$2,'[6]白单流水  导入新模板'!$AF:$AF,$C$221,'[6]白单流水  导入新模板'!$AA:$AA,AK$3,'[6]白单流水  导入新模板'!$K:$K,$C222)</f>
        <v>0</v>
      </c>
      <c r="AL222" s="48">
        <f>SUMIFS('[6]白单流水  导入新模板'!$S:$S,'[6]白单流水  导入新模板'!$C:$C,$A$2,'[6]白单流水  导入新模板'!$AF:$AF,$C$221,'[6]白单流水  导入新模板'!$AA:$AA,AL$3,'[6]白单流水  导入新模板'!$K:$K,$C222)</f>
        <v>0</v>
      </c>
      <c r="AM222" s="48">
        <f>SUMIFS('[6]白单流水  导入新模板'!$S:$S,'[6]白单流水  导入新模板'!$C:$C,$A$2,'[6]白单流水  导入新模板'!$AF:$AF,$C$221,'[6]白单流水  导入新模板'!$AA:$AA,AM$3,'[6]白单流水  导入新模板'!$K:$K,$C222)</f>
        <v>0</v>
      </c>
      <c r="AN222" s="48">
        <f>SUMIFS('[6]白单流水  导入新模板'!$S:$S,'[6]白单流水  导入新模板'!$C:$C,$A$2,'[6]白单流水  导入新模板'!$AF:$AF,$C$221,'[6]白单流水  导入新模板'!$AA:$AA,AN$3,'[6]白单流水  导入新模板'!$K:$K,$C222)</f>
        <v>0</v>
      </c>
      <c r="AO222" s="48">
        <f>SUMIFS('[6]白单流水  导入新模板'!$S:$S,'[6]白单流水  导入新模板'!$C:$C,$A$2,'[6]白单流水  导入新模板'!$AF:$AF,$C$221,'[6]白单流水  导入新模板'!$AA:$AA,AO$3,'[6]白单流水  导入新模板'!$K:$K,$C222)</f>
        <v>0</v>
      </c>
      <c r="AP222" s="48">
        <f>SUMIFS('[6]白单流水  导入新模板'!$S:$S,'[6]白单流水  导入新模板'!$C:$C,$A$2,'[6]白单流水  导入新模板'!$AF:$AF,$C$221,'[6]白单流水  导入新模板'!$AA:$AA,AP$3,'[6]白单流水  导入新模板'!$K:$K,$C222)</f>
        <v>0</v>
      </c>
      <c r="AQ222" s="48">
        <f>SUMIFS('[6]白单流水  导入新模板'!$S:$S,'[6]白单流水  导入新模板'!$C:$C,$A$2,'[6]白单流水  导入新模板'!$AF:$AF,$C$221,'[6]白单流水  导入新模板'!$AA:$AA,AQ$3,'[6]白单流水  导入新模板'!$K:$K,$C222)</f>
        <v>0</v>
      </c>
      <c r="AR222" s="48">
        <f>SUMIFS('[6]白单流水  导入新模板'!$S:$S,'[6]白单流水  导入新模板'!$C:$C,$A$2,'[6]白单流水  导入新模板'!$AF:$AF,$C$221,'[6]白单流水  导入新模板'!$AA:$AA,AR$3,'[6]白单流水  导入新模板'!$K:$K,$C222)</f>
        <v>0</v>
      </c>
      <c r="AS222" s="48">
        <f>SUMIFS('[6]白单流水  导入新模板'!$S:$S,'[6]白单流水  导入新模板'!$C:$C,$A$2,'[6]白单流水  导入新模板'!$AF:$AF,$C$221,'[6]白单流水  导入新模板'!$AA:$AA,AS$3,'[6]白单流水  导入新模板'!$K:$K,$C222)</f>
        <v>0</v>
      </c>
      <c r="AT222" s="64"/>
    </row>
    <row r="223" ht="15.6" spans="1:47">
      <c r="A223" s="41"/>
      <c r="B223" s="62"/>
      <c r="C223" s="65" t="s">
        <v>59</v>
      </c>
      <c r="D223" s="43"/>
      <c r="E223" s="43"/>
      <c r="F223" s="63"/>
      <c r="G223" s="44"/>
      <c r="H223" s="44"/>
      <c r="I223" s="51">
        <f t="array" ref="I223">SUMPRODUCT(('[6]白单流水  导入新模板'!$C:$C=$A$2)*('[6]白单流水  导入新模板'!$AF:$AF=$C$221)*('[6]白单流水  导入新模板'!$K:$K="代收")*(ISNUMBER(FIND(LEFT($C223,4),'[6]白单流水  导入新模板'!$M:$M,1))),'[6]白单流水  导入新模板'!$S:$S)</f>
        <v>0</v>
      </c>
      <c r="J223" s="44"/>
      <c r="K223" s="43"/>
      <c r="L223" s="48">
        <f>SUMIFS('[6]白单流水  导入新模板'!$S:$S,'[6]白单流水  导入新模板'!$C:$C,$A$2,'[6]白单流水  导入新模板'!$AF:$AF,$C$221,'[6]白单流水  导入新模板'!$AB:$AB,LEFT(LEFT(L$3,4),4),'[6]白单流水  导入新模板'!$K:$K,$C223)</f>
        <v>0</v>
      </c>
      <c r="M223" s="48">
        <f>SUMIFS('[6]白单流水  导入新模板'!$S:$S,'[6]白单流水  导入新模板'!$C:$C,$A$2,'[6]白单流水  导入新模板'!$AF:$AF,$C$221,'[6]白单流水  导入新模板'!$AB:$AB,LEFT(LEFT(M$3,4),4),'[6]白单流水  导入新模板'!$K:$K,$C223)</f>
        <v>0</v>
      </c>
      <c r="N223" s="48">
        <f>SUMIFS('[6]白单流水  导入新模板'!$S:$S,'[6]白单流水  导入新模板'!$C:$C,$A$2,'[6]白单流水  导入新模板'!$AF:$AF,$C$221,'[6]白单流水  导入新模板'!$AB:$AB,LEFT(LEFT(N$3,4),4),'[6]白单流水  导入新模板'!$K:$K,$C223)</f>
        <v>0</v>
      </c>
      <c r="O223" s="48">
        <f>SUMIFS('[6]白单流水  导入新模板'!$S:$S,'[6]白单流水  导入新模板'!$C:$C,$A$2,'[6]白单流水  导入新模板'!$AF:$AF,$C$221,'[6]白单流水  导入新模板'!$AB:$AB,LEFT(LEFT(O$3,4),4),'[6]白单流水  导入新模板'!$K:$K,$C223)</f>
        <v>0</v>
      </c>
      <c r="P223" s="48">
        <f>SUMIFS('[6]白单流水  导入新模板'!$S:$S,'[6]白单流水  导入新模板'!$C:$C,$A$2,'[6]白单流水  导入新模板'!$AF:$AF,$C$221,'[6]白单流水  导入新模板'!$AB:$AB,LEFT(LEFT(P$3,4),4),'[6]白单流水  导入新模板'!$K:$K,$C223)</f>
        <v>0</v>
      </c>
      <c r="Q223" s="48">
        <f>SUMIFS('[6]白单流水  导入新模板'!$S:$S,'[6]白单流水  导入新模板'!$C:$C,$A$2,'[6]白单流水  导入新模板'!$AF:$AF,$C$221,'[6]白单流水  导入新模板'!$AB:$AB,LEFT(LEFT(Q$3,4),4),'[6]白单流水  导入新模板'!$K:$K,$C223)</f>
        <v>0</v>
      </c>
      <c r="R223" s="48">
        <f>SUMIFS('[6]白单流水  导入新模板'!$S:$S,'[6]白单流水  导入新模板'!$C:$C,$A$2,'[6]白单流水  导入新模板'!$AF:$AF,$C$221,'[6]白单流水  导入新模板'!$AB:$AB,LEFT(LEFT(R$3,4),4),'[6]白单流水  导入新模板'!$K:$K,$C223)</f>
        <v>0</v>
      </c>
      <c r="S223" s="48">
        <f>SUMIFS('[6]白单流水  导入新模板'!$S:$S,'[6]白单流水  导入新模板'!$C:$C,$A$2,'[6]白单流水  导入新模板'!$AF:$AF,$C$221,'[6]白单流水  导入新模板'!$AB:$AB,LEFT(LEFT(S$3,4),4),'[6]白单流水  导入新模板'!$K:$K,$C223)</f>
        <v>0</v>
      </c>
      <c r="T223" s="48">
        <f>SUMIFS('[6]白单流水  导入新模板'!$S:$S,'[6]白单流水  导入新模板'!$C:$C,$A$2,'[6]白单流水  导入新模板'!$AF:$AF,$C$221,'[6]白单流水  导入新模板'!$AB:$AB,LEFT(LEFT(T$3,4),4),'[6]白单流水  导入新模板'!$K:$K,$C223)</f>
        <v>0</v>
      </c>
      <c r="U223" s="48">
        <f>SUMIFS('[6]白单流水  导入新模板'!$S:$S,'[6]白单流水  导入新模板'!$C:$C,$A$2,'[6]白单流水  导入新模板'!$AF:$AF,$C$221,'[6]白单流水  导入新模板'!$AB:$AB,LEFT(LEFT(U$3,4),4),'[6]白单流水  导入新模板'!$K:$K,$C223)</f>
        <v>0</v>
      </c>
      <c r="V223" s="48">
        <f>SUMIFS('[6]白单流水  导入新模板'!$S:$S,'[6]白单流水  导入新模板'!$C:$C,$A$2,'[6]白单流水  导入新模板'!$AF:$AF,$C$221,'[6]白单流水  导入新模板'!$AB:$AB,LEFT(LEFT(V$3,4),4),'[6]白单流水  导入新模板'!$K:$K,$C223)</f>
        <v>0</v>
      </c>
      <c r="W223" s="48">
        <f>SUMIFS('[6]白单流水  导入新模板'!$S:$S,'[6]白单流水  导入新模板'!$C:$C,$A$2,'[6]白单流水  导入新模板'!$AF:$AF,$C$221,'[6]白单流水  导入新模板'!$AB:$AB,LEFT(LEFT(W$3,4),4),'[6]白单流水  导入新模板'!$K:$K,$C223)</f>
        <v>0</v>
      </c>
      <c r="X223" s="48">
        <f>SUMIFS('[6]白单流水  导入新模板'!$S:$S,'[6]白单流水  导入新模板'!$C:$C,$A$2,'[6]白单流水  导入新模板'!$AF:$AF,$C$221,'[6]白单流水  导入新模板'!$AB:$AB,LEFT(LEFT(X$3,4),4),'[6]白单流水  导入新模板'!$K:$K,$C223)</f>
        <v>0</v>
      </c>
      <c r="Y223" s="48">
        <f>SUMIFS('[6]白单流水  导入新模板'!$S:$S,'[6]白单流水  导入新模板'!$C:$C,$A$2,'[6]白单流水  导入新模板'!$AF:$AF,$C$221,'[6]白单流水  导入新模板'!$AB:$AB,LEFT(LEFT(Y$3,4),4),'[6]白单流水  导入新模板'!$K:$K,$C223)</f>
        <v>0</v>
      </c>
      <c r="Z223" s="48">
        <f>SUMIFS('[6]白单流水  导入新模板'!$S:$S,'[6]白单流水  导入新模板'!$C:$C,$A$2,'[6]白单流水  导入新模板'!$AF:$AF,$C$221,'[6]白单流水  导入新模板'!$AB:$AB,LEFT(LEFT(Z$3,4),4),'[6]白单流水  导入新模板'!$K:$K,$C223)</f>
        <v>0</v>
      </c>
      <c r="AA223" s="48">
        <f>SUMIFS('[6]白单流水  导入新模板'!$S:$S,'[6]白单流水  导入新模板'!$C:$C,$A$2,'[6]白单流水  导入新模板'!$AF:$AF,$C$221,'[6]白单流水  导入新模板'!$AB:$AB,LEFT(LEFT(AA$3,4),4),'[6]白单流水  导入新模板'!$K:$K,$C223)</f>
        <v>0</v>
      </c>
      <c r="AB223" s="48">
        <f>SUMIFS('[6]白单流水  导入新模板'!$S:$S,'[6]白单流水  导入新模板'!$C:$C,$A$2,'[6]白单流水  导入新模板'!$AF:$AF,$C$221,'[6]白单流水  导入新模板'!$AB:$AB,LEFT(LEFT(AB$3,4),4),'[6]白单流水  导入新模板'!$K:$K,$C223)</f>
        <v>0</v>
      </c>
      <c r="AC223" s="48">
        <f>SUMIFS('[6]白单流水  导入新模板'!$S:$S,'[6]白单流水  导入新模板'!$C:$C,$A$2,'[6]白单流水  导入新模板'!$AF:$AF,$C$221,'[6]白单流水  导入新模板'!$AB:$AB,LEFT(LEFT(AC$3,4),4),'[6]白单流水  导入新模板'!$K:$K,$C223)</f>
        <v>0</v>
      </c>
      <c r="AD223" s="72"/>
      <c r="AE223" s="53">
        <f>SUM(AH223:AS223)</f>
        <v>0</v>
      </c>
      <c r="AF223" s="54"/>
      <c r="AG223" s="55">
        <f>AD223-AE223-AF223</f>
        <v>0</v>
      </c>
      <c r="AH223" s="48">
        <f>SUMIFS('[6]白单流水  导入新模板'!$S:$S,'[6]白单流水  导入新模板'!$C:$C,$A$2,'[6]白单流水  导入新模板'!$AF:$AF,$C$221,'[6]白单流水  导入新模板'!$AA:$AA,AH$3,'[6]白单流水  导入新模板'!$K:$K,$C223)</f>
        <v>0</v>
      </c>
      <c r="AI223" s="48">
        <f>SUMIFS('[6]白单流水  导入新模板'!$S:$S,'[6]白单流水  导入新模板'!$C:$C,$A$2,'[6]白单流水  导入新模板'!$AF:$AF,$C$221,'[6]白单流水  导入新模板'!$AA:$AA,AI$3,'[6]白单流水  导入新模板'!$K:$K,$C223)</f>
        <v>0</v>
      </c>
      <c r="AJ223" s="48">
        <f>SUMIFS('[6]白单流水  导入新模板'!$S:$S,'[6]白单流水  导入新模板'!$C:$C,$A$2,'[6]白单流水  导入新模板'!$AF:$AF,$C$221,'[6]白单流水  导入新模板'!$AA:$AA,AJ$3,'[6]白单流水  导入新模板'!$K:$K,$C223)</f>
        <v>0</v>
      </c>
      <c r="AK223" s="48">
        <f>SUMIFS('[6]白单流水  导入新模板'!$S:$S,'[6]白单流水  导入新模板'!$C:$C,$A$2,'[6]白单流水  导入新模板'!$AF:$AF,$C$221,'[6]白单流水  导入新模板'!$AA:$AA,AK$3,'[6]白单流水  导入新模板'!$K:$K,$C223)</f>
        <v>0</v>
      </c>
      <c r="AL223" s="48">
        <f>SUMIFS('[6]白单流水  导入新模板'!$S:$S,'[6]白单流水  导入新模板'!$C:$C,$A$2,'[6]白单流水  导入新模板'!$AF:$AF,$C$221,'[6]白单流水  导入新模板'!$AA:$AA,AL$3,'[6]白单流水  导入新模板'!$K:$K,$C223)</f>
        <v>0</v>
      </c>
      <c r="AM223" s="48">
        <f>SUMIFS('[6]白单流水  导入新模板'!$S:$S,'[6]白单流水  导入新模板'!$C:$C,$A$2,'[6]白单流水  导入新模板'!$AF:$AF,$C$221,'[6]白单流水  导入新模板'!$AA:$AA,AM$3,'[6]白单流水  导入新模板'!$K:$K,$C223)</f>
        <v>0</v>
      </c>
      <c r="AN223" s="48">
        <f>SUMIFS('[6]白单流水  导入新模板'!$S:$S,'[6]白单流水  导入新模板'!$C:$C,$A$2,'[6]白单流水  导入新模板'!$AF:$AF,$C$221,'[6]白单流水  导入新模板'!$AA:$AA,AN$3,'[6]白单流水  导入新模板'!$K:$K,$C223)</f>
        <v>0</v>
      </c>
      <c r="AO223" s="48">
        <f>SUMIFS('[6]白单流水  导入新模板'!$S:$S,'[6]白单流水  导入新模板'!$C:$C,$A$2,'[6]白单流水  导入新模板'!$AF:$AF,$C$221,'[6]白单流水  导入新模板'!$AA:$AA,AO$3,'[6]白单流水  导入新模板'!$K:$K,$C223)</f>
        <v>0</v>
      </c>
      <c r="AP223" s="48">
        <f>SUMIFS('[6]白单流水  导入新模板'!$S:$S,'[6]白单流水  导入新模板'!$C:$C,$A$2,'[6]白单流水  导入新模板'!$AF:$AF,$C$221,'[6]白单流水  导入新模板'!$AA:$AA,AP$3,'[6]白单流水  导入新模板'!$K:$K,$C223)</f>
        <v>0</v>
      </c>
      <c r="AQ223" s="48">
        <f>SUMIFS('[6]白单流水  导入新模板'!$S:$S,'[6]白单流水  导入新模板'!$C:$C,$A$2,'[6]白单流水  导入新模板'!$AF:$AF,$C$221,'[6]白单流水  导入新模板'!$AA:$AA,AQ$3,'[6]白单流水  导入新模板'!$K:$K,$C223)</f>
        <v>0</v>
      </c>
      <c r="AR223" s="48">
        <f>SUMIFS('[6]白单流水  导入新模板'!$S:$S,'[6]白单流水  导入新模板'!$C:$C,$A$2,'[6]白单流水  导入新模板'!$AF:$AF,$C$221,'[6]白单流水  导入新模板'!$AA:$AA,AR$3,'[6]白单流水  导入新模板'!$K:$K,$C223)</f>
        <v>0</v>
      </c>
      <c r="AS223" s="48">
        <f>SUMIFS('[6]白单流水  导入新模板'!$S:$S,'[6]白单流水  导入新模板'!$C:$C,$A$2,'[6]白单流水  导入新模板'!$AF:$AF,$C$221,'[6]白单流水  导入新模板'!$AA:$AA,AS$3,'[6]白单流水  导入新模板'!$K:$K,$C223)</f>
        <v>0</v>
      </c>
      <c r="AT223" s="64"/>
    </row>
    <row r="224" ht="15.6" spans="1:47">
      <c r="A224" s="41"/>
      <c r="B224" s="62"/>
      <c r="C224" s="65" t="s">
        <v>60</v>
      </c>
      <c r="D224" s="43"/>
      <c r="E224" s="43"/>
      <c r="F224" s="63"/>
      <c r="G224" s="44"/>
      <c r="H224" s="44"/>
      <c r="I224" s="51">
        <f t="array" ref="I224">SUMPRODUCT(('[6]白单流水  导入新模板'!$C:$C=$A$2)*('[6]白单流水  导入新模板'!$AF:$AF=$C$221)*('[6]白单流水  导入新模板'!$K:$K="代收")*(ISNUMBER(FIND(LEFT($C224,4),'[6]白单流水  导入新模板'!$M:$M,1))),'[6]白单流水  导入新模板'!$S:$S)</f>
        <v>0</v>
      </c>
      <c r="J224" s="44"/>
      <c r="K224" s="43"/>
      <c r="L224" s="48">
        <f>SUMIFS('[6]白单流水  导入新模板'!$S:$S,'[6]白单流水  导入新模板'!$C:$C,$A$2,'[6]白单流水  导入新模板'!$AF:$AF,$C$221,'[6]白单流水  导入新模板'!$AB:$AB,LEFT(LEFT(L$3,4),4),'[6]白单流水  导入新模板'!$K:$K,$C224)</f>
        <v>0</v>
      </c>
      <c r="M224" s="48">
        <f>SUMIFS('[6]白单流水  导入新模板'!$S:$S,'[6]白单流水  导入新模板'!$C:$C,$A$2,'[6]白单流水  导入新模板'!$AF:$AF,$C$221,'[6]白单流水  导入新模板'!$AB:$AB,LEFT(LEFT(M$3,4),4),'[6]白单流水  导入新模板'!$K:$K,$C224)</f>
        <v>0</v>
      </c>
      <c r="N224" s="48">
        <f>SUMIFS('[6]白单流水  导入新模板'!$S:$S,'[6]白单流水  导入新模板'!$C:$C,$A$2,'[6]白单流水  导入新模板'!$AF:$AF,$C$221,'[6]白单流水  导入新模板'!$AB:$AB,LEFT(LEFT(N$3,4),4),'[6]白单流水  导入新模板'!$K:$K,$C224)</f>
        <v>0</v>
      </c>
      <c r="O224" s="48">
        <f>SUMIFS('[6]白单流水  导入新模板'!$S:$S,'[6]白单流水  导入新模板'!$C:$C,$A$2,'[6]白单流水  导入新模板'!$AF:$AF,$C$221,'[6]白单流水  导入新模板'!$AB:$AB,LEFT(LEFT(O$3,4),4),'[6]白单流水  导入新模板'!$K:$K,$C224)</f>
        <v>0</v>
      </c>
      <c r="P224" s="48">
        <f>SUMIFS('[6]白单流水  导入新模板'!$S:$S,'[6]白单流水  导入新模板'!$C:$C,$A$2,'[6]白单流水  导入新模板'!$AF:$AF,$C$221,'[6]白单流水  导入新模板'!$AB:$AB,LEFT(LEFT(P$3,4),4),'[6]白单流水  导入新模板'!$K:$K,$C224)</f>
        <v>0</v>
      </c>
      <c r="Q224" s="48">
        <f>SUMIFS('[6]白单流水  导入新模板'!$S:$S,'[6]白单流水  导入新模板'!$C:$C,$A$2,'[6]白单流水  导入新模板'!$AF:$AF,$C$221,'[6]白单流水  导入新模板'!$AB:$AB,LEFT(LEFT(Q$3,4),4),'[6]白单流水  导入新模板'!$K:$K,$C224)</f>
        <v>0</v>
      </c>
      <c r="R224" s="48">
        <f>SUMIFS('[6]白单流水  导入新模板'!$S:$S,'[6]白单流水  导入新模板'!$C:$C,$A$2,'[6]白单流水  导入新模板'!$AF:$AF,$C$221,'[6]白单流水  导入新模板'!$AB:$AB,LEFT(LEFT(R$3,4),4),'[6]白单流水  导入新模板'!$K:$K,$C224)</f>
        <v>0</v>
      </c>
      <c r="S224" s="48">
        <f>SUMIFS('[6]白单流水  导入新模板'!$S:$S,'[6]白单流水  导入新模板'!$C:$C,$A$2,'[6]白单流水  导入新模板'!$AF:$AF,$C$221,'[6]白单流水  导入新模板'!$AB:$AB,LEFT(LEFT(S$3,4),4),'[6]白单流水  导入新模板'!$K:$K,$C224)</f>
        <v>0</v>
      </c>
      <c r="T224" s="48">
        <f>SUMIFS('[6]白单流水  导入新模板'!$S:$S,'[6]白单流水  导入新模板'!$C:$C,$A$2,'[6]白单流水  导入新模板'!$AF:$AF,$C$221,'[6]白单流水  导入新模板'!$AB:$AB,LEFT(LEFT(T$3,4),4),'[6]白单流水  导入新模板'!$K:$K,$C224)</f>
        <v>0</v>
      </c>
      <c r="U224" s="48">
        <f>SUMIFS('[6]白单流水  导入新模板'!$S:$S,'[6]白单流水  导入新模板'!$C:$C,$A$2,'[6]白单流水  导入新模板'!$AF:$AF,$C$221,'[6]白单流水  导入新模板'!$AB:$AB,LEFT(LEFT(U$3,4),4),'[6]白单流水  导入新模板'!$K:$K,$C224)</f>
        <v>0</v>
      </c>
      <c r="V224" s="48">
        <f>SUMIFS('[6]白单流水  导入新模板'!$S:$S,'[6]白单流水  导入新模板'!$C:$C,$A$2,'[6]白单流水  导入新模板'!$AF:$AF,$C$221,'[6]白单流水  导入新模板'!$AB:$AB,LEFT(LEFT(V$3,4),4),'[6]白单流水  导入新模板'!$K:$K,$C224)</f>
        <v>0</v>
      </c>
      <c r="W224" s="48">
        <f>SUMIFS('[6]白单流水  导入新模板'!$S:$S,'[6]白单流水  导入新模板'!$C:$C,$A$2,'[6]白单流水  导入新模板'!$AF:$AF,$C$221,'[6]白单流水  导入新模板'!$AB:$AB,LEFT(LEFT(W$3,4),4),'[6]白单流水  导入新模板'!$K:$K,$C224)</f>
        <v>0</v>
      </c>
      <c r="X224" s="48">
        <f>SUMIFS('[6]白单流水  导入新模板'!$S:$S,'[6]白单流水  导入新模板'!$C:$C,$A$2,'[6]白单流水  导入新模板'!$AF:$AF,$C$221,'[6]白单流水  导入新模板'!$AB:$AB,LEFT(LEFT(X$3,4),4),'[6]白单流水  导入新模板'!$K:$K,$C224)</f>
        <v>0</v>
      </c>
      <c r="Y224" s="48">
        <f>SUMIFS('[6]白单流水  导入新模板'!$S:$S,'[6]白单流水  导入新模板'!$C:$C,$A$2,'[6]白单流水  导入新模板'!$AF:$AF,$C$221,'[6]白单流水  导入新模板'!$AB:$AB,LEFT(LEFT(Y$3,4),4),'[6]白单流水  导入新模板'!$K:$K,$C224)</f>
        <v>0</v>
      </c>
      <c r="Z224" s="48">
        <f>SUMIFS('[6]白单流水  导入新模板'!$S:$S,'[6]白单流水  导入新模板'!$C:$C,$A$2,'[6]白单流水  导入新模板'!$AF:$AF,$C$221,'[6]白单流水  导入新模板'!$AB:$AB,LEFT(LEFT(Z$3,4),4),'[6]白单流水  导入新模板'!$K:$K,$C224)</f>
        <v>0</v>
      </c>
      <c r="AA224" s="48">
        <f>SUMIFS('[6]白单流水  导入新模板'!$S:$S,'[6]白单流水  导入新模板'!$C:$C,$A$2,'[6]白单流水  导入新模板'!$AF:$AF,$C$221,'[6]白单流水  导入新模板'!$AB:$AB,LEFT(LEFT(AA$3,4),4),'[6]白单流水  导入新模板'!$K:$K,$C224)</f>
        <v>0</v>
      </c>
      <c r="AB224" s="48">
        <f>SUMIFS('[6]白单流水  导入新模板'!$S:$S,'[6]白单流水  导入新模板'!$C:$C,$A$2,'[6]白单流水  导入新模板'!$AF:$AF,$C$221,'[6]白单流水  导入新模板'!$AB:$AB,LEFT(LEFT(AB$3,4),4),'[6]白单流水  导入新模板'!$K:$K,$C224)</f>
        <v>0</v>
      </c>
      <c r="AC224" s="48">
        <f>SUMIFS('[6]白单流水  导入新模板'!$S:$S,'[6]白单流水  导入新模板'!$C:$C,$A$2,'[6]白单流水  导入新模板'!$AF:$AF,$C$221,'[6]白单流水  导入新模板'!$AB:$AB,LEFT(LEFT(AC$3,4),4),'[6]白单流水  导入新模板'!$K:$K,$C224)</f>
        <v>0</v>
      </c>
      <c r="AD224" s="72"/>
      <c r="AE224" s="53">
        <f>SUM(AH224:AS224)</f>
        <v>0</v>
      </c>
      <c r="AF224" s="54"/>
      <c r="AG224" s="55">
        <f>AD224-AE224-AF224</f>
        <v>0</v>
      </c>
      <c r="AH224" s="48">
        <f>SUMIFS('[6]白单流水  导入新模板'!$S:$S,'[6]白单流水  导入新模板'!$C:$C,$A$2,'[6]白单流水  导入新模板'!$AF:$AF,$C$221,'[6]白单流水  导入新模板'!$AA:$AA,AH$3,'[6]白单流水  导入新模板'!$K:$K,$C224)</f>
        <v>0</v>
      </c>
      <c r="AI224" s="48">
        <f>SUMIFS('[6]白单流水  导入新模板'!$S:$S,'[6]白单流水  导入新模板'!$C:$C,$A$2,'[6]白单流水  导入新模板'!$AF:$AF,$C$221,'[6]白单流水  导入新模板'!$AA:$AA,AI$3,'[6]白单流水  导入新模板'!$K:$K,$C224)</f>
        <v>0</v>
      </c>
      <c r="AJ224" s="48">
        <f>SUMIFS('[6]白单流水  导入新模板'!$S:$S,'[6]白单流水  导入新模板'!$C:$C,$A$2,'[6]白单流水  导入新模板'!$AF:$AF,$C$221,'[6]白单流水  导入新模板'!$AA:$AA,AJ$3,'[6]白单流水  导入新模板'!$K:$K,$C224)</f>
        <v>0</v>
      </c>
      <c r="AK224" s="48">
        <f>SUMIFS('[6]白单流水  导入新模板'!$S:$S,'[6]白单流水  导入新模板'!$C:$C,$A$2,'[6]白单流水  导入新模板'!$AF:$AF,$C$221,'[6]白单流水  导入新模板'!$AA:$AA,AK$3,'[6]白单流水  导入新模板'!$K:$K,$C224)</f>
        <v>0</v>
      </c>
      <c r="AL224" s="48">
        <f>SUMIFS('[6]白单流水  导入新模板'!$S:$S,'[6]白单流水  导入新模板'!$C:$C,$A$2,'[6]白单流水  导入新模板'!$AF:$AF,$C$221,'[6]白单流水  导入新模板'!$AA:$AA,AL$3,'[6]白单流水  导入新模板'!$K:$K,$C224)</f>
        <v>0</v>
      </c>
      <c r="AM224" s="48">
        <f>SUMIFS('[6]白单流水  导入新模板'!$S:$S,'[6]白单流水  导入新模板'!$C:$C,$A$2,'[6]白单流水  导入新模板'!$AF:$AF,$C$221,'[6]白单流水  导入新模板'!$AA:$AA,AM$3,'[6]白单流水  导入新模板'!$K:$K,$C224)</f>
        <v>0</v>
      </c>
      <c r="AN224" s="48">
        <f>SUMIFS('[6]白单流水  导入新模板'!$S:$S,'[6]白单流水  导入新模板'!$C:$C,$A$2,'[6]白单流水  导入新模板'!$AF:$AF,$C$221,'[6]白单流水  导入新模板'!$AA:$AA,AN$3,'[6]白单流水  导入新模板'!$K:$K,$C224)</f>
        <v>0</v>
      </c>
      <c r="AO224" s="48">
        <f>SUMIFS('[6]白单流水  导入新模板'!$S:$S,'[6]白单流水  导入新模板'!$C:$C,$A$2,'[6]白单流水  导入新模板'!$AF:$AF,$C$221,'[6]白单流水  导入新模板'!$AA:$AA,AO$3,'[6]白单流水  导入新模板'!$K:$K,$C224)</f>
        <v>0</v>
      </c>
      <c r="AP224" s="48">
        <f>SUMIFS('[6]白单流水  导入新模板'!$S:$S,'[6]白单流水  导入新模板'!$C:$C,$A$2,'[6]白单流水  导入新模板'!$AF:$AF,$C$221,'[6]白单流水  导入新模板'!$AA:$AA,AP$3,'[6]白单流水  导入新模板'!$K:$K,$C224)</f>
        <v>0</v>
      </c>
      <c r="AQ224" s="48">
        <f>SUMIFS('[6]白单流水  导入新模板'!$S:$S,'[6]白单流水  导入新模板'!$C:$C,$A$2,'[6]白单流水  导入新模板'!$AF:$AF,$C$221,'[6]白单流水  导入新模板'!$AA:$AA,AQ$3,'[6]白单流水  导入新模板'!$K:$K,$C224)</f>
        <v>0</v>
      </c>
      <c r="AR224" s="48">
        <f>SUMIFS('[6]白单流水  导入新模板'!$S:$S,'[6]白单流水  导入新模板'!$C:$C,$A$2,'[6]白单流水  导入新模板'!$AF:$AF,$C$221,'[6]白单流水  导入新模板'!$AA:$AA,AR$3,'[6]白单流水  导入新模板'!$K:$K,$C224)</f>
        <v>0</v>
      </c>
      <c r="AS224" s="48">
        <f>SUMIFS('[6]白单流水  导入新模板'!$S:$S,'[6]白单流水  导入新模板'!$C:$C,$A$2,'[6]白单流水  导入新模板'!$AF:$AF,$C$221,'[6]白单流水  导入新模板'!$AA:$AA,AS$3,'[6]白单流水  导入新模板'!$K:$K,$C224)</f>
        <v>0</v>
      </c>
      <c r="AT224" s="64"/>
    </row>
    <row r="225" ht="15.6" spans="1:46">
      <c r="A225" s="41"/>
      <c r="B225" s="62"/>
      <c r="C225" s="65" t="s">
        <v>61</v>
      </c>
      <c r="D225" s="43"/>
      <c r="E225" s="43"/>
      <c r="F225" s="63"/>
      <c r="G225" s="44"/>
      <c r="H225" s="44"/>
      <c r="I225" s="51">
        <f t="array" ref="I225">SUMPRODUCT(('[6]白单流水  导入新模板'!$C:$C=$A$2)*('[6]白单流水  导入新模板'!$AF:$AF=$C$221)*('[6]白单流水  导入新模板'!$K:$K="代收")*(ISNUMBER(FIND(LEFT($C225,4),'[6]白单流水  导入新模板'!$M:$M,1))),'[6]白单流水  导入新模板'!$S:$S)</f>
        <v>0</v>
      </c>
      <c r="J225" s="44"/>
      <c r="K225" s="43"/>
      <c r="L225" s="48">
        <f>SUMIFS('[6]白单流水  导入新模板'!$S:$S,'[6]白单流水  导入新模板'!$C:$C,$A$2,'[6]白单流水  导入新模板'!$AF:$AF,$C$221,'[6]白单流水  导入新模板'!$AB:$AB,LEFT(LEFT(L$3,4),4),'[6]白单流水  导入新模板'!$K:$K,$C225)</f>
        <v>0</v>
      </c>
      <c r="M225" s="48">
        <f>SUMIFS('[6]白单流水  导入新模板'!$S:$S,'[6]白单流水  导入新模板'!$C:$C,$A$2,'[6]白单流水  导入新模板'!$AF:$AF,$C$221,'[6]白单流水  导入新模板'!$AB:$AB,LEFT(LEFT(M$3,4),4),'[6]白单流水  导入新模板'!$K:$K,$C225)</f>
        <v>0</v>
      </c>
      <c r="N225" s="48">
        <f>SUMIFS('[6]白单流水  导入新模板'!$S:$S,'[6]白单流水  导入新模板'!$C:$C,$A$2,'[6]白单流水  导入新模板'!$AF:$AF,$C$221,'[6]白单流水  导入新模板'!$AB:$AB,LEFT(LEFT(N$3,4),4),'[6]白单流水  导入新模板'!$K:$K,$C225)</f>
        <v>0</v>
      </c>
      <c r="O225" s="48">
        <f>SUMIFS('[6]白单流水  导入新模板'!$S:$S,'[6]白单流水  导入新模板'!$C:$C,$A$2,'[6]白单流水  导入新模板'!$AF:$AF,$C$221,'[6]白单流水  导入新模板'!$AB:$AB,LEFT(LEFT(O$3,4),4),'[6]白单流水  导入新模板'!$K:$K,$C225)</f>
        <v>0</v>
      </c>
      <c r="P225" s="48">
        <f>SUMIFS('[6]白单流水  导入新模板'!$S:$S,'[6]白单流水  导入新模板'!$C:$C,$A$2,'[6]白单流水  导入新模板'!$AF:$AF,$C$221,'[6]白单流水  导入新模板'!$AB:$AB,LEFT(LEFT(P$3,4),4),'[6]白单流水  导入新模板'!$K:$K,$C225)</f>
        <v>0</v>
      </c>
      <c r="Q225" s="48">
        <f>SUMIFS('[6]白单流水  导入新模板'!$S:$S,'[6]白单流水  导入新模板'!$C:$C,$A$2,'[6]白单流水  导入新模板'!$AF:$AF,$C$221,'[6]白单流水  导入新模板'!$AB:$AB,LEFT(LEFT(Q$3,4),4),'[6]白单流水  导入新模板'!$K:$K,$C225)</f>
        <v>0</v>
      </c>
      <c r="R225" s="48">
        <f>SUMIFS('[6]白单流水  导入新模板'!$S:$S,'[6]白单流水  导入新模板'!$C:$C,$A$2,'[6]白单流水  导入新模板'!$AF:$AF,$C$221,'[6]白单流水  导入新模板'!$AB:$AB,LEFT(LEFT(R$3,4),4),'[6]白单流水  导入新模板'!$K:$K,$C225)</f>
        <v>0</v>
      </c>
      <c r="S225" s="48">
        <f>SUMIFS('[6]白单流水  导入新模板'!$S:$S,'[6]白单流水  导入新模板'!$C:$C,$A$2,'[6]白单流水  导入新模板'!$AF:$AF,$C$221,'[6]白单流水  导入新模板'!$AB:$AB,LEFT(LEFT(S$3,4),4),'[6]白单流水  导入新模板'!$K:$K,$C225)</f>
        <v>0</v>
      </c>
      <c r="T225" s="48">
        <f>SUMIFS('[6]白单流水  导入新模板'!$S:$S,'[6]白单流水  导入新模板'!$C:$C,$A$2,'[6]白单流水  导入新模板'!$AF:$AF,$C$221,'[6]白单流水  导入新模板'!$AB:$AB,LEFT(LEFT(T$3,4),4),'[6]白单流水  导入新模板'!$K:$K,$C225)</f>
        <v>0</v>
      </c>
      <c r="U225" s="48">
        <f>SUMIFS('[6]白单流水  导入新模板'!$S:$S,'[6]白单流水  导入新模板'!$C:$C,$A$2,'[6]白单流水  导入新模板'!$AF:$AF,$C$221,'[6]白单流水  导入新模板'!$AB:$AB,LEFT(LEFT(U$3,4),4),'[6]白单流水  导入新模板'!$K:$K,$C225)</f>
        <v>0</v>
      </c>
      <c r="V225" s="48">
        <f>SUMIFS('[6]白单流水  导入新模板'!$S:$S,'[6]白单流水  导入新模板'!$C:$C,$A$2,'[6]白单流水  导入新模板'!$AF:$AF,$C$221,'[6]白单流水  导入新模板'!$AB:$AB,LEFT(LEFT(V$3,4),4),'[6]白单流水  导入新模板'!$K:$K,$C225)</f>
        <v>0</v>
      </c>
      <c r="W225" s="48">
        <f>SUMIFS('[6]白单流水  导入新模板'!$S:$S,'[6]白单流水  导入新模板'!$C:$C,$A$2,'[6]白单流水  导入新模板'!$AF:$AF,$C$221,'[6]白单流水  导入新模板'!$AB:$AB,LEFT(LEFT(W$3,4),4),'[6]白单流水  导入新模板'!$K:$K,$C225)</f>
        <v>0</v>
      </c>
      <c r="X225" s="48">
        <f>SUMIFS('[6]白单流水  导入新模板'!$S:$S,'[6]白单流水  导入新模板'!$C:$C,$A$2,'[6]白单流水  导入新模板'!$AF:$AF,$C$221,'[6]白单流水  导入新模板'!$AB:$AB,LEFT(LEFT(X$3,4),4),'[6]白单流水  导入新模板'!$K:$K,$C225)</f>
        <v>0</v>
      </c>
      <c r="Y225" s="48">
        <f>SUMIFS('[6]白单流水  导入新模板'!$S:$S,'[6]白单流水  导入新模板'!$C:$C,$A$2,'[6]白单流水  导入新模板'!$AF:$AF,$C$221,'[6]白单流水  导入新模板'!$AB:$AB,LEFT(LEFT(Y$3,4),4),'[6]白单流水  导入新模板'!$K:$K,$C225)</f>
        <v>0</v>
      </c>
      <c r="Z225" s="48">
        <f>SUMIFS('[6]白单流水  导入新模板'!$S:$S,'[6]白单流水  导入新模板'!$C:$C,$A$2,'[6]白单流水  导入新模板'!$AF:$AF,$C$221,'[6]白单流水  导入新模板'!$AB:$AB,LEFT(LEFT(Z$3,4),4),'[6]白单流水  导入新模板'!$K:$K,$C225)</f>
        <v>0</v>
      </c>
      <c r="AA225" s="48">
        <f>SUMIFS('[6]白单流水  导入新模板'!$S:$S,'[6]白单流水  导入新模板'!$C:$C,$A$2,'[6]白单流水  导入新模板'!$AF:$AF,$C$221,'[6]白单流水  导入新模板'!$AB:$AB,LEFT(LEFT(AA$3,4),4),'[6]白单流水  导入新模板'!$K:$K,$C225)</f>
        <v>0</v>
      </c>
      <c r="AB225" s="48">
        <f>SUMIFS('[6]白单流水  导入新模板'!$S:$S,'[6]白单流水  导入新模板'!$C:$C,$A$2,'[6]白单流水  导入新模板'!$AF:$AF,$C$221,'[6]白单流水  导入新模板'!$AB:$AB,LEFT(LEFT(AB$3,4),4),'[6]白单流水  导入新模板'!$K:$K,$C225)</f>
        <v>0</v>
      </c>
      <c r="AC225" s="48">
        <f>SUMIFS('[6]白单流水  导入新模板'!$S:$S,'[6]白单流水  导入新模板'!$C:$C,$A$2,'[6]白单流水  导入新模板'!$AF:$AF,$C$221,'[6]白单流水  导入新模板'!$AB:$AB,LEFT(LEFT(AC$3,4),4),'[6]白单流水  导入新模板'!$K:$K,$C225)</f>
        <v>0</v>
      </c>
      <c r="AD225" s="72"/>
      <c r="AE225" s="53">
        <f>SUM(AH225:AS225)</f>
        <v>0</v>
      </c>
      <c r="AF225" s="54"/>
      <c r="AG225" s="55">
        <f>AD225-AE225-AF225</f>
        <v>0</v>
      </c>
      <c r="AH225" s="48">
        <f>SUMIFS('[6]白单流水  导入新模板'!$S:$S,'[6]白单流水  导入新模板'!$C:$C,$A$2,'[6]白单流水  导入新模板'!$AF:$AF,$C$221,'[6]白单流水  导入新模板'!$AA:$AA,AH$3,'[6]白单流水  导入新模板'!$K:$K,$C225)</f>
        <v>0</v>
      </c>
      <c r="AI225" s="48">
        <f>SUMIFS('[6]白单流水  导入新模板'!$S:$S,'[6]白单流水  导入新模板'!$C:$C,$A$2,'[6]白单流水  导入新模板'!$AF:$AF,$C$221,'[6]白单流水  导入新模板'!$AA:$AA,AI$3,'[6]白单流水  导入新模板'!$K:$K,$C225)</f>
        <v>0</v>
      </c>
      <c r="AJ225" s="48">
        <f>SUMIFS('[6]白单流水  导入新模板'!$S:$S,'[6]白单流水  导入新模板'!$C:$C,$A$2,'[6]白单流水  导入新模板'!$AF:$AF,$C$221,'[6]白单流水  导入新模板'!$AA:$AA,AJ$3,'[6]白单流水  导入新模板'!$K:$K,$C225)</f>
        <v>0</v>
      </c>
      <c r="AK225" s="48">
        <f>SUMIFS('[6]白单流水  导入新模板'!$S:$S,'[6]白单流水  导入新模板'!$C:$C,$A$2,'[6]白单流水  导入新模板'!$AF:$AF,$C$221,'[6]白单流水  导入新模板'!$AA:$AA,AK$3,'[6]白单流水  导入新模板'!$K:$K,$C225)</f>
        <v>0</v>
      </c>
      <c r="AL225" s="48">
        <f>SUMIFS('[6]白单流水  导入新模板'!$S:$S,'[6]白单流水  导入新模板'!$C:$C,$A$2,'[6]白单流水  导入新模板'!$AF:$AF,$C$221,'[6]白单流水  导入新模板'!$AA:$AA,AL$3,'[6]白单流水  导入新模板'!$K:$K,$C225)</f>
        <v>0</v>
      </c>
      <c r="AM225" s="48">
        <f>SUMIFS('[6]白单流水  导入新模板'!$S:$S,'[6]白单流水  导入新模板'!$C:$C,$A$2,'[6]白单流水  导入新模板'!$AF:$AF,$C$221,'[6]白单流水  导入新模板'!$AA:$AA,AM$3,'[6]白单流水  导入新模板'!$K:$K,$C225)</f>
        <v>0</v>
      </c>
      <c r="AN225" s="48">
        <f>SUMIFS('[6]白单流水  导入新模板'!$S:$S,'[6]白单流水  导入新模板'!$C:$C,$A$2,'[6]白单流水  导入新模板'!$AF:$AF,$C$221,'[6]白单流水  导入新模板'!$AA:$AA,AN$3,'[6]白单流水  导入新模板'!$K:$K,$C225)</f>
        <v>0</v>
      </c>
      <c r="AO225" s="48">
        <f>SUMIFS('[6]白单流水  导入新模板'!$S:$S,'[6]白单流水  导入新模板'!$C:$C,$A$2,'[6]白单流水  导入新模板'!$AF:$AF,$C$221,'[6]白单流水  导入新模板'!$AA:$AA,AO$3,'[6]白单流水  导入新模板'!$K:$K,$C225)</f>
        <v>0</v>
      </c>
      <c r="AP225" s="48">
        <f>SUMIFS('[6]白单流水  导入新模板'!$S:$S,'[6]白单流水  导入新模板'!$C:$C,$A$2,'[6]白单流水  导入新模板'!$AF:$AF,$C$221,'[6]白单流水  导入新模板'!$AA:$AA,AP$3,'[6]白单流水  导入新模板'!$K:$K,$C225)</f>
        <v>0</v>
      </c>
      <c r="AQ225" s="48">
        <f>SUMIFS('[6]白单流水  导入新模板'!$S:$S,'[6]白单流水  导入新模板'!$C:$C,$A$2,'[6]白单流水  导入新模板'!$AF:$AF,$C$221,'[6]白单流水  导入新模板'!$AA:$AA,AQ$3,'[6]白单流水  导入新模板'!$K:$K,$C225)</f>
        <v>0</v>
      </c>
      <c r="AR225" s="48">
        <f>SUMIFS('[6]白单流水  导入新模板'!$S:$S,'[6]白单流水  导入新模板'!$C:$C,$A$2,'[6]白单流水  导入新模板'!$AF:$AF,$C$221,'[6]白单流水  导入新模板'!$AA:$AA,AR$3,'[6]白单流水  导入新模板'!$K:$K,$C225)</f>
        <v>0</v>
      </c>
      <c r="AS225" s="48">
        <f>SUMIFS('[6]白单流水  导入新模板'!$S:$S,'[6]白单流水  导入新模板'!$C:$C,$A$2,'[6]白单流水  导入新模板'!$AF:$AF,$C$221,'[6]白单流水  导入新模板'!$AA:$AA,AS$3,'[6]白单流水  导入新模板'!$K:$K,$C225)</f>
        <v>0</v>
      </c>
      <c r="AT225" s="64"/>
    </row>
    <row r="226" ht="15.6" spans="1:46">
      <c r="A226" s="73"/>
      <c r="B226" s="62"/>
      <c r="C226" s="65" t="s">
        <v>62</v>
      </c>
      <c r="D226" s="66"/>
      <c r="E226" s="66"/>
      <c r="F226" s="67"/>
      <c r="G226" s="68"/>
      <c r="H226" s="68"/>
      <c r="I226" s="51">
        <f t="array" ref="I226">SUMPRODUCT(('[6]白单流水  导入新模板'!$C:$C=$A$2)*('[6]白单流水  导入新模板'!$AF:$AF=$C$221)*('[6]白单流水  导入新模板'!$K:$K="代收")*(ISNUMBER(FIND(LEFT($C226,4),'[6]白单流水  导入新模板'!$M:$M,1))),'[6]白单流水  导入新模板'!$S:$S)</f>
        <v>0</v>
      </c>
      <c r="J226" s="68"/>
      <c r="K226" s="66"/>
      <c r="L226" s="48">
        <f>SUMIFS('[6]白单流水  导入新模板'!$S:$S,'[6]白单流水  导入新模板'!$C:$C,$A$2,'[6]白单流水  导入新模板'!$AF:$AF,$C$221,'[6]白单流水  导入新模板'!$AB:$AB,LEFT(LEFT(L$3,4),4),'[6]白单流水  导入新模板'!$K:$K,$C226)</f>
        <v>0</v>
      </c>
      <c r="M226" s="48">
        <f>SUMIFS('[6]白单流水  导入新模板'!$S:$S,'[6]白单流水  导入新模板'!$C:$C,$A$2,'[6]白单流水  导入新模板'!$AF:$AF,$C$221,'[6]白单流水  导入新模板'!$AB:$AB,LEFT(LEFT(M$3,4),4),'[6]白单流水  导入新模板'!$K:$K,$C226)</f>
        <v>0</v>
      </c>
      <c r="N226" s="48">
        <f>SUMIFS('[6]白单流水  导入新模板'!$S:$S,'[6]白单流水  导入新模板'!$C:$C,$A$2,'[6]白单流水  导入新模板'!$AF:$AF,$C$221,'[6]白单流水  导入新模板'!$AB:$AB,LEFT(LEFT(N$3,4),4),'[6]白单流水  导入新模板'!$K:$K,$C226)</f>
        <v>0</v>
      </c>
      <c r="O226" s="48">
        <f>SUMIFS('[6]白单流水  导入新模板'!$S:$S,'[6]白单流水  导入新模板'!$C:$C,$A$2,'[6]白单流水  导入新模板'!$AF:$AF,$C$221,'[6]白单流水  导入新模板'!$AB:$AB,LEFT(LEFT(O$3,4),4),'[6]白单流水  导入新模板'!$K:$K,$C226)</f>
        <v>0</v>
      </c>
      <c r="P226" s="48">
        <f>SUMIFS('[6]白单流水  导入新模板'!$S:$S,'[6]白单流水  导入新模板'!$C:$C,$A$2,'[6]白单流水  导入新模板'!$AF:$AF,$C$221,'[6]白单流水  导入新模板'!$AB:$AB,LEFT(LEFT(P$3,4),4),'[6]白单流水  导入新模板'!$K:$K,$C226)</f>
        <v>0</v>
      </c>
      <c r="Q226" s="48">
        <f>SUMIFS('[6]白单流水  导入新模板'!$S:$S,'[6]白单流水  导入新模板'!$C:$C,$A$2,'[6]白单流水  导入新模板'!$AF:$AF,$C$221,'[6]白单流水  导入新模板'!$AB:$AB,LEFT(LEFT(Q$3,4),4),'[6]白单流水  导入新模板'!$K:$K,$C226)</f>
        <v>0</v>
      </c>
      <c r="R226" s="48">
        <f>SUMIFS('[6]白单流水  导入新模板'!$S:$S,'[6]白单流水  导入新模板'!$C:$C,$A$2,'[6]白单流水  导入新模板'!$AF:$AF,$C$221,'[6]白单流水  导入新模板'!$AB:$AB,LEFT(LEFT(R$3,4),4),'[6]白单流水  导入新模板'!$K:$K,$C226)</f>
        <v>0</v>
      </c>
      <c r="S226" s="48">
        <f>SUMIFS('[6]白单流水  导入新模板'!$S:$S,'[6]白单流水  导入新模板'!$C:$C,$A$2,'[6]白单流水  导入新模板'!$AF:$AF,$C$221,'[6]白单流水  导入新模板'!$AB:$AB,LEFT(LEFT(S$3,4),4),'[6]白单流水  导入新模板'!$K:$K,$C226)</f>
        <v>0</v>
      </c>
      <c r="T226" s="48">
        <f>SUMIFS('[6]白单流水  导入新模板'!$S:$S,'[6]白单流水  导入新模板'!$C:$C,$A$2,'[6]白单流水  导入新模板'!$AF:$AF,$C$221,'[6]白单流水  导入新模板'!$AB:$AB,LEFT(LEFT(T$3,4),4),'[6]白单流水  导入新模板'!$K:$K,$C226)</f>
        <v>0</v>
      </c>
      <c r="U226" s="48">
        <f>SUMIFS('[6]白单流水  导入新模板'!$S:$S,'[6]白单流水  导入新模板'!$C:$C,$A$2,'[6]白单流水  导入新模板'!$AF:$AF,$C$221,'[6]白单流水  导入新模板'!$AB:$AB,LEFT(LEFT(U$3,4),4),'[6]白单流水  导入新模板'!$K:$K,$C226)</f>
        <v>0</v>
      </c>
      <c r="V226" s="48">
        <f>SUMIFS('[6]白单流水  导入新模板'!$S:$S,'[6]白单流水  导入新模板'!$C:$C,$A$2,'[6]白单流水  导入新模板'!$AF:$AF,$C$221,'[6]白单流水  导入新模板'!$AB:$AB,LEFT(LEFT(V$3,4),4),'[6]白单流水  导入新模板'!$K:$K,$C226)</f>
        <v>0</v>
      </c>
      <c r="W226" s="48">
        <f>SUMIFS('[6]白单流水  导入新模板'!$S:$S,'[6]白单流水  导入新模板'!$C:$C,$A$2,'[6]白单流水  导入新模板'!$AF:$AF,$C$221,'[6]白单流水  导入新模板'!$AB:$AB,LEFT(LEFT(W$3,4),4),'[6]白单流水  导入新模板'!$K:$K,$C226)</f>
        <v>0</v>
      </c>
      <c r="X226" s="48">
        <f>SUMIFS('[6]白单流水  导入新模板'!$S:$S,'[6]白单流水  导入新模板'!$C:$C,$A$2,'[6]白单流水  导入新模板'!$AF:$AF,$C$221,'[6]白单流水  导入新模板'!$AB:$AB,LEFT(LEFT(X$3,4),4),'[6]白单流水  导入新模板'!$K:$K,$C226)</f>
        <v>0</v>
      </c>
      <c r="Y226" s="48">
        <f>SUMIFS('[6]白单流水  导入新模板'!$S:$S,'[6]白单流水  导入新模板'!$C:$C,$A$2,'[6]白单流水  导入新模板'!$AF:$AF,$C$221,'[6]白单流水  导入新模板'!$AB:$AB,LEFT(LEFT(Y$3,4),4),'[6]白单流水  导入新模板'!$K:$K,$C226)</f>
        <v>0</v>
      </c>
      <c r="Z226" s="48">
        <f>SUMIFS('[6]白单流水  导入新模板'!$S:$S,'[6]白单流水  导入新模板'!$C:$C,$A$2,'[6]白单流水  导入新模板'!$AF:$AF,$C$221,'[6]白单流水  导入新模板'!$AB:$AB,LEFT(LEFT(Z$3,4),4),'[6]白单流水  导入新模板'!$K:$K,$C226)</f>
        <v>0</v>
      </c>
      <c r="AA226" s="48">
        <f>SUMIFS('[6]白单流水  导入新模板'!$S:$S,'[6]白单流水  导入新模板'!$C:$C,$A$2,'[6]白单流水  导入新模板'!$AF:$AF,$C$221,'[6]白单流水  导入新模板'!$AB:$AB,LEFT(LEFT(AA$3,4),4),'[6]白单流水  导入新模板'!$K:$K,$C226)</f>
        <v>0</v>
      </c>
      <c r="AB226" s="48">
        <f>SUMIFS('[6]白单流水  导入新模板'!$S:$S,'[6]白单流水  导入新模板'!$C:$C,$A$2,'[6]白单流水  导入新模板'!$AF:$AF,$C$221,'[6]白单流水  导入新模板'!$AB:$AB,LEFT(LEFT(AB$3,4),4),'[6]白单流水  导入新模板'!$K:$K,$C226)</f>
        <v>0</v>
      </c>
      <c r="AC226" s="48">
        <f>SUMIFS('[6]白单流水  导入新模板'!$S:$S,'[6]白单流水  导入新模板'!$C:$C,$A$2,'[6]白单流水  导入新模板'!$AF:$AF,$C$221,'[6]白单流水  导入新模板'!$AB:$AB,LEFT(LEFT(AC$3,4),4),'[6]白单流水  导入新模板'!$K:$K,$C226)</f>
        <v>0</v>
      </c>
      <c r="AD226" s="74"/>
      <c r="AE226" s="53">
        <f>SUM(AH226:AS226)</f>
        <v>0</v>
      </c>
      <c r="AF226" s="54"/>
      <c r="AG226" s="55">
        <f>AD226-AE226-AF226</f>
        <v>0</v>
      </c>
      <c r="AH226" s="48">
        <f>SUMIFS('[6]白单流水  导入新模板'!$S:$S,'[6]白单流水  导入新模板'!$C:$C,$A$2,'[6]白单流水  导入新模板'!$AF:$AF,$C$221,'[6]白单流水  导入新模板'!$AA:$AA,AH$3,'[6]白单流水  导入新模板'!$K:$K,$C226)</f>
        <v>0</v>
      </c>
      <c r="AI226" s="48">
        <f>SUMIFS('[6]白单流水  导入新模板'!$S:$S,'[6]白单流水  导入新模板'!$C:$C,$A$2,'[6]白单流水  导入新模板'!$AF:$AF,$C$221,'[6]白单流水  导入新模板'!$AA:$AA,AI$3,'[6]白单流水  导入新模板'!$K:$K,$C226)</f>
        <v>0</v>
      </c>
      <c r="AJ226" s="48">
        <f>SUMIFS('[6]白单流水  导入新模板'!$S:$S,'[6]白单流水  导入新模板'!$C:$C,$A$2,'[6]白单流水  导入新模板'!$AF:$AF,$C$221,'[6]白单流水  导入新模板'!$AA:$AA,AJ$3,'[6]白单流水  导入新模板'!$K:$K,$C226)</f>
        <v>0</v>
      </c>
      <c r="AK226" s="48">
        <f>SUMIFS('[6]白单流水  导入新模板'!$S:$S,'[6]白单流水  导入新模板'!$C:$C,$A$2,'[6]白单流水  导入新模板'!$AF:$AF,$C$221,'[6]白单流水  导入新模板'!$AA:$AA,AK$3,'[6]白单流水  导入新模板'!$K:$K,$C226)</f>
        <v>0</v>
      </c>
      <c r="AL226" s="48">
        <f>SUMIFS('[6]白单流水  导入新模板'!$S:$S,'[6]白单流水  导入新模板'!$C:$C,$A$2,'[6]白单流水  导入新模板'!$AF:$AF,$C$221,'[6]白单流水  导入新模板'!$AA:$AA,AL$3,'[6]白单流水  导入新模板'!$K:$K,$C226)</f>
        <v>0</v>
      </c>
      <c r="AM226" s="48">
        <f>SUMIFS('[6]白单流水  导入新模板'!$S:$S,'[6]白单流水  导入新模板'!$C:$C,$A$2,'[6]白单流水  导入新模板'!$AF:$AF,$C$221,'[6]白单流水  导入新模板'!$AA:$AA,AM$3,'[6]白单流水  导入新模板'!$K:$K,$C226)</f>
        <v>0</v>
      </c>
      <c r="AN226" s="48">
        <f>SUMIFS('[6]白单流水  导入新模板'!$S:$S,'[6]白单流水  导入新模板'!$C:$C,$A$2,'[6]白单流水  导入新模板'!$AF:$AF,$C$221,'[6]白单流水  导入新模板'!$AA:$AA,AN$3,'[6]白单流水  导入新模板'!$K:$K,$C226)</f>
        <v>0</v>
      </c>
      <c r="AO226" s="48">
        <f>SUMIFS('[6]白单流水  导入新模板'!$S:$S,'[6]白单流水  导入新模板'!$C:$C,$A$2,'[6]白单流水  导入新模板'!$AF:$AF,$C$221,'[6]白单流水  导入新模板'!$AA:$AA,AO$3,'[6]白单流水  导入新模板'!$K:$K,$C226)</f>
        <v>0</v>
      </c>
      <c r="AP226" s="48">
        <f>SUMIFS('[6]白单流水  导入新模板'!$S:$S,'[6]白单流水  导入新模板'!$C:$C,$A$2,'[6]白单流水  导入新模板'!$AF:$AF,$C$221,'[6]白单流水  导入新模板'!$AA:$AA,AP$3,'[6]白单流水  导入新模板'!$K:$K,$C226)</f>
        <v>0</v>
      </c>
      <c r="AQ226" s="48">
        <f>SUMIFS('[6]白单流水  导入新模板'!$S:$S,'[6]白单流水  导入新模板'!$C:$C,$A$2,'[6]白单流水  导入新模板'!$AF:$AF,$C$221,'[6]白单流水  导入新模板'!$AA:$AA,AQ$3,'[6]白单流水  导入新模板'!$K:$K,$C226)</f>
        <v>0</v>
      </c>
      <c r="AR226" s="48">
        <f>SUMIFS('[6]白单流水  导入新模板'!$S:$S,'[6]白单流水  导入新模板'!$C:$C,$A$2,'[6]白单流水  导入新模板'!$AF:$AF,$C$221,'[6]白单流水  导入新模板'!$AA:$AA,AR$3,'[6]白单流水  导入新模板'!$K:$K,$C226)</f>
        <v>0</v>
      </c>
      <c r="AS226" s="48">
        <f>SUMIFS('[6]白单流水  导入新模板'!$S:$S,'[6]白单流水  导入新模板'!$C:$C,$A$2,'[6]白单流水  导入新模板'!$AF:$AF,$C$221,'[6]白单流水  导入新模板'!$AA:$AA,AS$3,'[6]白单流水  导入新模板'!$K:$K,$C226)</f>
        <v>0</v>
      </c>
      <c r="AT226" s="69"/>
    </row>
    <row r="227" ht="15.6" spans="1:46">
      <c r="A227" s="41"/>
      <c r="B227" s="62"/>
      <c r="C227" s="65" t="s">
        <v>63</v>
      </c>
      <c r="D227" s="43"/>
      <c r="E227" s="43"/>
      <c r="F227" s="63"/>
      <c r="G227" s="44"/>
      <c r="H227" s="44"/>
      <c r="I227" s="51">
        <f t="array" ref="I227">SUMPRODUCT(('[6]白单流水  导入新模板'!$C:$C=$A$2)*('[6]白单流水  导入新模板'!$AF:$AF=$C$221)*('[6]白单流水  导入新模板'!$K:$K="代收")*(ISNUMBER(FIND(LEFT($C227,4),'[6]白单流水  导入新模板'!$M:$M,1))),'[6]白单流水  导入新模板'!$S:$S)</f>
        <v>0</v>
      </c>
      <c r="J227" s="44"/>
      <c r="K227" s="43"/>
      <c r="L227" s="48">
        <f>SUMIFS('[6]白单流水  导入新模板'!$S:$S,'[6]白单流水  导入新模板'!$C:$C,$A$2,'[6]白单流水  导入新模板'!$AF:$AF,$C$221,'[6]白单流水  导入新模板'!$AB:$AB,LEFT(LEFT(L$3,4),4),'[6]白单流水  导入新模板'!$K:$K,$C227)</f>
        <v>0</v>
      </c>
      <c r="M227" s="48">
        <f>SUMIFS('[6]白单流水  导入新模板'!$S:$S,'[6]白单流水  导入新模板'!$C:$C,$A$2,'[6]白单流水  导入新模板'!$AF:$AF,$C$221,'[6]白单流水  导入新模板'!$AB:$AB,LEFT(LEFT(M$3,4),4),'[6]白单流水  导入新模板'!$K:$K,$C227)</f>
        <v>0</v>
      </c>
      <c r="N227" s="48">
        <f>SUMIFS('[6]白单流水  导入新模板'!$S:$S,'[6]白单流水  导入新模板'!$C:$C,$A$2,'[6]白单流水  导入新模板'!$AF:$AF,$C$221,'[6]白单流水  导入新模板'!$AB:$AB,LEFT(LEFT(N$3,4),4),'[6]白单流水  导入新模板'!$K:$K,$C227)</f>
        <v>0</v>
      </c>
      <c r="O227" s="48">
        <f>SUMIFS('[6]白单流水  导入新模板'!$S:$S,'[6]白单流水  导入新模板'!$C:$C,$A$2,'[6]白单流水  导入新模板'!$AF:$AF,$C$221,'[6]白单流水  导入新模板'!$AB:$AB,LEFT(LEFT(O$3,4),4),'[6]白单流水  导入新模板'!$K:$K,$C227)</f>
        <v>0</v>
      </c>
      <c r="P227" s="48">
        <f>SUMIFS('[6]白单流水  导入新模板'!$S:$S,'[6]白单流水  导入新模板'!$C:$C,$A$2,'[6]白单流水  导入新模板'!$AF:$AF,$C$221,'[6]白单流水  导入新模板'!$AB:$AB,LEFT(LEFT(P$3,4),4),'[6]白单流水  导入新模板'!$K:$K,$C227)</f>
        <v>0</v>
      </c>
      <c r="Q227" s="48">
        <f>SUMIFS('[6]白单流水  导入新模板'!$S:$S,'[6]白单流水  导入新模板'!$C:$C,$A$2,'[6]白单流水  导入新模板'!$AF:$AF,$C$221,'[6]白单流水  导入新模板'!$AB:$AB,LEFT(LEFT(Q$3,4),4),'[6]白单流水  导入新模板'!$K:$K,$C227)</f>
        <v>0</v>
      </c>
      <c r="R227" s="48">
        <f>SUMIFS('[6]白单流水  导入新模板'!$S:$S,'[6]白单流水  导入新模板'!$C:$C,$A$2,'[6]白单流水  导入新模板'!$AF:$AF,$C$221,'[6]白单流水  导入新模板'!$AB:$AB,LEFT(LEFT(R$3,4),4),'[6]白单流水  导入新模板'!$K:$K,$C227)</f>
        <v>0</v>
      </c>
      <c r="S227" s="48">
        <f>SUMIFS('[6]白单流水  导入新模板'!$S:$S,'[6]白单流水  导入新模板'!$C:$C,$A$2,'[6]白单流水  导入新模板'!$AF:$AF,$C$221,'[6]白单流水  导入新模板'!$AB:$AB,LEFT(LEFT(S$3,4),4),'[6]白单流水  导入新模板'!$K:$K,$C227)</f>
        <v>0</v>
      </c>
      <c r="T227" s="48">
        <f>SUMIFS('[6]白单流水  导入新模板'!$S:$S,'[6]白单流水  导入新模板'!$C:$C,$A$2,'[6]白单流水  导入新模板'!$AF:$AF,$C$221,'[6]白单流水  导入新模板'!$AB:$AB,LEFT(LEFT(T$3,4),4),'[6]白单流水  导入新模板'!$K:$K,$C227)</f>
        <v>0</v>
      </c>
      <c r="U227" s="48">
        <f>SUMIFS('[6]白单流水  导入新模板'!$S:$S,'[6]白单流水  导入新模板'!$C:$C,$A$2,'[6]白单流水  导入新模板'!$AF:$AF,$C$221,'[6]白单流水  导入新模板'!$AB:$AB,LEFT(LEFT(U$3,4),4),'[6]白单流水  导入新模板'!$K:$K,$C227)</f>
        <v>0</v>
      </c>
      <c r="V227" s="48">
        <f>SUMIFS('[6]白单流水  导入新模板'!$S:$S,'[6]白单流水  导入新模板'!$C:$C,$A$2,'[6]白单流水  导入新模板'!$AF:$AF,$C$221,'[6]白单流水  导入新模板'!$AB:$AB,LEFT(LEFT(V$3,4),4),'[6]白单流水  导入新模板'!$K:$K,$C227)</f>
        <v>0</v>
      </c>
      <c r="W227" s="48">
        <f>SUMIFS('[6]白单流水  导入新模板'!$S:$S,'[6]白单流水  导入新模板'!$C:$C,$A$2,'[6]白单流水  导入新模板'!$AF:$AF,$C$221,'[6]白单流水  导入新模板'!$AB:$AB,LEFT(LEFT(W$3,4),4),'[6]白单流水  导入新模板'!$K:$K,$C227)</f>
        <v>0</v>
      </c>
      <c r="X227" s="48">
        <f>SUMIFS('[6]白单流水  导入新模板'!$S:$S,'[6]白单流水  导入新模板'!$C:$C,$A$2,'[6]白单流水  导入新模板'!$AF:$AF,$C$221,'[6]白单流水  导入新模板'!$AB:$AB,LEFT(LEFT(X$3,4),4),'[6]白单流水  导入新模板'!$K:$K,$C227)</f>
        <v>0</v>
      </c>
      <c r="Y227" s="48">
        <f>SUMIFS('[6]白单流水  导入新模板'!$S:$S,'[6]白单流水  导入新模板'!$C:$C,$A$2,'[6]白单流水  导入新模板'!$AF:$AF,$C$221,'[6]白单流水  导入新模板'!$AB:$AB,LEFT(LEFT(Y$3,4),4),'[6]白单流水  导入新模板'!$K:$K,$C227)</f>
        <v>0</v>
      </c>
      <c r="Z227" s="48">
        <f>SUMIFS('[6]白单流水  导入新模板'!$S:$S,'[6]白单流水  导入新模板'!$C:$C,$A$2,'[6]白单流水  导入新模板'!$AF:$AF,$C$221,'[6]白单流水  导入新模板'!$AB:$AB,LEFT(LEFT(Z$3,4),4),'[6]白单流水  导入新模板'!$K:$K,$C227)</f>
        <v>0</v>
      </c>
      <c r="AA227" s="48">
        <f>SUMIFS('[6]白单流水  导入新模板'!$S:$S,'[6]白单流水  导入新模板'!$C:$C,$A$2,'[6]白单流水  导入新模板'!$AF:$AF,$C$221,'[6]白单流水  导入新模板'!$AB:$AB,LEFT(LEFT(AA$3,4),4),'[6]白单流水  导入新模板'!$K:$K,$C227)</f>
        <v>0</v>
      </c>
      <c r="AB227" s="48">
        <f>SUMIFS('[6]白单流水  导入新模板'!$S:$S,'[6]白单流水  导入新模板'!$C:$C,$A$2,'[6]白单流水  导入新模板'!$AF:$AF,$C$221,'[6]白单流水  导入新模板'!$AB:$AB,LEFT(LEFT(AB$3,4),4),'[6]白单流水  导入新模板'!$K:$K,$C227)</f>
        <v>0</v>
      </c>
      <c r="AC227" s="48">
        <f>SUMIFS('[6]白单流水  导入新模板'!$S:$S,'[6]白单流水  导入新模板'!$C:$C,$A$2,'[6]白单流水  导入新模板'!$AF:$AF,$C$221,'[6]白单流水  导入新模板'!$AB:$AB,LEFT(LEFT(AC$3,4),4),'[6]白单流水  导入新模板'!$K:$K,$C227)</f>
        <v>0</v>
      </c>
      <c r="AD227" s="72"/>
      <c r="AE227" s="53">
        <f>SUM(AH227:AS227)</f>
        <v>0</v>
      </c>
      <c r="AF227" s="54"/>
      <c r="AG227" s="55">
        <f>AD227-AE227-AF227</f>
        <v>0</v>
      </c>
      <c r="AH227" s="48">
        <f>SUMIFS('[6]白单流水  导入新模板'!$S:$S,'[6]白单流水  导入新模板'!$C:$C,$A$2,'[6]白单流水  导入新模板'!$AF:$AF,$C$221,'[6]白单流水  导入新模板'!$AA:$AA,AH$3,'[6]白单流水  导入新模板'!$K:$K,$C227)</f>
        <v>0</v>
      </c>
      <c r="AI227" s="48">
        <f>SUMIFS('[6]白单流水  导入新模板'!$S:$S,'[6]白单流水  导入新模板'!$C:$C,$A$2,'[6]白单流水  导入新模板'!$AF:$AF,$C$221,'[6]白单流水  导入新模板'!$AA:$AA,AI$3,'[6]白单流水  导入新模板'!$K:$K,$C227)</f>
        <v>0</v>
      </c>
      <c r="AJ227" s="48">
        <f>SUMIFS('[6]白单流水  导入新模板'!$S:$S,'[6]白单流水  导入新模板'!$C:$C,$A$2,'[6]白单流水  导入新模板'!$AF:$AF,$C$221,'[6]白单流水  导入新模板'!$AA:$AA,AJ$3,'[6]白单流水  导入新模板'!$K:$K,$C227)</f>
        <v>0</v>
      </c>
      <c r="AK227" s="48">
        <f>SUMIFS('[6]白单流水  导入新模板'!$S:$S,'[6]白单流水  导入新模板'!$C:$C,$A$2,'[6]白单流水  导入新模板'!$AF:$AF,$C$221,'[6]白单流水  导入新模板'!$AA:$AA,AK$3,'[6]白单流水  导入新模板'!$K:$K,$C227)</f>
        <v>0</v>
      </c>
      <c r="AL227" s="48">
        <f>SUMIFS('[6]白单流水  导入新模板'!$S:$S,'[6]白单流水  导入新模板'!$C:$C,$A$2,'[6]白单流水  导入新模板'!$AF:$AF,$C$221,'[6]白单流水  导入新模板'!$AA:$AA,AL$3,'[6]白单流水  导入新模板'!$K:$K,$C227)</f>
        <v>0</v>
      </c>
      <c r="AM227" s="48">
        <f>SUMIFS('[6]白单流水  导入新模板'!$S:$S,'[6]白单流水  导入新模板'!$C:$C,$A$2,'[6]白单流水  导入新模板'!$AF:$AF,$C$221,'[6]白单流水  导入新模板'!$AA:$AA,AM$3,'[6]白单流水  导入新模板'!$K:$K,$C227)</f>
        <v>0</v>
      </c>
      <c r="AN227" s="48">
        <f>SUMIFS('[6]白单流水  导入新模板'!$S:$S,'[6]白单流水  导入新模板'!$C:$C,$A$2,'[6]白单流水  导入新模板'!$AF:$AF,$C$221,'[6]白单流水  导入新模板'!$AA:$AA,AN$3,'[6]白单流水  导入新模板'!$K:$K,$C227)</f>
        <v>0</v>
      </c>
      <c r="AO227" s="48">
        <f>SUMIFS('[6]白单流水  导入新模板'!$S:$S,'[6]白单流水  导入新模板'!$C:$C,$A$2,'[6]白单流水  导入新模板'!$AF:$AF,$C$221,'[6]白单流水  导入新模板'!$AA:$AA,AO$3,'[6]白单流水  导入新模板'!$K:$K,$C227)</f>
        <v>0</v>
      </c>
      <c r="AP227" s="48">
        <f>SUMIFS('[6]白单流水  导入新模板'!$S:$S,'[6]白单流水  导入新模板'!$C:$C,$A$2,'[6]白单流水  导入新模板'!$AF:$AF,$C$221,'[6]白单流水  导入新模板'!$AA:$AA,AP$3,'[6]白单流水  导入新模板'!$K:$K,$C227)</f>
        <v>0</v>
      </c>
      <c r="AQ227" s="48">
        <f>SUMIFS('[6]白单流水  导入新模板'!$S:$S,'[6]白单流水  导入新模板'!$C:$C,$A$2,'[6]白单流水  导入新模板'!$AF:$AF,$C$221,'[6]白单流水  导入新模板'!$AA:$AA,AQ$3,'[6]白单流水  导入新模板'!$K:$K,$C227)</f>
        <v>0</v>
      </c>
      <c r="AR227" s="48">
        <f>SUMIFS('[6]白单流水  导入新模板'!$S:$S,'[6]白单流水  导入新模板'!$C:$C,$A$2,'[6]白单流水  导入新模板'!$AF:$AF,$C$221,'[6]白单流水  导入新模板'!$AA:$AA,AR$3,'[6]白单流水  导入新模板'!$K:$K,$C227)</f>
        <v>0</v>
      </c>
      <c r="AS227" s="48">
        <f>SUMIFS('[6]白单流水  导入新模板'!$S:$S,'[6]白单流水  导入新模板'!$C:$C,$A$2,'[6]白单流水  导入新模板'!$AF:$AF,$C$221,'[6]白单流水  导入新模板'!$AA:$AA,AS$3,'[6]白单流水  导入新模板'!$K:$K,$C227)</f>
        <v>0</v>
      </c>
      <c r="AT227" s="64"/>
    </row>
    <row r="228" ht="15.6" spans="1:46">
      <c r="A228" s="41"/>
      <c r="B228" s="62"/>
      <c r="C228" s="65" t="s">
        <v>64</v>
      </c>
      <c r="D228" s="43"/>
      <c r="E228" s="43"/>
      <c r="F228" s="63"/>
      <c r="G228" s="44"/>
      <c r="H228" s="44"/>
      <c r="I228" s="51">
        <f t="array" ref="I228">SUMPRODUCT(('[6]白单流水  导入新模板'!$C:$C=$A$2)*('[6]白单流水  导入新模板'!$AF:$AF=$C$221)*('[6]白单流水  导入新模板'!$K:$K="代收")*(ISNUMBER(FIND(LEFT($C228,4),'[6]白单流水  导入新模板'!$M:$M,1))),'[6]白单流水  导入新模板'!$S:$S)</f>
        <v>0</v>
      </c>
      <c r="J228" s="44"/>
      <c r="K228" s="43"/>
      <c r="L228" s="48">
        <f>SUMIFS('[6]白单流水  导入新模板'!$S:$S,'[6]白单流水  导入新模板'!$C:$C,$A$2,'[6]白单流水  导入新模板'!$AF:$AF,$C$221,'[6]白单流水  导入新模板'!$AB:$AB,LEFT(LEFT(L$3,4),4),'[6]白单流水  导入新模板'!$K:$K,$C228)</f>
        <v>0</v>
      </c>
      <c r="M228" s="48">
        <f>SUMIFS('[6]白单流水  导入新模板'!$S:$S,'[6]白单流水  导入新模板'!$C:$C,$A$2,'[6]白单流水  导入新模板'!$AF:$AF,$C$221,'[6]白单流水  导入新模板'!$AB:$AB,LEFT(LEFT(M$3,4),4),'[6]白单流水  导入新模板'!$K:$K,$C228)</f>
        <v>0</v>
      </c>
      <c r="N228" s="48">
        <f>SUMIFS('[6]白单流水  导入新模板'!$S:$S,'[6]白单流水  导入新模板'!$C:$C,$A$2,'[6]白单流水  导入新模板'!$AF:$AF,$C$221,'[6]白单流水  导入新模板'!$AB:$AB,LEFT(LEFT(N$3,4),4),'[6]白单流水  导入新模板'!$K:$K,$C228)</f>
        <v>0</v>
      </c>
      <c r="O228" s="48">
        <f>SUMIFS('[6]白单流水  导入新模板'!$S:$S,'[6]白单流水  导入新模板'!$C:$C,$A$2,'[6]白单流水  导入新模板'!$AF:$AF,$C$221,'[6]白单流水  导入新模板'!$AB:$AB,LEFT(LEFT(O$3,4),4),'[6]白单流水  导入新模板'!$K:$K,$C228)</f>
        <v>0</v>
      </c>
      <c r="P228" s="48">
        <f>SUMIFS('[6]白单流水  导入新模板'!$S:$S,'[6]白单流水  导入新模板'!$C:$C,$A$2,'[6]白单流水  导入新模板'!$AF:$AF,$C$221,'[6]白单流水  导入新模板'!$AB:$AB,LEFT(LEFT(P$3,4),4),'[6]白单流水  导入新模板'!$K:$K,$C228)</f>
        <v>0</v>
      </c>
      <c r="Q228" s="48">
        <f>SUMIFS('[6]白单流水  导入新模板'!$S:$S,'[6]白单流水  导入新模板'!$C:$C,$A$2,'[6]白单流水  导入新模板'!$AF:$AF,$C$221,'[6]白单流水  导入新模板'!$AB:$AB,LEFT(LEFT(Q$3,4),4),'[6]白单流水  导入新模板'!$K:$K,$C228)</f>
        <v>0</v>
      </c>
      <c r="R228" s="48">
        <f>SUMIFS('[6]白单流水  导入新模板'!$S:$S,'[6]白单流水  导入新模板'!$C:$C,$A$2,'[6]白单流水  导入新模板'!$AF:$AF,$C$221,'[6]白单流水  导入新模板'!$AB:$AB,LEFT(LEFT(R$3,4),4),'[6]白单流水  导入新模板'!$K:$K,$C228)</f>
        <v>0</v>
      </c>
      <c r="S228" s="48">
        <f>SUMIFS('[6]白单流水  导入新模板'!$S:$S,'[6]白单流水  导入新模板'!$C:$C,$A$2,'[6]白单流水  导入新模板'!$AF:$AF,$C$221,'[6]白单流水  导入新模板'!$AB:$AB,LEFT(LEFT(S$3,4),4),'[6]白单流水  导入新模板'!$K:$K,$C228)</f>
        <v>0</v>
      </c>
      <c r="T228" s="48">
        <f>SUMIFS('[6]白单流水  导入新模板'!$S:$S,'[6]白单流水  导入新模板'!$C:$C,$A$2,'[6]白单流水  导入新模板'!$AF:$AF,$C$221,'[6]白单流水  导入新模板'!$AB:$AB,LEFT(LEFT(T$3,4),4),'[6]白单流水  导入新模板'!$K:$K,$C228)</f>
        <v>0</v>
      </c>
      <c r="U228" s="48">
        <f>SUMIFS('[6]白单流水  导入新模板'!$S:$S,'[6]白单流水  导入新模板'!$C:$C,$A$2,'[6]白单流水  导入新模板'!$AF:$AF,$C$221,'[6]白单流水  导入新模板'!$AB:$AB,LEFT(LEFT(U$3,4),4),'[6]白单流水  导入新模板'!$K:$K,$C228)</f>
        <v>0</v>
      </c>
      <c r="V228" s="48">
        <f>SUMIFS('[6]白单流水  导入新模板'!$S:$S,'[6]白单流水  导入新模板'!$C:$C,$A$2,'[6]白单流水  导入新模板'!$AF:$AF,$C$221,'[6]白单流水  导入新模板'!$AB:$AB,LEFT(LEFT(V$3,4),4),'[6]白单流水  导入新模板'!$K:$K,$C228)</f>
        <v>0</v>
      </c>
      <c r="W228" s="48">
        <f>SUMIFS('[6]白单流水  导入新模板'!$S:$S,'[6]白单流水  导入新模板'!$C:$C,$A$2,'[6]白单流水  导入新模板'!$AF:$AF,$C$221,'[6]白单流水  导入新模板'!$AB:$AB,LEFT(LEFT(W$3,4),4),'[6]白单流水  导入新模板'!$K:$K,$C228)</f>
        <v>0</v>
      </c>
      <c r="X228" s="48">
        <f>SUMIFS('[6]白单流水  导入新模板'!$S:$S,'[6]白单流水  导入新模板'!$C:$C,$A$2,'[6]白单流水  导入新模板'!$AF:$AF,$C$221,'[6]白单流水  导入新模板'!$AB:$AB,LEFT(LEFT(X$3,4),4),'[6]白单流水  导入新模板'!$K:$K,$C228)</f>
        <v>0</v>
      </c>
      <c r="Y228" s="48">
        <f>SUMIFS('[6]白单流水  导入新模板'!$S:$S,'[6]白单流水  导入新模板'!$C:$C,$A$2,'[6]白单流水  导入新模板'!$AF:$AF,$C$221,'[6]白单流水  导入新模板'!$AB:$AB,LEFT(LEFT(Y$3,4),4),'[6]白单流水  导入新模板'!$K:$K,$C228)</f>
        <v>0</v>
      </c>
      <c r="Z228" s="48">
        <f>SUMIFS('[6]白单流水  导入新模板'!$S:$S,'[6]白单流水  导入新模板'!$C:$C,$A$2,'[6]白单流水  导入新模板'!$AF:$AF,$C$221,'[6]白单流水  导入新模板'!$AB:$AB,LEFT(LEFT(Z$3,4),4),'[6]白单流水  导入新模板'!$K:$K,$C228)</f>
        <v>0</v>
      </c>
      <c r="AA228" s="48">
        <f>SUMIFS('[6]白单流水  导入新模板'!$S:$S,'[6]白单流水  导入新模板'!$C:$C,$A$2,'[6]白单流水  导入新模板'!$AF:$AF,$C$221,'[6]白单流水  导入新模板'!$AB:$AB,LEFT(LEFT(AA$3,4),4),'[6]白单流水  导入新模板'!$K:$K,$C228)</f>
        <v>0</v>
      </c>
      <c r="AB228" s="48">
        <f>SUMIFS('[6]白单流水  导入新模板'!$S:$S,'[6]白单流水  导入新模板'!$C:$C,$A$2,'[6]白单流水  导入新模板'!$AF:$AF,$C$221,'[6]白单流水  导入新模板'!$AB:$AB,LEFT(LEFT(AB$3,4),4),'[6]白单流水  导入新模板'!$K:$K,$C228)</f>
        <v>0</v>
      </c>
      <c r="AC228" s="48">
        <f>SUMIFS('[6]白单流水  导入新模板'!$S:$S,'[6]白单流水  导入新模板'!$C:$C,$A$2,'[6]白单流水  导入新模板'!$AF:$AF,$C$221,'[6]白单流水  导入新模板'!$AB:$AB,LEFT(LEFT(AC$3,4),4),'[6]白单流水  导入新模板'!$K:$K,$C228)</f>
        <v>0</v>
      </c>
      <c r="AD228" s="72"/>
      <c r="AE228" s="53">
        <f>SUM(AH228:AS228)</f>
        <v>0</v>
      </c>
      <c r="AF228" s="54"/>
      <c r="AG228" s="55">
        <f>AD228-AE228-AF228</f>
        <v>0</v>
      </c>
      <c r="AH228" s="48">
        <f>SUMIFS('[6]白单流水  导入新模板'!$S:$S,'[6]白单流水  导入新模板'!$C:$C,$A$2,'[6]白单流水  导入新模板'!$AF:$AF,$C$221,'[6]白单流水  导入新模板'!$AA:$AA,AH$3,'[6]白单流水  导入新模板'!$K:$K,$C228)</f>
        <v>0</v>
      </c>
      <c r="AI228" s="48">
        <f>SUMIFS('[6]白单流水  导入新模板'!$S:$S,'[6]白单流水  导入新模板'!$C:$C,$A$2,'[6]白单流水  导入新模板'!$AF:$AF,$C$221,'[6]白单流水  导入新模板'!$AA:$AA,AI$3,'[6]白单流水  导入新模板'!$K:$K,$C228)</f>
        <v>0</v>
      </c>
      <c r="AJ228" s="48">
        <f>SUMIFS('[6]白单流水  导入新模板'!$S:$S,'[6]白单流水  导入新模板'!$C:$C,$A$2,'[6]白单流水  导入新模板'!$AF:$AF,$C$221,'[6]白单流水  导入新模板'!$AA:$AA,AJ$3,'[6]白单流水  导入新模板'!$K:$K,$C228)</f>
        <v>0</v>
      </c>
      <c r="AK228" s="48">
        <f>SUMIFS('[6]白单流水  导入新模板'!$S:$S,'[6]白单流水  导入新模板'!$C:$C,$A$2,'[6]白单流水  导入新模板'!$AF:$AF,$C$221,'[6]白单流水  导入新模板'!$AA:$AA,AK$3,'[6]白单流水  导入新模板'!$K:$K,$C228)</f>
        <v>0</v>
      </c>
      <c r="AL228" s="48">
        <f>SUMIFS('[6]白单流水  导入新模板'!$S:$S,'[6]白单流水  导入新模板'!$C:$C,$A$2,'[6]白单流水  导入新模板'!$AF:$AF,$C$221,'[6]白单流水  导入新模板'!$AA:$AA,AL$3,'[6]白单流水  导入新模板'!$K:$K,$C228)</f>
        <v>0</v>
      </c>
      <c r="AM228" s="48">
        <f>SUMIFS('[6]白单流水  导入新模板'!$S:$S,'[6]白单流水  导入新模板'!$C:$C,$A$2,'[6]白单流水  导入新模板'!$AF:$AF,$C$221,'[6]白单流水  导入新模板'!$AA:$AA,AM$3,'[6]白单流水  导入新模板'!$K:$K,$C228)</f>
        <v>0</v>
      </c>
      <c r="AN228" s="48">
        <f>SUMIFS('[6]白单流水  导入新模板'!$S:$S,'[6]白单流水  导入新模板'!$C:$C,$A$2,'[6]白单流水  导入新模板'!$AF:$AF,$C$221,'[6]白单流水  导入新模板'!$AA:$AA,AN$3,'[6]白单流水  导入新模板'!$K:$K,$C228)</f>
        <v>0</v>
      </c>
      <c r="AO228" s="48">
        <f>SUMIFS('[6]白单流水  导入新模板'!$S:$S,'[6]白单流水  导入新模板'!$C:$C,$A$2,'[6]白单流水  导入新模板'!$AF:$AF,$C$221,'[6]白单流水  导入新模板'!$AA:$AA,AO$3,'[6]白单流水  导入新模板'!$K:$K,$C228)</f>
        <v>0</v>
      </c>
      <c r="AP228" s="48">
        <f>SUMIFS('[6]白单流水  导入新模板'!$S:$S,'[6]白单流水  导入新模板'!$C:$C,$A$2,'[6]白单流水  导入新模板'!$AF:$AF,$C$221,'[6]白单流水  导入新模板'!$AA:$AA,AP$3,'[6]白单流水  导入新模板'!$K:$K,$C228)</f>
        <v>0</v>
      </c>
      <c r="AQ228" s="48">
        <f>SUMIFS('[6]白单流水  导入新模板'!$S:$S,'[6]白单流水  导入新模板'!$C:$C,$A$2,'[6]白单流水  导入新模板'!$AF:$AF,$C$221,'[6]白单流水  导入新模板'!$AA:$AA,AQ$3,'[6]白单流水  导入新模板'!$K:$K,$C228)</f>
        <v>0</v>
      </c>
      <c r="AR228" s="48">
        <f>SUMIFS('[6]白单流水  导入新模板'!$S:$S,'[6]白单流水  导入新模板'!$C:$C,$A$2,'[6]白单流水  导入新模板'!$AF:$AF,$C$221,'[6]白单流水  导入新模板'!$AA:$AA,AR$3,'[6]白单流水  导入新模板'!$K:$K,$C228)</f>
        <v>0</v>
      </c>
      <c r="AS228" s="48">
        <f>SUMIFS('[6]白单流水  导入新模板'!$S:$S,'[6]白单流水  导入新模板'!$C:$C,$A$2,'[6]白单流水  导入新模板'!$AF:$AF,$C$221,'[6]白单流水  导入新模板'!$AA:$AA,AS$3,'[6]白单流水  导入新模板'!$K:$K,$C228)</f>
        <v>0</v>
      </c>
      <c r="AT228" s="64"/>
    </row>
    <row r="229" ht="15.6" spans="1:46">
      <c r="A229" s="41"/>
      <c r="B229" s="62"/>
      <c r="C229" s="65" t="s">
        <v>65</v>
      </c>
      <c r="D229" s="43"/>
      <c r="E229" s="43"/>
      <c r="F229" s="63"/>
      <c r="G229" s="44"/>
      <c r="H229" s="44"/>
      <c r="I229" s="51">
        <f t="array" ref="I229">SUMPRODUCT(('[6]白单流水  导入新模板'!$C:$C=$A$2)*('[6]白单流水  导入新模板'!$AF:$AF=$C$221)*('[6]白单流水  导入新模板'!$K:$K="代收")*(ISNUMBER(FIND(LEFT($C229,4),'[6]白单流水  导入新模板'!$M:$M,1))),'[6]白单流水  导入新模板'!$S:$S)</f>
        <v>0</v>
      </c>
      <c r="J229" s="44"/>
      <c r="K229" s="43"/>
      <c r="L229" s="48">
        <f>SUMIFS('[6]白单流水  导入新模板'!$S:$S,'[6]白单流水  导入新模板'!$C:$C,$A$2,'[6]白单流水  导入新模板'!$AF:$AF,$C$221,'[6]白单流水  导入新模板'!$AB:$AB,LEFT(LEFT(L$3,4),4),'[6]白单流水  导入新模板'!$K:$K,$C229)</f>
        <v>0</v>
      </c>
      <c r="M229" s="48">
        <f>SUMIFS('[6]白单流水  导入新模板'!$S:$S,'[6]白单流水  导入新模板'!$C:$C,$A$2,'[6]白单流水  导入新模板'!$AF:$AF,$C$221,'[6]白单流水  导入新模板'!$AB:$AB,LEFT(LEFT(M$3,4),4),'[6]白单流水  导入新模板'!$K:$K,$C229)</f>
        <v>0</v>
      </c>
      <c r="N229" s="48">
        <f>SUMIFS('[6]白单流水  导入新模板'!$S:$S,'[6]白单流水  导入新模板'!$C:$C,$A$2,'[6]白单流水  导入新模板'!$AF:$AF,$C$221,'[6]白单流水  导入新模板'!$AB:$AB,LEFT(LEFT(N$3,4),4),'[6]白单流水  导入新模板'!$K:$K,$C229)</f>
        <v>0</v>
      </c>
      <c r="O229" s="48">
        <f>SUMIFS('[6]白单流水  导入新模板'!$S:$S,'[6]白单流水  导入新模板'!$C:$C,$A$2,'[6]白单流水  导入新模板'!$AF:$AF,$C$221,'[6]白单流水  导入新模板'!$AB:$AB,LEFT(LEFT(O$3,4),4),'[6]白单流水  导入新模板'!$K:$K,$C229)</f>
        <v>0</v>
      </c>
      <c r="P229" s="48">
        <f>SUMIFS('[6]白单流水  导入新模板'!$S:$S,'[6]白单流水  导入新模板'!$C:$C,$A$2,'[6]白单流水  导入新模板'!$AF:$AF,$C$221,'[6]白单流水  导入新模板'!$AB:$AB,LEFT(LEFT(P$3,4),4),'[6]白单流水  导入新模板'!$K:$K,$C229)</f>
        <v>0</v>
      </c>
      <c r="Q229" s="48">
        <f>SUMIFS('[6]白单流水  导入新模板'!$S:$S,'[6]白单流水  导入新模板'!$C:$C,$A$2,'[6]白单流水  导入新模板'!$AF:$AF,$C$221,'[6]白单流水  导入新模板'!$AB:$AB,LEFT(LEFT(Q$3,4),4),'[6]白单流水  导入新模板'!$K:$K,$C229)</f>
        <v>0</v>
      </c>
      <c r="R229" s="48">
        <f>SUMIFS('[6]白单流水  导入新模板'!$S:$S,'[6]白单流水  导入新模板'!$C:$C,$A$2,'[6]白单流水  导入新模板'!$AF:$AF,$C$221,'[6]白单流水  导入新模板'!$AB:$AB,LEFT(LEFT(R$3,4),4),'[6]白单流水  导入新模板'!$K:$K,$C229)</f>
        <v>0</v>
      </c>
      <c r="S229" s="48">
        <f>SUMIFS('[6]白单流水  导入新模板'!$S:$S,'[6]白单流水  导入新模板'!$C:$C,$A$2,'[6]白单流水  导入新模板'!$AF:$AF,$C$221,'[6]白单流水  导入新模板'!$AB:$AB,LEFT(LEFT(S$3,4),4),'[6]白单流水  导入新模板'!$K:$K,$C229)</f>
        <v>0</v>
      </c>
      <c r="T229" s="48">
        <f>SUMIFS('[6]白单流水  导入新模板'!$S:$S,'[6]白单流水  导入新模板'!$C:$C,$A$2,'[6]白单流水  导入新模板'!$AF:$AF,$C$221,'[6]白单流水  导入新模板'!$AB:$AB,LEFT(LEFT(T$3,4),4),'[6]白单流水  导入新模板'!$K:$K,$C229)</f>
        <v>0</v>
      </c>
      <c r="U229" s="48">
        <f>SUMIFS('[6]白单流水  导入新模板'!$S:$S,'[6]白单流水  导入新模板'!$C:$C,$A$2,'[6]白单流水  导入新模板'!$AF:$AF,$C$221,'[6]白单流水  导入新模板'!$AB:$AB,LEFT(LEFT(U$3,4),4),'[6]白单流水  导入新模板'!$K:$K,$C229)</f>
        <v>0</v>
      </c>
      <c r="V229" s="48">
        <f>SUMIFS('[6]白单流水  导入新模板'!$S:$S,'[6]白单流水  导入新模板'!$C:$C,$A$2,'[6]白单流水  导入新模板'!$AF:$AF,$C$221,'[6]白单流水  导入新模板'!$AB:$AB,LEFT(LEFT(V$3,4),4),'[6]白单流水  导入新模板'!$K:$K,$C229)</f>
        <v>0</v>
      </c>
      <c r="W229" s="48">
        <f>SUMIFS('[6]白单流水  导入新模板'!$S:$S,'[6]白单流水  导入新模板'!$C:$C,$A$2,'[6]白单流水  导入新模板'!$AF:$AF,$C$221,'[6]白单流水  导入新模板'!$AB:$AB,LEFT(LEFT(W$3,4),4),'[6]白单流水  导入新模板'!$K:$K,$C229)</f>
        <v>0</v>
      </c>
      <c r="X229" s="48">
        <f>SUMIFS('[6]白单流水  导入新模板'!$S:$S,'[6]白单流水  导入新模板'!$C:$C,$A$2,'[6]白单流水  导入新模板'!$AF:$AF,$C$221,'[6]白单流水  导入新模板'!$AB:$AB,LEFT(LEFT(X$3,4),4),'[6]白单流水  导入新模板'!$K:$K,$C229)</f>
        <v>0</v>
      </c>
      <c r="Y229" s="48">
        <f>SUMIFS('[6]白单流水  导入新模板'!$S:$S,'[6]白单流水  导入新模板'!$C:$C,$A$2,'[6]白单流水  导入新模板'!$AF:$AF,$C$221,'[6]白单流水  导入新模板'!$AB:$AB,LEFT(LEFT(Y$3,4),4),'[6]白单流水  导入新模板'!$K:$K,$C229)</f>
        <v>0</v>
      </c>
      <c r="Z229" s="48">
        <f>SUMIFS('[6]白单流水  导入新模板'!$S:$S,'[6]白单流水  导入新模板'!$C:$C,$A$2,'[6]白单流水  导入新模板'!$AF:$AF,$C$221,'[6]白单流水  导入新模板'!$AB:$AB,LEFT(LEFT(Z$3,4),4),'[6]白单流水  导入新模板'!$K:$K,$C229)</f>
        <v>0</v>
      </c>
      <c r="AA229" s="48">
        <f>SUMIFS('[6]白单流水  导入新模板'!$S:$S,'[6]白单流水  导入新模板'!$C:$C,$A$2,'[6]白单流水  导入新模板'!$AF:$AF,$C$221,'[6]白单流水  导入新模板'!$AB:$AB,LEFT(LEFT(AA$3,4),4),'[6]白单流水  导入新模板'!$K:$K,$C229)</f>
        <v>0</v>
      </c>
      <c r="AB229" s="48">
        <f>SUMIFS('[6]白单流水  导入新模板'!$S:$S,'[6]白单流水  导入新模板'!$C:$C,$A$2,'[6]白单流水  导入新模板'!$AF:$AF,$C$221,'[6]白单流水  导入新模板'!$AB:$AB,LEFT(LEFT(AB$3,4),4),'[6]白单流水  导入新模板'!$K:$K,$C229)</f>
        <v>0</v>
      </c>
      <c r="AC229" s="48">
        <f>SUMIFS('[6]白单流水  导入新模板'!$S:$S,'[6]白单流水  导入新模板'!$C:$C,$A$2,'[6]白单流水  导入新模板'!$AF:$AF,$C$221,'[6]白单流水  导入新模板'!$AB:$AB,LEFT(LEFT(AC$3,4),4),'[6]白单流水  导入新模板'!$K:$K,$C229)</f>
        <v>0</v>
      </c>
      <c r="AD229" s="72"/>
      <c r="AE229" s="53">
        <f>SUM(AH229:AS229)</f>
        <v>0</v>
      </c>
      <c r="AF229" s="54"/>
      <c r="AG229" s="55">
        <f>AD229-AE229-AF229</f>
        <v>0</v>
      </c>
      <c r="AH229" s="48">
        <f>SUMIFS('[6]白单流水  导入新模板'!$S:$S,'[6]白单流水  导入新模板'!$C:$C,$A$2,'[6]白单流水  导入新模板'!$AF:$AF,$C$221,'[6]白单流水  导入新模板'!$AA:$AA,AH$3,'[6]白单流水  导入新模板'!$K:$K,$C229)</f>
        <v>0</v>
      </c>
      <c r="AI229" s="48">
        <f>SUMIFS('[6]白单流水  导入新模板'!$S:$S,'[6]白单流水  导入新模板'!$C:$C,$A$2,'[6]白单流水  导入新模板'!$AF:$AF,$C$221,'[6]白单流水  导入新模板'!$AA:$AA,AI$3,'[6]白单流水  导入新模板'!$K:$K,$C229)</f>
        <v>0</v>
      </c>
      <c r="AJ229" s="48">
        <f>SUMIFS('[6]白单流水  导入新模板'!$S:$S,'[6]白单流水  导入新模板'!$C:$C,$A$2,'[6]白单流水  导入新模板'!$AF:$AF,$C$221,'[6]白单流水  导入新模板'!$AA:$AA,AJ$3,'[6]白单流水  导入新模板'!$K:$K,$C229)</f>
        <v>0</v>
      </c>
      <c r="AK229" s="48">
        <f>SUMIFS('[6]白单流水  导入新模板'!$S:$S,'[6]白单流水  导入新模板'!$C:$C,$A$2,'[6]白单流水  导入新模板'!$AF:$AF,$C$221,'[6]白单流水  导入新模板'!$AA:$AA,AK$3,'[6]白单流水  导入新模板'!$K:$K,$C229)</f>
        <v>0</v>
      </c>
      <c r="AL229" s="48">
        <f>SUMIFS('[6]白单流水  导入新模板'!$S:$S,'[6]白单流水  导入新模板'!$C:$C,$A$2,'[6]白单流水  导入新模板'!$AF:$AF,$C$221,'[6]白单流水  导入新模板'!$AA:$AA,AL$3,'[6]白单流水  导入新模板'!$K:$K,$C229)</f>
        <v>0</v>
      </c>
      <c r="AM229" s="48">
        <f>SUMIFS('[6]白单流水  导入新模板'!$S:$S,'[6]白单流水  导入新模板'!$C:$C,$A$2,'[6]白单流水  导入新模板'!$AF:$AF,$C$221,'[6]白单流水  导入新模板'!$AA:$AA,AM$3,'[6]白单流水  导入新模板'!$K:$K,$C229)</f>
        <v>0</v>
      </c>
      <c r="AN229" s="48">
        <f>SUMIFS('[6]白单流水  导入新模板'!$S:$S,'[6]白单流水  导入新模板'!$C:$C,$A$2,'[6]白单流水  导入新模板'!$AF:$AF,$C$221,'[6]白单流水  导入新模板'!$AA:$AA,AN$3,'[6]白单流水  导入新模板'!$K:$K,$C229)</f>
        <v>0</v>
      </c>
      <c r="AO229" s="48">
        <f>SUMIFS('[6]白单流水  导入新模板'!$S:$S,'[6]白单流水  导入新模板'!$C:$C,$A$2,'[6]白单流水  导入新模板'!$AF:$AF,$C$221,'[6]白单流水  导入新模板'!$AA:$AA,AO$3,'[6]白单流水  导入新模板'!$K:$K,$C229)</f>
        <v>0</v>
      </c>
      <c r="AP229" s="48">
        <f>SUMIFS('[6]白单流水  导入新模板'!$S:$S,'[6]白单流水  导入新模板'!$C:$C,$A$2,'[6]白单流水  导入新模板'!$AF:$AF,$C$221,'[6]白单流水  导入新模板'!$AA:$AA,AP$3,'[6]白单流水  导入新模板'!$K:$K,$C229)</f>
        <v>0</v>
      </c>
      <c r="AQ229" s="48">
        <f>SUMIFS('[6]白单流水  导入新模板'!$S:$S,'[6]白单流水  导入新模板'!$C:$C,$A$2,'[6]白单流水  导入新模板'!$AF:$AF,$C$221,'[6]白单流水  导入新模板'!$AA:$AA,AQ$3,'[6]白单流水  导入新模板'!$K:$K,$C229)</f>
        <v>0</v>
      </c>
      <c r="AR229" s="48">
        <f>SUMIFS('[6]白单流水  导入新模板'!$S:$S,'[6]白单流水  导入新模板'!$C:$C,$A$2,'[6]白单流水  导入新模板'!$AF:$AF,$C$221,'[6]白单流水  导入新模板'!$AA:$AA,AR$3,'[6]白单流水  导入新模板'!$K:$K,$C229)</f>
        <v>0</v>
      </c>
      <c r="AS229" s="48">
        <f>SUMIFS('[6]白单流水  导入新模板'!$S:$S,'[6]白单流水  导入新模板'!$C:$C,$A$2,'[6]白单流水  导入新模板'!$AF:$AF,$C$221,'[6]白单流水  导入新模板'!$AA:$AA,AS$3,'[6]白单流水  导入新模板'!$K:$K,$C229)</f>
        <v>0</v>
      </c>
      <c r="AT229" s="64"/>
    </row>
    <row r="230" ht="15.6" spans="1:46">
      <c r="A230" s="73"/>
      <c r="B230" s="62"/>
      <c r="C230" s="65" t="s">
        <v>66</v>
      </c>
      <c r="D230" s="66"/>
      <c r="E230" s="66"/>
      <c r="F230" s="67"/>
      <c r="G230" s="68"/>
      <c r="H230" s="68"/>
      <c r="I230" s="51">
        <f t="array" ref="I230">SUMPRODUCT(('[6]白单流水  导入新模板'!$C:$C=$A$2)*('[6]白单流水  导入新模板'!$AF:$AF=$C$221)*('[6]白单流水  导入新模板'!$K:$K="代收")*(ISNUMBER(FIND(LEFT($C230,4),'[6]白单流水  导入新模板'!$M:$M,1))),'[6]白单流水  导入新模板'!$S:$S)</f>
        <v>0</v>
      </c>
      <c r="J230" s="68"/>
      <c r="K230" s="66"/>
      <c r="L230" s="48">
        <f>SUMIFS('[6]白单流水  导入新模板'!$S:$S,'[6]白单流水  导入新模板'!$C:$C,$A$2,'[6]白单流水  导入新模板'!$AF:$AF,$C$221,'[6]白单流水  导入新模板'!$AB:$AB,LEFT(LEFT(L$3,4),4),'[6]白单流水  导入新模板'!$K:$K,$C230)</f>
        <v>0</v>
      </c>
      <c r="M230" s="48">
        <f>SUMIFS('[6]白单流水  导入新模板'!$S:$S,'[6]白单流水  导入新模板'!$C:$C,$A$2,'[6]白单流水  导入新模板'!$AF:$AF,$C$221,'[6]白单流水  导入新模板'!$AB:$AB,LEFT(LEFT(M$3,4),4),'[6]白单流水  导入新模板'!$K:$K,$C230)</f>
        <v>0</v>
      </c>
      <c r="N230" s="48">
        <f>SUMIFS('[6]白单流水  导入新模板'!$S:$S,'[6]白单流水  导入新模板'!$C:$C,$A$2,'[6]白单流水  导入新模板'!$AF:$AF,$C$221,'[6]白单流水  导入新模板'!$AB:$AB,LEFT(LEFT(N$3,4),4),'[6]白单流水  导入新模板'!$K:$K,$C230)</f>
        <v>0</v>
      </c>
      <c r="O230" s="48">
        <f>SUMIFS('[6]白单流水  导入新模板'!$S:$S,'[6]白单流水  导入新模板'!$C:$C,$A$2,'[6]白单流水  导入新模板'!$AF:$AF,$C$221,'[6]白单流水  导入新模板'!$AB:$AB,LEFT(LEFT(O$3,4),4),'[6]白单流水  导入新模板'!$K:$K,$C230)</f>
        <v>0</v>
      </c>
      <c r="P230" s="48">
        <f>SUMIFS('[6]白单流水  导入新模板'!$S:$S,'[6]白单流水  导入新模板'!$C:$C,$A$2,'[6]白单流水  导入新模板'!$AF:$AF,$C$221,'[6]白单流水  导入新模板'!$AB:$AB,LEFT(LEFT(P$3,4),4),'[6]白单流水  导入新模板'!$K:$K,$C230)</f>
        <v>0</v>
      </c>
      <c r="Q230" s="48">
        <f>SUMIFS('[6]白单流水  导入新模板'!$S:$S,'[6]白单流水  导入新模板'!$C:$C,$A$2,'[6]白单流水  导入新模板'!$AF:$AF,$C$221,'[6]白单流水  导入新模板'!$AB:$AB,LEFT(LEFT(Q$3,4),4),'[6]白单流水  导入新模板'!$K:$K,$C230)</f>
        <v>0</v>
      </c>
      <c r="R230" s="48">
        <f>SUMIFS('[6]白单流水  导入新模板'!$S:$S,'[6]白单流水  导入新模板'!$C:$C,$A$2,'[6]白单流水  导入新模板'!$AF:$AF,$C$221,'[6]白单流水  导入新模板'!$AB:$AB,LEFT(LEFT(R$3,4),4),'[6]白单流水  导入新模板'!$K:$K,$C230)</f>
        <v>0</v>
      </c>
      <c r="S230" s="48">
        <f>SUMIFS('[6]白单流水  导入新模板'!$S:$S,'[6]白单流水  导入新模板'!$C:$C,$A$2,'[6]白单流水  导入新模板'!$AF:$AF,$C$221,'[6]白单流水  导入新模板'!$AB:$AB,LEFT(LEFT(S$3,4),4),'[6]白单流水  导入新模板'!$K:$K,$C230)</f>
        <v>0</v>
      </c>
      <c r="T230" s="48">
        <f>SUMIFS('[6]白单流水  导入新模板'!$S:$S,'[6]白单流水  导入新模板'!$C:$C,$A$2,'[6]白单流水  导入新模板'!$AF:$AF,$C$221,'[6]白单流水  导入新模板'!$AB:$AB,LEFT(LEFT(T$3,4),4),'[6]白单流水  导入新模板'!$K:$K,$C230)</f>
        <v>0</v>
      </c>
      <c r="U230" s="48">
        <f>SUMIFS('[6]白单流水  导入新模板'!$S:$S,'[6]白单流水  导入新模板'!$C:$C,$A$2,'[6]白单流水  导入新模板'!$AF:$AF,$C$221,'[6]白单流水  导入新模板'!$AB:$AB,LEFT(LEFT(U$3,4),4),'[6]白单流水  导入新模板'!$K:$K,$C230)</f>
        <v>0</v>
      </c>
      <c r="V230" s="48">
        <f>SUMIFS('[6]白单流水  导入新模板'!$S:$S,'[6]白单流水  导入新模板'!$C:$C,$A$2,'[6]白单流水  导入新模板'!$AF:$AF,$C$221,'[6]白单流水  导入新模板'!$AB:$AB,LEFT(LEFT(V$3,4),4),'[6]白单流水  导入新模板'!$K:$K,$C230)</f>
        <v>0</v>
      </c>
      <c r="W230" s="48">
        <f>SUMIFS('[6]白单流水  导入新模板'!$S:$S,'[6]白单流水  导入新模板'!$C:$C,$A$2,'[6]白单流水  导入新模板'!$AF:$AF,$C$221,'[6]白单流水  导入新模板'!$AB:$AB,LEFT(LEFT(W$3,4),4),'[6]白单流水  导入新模板'!$K:$K,$C230)</f>
        <v>0</v>
      </c>
      <c r="X230" s="48">
        <f>SUMIFS('[6]白单流水  导入新模板'!$S:$S,'[6]白单流水  导入新模板'!$C:$C,$A$2,'[6]白单流水  导入新模板'!$AF:$AF,$C$221,'[6]白单流水  导入新模板'!$AB:$AB,LEFT(LEFT(X$3,4),4),'[6]白单流水  导入新模板'!$K:$K,$C230)</f>
        <v>0</v>
      </c>
      <c r="Y230" s="48">
        <f>SUMIFS('[6]白单流水  导入新模板'!$S:$S,'[6]白单流水  导入新模板'!$C:$C,$A$2,'[6]白单流水  导入新模板'!$AF:$AF,$C$221,'[6]白单流水  导入新模板'!$AB:$AB,LEFT(LEFT(Y$3,4),4),'[6]白单流水  导入新模板'!$K:$K,$C230)</f>
        <v>0</v>
      </c>
      <c r="Z230" s="48">
        <f>SUMIFS('[6]白单流水  导入新模板'!$S:$S,'[6]白单流水  导入新模板'!$C:$C,$A$2,'[6]白单流水  导入新模板'!$AF:$AF,$C$221,'[6]白单流水  导入新模板'!$AB:$AB,LEFT(LEFT(Z$3,4),4),'[6]白单流水  导入新模板'!$K:$K,$C230)</f>
        <v>0</v>
      </c>
      <c r="AA230" s="48">
        <f>SUMIFS('[6]白单流水  导入新模板'!$S:$S,'[6]白单流水  导入新模板'!$C:$C,$A$2,'[6]白单流水  导入新模板'!$AF:$AF,$C$221,'[6]白单流水  导入新模板'!$AB:$AB,LEFT(LEFT(AA$3,4),4),'[6]白单流水  导入新模板'!$K:$K,$C230)</f>
        <v>0</v>
      </c>
      <c r="AB230" s="48">
        <f>SUMIFS('[6]白单流水  导入新模板'!$S:$S,'[6]白单流水  导入新模板'!$C:$C,$A$2,'[6]白单流水  导入新模板'!$AF:$AF,$C$221,'[6]白单流水  导入新模板'!$AB:$AB,LEFT(LEFT(AB$3,4),4),'[6]白单流水  导入新模板'!$K:$K,$C230)</f>
        <v>0</v>
      </c>
      <c r="AC230" s="48">
        <f>SUMIFS('[6]白单流水  导入新模板'!$S:$S,'[6]白单流水  导入新模板'!$C:$C,$A$2,'[6]白单流水  导入新模板'!$AF:$AF,$C$221,'[6]白单流水  导入新模板'!$AB:$AB,LEFT(LEFT(AC$3,4),4),'[6]白单流水  导入新模板'!$K:$K,$C230)</f>
        <v>0</v>
      </c>
      <c r="AD230" s="74"/>
      <c r="AE230" s="53">
        <f>SUM(AH230:AS230)</f>
        <v>0</v>
      </c>
      <c r="AF230" s="54"/>
      <c r="AG230" s="55">
        <f>AD230-AE230-AF230</f>
        <v>0</v>
      </c>
      <c r="AH230" s="48">
        <f>SUMIFS('[6]白单流水  导入新模板'!$S:$S,'[6]白单流水  导入新模板'!$C:$C,$A$2,'[6]白单流水  导入新模板'!$AF:$AF,$C$221,'[6]白单流水  导入新模板'!$AA:$AA,AH$3,'[6]白单流水  导入新模板'!$K:$K,$C230)</f>
        <v>0</v>
      </c>
      <c r="AI230" s="48">
        <f>SUMIFS('[6]白单流水  导入新模板'!$S:$S,'[6]白单流水  导入新模板'!$C:$C,$A$2,'[6]白单流水  导入新模板'!$AF:$AF,$C$221,'[6]白单流水  导入新模板'!$AA:$AA,AI$3,'[6]白单流水  导入新模板'!$K:$K,$C230)</f>
        <v>0</v>
      </c>
      <c r="AJ230" s="48">
        <f>SUMIFS('[6]白单流水  导入新模板'!$S:$S,'[6]白单流水  导入新模板'!$C:$C,$A$2,'[6]白单流水  导入新模板'!$AF:$AF,$C$221,'[6]白单流水  导入新模板'!$AA:$AA,AJ$3,'[6]白单流水  导入新模板'!$K:$K,$C230)</f>
        <v>0</v>
      </c>
      <c r="AK230" s="48">
        <f>SUMIFS('[6]白单流水  导入新模板'!$S:$S,'[6]白单流水  导入新模板'!$C:$C,$A$2,'[6]白单流水  导入新模板'!$AF:$AF,$C$221,'[6]白单流水  导入新模板'!$AA:$AA,AK$3,'[6]白单流水  导入新模板'!$K:$K,$C230)</f>
        <v>0</v>
      </c>
      <c r="AL230" s="48">
        <f>SUMIFS('[6]白单流水  导入新模板'!$S:$S,'[6]白单流水  导入新模板'!$C:$C,$A$2,'[6]白单流水  导入新模板'!$AF:$AF,$C$221,'[6]白单流水  导入新模板'!$AA:$AA,AL$3,'[6]白单流水  导入新模板'!$K:$K,$C230)</f>
        <v>0</v>
      </c>
      <c r="AM230" s="48">
        <f>SUMIFS('[6]白单流水  导入新模板'!$S:$S,'[6]白单流水  导入新模板'!$C:$C,$A$2,'[6]白单流水  导入新模板'!$AF:$AF,$C$221,'[6]白单流水  导入新模板'!$AA:$AA,AM$3,'[6]白单流水  导入新模板'!$K:$K,$C230)</f>
        <v>0</v>
      </c>
      <c r="AN230" s="48">
        <f>SUMIFS('[6]白单流水  导入新模板'!$S:$S,'[6]白单流水  导入新模板'!$C:$C,$A$2,'[6]白单流水  导入新模板'!$AF:$AF,$C$221,'[6]白单流水  导入新模板'!$AA:$AA,AN$3,'[6]白单流水  导入新模板'!$K:$K,$C230)</f>
        <v>0</v>
      </c>
      <c r="AO230" s="48">
        <f>SUMIFS('[6]白单流水  导入新模板'!$S:$S,'[6]白单流水  导入新模板'!$C:$C,$A$2,'[6]白单流水  导入新模板'!$AF:$AF,$C$221,'[6]白单流水  导入新模板'!$AA:$AA,AO$3,'[6]白单流水  导入新模板'!$K:$K,$C230)</f>
        <v>0</v>
      </c>
      <c r="AP230" s="48">
        <f>SUMIFS('[6]白单流水  导入新模板'!$S:$S,'[6]白单流水  导入新模板'!$C:$C,$A$2,'[6]白单流水  导入新模板'!$AF:$AF,$C$221,'[6]白单流水  导入新模板'!$AA:$AA,AP$3,'[6]白单流水  导入新模板'!$K:$K,$C230)</f>
        <v>0</v>
      </c>
      <c r="AQ230" s="48">
        <f>SUMIFS('[6]白单流水  导入新模板'!$S:$S,'[6]白单流水  导入新模板'!$C:$C,$A$2,'[6]白单流水  导入新模板'!$AF:$AF,$C$221,'[6]白单流水  导入新模板'!$AA:$AA,AQ$3,'[6]白单流水  导入新模板'!$K:$K,$C230)</f>
        <v>0</v>
      </c>
      <c r="AR230" s="48">
        <f>SUMIFS('[6]白单流水  导入新模板'!$S:$S,'[6]白单流水  导入新模板'!$C:$C,$A$2,'[6]白单流水  导入新模板'!$AF:$AF,$C$221,'[6]白单流水  导入新模板'!$AA:$AA,AR$3,'[6]白单流水  导入新模板'!$K:$K,$C230)</f>
        <v>0</v>
      </c>
      <c r="AS230" s="48">
        <f>SUMIFS('[6]白单流水  导入新模板'!$S:$S,'[6]白单流水  导入新模板'!$C:$C,$A$2,'[6]白单流水  导入新模板'!$AF:$AF,$C$221,'[6]白单流水  导入新模板'!$AA:$AA,AS$3,'[6]白单流水  导入新模板'!$K:$K,$C230)</f>
        <v>0</v>
      </c>
      <c r="AT230" s="69"/>
    </row>
    <row r="231" ht="15.6" spans="1:46">
      <c r="A231" s="41"/>
      <c r="B231" s="62"/>
      <c r="C231" s="65" t="s">
        <v>67</v>
      </c>
      <c r="D231" s="43"/>
      <c r="E231" s="43"/>
      <c r="F231" s="63"/>
      <c r="G231" s="44"/>
      <c r="H231" s="44"/>
      <c r="I231" s="51">
        <f t="array" ref="I231">SUMPRODUCT(('[6]白单流水  导入新模板'!$C:$C=$A$2)*('[6]白单流水  导入新模板'!$AF:$AF=$C$221)*('[6]白单流水  导入新模板'!$K:$K="代收")*(ISNUMBER(FIND(LEFT($C231,4),'[6]白单流水  导入新模板'!$M:$M,1))),'[6]白单流水  导入新模板'!$S:$S)</f>
        <v>0</v>
      </c>
      <c r="J231" s="44"/>
      <c r="K231" s="43"/>
      <c r="L231" s="48">
        <f>SUMIFS('[6]白单流水  导入新模板'!$S:$S,'[6]白单流水  导入新模板'!$C:$C,$A$2,'[6]白单流水  导入新模板'!$AF:$AF,$C$221,'[6]白单流水  导入新模板'!$AB:$AB,LEFT(LEFT(L$3,4),4),'[6]白单流水  导入新模板'!$K:$K,$C231)</f>
        <v>0</v>
      </c>
      <c r="M231" s="48">
        <f>SUMIFS('[6]白单流水  导入新模板'!$S:$S,'[6]白单流水  导入新模板'!$C:$C,$A$2,'[6]白单流水  导入新模板'!$AF:$AF,$C$221,'[6]白单流水  导入新模板'!$AB:$AB,LEFT(LEFT(M$3,4),4),'[6]白单流水  导入新模板'!$K:$K,$C231)</f>
        <v>0</v>
      </c>
      <c r="N231" s="48">
        <f>SUMIFS('[6]白单流水  导入新模板'!$S:$S,'[6]白单流水  导入新模板'!$C:$C,$A$2,'[6]白单流水  导入新模板'!$AF:$AF,$C$221,'[6]白单流水  导入新模板'!$AB:$AB,LEFT(LEFT(N$3,4),4),'[6]白单流水  导入新模板'!$K:$K,$C231)</f>
        <v>0</v>
      </c>
      <c r="O231" s="48">
        <f>SUMIFS('[6]白单流水  导入新模板'!$S:$S,'[6]白单流水  导入新模板'!$C:$C,$A$2,'[6]白单流水  导入新模板'!$AF:$AF,$C$221,'[6]白单流水  导入新模板'!$AB:$AB,LEFT(LEFT(O$3,4),4),'[6]白单流水  导入新模板'!$K:$K,$C231)</f>
        <v>0</v>
      </c>
      <c r="P231" s="48">
        <f>SUMIFS('[6]白单流水  导入新模板'!$S:$S,'[6]白单流水  导入新模板'!$C:$C,$A$2,'[6]白单流水  导入新模板'!$AF:$AF,$C$221,'[6]白单流水  导入新模板'!$AB:$AB,LEFT(LEFT(P$3,4),4),'[6]白单流水  导入新模板'!$K:$K,$C231)</f>
        <v>0</v>
      </c>
      <c r="Q231" s="48">
        <f>SUMIFS('[6]白单流水  导入新模板'!$S:$S,'[6]白单流水  导入新模板'!$C:$C,$A$2,'[6]白单流水  导入新模板'!$AF:$AF,$C$221,'[6]白单流水  导入新模板'!$AB:$AB,LEFT(LEFT(Q$3,4),4),'[6]白单流水  导入新模板'!$K:$K,$C231)</f>
        <v>0</v>
      </c>
      <c r="R231" s="48">
        <f>SUMIFS('[6]白单流水  导入新模板'!$S:$S,'[6]白单流水  导入新模板'!$C:$C,$A$2,'[6]白单流水  导入新模板'!$AF:$AF,$C$221,'[6]白单流水  导入新模板'!$AB:$AB,LEFT(LEFT(R$3,4),4),'[6]白单流水  导入新模板'!$K:$K,$C231)</f>
        <v>0</v>
      </c>
      <c r="S231" s="48">
        <f>SUMIFS('[6]白单流水  导入新模板'!$S:$S,'[6]白单流水  导入新模板'!$C:$C,$A$2,'[6]白单流水  导入新模板'!$AF:$AF,$C$221,'[6]白单流水  导入新模板'!$AB:$AB,LEFT(LEFT(S$3,4),4),'[6]白单流水  导入新模板'!$K:$K,$C231)</f>
        <v>0</v>
      </c>
      <c r="T231" s="48">
        <f>SUMIFS('[6]白单流水  导入新模板'!$S:$S,'[6]白单流水  导入新模板'!$C:$C,$A$2,'[6]白单流水  导入新模板'!$AF:$AF,$C$221,'[6]白单流水  导入新模板'!$AB:$AB,LEFT(LEFT(T$3,4),4),'[6]白单流水  导入新模板'!$K:$K,$C231)</f>
        <v>0</v>
      </c>
      <c r="U231" s="48">
        <f>SUMIFS('[6]白单流水  导入新模板'!$S:$S,'[6]白单流水  导入新模板'!$C:$C,$A$2,'[6]白单流水  导入新模板'!$AF:$AF,$C$221,'[6]白单流水  导入新模板'!$AB:$AB,LEFT(LEFT(U$3,4),4),'[6]白单流水  导入新模板'!$K:$K,$C231)</f>
        <v>0</v>
      </c>
      <c r="V231" s="48">
        <f>SUMIFS('[6]白单流水  导入新模板'!$S:$S,'[6]白单流水  导入新模板'!$C:$C,$A$2,'[6]白单流水  导入新模板'!$AF:$AF,$C$221,'[6]白单流水  导入新模板'!$AB:$AB,LEFT(LEFT(V$3,4),4),'[6]白单流水  导入新模板'!$K:$K,$C231)</f>
        <v>0</v>
      </c>
      <c r="W231" s="48">
        <f>SUMIFS('[6]白单流水  导入新模板'!$S:$S,'[6]白单流水  导入新模板'!$C:$C,$A$2,'[6]白单流水  导入新模板'!$AF:$AF,$C$221,'[6]白单流水  导入新模板'!$AB:$AB,LEFT(LEFT(W$3,4),4),'[6]白单流水  导入新模板'!$K:$K,$C231)</f>
        <v>0</v>
      </c>
      <c r="X231" s="48">
        <f>SUMIFS('[6]白单流水  导入新模板'!$S:$S,'[6]白单流水  导入新模板'!$C:$C,$A$2,'[6]白单流水  导入新模板'!$AF:$AF,$C$221,'[6]白单流水  导入新模板'!$AB:$AB,LEFT(LEFT(X$3,4),4),'[6]白单流水  导入新模板'!$K:$K,$C231)</f>
        <v>0</v>
      </c>
      <c r="Y231" s="48">
        <f>SUMIFS('[6]白单流水  导入新模板'!$S:$S,'[6]白单流水  导入新模板'!$C:$C,$A$2,'[6]白单流水  导入新模板'!$AF:$AF,$C$221,'[6]白单流水  导入新模板'!$AB:$AB,LEFT(LEFT(Y$3,4),4),'[6]白单流水  导入新模板'!$K:$K,$C231)</f>
        <v>0</v>
      </c>
      <c r="Z231" s="48">
        <f>SUMIFS('[6]白单流水  导入新模板'!$S:$S,'[6]白单流水  导入新模板'!$C:$C,$A$2,'[6]白单流水  导入新模板'!$AF:$AF,$C$221,'[6]白单流水  导入新模板'!$AB:$AB,LEFT(LEFT(Z$3,4),4),'[6]白单流水  导入新模板'!$K:$K,$C231)</f>
        <v>0</v>
      </c>
      <c r="AA231" s="48">
        <f>SUMIFS('[6]白单流水  导入新模板'!$S:$S,'[6]白单流水  导入新模板'!$C:$C,$A$2,'[6]白单流水  导入新模板'!$AF:$AF,$C$221,'[6]白单流水  导入新模板'!$AB:$AB,LEFT(LEFT(AA$3,4),4),'[6]白单流水  导入新模板'!$K:$K,$C231)</f>
        <v>0</v>
      </c>
      <c r="AB231" s="48">
        <f>SUMIFS('[6]白单流水  导入新模板'!$S:$S,'[6]白单流水  导入新模板'!$C:$C,$A$2,'[6]白单流水  导入新模板'!$AF:$AF,$C$221,'[6]白单流水  导入新模板'!$AB:$AB,LEFT(LEFT(AB$3,4),4),'[6]白单流水  导入新模板'!$K:$K,$C231)</f>
        <v>0</v>
      </c>
      <c r="AC231" s="48">
        <f>SUMIFS('[6]白单流水  导入新模板'!$S:$S,'[6]白单流水  导入新模板'!$C:$C,$A$2,'[6]白单流水  导入新模板'!$AF:$AF,$C$221,'[6]白单流水  导入新模板'!$AB:$AB,LEFT(LEFT(AC$3,4),4),'[6]白单流水  导入新模板'!$K:$K,$C231)</f>
        <v>0</v>
      </c>
      <c r="AD231" s="72"/>
      <c r="AE231" s="53">
        <f>SUM(AH231:AS231)</f>
        <v>0</v>
      </c>
      <c r="AF231" s="54"/>
      <c r="AG231" s="55">
        <f>AD231-AE231-AF231</f>
        <v>0</v>
      </c>
      <c r="AH231" s="48">
        <f>SUMIFS('[6]白单流水  导入新模板'!$S:$S,'[6]白单流水  导入新模板'!$C:$C,$A$2,'[6]白单流水  导入新模板'!$AF:$AF,$C$221,'[6]白单流水  导入新模板'!$AA:$AA,AH$3,'[6]白单流水  导入新模板'!$K:$K,$C231)</f>
        <v>0</v>
      </c>
      <c r="AI231" s="48">
        <f>SUMIFS('[6]白单流水  导入新模板'!$S:$S,'[6]白单流水  导入新模板'!$C:$C,$A$2,'[6]白单流水  导入新模板'!$AF:$AF,$C$221,'[6]白单流水  导入新模板'!$AA:$AA,AI$3,'[6]白单流水  导入新模板'!$K:$K,$C231)</f>
        <v>0</v>
      </c>
      <c r="AJ231" s="48">
        <f>SUMIFS('[6]白单流水  导入新模板'!$S:$S,'[6]白单流水  导入新模板'!$C:$C,$A$2,'[6]白单流水  导入新模板'!$AF:$AF,$C$221,'[6]白单流水  导入新模板'!$AA:$AA,AJ$3,'[6]白单流水  导入新模板'!$K:$K,$C231)</f>
        <v>0</v>
      </c>
      <c r="AK231" s="48">
        <f>SUMIFS('[6]白单流水  导入新模板'!$S:$S,'[6]白单流水  导入新模板'!$C:$C,$A$2,'[6]白单流水  导入新模板'!$AF:$AF,$C$221,'[6]白单流水  导入新模板'!$AA:$AA,AK$3,'[6]白单流水  导入新模板'!$K:$K,$C231)</f>
        <v>0</v>
      </c>
      <c r="AL231" s="48">
        <f>SUMIFS('[6]白单流水  导入新模板'!$S:$S,'[6]白单流水  导入新模板'!$C:$C,$A$2,'[6]白单流水  导入新模板'!$AF:$AF,$C$221,'[6]白单流水  导入新模板'!$AA:$AA,AL$3,'[6]白单流水  导入新模板'!$K:$K,$C231)</f>
        <v>0</v>
      </c>
      <c r="AM231" s="48">
        <f>SUMIFS('[6]白单流水  导入新模板'!$S:$S,'[6]白单流水  导入新模板'!$C:$C,$A$2,'[6]白单流水  导入新模板'!$AF:$AF,$C$221,'[6]白单流水  导入新模板'!$AA:$AA,AM$3,'[6]白单流水  导入新模板'!$K:$K,$C231)</f>
        <v>0</v>
      </c>
      <c r="AN231" s="48">
        <f>SUMIFS('[6]白单流水  导入新模板'!$S:$S,'[6]白单流水  导入新模板'!$C:$C,$A$2,'[6]白单流水  导入新模板'!$AF:$AF,$C$221,'[6]白单流水  导入新模板'!$AA:$AA,AN$3,'[6]白单流水  导入新模板'!$K:$K,$C231)</f>
        <v>0</v>
      </c>
      <c r="AO231" s="48">
        <f>SUMIFS('[6]白单流水  导入新模板'!$S:$S,'[6]白单流水  导入新模板'!$C:$C,$A$2,'[6]白单流水  导入新模板'!$AF:$AF,$C$221,'[6]白单流水  导入新模板'!$AA:$AA,AO$3,'[6]白单流水  导入新模板'!$K:$K,$C231)</f>
        <v>0</v>
      </c>
      <c r="AP231" s="48">
        <f>SUMIFS('[6]白单流水  导入新模板'!$S:$S,'[6]白单流水  导入新模板'!$C:$C,$A$2,'[6]白单流水  导入新模板'!$AF:$AF,$C$221,'[6]白单流水  导入新模板'!$AA:$AA,AP$3,'[6]白单流水  导入新模板'!$K:$K,$C231)</f>
        <v>0</v>
      </c>
      <c r="AQ231" s="48">
        <f>SUMIFS('[6]白单流水  导入新模板'!$S:$S,'[6]白单流水  导入新模板'!$C:$C,$A$2,'[6]白单流水  导入新模板'!$AF:$AF,$C$221,'[6]白单流水  导入新模板'!$AA:$AA,AQ$3,'[6]白单流水  导入新模板'!$K:$K,$C231)</f>
        <v>0</v>
      </c>
      <c r="AR231" s="48">
        <f>SUMIFS('[6]白单流水  导入新模板'!$S:$S,'[6]白单流水  导入新模板'!$C:$C,$A$2,'[6]白单流水  导入新模板'!$AF:$AF,$C$221,'[6]白单流水  导入新模板'!$AA:$AA,AR$3,'[6]白单流水  导入新模板'!$K:$K,$C231)</f>
        <v>0</v>
      </c>
      <c r="AS231" s="48">
        <f>SUMIFS('[6]白单流水  导入新模板'!$S:$S,'[6]白单流水  导入新模板'!$C:$C,$A$2,'[6]白单流水  导入新模板'!$AF:$AF,$C$221,'[6]白单流水  导入新模板'!$AA:$AA,AS$3,'[6]白单流水  导入新模板'!$K:$K,$C231)</f>
        <v>0</v>
      </c>
      <c r="AT231" s="64"/>
    </row>
    <row r="232" ht="15.6" spans="1:46">
      <c r="A232" s="41"/>
      <c r="B232" s="62"/>
      <c r="C232" s="65" t="s">
        <v>68</v>
      </c>
      <c r="D232" s="43"/>
      <c r="E232" s="43"/>
      <c r="F232" s="63"/>
      <c r="G232" s="44"/>
      <c r="H232" s="44"/>
      <c r="I232" s="76">
        <f t="array" ref="I232">SUMPRODUCT(('[6]白单流水  导入新模板'!$C:$C=$A$2)*('[6]白单流水  导入新模板'!$AF:$AF=$C$221)*('[6]白单流水  导入新模板'!$K:$K="代收")*(ISNUMBER(FIND(LEFT($C232,4),'[6]白单流水  导入新模板'!$M:$M,1))),'[6]白单流水  导入新模板'!$S:$S)</f>
        <v>0</v>
      </c>
      <c r="J232" s="44"/>
      <c r="K232" s="43"/>
      <c r="L232" s="48">
        <f>SUMIFS('[6]白单流水  导入新模板'!$S:$S,'[6]白单流水  导入新模板'!$C:$C,$A$2,'[6]白单流水  导入新模板'!$AF:$AF,$C$221,'[6]白单流水  导入新模板'!$AB:$AB,LEFT(LEFT(L$3,4),4),'[6]白单流水  导入新模板'!$K:$K,$C232)</f>
        <v>0</v>
      </c>
      <c r="M232" s="48">
        <f>SUMIFS('[6]白单流水  导入新模板'!$S:$S,'[6]白单流水  导入新模板'!$C:$C,$A$2,'[6]白单流水  导入新模板'!$AF:$AF,$C$221,'[6]白单流水  导入新模板'!$AB:$AB,LEFT(LEFT(M$3,4),4),'[6]白单流水  导入新模板'!$K:$K,$C232)</f>
        <v>0</v>
      </c>
      <c r="N232" s="48">
        <f>SUMIFS('[6]白单流水  导入新模板'!$S:$S,'[6]白单流水  导入新模板'!$C:$C,$A$2,'[6]白单流水  导入新模板'!$AF:$AF,$C$221,'[6]白单流水  导入新模板'!$AB:$AB,LEFT(LEFT(N$3,4),4),'[6]白单流水  导入新模板'!$K:$K,$C232)</f>
        <v>0</v>
      </c>
      <c r="O232" s="48">
        <f>SUMIFS('[6]白单流水  导入新模板'!$S:$S,'[6]白单流水  导入新模板'!$C:$C,$A$2,'[6]白单流水  导入新模板'!$AF:$AF,$C$221,'[6]白单流水  导入新模板'!$AB:$AB,LEFT(LEFT(O$3,4),4),'[6]白单流水  导入新模板'!$K:$K,$C232)</f>
        <v>0</v>
      </c>
      <c r="P232" s="48">
        <f>SUMIFS('[6]白单流水  导入新模板'!$S:$S,'[6]白单流水  导入新模板'!$C:$C,$A$2,'[6]白单流水  导入新模板'!$AF:$AF,$C$221,'[6]白单流水  导入新模板'!$AB:$AB,LEFT(LEFT(P$3,4),4),'[6]白单流水  导入新模板'!$K:$K,$C232)</f>
        <v>0</v>
      </c>
      <c r="Q232" s="48">
        <f>SUMIFS('[6]白单流水  导入新模板'!$S:$S,'[6]白单流水  导入新模板'!$C:$C,$A$2,'[6]白单流水  导入新模板'!$AF:$AF,$C$221,'[6]白单流水  导入新模板'!$AB:$AB,LEFT(LEFT(Q$3,4),4),'[6]白单流水  导入新模板'!$K:$K,$C232)</f>
        <v>0</v>
      </c>
      <c r="R232" s="48">
        <f>SUMIFS('[6]白单流水  导入新模板'!$S:$S,'[6]白单流水  导入新模板'!$C:$C,$A$2,'[6]白单流水  导入新模板'!$AF:$AF,$C$221,'[6]白单流水  导入新模板'!$AB:$AB,LEFT(LEFT(R$3,4),4),'[6]白单流水  导入新模板'!$K:$K,$C232)</f>
        <v>0</v>
      </c>
      <c r="S232" s="48">
        <f>SUMIFS('[6]白单流水  导入新模板'!$S:$S,'[6]白单流水  导入新模板'!$C:$C,$A$2,'[6]白单流水  导入新模板'!$AF:$AF,$C$221,'[6]白单流水  导入新模板'!$AB:$AB,LEFT(LEFT(S$3,4),4),'[6]白单流水  导入新模板'!$K:$K,$C232)</f>
        <v>0</v>
      </c>
      <c r="T232" s="48">
        <f>SUMIFS('[6]白单流水  导入新模板'!$S:$S,'[6]白单流水  导入新模板'!$C:$C,$A$2,'[6]白单流水  导入新模板'!$AF:$AF,$C$221,'[6]白单流水  导入新模板'!$AB:$AB,LEFT(LEFT(T$3,4),4),'[6]白单流水  导入新模板'!$K:$K,$C232)</f>
        <v>0</v>
      </c>
      <c r="U232" s="48">
        <f>SUMIFS('[6]白单流水  导入新模板'!$S:$S,'[6]白单流水  导入新模板'!$C:$C,$A$2,'[6]白单流水  导入新模板'!$AF:$AF,$C$221,'[6]白单流水  导入新模板'!$AB:$AB,LEFT(LEFT(U$3,4),4),'[6]白单流水  导入新模板'!$K:$K,$C232)</f>
        <v>0</v>
      </c>
      <c r="V232" s="48">
        <f>SUMIFS('[6]白单流水  导入新模板'!$S:$S,'[6]白单流水  导入新模板'!$C:$C,$A$2,'[6]白单流水  导入新模板'!$AF:$AF,$C$221,'[6]白单流水  导入新模板'!$AB:$AB,LEFT(LEFT(V$3,4),4),'[6]白单流水  导入新模板'!$K:$K,$C232)</f>
        <v>0</v>
      </c>
      <c r="W232" s="48">
        <f>SUMIFS('[6]白单流水  导入新模板'!$S:$S,'[6]白单流水  导入新模板'!$C:$C,$A$2,'[6]白单流水  导入新模板'!$AF:$AF,$C$221,'[6]白单流水  导入新模板'!$AB:$AB,LEFT(LEFT(W$3,4),4),'[6]白单流水  导入新模板'!$K:$K,$C232)</f>
        <v>0</v>
      </c>
      <c r="X232" s="48">
        <f>SUMIFS('[6]白单流水  导入新模板'!$S:$S,'[6]白单流水  导入新模板'!$C:$C,$A$2,'[6]白单流水  导入新模板'!$AF:$AF,$C$221,'[6]白单流水  导入新模板'!$AB:$AB,LEFT(LEFT(X$3,4),4),'[6]白单流水  导入新模板'!$K:$K,$C232)</f>
        <v>0</v>
      </c>
      <c r="Y232" s="48">
        <f>SUMIFS('[6]白单流水  导入新模板'!$S:$S,'[6]白单流水  导入新模板'!$C:$C,$A$2,'[6]白单流水  导入新模板'!$AF:$AF,$C$221,'[6]白单流水  导入新模板'!$AB:$AB,LEFT(LEFT(Y$3,4),4),'[6]白单流水  导入新模板'!$K:$K,$C232)</f>
        <v>0</v>
      </c>
      <c r="Z232" s="48">
        <f>SUMIFS('[6]白单流水  导入新模板'!$S:$S,'[6]白单流水  导入新模板'!$C:$C,$A$2,'[6]白单流水  导入新模板'!$AF:$AF,$C$221,'[6]白单流水  导入新模板'!$AB:$AB,LEFT(LEFT(Z$3,4),4),'[6]白单流水  导入新模板'!$K:$K,$C232)</f>
        <v>0</v>
      </c>
      <c r="AA232" s="48">
        <f>SUMIFS('[6]白单流水  导入新模板'!$S:$S,'[6]白单流水  导入新模板'!$C:$C,$A$2,'[6]白单流水  导入新模板'!$AF:$AF,$C$221,'[6]白单流水  导入新模板'!$AB:$AB,LEFT(LEFT(AA$3,4),4),'[6]白单流水  导入新模板'!$K:$K,$C232)</f>
        <v>0</v>
      </c>
      <c r="AB232" s="48">
        <f>SUMIFS('[6]白单流水  导入新模板'!$S:$S,'[6]白单流水  导入新模板'!$C:$C,$A$2,'[6]白单流水  导入新模板'!$AF:$AF,$C$221,'[6]白单流水  导入新模板'!$AB:$AB,LEFT(LEFT(AB$3,4),4),'[6]白单流水  导入新模板'!$K:$K,$C232)</f>
        <v>0</v>
      </c>
      <c r="AC232" s="48">
        <f>SUMIFS('[6]白单流水  导入新模板'!$S:$S,'[6]白单流水  导入新模板'!$C:$C,$A$2,'[6]白单流水  导入新模板'!$AF:$AF,$C$221,'[6]白单流水  导入新模板'!$AB:$AB,LEFT(LEFT(AC$3,4),4),'[6]白单流水  导入新模板'!$K:$K,$C232)</f>
        <v>0</v>
      </c>
      <c r="AD232" s="72"/>
      <c r="AE232" s="53">
        <f>SUM(AH232:AS232)</f>
        <v>0</v>
      </c>
      <c r="AF232" s="54"/>
      <c r="AG232" s="55">
        <f>AD232-AE232-AF232</f>
        <v>0</v>
      </c>
      <c r="AH232" s="48">
        <f>SUMIFS('[6]白单流水  导入新模板'!$S:$S,'[6]白单流水  导入新模板'!$C:$C,$A$2,'[6]白单流水  导入新模板'!$AF:$AF,$C$221,'[6]白单流水  导入新模板'!$AA:$AA,AH$3,'[6]白单流水  导入新模板'!$K:$K,$C232)</f>
        <v>0</v>
      </c>
      <c r="AI232" s="48">
        <f>SUMIFS('[6]白单流水  导入新模板'!$S:$S,'[6]白单流水  导入新模板'!$C:$C,$A$2,'[6]白单流水  导入新模板'!$AF:$AF,$C$221,'[6]白单流水  导入新模板'!$AA:$AA,AI$3,'[6]白单流水  导入新模板'!$K:$K,$C232)</f>
        <v>0</v>
      </c>
      <c r="AJ232" s="48">
        <f>SUMIFS('[6]白单流水  导入新模板'!$S:$S,'[6]白单流水  导入新模板'!$C:$C,$A$2,'[6]白单流水  导入新模板'!$AF:$AF,$C$221,'[6]白单流水  导入新模板'!$AA:$AA,AJ$3,'[6]白单流水  导入新模板'!$K:$K,$C232)</f>
        <v>0</v>
      </c>
      <c r="AK232" s="48">
        <f>SUMIFS('[6]白单流水  导入新模板'!$S:$S,'[6]白单流水  导入新模板'!$C:$C,$A$2,'[6]白单流水  导入新模板'!$AF:$AF,$C$221,'[6]白单流水  导入新模板'!$AA:$AA,AK$3,'[6]白单流水  导入新模板'!$K:$K,$C232)</f>
        <v>0</v>
      </c>
      <c r="AL232" s="48">
        <f>SUMIFS('[6]白单流水  导入新模板'!$S:$S,'[6]白单流水  导入新模板'!$C:$C,$A$2,'[6]白单流水  导入新模板'!$AF:$AF,$C$221,'[6]白单流水  导入新模板'!$AA:$AA,AL$3,'[6]白单流水  导入新模板'!$K:$K,$C232)</f>
        <v>0</v>
      </c>
      <c r="AM232" s="48">
        <f>SUMIFS('[6]白单流水  导入新模板'!$S:$S,'[6]白单流水  导入新模板'!$C:$C,$A$2,'[6]白单流水  导入新模板'!$AF:$AF,$C$221,'[6]白单流水  导入新模板'!$AA:$AA,AM$3,'[6]白单流水  导入新模板'!$K:$K,$C232)</f>
        <v>0</v>
      </c>
      <c r="AN232" s="48">
        <f>SUMIFS('[6]白单流水  导入新模板'!$S:$S,'[6]白单流水  导入新模板'!$C:$C,$A$2,'[6]白单流水  导入新模板'!$AF:$AF,$C$221,'[6]白单流水  导入新模板'!$AA:$AA,AN$3,'[6]白单流水  导入新模板'!$K:$K,$C232)</f>
        <v>0</v>
      </c>
      <c r="AO232" s="48">
        <f>SUMIFS('[6]白单流水  导入新模板'!$S:$S,'[6]白单流水  导入新模板'!$C:$C,$A$2,'[6]白单流水  导入新模板'!$AF:$AF,$C$221,'[6]白单流水  导入新模板'!$AA:$AA,AO$3,'[6]白单流水  导入新模板'!$K:$K,$C232)</f>
        <v>0</v>
      </c>
      <c r="AP232" s="48">
        <f>SUMIFS('[6]白单流水  导入新模板'!$S:$S,'[6]白单流水  导入新模板'!$C:$C,$A$2,'[6]白单流水  导入新模板'!$AF:$AF,$C$221,'[6]白单流水  导入新模板'!$AA:$AA,AP$3,'[6]白单流水  导入新模板'!$K:$K,$C232)</f>
        <v>0</v>
      </c>
      <c r="AQ232" s="48">
        <f>SUMIFS('[6]白单流水  导入新模板'!$S:$S,'[6]白单流水  导入新模板'!$C:$C,$A$2,'[6]白单流水  导入新模板'!$AF:$AF,$C$221,'[6]白单流水  导入新模板'!$AA:$AA,AQ$3,'[6]白单流水  导入新模板'!$K:$K,$C232)</f>
        <v>0</v>
      </c>
      <c r="AR232" s="48">
        <f>SUMIFS('[6]白单流水  导入新模板'!$S:$S,'[6]白单流水  导入新模板'!$C:$C,$A$2,'[6]白单流水  导入新模板'!$AF:$AF,$C$221,'[6]白单流水  导入新模板'!$AA:$AA,AR$3,'[6]白单流水  导入新模板'!$K:$K,$C232)</f>
        <v>0</v>
      </c>
      <c r="AS232" s="48">
        <f>SUMIFS('[6]白单流水  导入新模板'!$S:$S,'[6]白单流水  导入新模板'!$C:$C,$A$2,'[6]白单流水  导入新模板'!$AF:$AF,$C$221,'[6]白单流水  导入新模板'!$AA:$AA,AS$3,'[6]白单流水  导入新模板'!$K:$K,$C232)</f>
        <v>0</v>
      </c>
      <c r="AT232" s="64"/>
    </row>
    <row r="233" ht="15.6" spans="1:46">
      <c r="A233" s="41"/>
      <c r="B233" s="62"/>
      <c r="C233" s="65" t="s">
        <v>69</v>
      </c>
      <c r="D233" s="43"/>
      <c r="E233" s="43"/>
      <c r="F233" s="63"/>
      <c r="G233" s="44"/>
      <c r="H233" s="44"/>
      <c r="I233" s="76">
        <f t="array" ref="I233">SUMPRODUCT(('[6]白单流水  导入新模板'!$C:$C=$A$2)*('[6]白单流水  导入新模板'!$AF:$AF=$C$221)*('[6]白单流水  导入新模板'!$K:$K="代收")*(ISNUMBER(FIND(LEFT($C233,4),'[6]白单流水  导入新模板'!$M:$M,1))),'[6]白单流水  导入新模板'!$S:$S)</f>
        <v>0</v>
      </c>
      <c r="J233" s="44"/>
      <c r="K233" s="43"/>
      <c r="L233" s="48">
        <f>SUMIFS('[6]白单流水  导入新模板'!$S:$S,'[6]白单流水  导入新模板'!$C:$C,$A$2,'[6]白单流水  导入新模板'!$AF:$AF,$C$221,'[6]白单流水  导入新模板'!$AB:$AB,LEFT(LEFT(L$3,4),4),'[6]白单流水  导入新模板'!$K:$K,$C233)</f>
        <v>0</v>
      </c>
      <c r="M233" s="48">
        <f>SUMIFS('[6]白单流水  导入新模板'!$S:$S,'[6]白单流水  导入新模板'!$C:$C,$A$2,'[6]白单流水  导入新模板'!$AF:$AF,$C$221,'[6]白单流水  导入新模板'!$AB:$AB,LEFT(LEFT(M$3,4),4),'[6]白单流水  导入新模板'!$K:$K,$C233)</f>
        <v>0</v>
      </c>
      <c r="N233" s="48">
        <f>SUMIFS('[6]白单流水  导入新模板'!$S:$S,'[6]白单流水  导入新模板'!$C:$C,$A$2,'[6]白单流水  导入新模板'!$AF:$AF,$C$221,'[6]白单流水  导入新模板'!$AB:$AB,LEFT(LEFT(N$3,4),4),'[6]白单流水  导入新模板'!$K:$K,$C233)</f>
        <v>0</v>
      </c>
      <c r="O233" s="48">
        <f>SUMIFS('[6]白单流水  导入新模板'!$S:$S,'[6]白单流水  导入新模板'!$C:$C,$A$2,'[6]白单流水  导入新模板'!$AF:$AF,$C$221,'[6]白单流水  导入新模板'!$AB:$AB,LEFT(LEFT(O$3,4),4),'[6]白单流水  导入新模板'!$K:$K,$C233)</f>
        <v>0</v>
      </c>
      <c r="P233" s="48">
        <f>SUMIFS('[6]白单流水  导入新模板'!$S:$S,'[6]白单流水  导入新模板'!$C:$C,$A$2,'[6]白单流水  导入新模板'!$AF:$AF,$C$221,'[6]白单流水  导入新模板'!$AB:$AB,LEFT(LEFT(P$3,4),4),'[6]白单流水  导入新模板'!$K:$K,$C233)</f>
        <v>0</v>
      </c>
      <c r="Q233" s="48">
        <f>SUMIFS('[6]白单流水  导入新模板'!$S:$S,'[6]白单流水  导入新模板'!$C:$C,$A$2,'[6]白单流水  导入新模板'!$AF:$AF,$C$221,'[6]白单流水  导入新模板'!$AB:$AB,LEFT(LEFT(Q$3,4),4),'[6]白单流水  导入新模板'!$K:$K,$C233)</f>
        <v>0</v>
      </c>
      <c r="R233" s="48">
        <f>SUMIFS('[6]白单流水  导入新模板'!$S:$S,'[6]白单流水  导入新模板'!$C:$C,$A$2,'[6]白单流水  导入新模板'!$AF:$AF,$C$221,'[6]白单流水  导入新模板'!$AB:$AB,LEFT(LEFT(R$3,4),4),'[6]白单流水  导入新模板'!$K:$K,$C233)</f>
        <v>0</v>
      </c>
      <c r="S233" s="48">
        <f>SUMIFS('[6]白单流水  导入新模板'!$S:$S,'[6]白单流水  导入新模板'!$C:$C,$A$2,'[6]白单流水  导入新模板'!$AF:$AF,$C$221,'[6]白单流水  导入新模板'!$AB:$AB,LEFT(LEFT(S$3,4),4),'[6]白单流水  导入新模板'!$K:$K,$C233)</f>
        <v>0</v>
      </c>
      <c r="T233" s="48">
        <f>SUMIFS('[6]白单流水  导入新模板'!$S:$S,'[6]白单流水  导入新模板'!$C:$C,$A$2,'[6]白单流水  导入新模板'!$AF:$AF,$C$221,'[6]白单流水  导入新模板'!$AB:$AB,LEFT(LEFT(T$3,4),4),'[6]白单流水  导入新模板'!$K:$K,$C233)</f>
        <v>0</v>
      </c>
      <c r="U233" s="48">
        <f>SUMIFS('[6]白单流水  导入新模板'!$S:$S,'[6]白单流水  导入新模板'!$C:$C,$A$2,'[6]白单流水  导入新模板'!$AF:$AF,$C$221,'[6]白单流水  导入新模板'!$AB:$AB,LEFT(LEFT(U$3,4),4),'[6]白单流水  导入新模板'!$K:$K,$C233)</f>
        <v>0</v>
      </c>
      <c r="V233" s="48">
        <f>SUMIFS('[6]白单流水  导入新模板'!$S:$S,'[6]白单流水  导入新模板'!$C:$C,$A$2,'[6]白单流水  导入新模板'!$AF:$AF,$C$221,'[6]白单流水  导入新模板'!$AB:$AB,LEFT(LEFT(V$3,4),4),'[6]白单流水  导入新模板'!$K:$K,$C233)</f>
        <v>0</v>
      </c>
      <c r="W233" s="48">
        <f>SUMIFS('[6]白单流水  导入新模板'!$S:$S,'[6]白单流水  导入新模板'!$C:$C,$A$2,'[6]白单流水  导入新模板'!$AF:$AF,$C$221,'[6]白单流水  导入新模板'!$AB:$AB,LEFT(LEFT(W$3,4),4),'[6]白单流水  导入新模板'!$K:$K,$C233)</f>
        <v>0</v>
      </c>
      <c r="X233" s="48">
        <f>SUMIFS('[6]白单流水  导入新模板'!$S:$S,'[6]白单流水  导入新模板'!$C:$C,$A$2,'[6]白单流水  导入新模板'!$AF:$AF,$C$221,'[6]白单流水  导入新模板'!$AB:$AB,LEFT(LEFT(X$3,4),4),'[6]白单流水  导入新模板'!$K:$K,$C233)</f>
        <v>0</v>
      </c>
      <c r="Y233" s="48">
        <f>SUMIFS('[6]白单流水  导入新模板'!$S:$S,'[6]白单流水  导入新模板'!$C:$C,$A$2,'[6]白单流水  导入新模板'!$AF:$AF,$C$221,'[6]白单流水  导入新模板'!$AB:$AB,LEFT(LEFT(Y$3,4),4),'[6]白单流水  导入新模板'!$K:$K,$C233)</f>
        <v>0</v>
      </c>
      <c r="Z233" s="48">
        <f>SUMIFS('[6]白单流水  导入新模板'!$S:$S,'[6]白单流水  导入新模板'!$C:$C,$A$2,'[6]白单流水  导入新模板'!$AF:$AF,$C$221,'[6]白单流水  导入新模板'!$AB:$AB,LEFT(LEFT(Z$3,4),4),'[6]白单流水  导入新模板'!$K:$K,$C233)</f>
        <v>0</v>
      </c>
      <c r="AA233" s="48">
        <f>SUMIFS('[6]白单流水  导入新模板'!$S:$S,'[6]白单流水  导入新模板'!$C:$C,$A$2,'[6]白单流水  导入新模板'!$AF:$AF,$C$221,'[6]白单流水  导入新模板'!$AB:$AB,LEFT(LEFT(AA$3,4),4),'[6]白单流水  导入新模板'!$K:$K,$C233)</f>
        <v>0</v>
      </c>
      <c r="AB233" s="48">
        <f>SUMIFS('[6]白单流水  导入新模板'!$S:$S,'[6]白单流水  导入新模板'!$C:$C,$A$2,'[6]白单流水  导入新模板'!$AF:$AF,$C$221,'[6]白单流水  导入新模板'!$AB:$AB,LEFT(LEFT(AB$3,4),4),'[6]白单流水  导入新模板'!$K:$K,$C233)</f>
        <v>0</v>
      </c>
      <c r="AC233" s="48">
        <f>SUMIFS('[6]白单流水  导入新模板'!$S:$S,'[6]白单流水  导入新模板'!$C:$C,$A$2,'[6]白单流水  导入新模板'!$AF:$AF,$C$221,'[6]白单流水  导入新模板'!$AB:$AB,LEFT(LEFT(AC$3,4),4),'[6]白单流水  导入新模板'!$K:$K,$C233)</f>
        <v>0</v>
      </c>
      <c r="AD233" s="72"/>
      <c r="AE233" s="53">
        <f>SUM(AH233:AS233)</f>
        <v>0</v>
      </c>
      <c r="AF233" s="54"/>
      <c r="AG233" s="55">
        <f>AD233-AE233-AF233</f>
        <v>0</v>
      </c>
      <c r="AH233" s="48">
        <f>SUMIFS('[6]白单流水  导入新模板'!$S:$S,'[6]白单流水  导入新模板'!$C:$C,$A$2,'[6]白单流水  导入新模板'!$AF:$AF,$C$221,'[6]白单流水  导入新模板'!$AA:$AA,AH$3,'[6]白单流水  导入新模板'!$K:$K,$C233)</f>
        <v>0</v>
      </c>
      <c r="AI233" s="48">
        <f>SUMIFS('[6]白单流水  导入新模板'!$S:$S,'[6]白单流水  导入新模板'!$C:$C,$A$2,'[6]白单流水  导入新模板'!$AF:$AF,$C$221,'[6]白单流水  导入新模板'!$AA:$AA,AI$3,'[6]白单流水  导入新模板'!$K:$K,$C233)</f>
        <v>0</v>
      </c>
      <c r="AJ233" s="48">
        <f>SUMIFS('[6]白单流水  导入新模板'!$S:$S,'[6]白单流水  导入新模板'!$C:$C,$A$2,'[6]白单流水  导入新模板'!$AF:$AF,$C$221,'[6]白单流水  导入新模板'!$AA:$AA,AJ$3,'[6]白单流水  导入新模板'!$K:$K,$C233)</f>
        <v>0</v>
      </c>
      <c r="AK233" s="48">
        <f>SUMIFS('[6]白单流水  导入新模板'!$S:$S,'[6]白单流水  导入新模板'!$C:$C,$A$2,'[6]白单流水  导入新模板'!$AF:$AF,$C$221,'[6]白单流水  导入新模板'!$AA:$AA,AK$3,'[6]白单流水  导入新模板'!$K:$K,$C233)</f>
        <v>0</v>
      </c>
      <c r="AL233" s="48">
        <f>SUMIFS('[6]白单流水  导入新模板'!$S:$S,'[6]白单流水  导入新模板'!$C:$C,$A$2,'[6]白单流水  导入新模板'!$AF:$AF,$C$221,'[6]白单流水  导入新模板'!$AA:$AA,AL$3,'[6]白单流水  导入新模板'!$K:$K,$C233)</f>
        <v>0</v>
      </c>
      <c r="AM233" s="48">
        <f>SUMIFS('[6]白单流水  导入新模板'!$S:$S,'[6]白单流水  导入新模板'!$C:$C,$A$2,'[6]白单流水  导入新模板'!$AF:$AF,$C$221,'[6]白单流水  导入新模板'!$AA:$AA,AM$3,'[6]白单流水  导入新模板'!$K:$K,$C233)</f>
        <v>0</v>
      </c>
      <c r="AN233" s="48">
        <f>SUMIFS('[6]白单流水  导入新模板'!$S:$S,'[6]白单流水  导入新模板'!$C:$C,$A$2,'[6]白单流水  导入新模板'!$AF:$AF,$C$221,'[6]白单流水  导入新模板'!$AA:$AA,AN$3,'[6]白单流水  导入新模板'!$K:$K,$C233)</f>
        <v>0</v>
      </c>
      <c r="AO233" s="48">
        <f>SUMIFS('[6]白单流水  导入新模板'!$S:$S,'[6]白单流水  导入新模板'!$C:$C,$A$2,'[6]白单流水  导入新模板'!$AF:$AF,$C$221,'[6]白单流水  导入新模板'!$AA:$AA,AO$3,'[6]白单流水  导入新模板'!$K:$K,$C233)</f>
        <v>0</v>
      </c>
      <c r="AP233" s="48">
        <f>SUMIFS('[6]白单流水  导入新模板'!$S:$S,'[6]白单流水  导入新模板'!$C:$C,$A$2,'[6]白单流水  导入新模板'!$AF:$AF,$C$221,'[6]白单流水  导入新模板'!$AA:$AA,AP$3,'[6]白单流水  导入新模板'!$K:$K,$C233)</f>
        <v>0</v>
      </c>
      <c r="AQ233" s="48">
        <f>SUMIFS('[6]白单流水  导入新模板'!$S:$S,'[6]白单流水  导入新模板'!$C:$C,$A$2,'[6]白单流水  导入新模板'!$AF:$AF,$C$221,'[6]白单流水  导入新模板'!$AA:$AA,AQ$3,'[6]白单流水  导入新模板'!$K:$K,$C233)</f>
        <v>0</v>
      </c>
      <c r="AR233" s="48">
        <f>SUMIFS('[6]白单流水  导入新模板'!$S:$S,'[6]白单流水  导入新模板'!$C:$C,$A$2,'[6]白单流水  导入新模板'!$AF:$AF,$C$221,'[6]白单流水  导入新模板'!$AA:$AA,AR$3,'[6]白单流水  导入新模板'!$K:$K,$C233)</f>
        <v>0</v>
      </c>
      <c r="AS233" s="48">
        <f>SUMIFS('[6]白单流水  导入新模板'!$S:$S,'[6]白单流水  导入新模板'!$C:$C,$A$2,'[6]白单流水  导入新模板'!$AF:$AF,$C$221,'[6]白单流水  导入新模板'!$AA:$AA,AS$3,'[6]白单流水  导入新模板'!$K:$K,$C233)</f>
        <v>0</v>
      </c>
      <c r="AT233" s="64"/>
    </row>
    <row r="234" ht="15.6" spans="1:46">
      <c r="A234" s="73"/>
      <c r="B234" s="62"/>
      <c r="C234" s="65" t="s">
        <v>70</v>
      </c>
      <c r="D234" s="66"/>
      <c r="E234" s="66"/>
      <c r="F234" s="67"/>
      <c r="G234" s="68"/>
      <c r="H234" s="68"/>
      <c r="I234" s="76">
        <f t="array" ref="I234">SUMPRODUCT(('[6]白单流水  导入新模板'!$C:$C=$A$2)*('[6]白单流水  导入新模板'!$AF:$AF=$C$221)*('[6]白单流水  导入新模板'!$K:$K="代收")*(ISNUMBER(FIND(LEFT($C234,4),'[6]白单流水  导入新模板'!$M:$M,1))),'[6]白单流水  导入新模板'!$S:$S)</f>
        <v>0</v>
      </c>
      <c r="J234" s="68"/>
      <c r="K234" s="66"/>
      <c r="L234" s="48">
        <f>SUMIFS('[6]白单流水  导入新模板'!$S:$S,'[6]白单流水  导入新模板'!$C:$C,$A$2,'[6]白单流水  导入新模板'!$AF:$AF,$C$221,'[6]白单流水  导入新模板'!$AB:$AB,LEFT(LEFT(L$3,4),4),'[6]白单流水  导入新模板'!$K:$K,$C234)</f>
        <v>0</v>
      </c>
      <c r="M234" s="48">
        <f>SUMIFS('[6]白单流水  导入新模板'!$S:$S,'[6]白单流水  导入新模板'!$C:$C,$A$2,'[6]白单流水  导入新模板'!$AF:$AF,$C$221,'[6]白单流水  导入新模板'!$AB:$AB,LEFT(LEFT(M$3,4),4),'[6]白单流水  导入新模板'!$K:$K,$C234)</f>
        <v>0</v>
      </c>
      <c r="N234" s="48">
        <f>SUMIFS('[6]白单流水  导入新模板'!$S:$S,'[6]白单流水  导入新模板'!$C:$C,$A$2,'[6]白单流水  导入新模板'!$AF:$AF,$C$221,'[6]白单流水  导入新模板'!$AB:$AB,LEFT(LEFT(N$3,4),4),'[6]白单流水  导入新模板'!$K:$K,$C234)</f>
        <v>0</v>
      </c>
      <c r="O234" s="48">
        <f>SUMIFS('[6]白单流水  导入新模板'!$S:$S,'[6]白单流水  导入新模板'!$C:$C,$A$2,'[6]白单流水  导入新模板'!$AF:$AF,$C$221,'[6]白单流水  导入新模板'!$AB:$AB,LEFT(LEFT(O$3,4),4),'[6]白单流水  导入新模板'!$K:$K,$C234)</f>
        <v>0</v>
      </c>
      <c r="P234" s="48">
        <f>SUMIFS('[6]白单流水  导入新模板'!$S:$S,'[6]白单流水  导入新模板'!$C:$C,$A$2,'[6]白单流水  导入新模板'!$AF:$AF,$C$221,'[6]白单流水  导入新模板'!$AB:$AB,LEFT(LEFT(P$3,4),4),'[6]白单流水  导入新模板'!$K:$K,$C234)</f>
        <v>0</v>
      </c>
      <c r="Q234" s="48">
        <f>SUMIFS('[6]白单流水  导入新模板'!$S:$S,'[6]白单流水  导入新模板'!$C:$C,$A$2,'[6]白单流水  导入新模板'!$AF:$AF,$C$221,'[6]白单流水  导入新模板'!$AB:$AB,LEFT(LEFT(Q$3,4),4),'[6]白单流水  导入新模板'!$K:$K,$C234)</f>
        <v>0</v>
      </c>
      <c r="R234" s="48">
        <f>SUMIFS('[6]白单流水  导入新模板'!$S:$S,'[6]白单流水  导入新模板'!$C:$C,$A$2,'[6]白单流水  导入新模板'!$AF:$AF,$C$221,'[6]白单流水  导入新模板'!$AB:$AB,LEFT(LEFT(R$3,4),4),'[6]白单流水  导入新模板'!$K:$K,$C234)</f>
        <v>0</v>
      </c>
      <c r="S234" s="48">
        <f>SUMIFS('[6]白单流水  导入新模板'!$S:$S,'[6]白单流水  导入新模板'!$C:$C,$A$2,'[6]白单流水  导入新模板'!$AF:$AF,$C$221,'[6]白单流水  导入新模板'!$AB:$AB,LEFT(LEFT(S$3,4),4),'[6]白单流水  导入新模板'!$K:$K,$C234)</f>
        <v>0</v>
      </c>
      <c r="T234" s="48">
        <f>SUMIFS('[6]白单流水  导入新模板'!$S:$S,'[6]白单流水  导入新模板'!$C:$C,$A$2,'[6]白单流水  导入新模板'!$AF:$AF,$C$221,'[6]白单流水  导入新模板'!$AB:$AB,LEFT(LEFT(T$3,4),4),'[6]白单流水  导入新模板'!$K:$K,$C234)</f>
        <v>0</v>
      </c>
      <c r="U234" s="48">
        <f>SUMIFS('[6]白单流水  导入新模板'!$S:$S,'[6]白单流水  导入新模板'!$C:$C,$A$2,'[6]白单流水  导入新模板'!$AF:$AF,$C$221,'[6]白单流水  导入新模板'!$AB:$AB,LEFT(LEFT(U$3,4),4),'[6]白单流水  导入新模板'!$K:$K,$C234)</f>
        <v>0</v>
      </c>
      <c r="V234" s="48">
        <f>SUMIFS('[6]白单流水  导入新模板'!$S:$S,'[6]白单流水  导入新模板'!$C:$C,$A$2,'[6]白单流水  导入新模板'!$AF:$AF,$C$221,'[6]白单流水  导入新模板'!$AB:$AB,LEFT(LEFT(V$3,4),4),'[6]白单流水  导入新模板'!$K:$K,$C234)</f>
        <v>0</v>
      </c>
      <c r="W234" s="48">
        <f>SUMIFS('[6]白单流水  导入新模板'!$S:$S,'[6]白单流水  导入新模板'!$C:$C,$A$2,'[6]白单流水  导入新模板'!$AF:$AF,$C$221,'[6]白单流水  导入新模板'!$AB:$AB,LEFT(LEFT(W$3,4),4),'[6]白单流水  导入新模板'!$K:$K,$C234)</f>
        <v>0</v>
      </c>
      <c r="X234" s="48">
        <f>SUMIFS('[6]白单流水  导入新模板'!$S:$S,'[6]白单流水  导入新模板'!$C:$C,$A$2,'[6]白单流水  导入新模板'!$AF:$AF,$C$221,'[6]白单流水  导入新模板'!$AB:$AB,LEFT(LEFT(X$3,4),4),'[6]白单流水  导入新模板'!$K:$K,$C234)</f>
        <v>12733.33</v>
      </c>
      <c r="Y234" s="48">
        <f>SUMIFS('[6]白单流水  导入新模板'!$S:$S,'[6]白单流水  导入新模板'!$C:$C,$A$2,'[6]白单流水  导入新模板'!$AF:$AF,$C$221,'[6]白单流水  导入新模板'!$AB:$AB,LEFT(LEFT(Y$3,4),4),'[6]白单流水  导入新模板'!$K:$K,$C234)</f>
        <v>35983.34</v>
      </c>
      <c r="Z234" s="48">
        <f>SUMIFS('[6]白单流水  导入新模板'!$S:$S,'[6]白单流水  导入新模板'!$C:$C,$A$2,'[6]白单流水  导入新模板'!$AF:$AF,$C$221,'[6]白单流水  导入新模板'!$AB:$AB,LEFT(LEFT(Z$3,4),4),'[6]白单流水  导入新模板'!$K:$K,$C234)</f>
        <v>0</v>
      </c>
      <c r="AA234" s="48">
        <f>SUMIFS('[6]白单流水  导入新模板'!$S:$S,'[6]白单流水  导入新模板'!$C:$C,$A$2,'[6]白单流水  导入新模板'!$AF:$AF,$C$221,'[6]白单流水  导入新模板'!$AB:$AB,LEFT(LEFT(AA$3,4),4),'[6]白单流水  导入新模板'!$K:$K,$C234)</f>
        <v>0</v>
      </c>
      <c r="AB234" s="48">
        <f>SUMIFS('[6]白单流水  导入新模板'!$S:$S,'[6]白单流水  导入新模板'!$C:$C,$A$2,'[6]白单流水  导入新模板'!$AF:$AF,$C$221,'[6]白单流水  导入新模板'!$AB:$AB,LEFT(LEFT(AB$3,4),4),'[6]白单流水  导入新模板'!$K:$K,$C234)</f>
        <v>0</v>
      </c>
      <c r="AC234" s="48">
        <f>SUMIFS('[6]白单流水  导入新模板'!$S:$S,'[6]白单流水  导入新模板'!$C:$C,$A$2,'[6]白单流水  导入新模板'!$AF:$AF,$C$221,'[6]白单流水  导入新模板'!$AB:$AB,LEFT(LEFT(AC$3,4),4),'[6]白单流水  导入新模板'!$K:$K,$C234)</f>
        <v>0</v>
      </c>
      <c r="AD234" s="74"/>
      <c r="AE234" s="53">
        <f>SUM(AH234:AS234)</f>
        <v>0</v>
      </c>
      <c r="AF234" s="54"/>
      <c r="AG234" s="55">
        <f>AD234-AE234-AF234</f>
        <v>0</v>
      </c>
      <c r="AH234" s="48">
        <f>SUMIFS('[6]白单流水  导入新模板'!$S:$S,'[6]白单流水  导入新模板'!$C:$C,$A$2,'[6]白单流水  导入新模板'!$AF:$AF,$C$221,'[6]白单流水  导入新模板'!$AA:$AA,AH$3,'[6]白单流水  导入新模板'!$K:$K,$C234)</f>
        <v>0</v>
      </c>
      <c r="AI234" s="48">
        <f>SUMIFS('[6]白单流水  导入新模板'!$S:$S,'[6]白单流水  导入新模板'!$C:$C,$A$2,'[6]白单流水  导入新模板'!$AF:$AF,$C$221,'[6]白单流水  导入新模板'!$AA:$AA,AI$3,'[6]白单流水  导入新模板'!$K:$K,$C234)</f>
        <v>0</v>
      </c>
      <c r="AJ234" s="48">
        <f>SUMIFS('[6]白单流水  导入新模板'!$S:$S,'[6]白单流水  导入新模板'!$C:$C,$A$2,'[6]白单流水  导入新模板'!$AF:$AF,$C$221,'[6]白单流水  导入新模板'!$AA:$AA,AJ$3,'[6]白单流水  导入新模板'!$K:$K,$C234)</f>
        <v>0</v>
      </c>
      <c r="AK234" s="48">
        <f>SUMIFS('[6]白单流水  导入新模板'!$S:$S,'[6]白单流水  导入新模板'!$C:$C,$A$2,'[6]白单流水  导入新模板'!$AF:$AF,$C$221,'[6]白单流水  导入新模板'!$AA:$AA,AK$3,'[6]白单流水  导入新模板'!$K:$K,$C234)</f>
        <v>0</v>
      </c>
      <c r="AL234" s="48">
        <f>SUMIFS('[6]白单流水  导入新模板'!$S:$S,'[6]白单流水  导入新模板'!$C:$C,$A$2,'[6]白单流水  导入新模板'!$AF:$AF,$C$221,'[6]白单流水  导入新模板'!$AA:$AA,AL$3,'[6]白单流水  导入新模板'!$K:$K,$C234)</f>
        <v>0</v>
      </c>
      <c r="AM234" s="48">
        <f>SUMIFS('[6]白单流水  导入新模板'!$S:$S,'[6]白单流水  导入新模板'!$C:$C,$A$2,'[6]白单流水  导入新模板'!$AF:$AF,$C$221,'[6]白单流水  导入新模板'!$AA:$AA,AM$3,'[6]白单流水  导入新模板'!$K:$K,$C234)</f>
        <v>0</v>
      </c>
      <c r="AN234" s="48">
        <f>SUMIFS('[6]白单流水  导入新模板'!$S:$S,'[6]白单流水  导入新模板'!$C:$C,$A$2,'[6]白单流水  导入新模板'!$AF:$AF,$C$221,'[6]白单流水  导入新模板'!$AA:$AA,AN$3,'[6]白单流水  导入新模板'!$K:$K,$C234)</f>
        <v>0</v>
      </c>
      <c r="AO234" s="48">
        <f>SUMIFS('[6]白单流水  导入新模板'!$S:$S,'[6]白单流水  导入新模板'!$C:$C,$A$2,'[6]白单流水  导入新模板'!$AF:$AF,$C$221,'[6]白单流水  导入新模板'!$AA:$AA,AO$3,'[6]白单流水  导入新模板'!$K:$K,$C234)</f>
        <v>0</v>
      </c>
      <c r="AP234" s="48">
        <f>SUMIFS('[6]白单流水  导入新模板'!$S:$S,'[6]白单流水  导入新模板'!$C:$C,$A$2,'[6]白单流水  导入新模板'!$AF:$AF,$C$221,'[6]白单流水  导入新模板'!$AA:$AA,AP$3,'[6]白单流水  导入新模板'!$K:$K,$C234)</f>
        <v>0</v>
      </c>
      <c r="AQ234" s="48">
        <f>SUMIFS('[6]白单流水  导入新模板'!$S:$S,'[6]白单流水  导入新模板'!$C:$C,$A$2,'[6]白单流水  导入新模板'!$AF:$AF,$C$221,'[6]白单流水  导入新模板'!$AA:$AA,AQ$3,'[6]白单流水  导入新模板'!$K:$K,$C234)</f>
        <v>0</v>
      </c>
      <c r="AR234" s="48">
        <f>SUMIFS('[6]白单流水  导入新模板'!$S:$S,'[6]白单流水  导入新模板'!$C:$C,$A$2,'[6]白单流水  导入新模板'!$AF:$AF,$C$221,'[6]白单流水  导入新模板'!$AA:$AA,AR$3,'[6]白单流水  导入新模板'!$K:$K,$C234)</f>
        <v>0</v>
      </c>
      <c r="AS234" s="48">
        <f>SUMIFS('[6]白单流水  导入新模板'!$S:$S,'[6]白单流水  导入新模板'!$C:$C,$A$2,'[6]白单流水  导入新模板'!$AF:$AF,$C$221,'[6]白单流水  导入新模板'!$AA:$AA,AS$3,'[6]白单流水  导入新模板'!$K:$K,$C234)</f>
        <v>0</v>
      </c>
      <c r="AT234" s="69"/>
    </row>
    <row r="235" ht="15.6" spans="1:46">
      <c r="A235" s="73"/>
      <c r="B235" s="62"/>
      <c r="C235" s="65" t="s">
        <v>71</v>
      </c>
      <c r="D235" s="66"/>
      <c r="E235" s="66"/>
      <c r="F235" s="67"/>
      <c r="G235" s="68"/>
      <c r="H235" s="68"/>
      <c r="I235" s="51">
        <f t="array" ref="I235">SUMPRODUCT(('[6]白单流水  导入新模板'!$C:$C=$A$2)*('[6]白单流水  导入新模板'!$AF:$AF=$C$221)*('[6]白单流水  导入新模板'!$K:$K="代收")*(ISNUMBER(FIND(LEFT($C235,4),'[6]白单流水  导入新模板'!$M:$M,1))),'[6]白单流水  导入新模板'!$S:$S)</f>
        <v>0</v>
      </c>
      <c r="J235" s="68"/>
      <c r="K235" s="66"/>
      <c r="L235" s="48">
        <f>SUMIFS('[6]白单流水  导入新模板'!$S:$S,'[6]白单流水  导入新模板'!$C:$C,$A$2,'[6]白单流水  导入新模板'!$AF:$AF,$C$221,'[6]白单流水  导入新模板'!$AB:$AB,LEFT(LEFT(L$3,4),4),'[6]白单流水  导入新模板'!$K:$K,$C235)</f>
        <v>0</v>
      </c>
      <c r="M235" s="48">
        <f>SUMIFS('[6]白单流水  导入新模板'!$S:$S,'[6]白单流水  导入新模板'!$C:$C,$A$2,'[6]白单流水  导入新模板'!$AF:$AF,$C$221,'[6]白单流水  导入新模板'!$AB:$AB,LEFT(LEFT(M$3,4),4),'[6]白单流水  导入新模板'!$K:$K,$C235)</f>
        <v>0</v>
      </c>
      <c r="N235" s="48">
        <f>SUMIFS('[6]白单流水  导入新模板'!$S:$S,'[6]白单流水  导入新模板'!$C:$C,$A$2,'[6]白单流水  导入新模板'!$AF:$AF,$C$221,'[6]白单流水  导入新模板'!$AB:$AB,LEFT(LEFT(N$3,4),4),'[6]白单流水  导入新模板'!$K:$K,$C235)</f>
        <v>0</v>
      </c>
      <c r="O235" s="48">
        <f>SUMIFS('[6]白单流水  导入新模板'!$S:$S,'[6]白单流水  导入新模板'!$C:$C,$A$2,'[6]白单流水  导入新模板'!$AF:$AF,$C$221,'[6]白单流水  导入新模板'!$AB:$AB,LEFT(LEFT(O$3,4),4),'[6]白单流水  导入新模板'!$K:$K,$C235)</f>
        <v>0</v>
      </c>
      <c r="P235" s="48">
        <f>SUMIFS('[6]白单流水  导入新模板'!$S:$S,'[6]白单流水  导入新模板'!$C:$C,$A$2,'[6]白单流水  导入新模板'!$AF:$AF,$C$221,'[6]白单流水  导入新模板'!$AB:$AB,LEFT(LEFT(P$3,4),4),'[6]白单流水  导入新模板'!$K:$K,$C235)</f>
        <v>0</v>
      </c>
      <c r="Q235" s="48">
        <f>SUMIFS('[6]白单流水  导入新模板'!$S:$S,'[6]白单流水  导入新模板'!$C:$C,$A$2,'[6]白单流水  导入新模板'!$AF:$AF,$C$221,'[6]白单流水  导入新模板'!$AB:$AB,LEFT(LEFT(Q$3,4),4),'[6]白单流水  导入新模板'!$K:$K,$C235)</f>
        <v>0</v>
      </c>
      <c r="R235" s="48">
        <f>SUMIFS('[6]白单流水  导入新模板'!$S:$S,'[6]白单流水  导入新模板'!$C:$C,$A$2,'[6]白单流水  导入新模板'!$AF:$AF,$C$221,'[6]白单流水  导入新模板'!$AB:$AB,LEFT(LEFT(R$3,4),4),'[6]白单流水  导入新模板'!$K:$K,$C235)</f>
        <v>0</v>
      </c>
      <c r="S235" s="48">
        <f>SUMIFS('[6]白单流水  导入新模板'!$S:$S,'[6]白单流水  导入新模板'!$C:$C,$A$2,'[6]白单流水  导入新模板'!$AF:$AF,$C$221,'[6]白单流水  导入新模板'!$AB:$AB,LEFT(LEFT(S$3,4),4),'[6]白单流水  导入新模板'!$K:$K,$C235)</f>
        <v>0</v>
      </c>
      <c r="T235" s="48">
        <f>SUMIFS('[6]白单流水  导入新模板'!$S:$S,'[6]白单流水  导入新模板'!$C:$C,$A$2,'[6]白单流水  导入新模板'!$AF:$AF,$C$221,'[6]白单流水  导入新模板'!$AB:$AB,LEFT(LEFT(T$3,4),4),'[6]白单流水  导入新模板'!$K:$K,$C235)</f>
        <v>0</v>
      </c>
      <c r="U235" s="48">
        <f>SUMIFS('[6]白单流水  导入新模板'!$S:$S,'[6]白单流水  导入新模板'!$C:$C,$A$2,'[6]白单流水  导入新模板'!$AF:$AF,$C$221,'[6]白单流水  导入新模板'!$AB:$AB,LEFT(LEFT(U$3,4),4),'[6]白单流水  导入新模板'!$K:$K,$C235)</f>
        <v>0</v>
      </c>
      <c r="V235" s="48">
        <f>SUMIFS('[6]白单流水  导入新模板'!$S:$S,'[6]白单流水  导入新模板'!$C:$C,$A$2,'[6]白单流水  导入新模板'!$AF:$AF,$C$221,'[6]白单流水  导入新模板'!$AB:$AB,LEFT(LEFT(V$3,4),4),'[6]白单流水  导入新模板'!$K:$K,$C235)</f>
        <v>0</v>
      </c>
      <c r="W235" s="48">
        <f>SUMIFS('[6]白单流水  导入新模板'!$S:$S,'[6]白单流水  导入新模板'!$C:$C,$A$2,'[6]白单流水  导入新模板'!$AF:$AF,$C$221,'[6]白单流水  导入新模板'!$AB:$AB,LEFT(LEFT(W$3,4),4),'[6]白单流水  导入新模板'!$K:$K,$C235)</f>
        <v>0</v>
      </c>
      <c r="X235" s="48">
        <f>SUMIFS('[6]白单流水  导入新模板'!$S:$S,'[6]白单流水  导入新模板'!$C:$C,$A$2,'[6]白单流水  导入新模板'!$AF:$AF,$C$221,'[6]白单流水  导入新模板'!$AB:$AB,LEFT(LEFT(X$3,4),4),'[6]白单流水  导入新模板'!$K:$K,$C235)</f>
        <v>1066.67</v>
      </c>
      <c r="Y235" s="48">
        <f>SUMIFS('[6]白单流水  导入新模板'!$S:$S,'[6]白单流水  导入新模板'!$C:$C,$A$2,'[6]白单流水  导入新模板'!$AF:$AF,$C$221,'[6]白单流水  导入新模板'!$AB:$AB,LEFT(LEFT(Y$3,4),4),'[6]白单流水  导入新模板'!$K:$K,$C235)</f>
        <v>58524.99</v>
      </c>
      <c r="Z235" s="48">
        <f>SUMIFS('[6]白单流水  导入新模板'!$S:$S,'[6]白单流水  导入新模板'!$C:$C,$A$2,'[6]白单流水  导入新模板'!$AF:$AF,$C$221,'[6]白单流水  导入新模板'!$AB:$AB,LEFT(LEFT(Z$3,4),4),'[6]白单流水  导入新模板'!$K:$K,$C235)</f>
        <v>9591.67</v>
      </c>
      <c r="AA235" s="48">
        <f>SUMIFS('[6]白单流水  导入新模板'!$S:$S,'[6]白单流水  导入新模板'!$C:$C,$A$2,'[6]白单流水  导入新模板'!$AF:$AF,$C$221,'[6]白单流水  导入新模板'!$AB:$AB,LEFT(LEFT(AA$3,4),4),'[6]白单流水  导入新模板'!$K:$K,$C235)</f>
        <v>0</v>
      </c>
      <c r="AB235" s="48">
        <f>SUMIFS('[6]白单流水  导入新模板'!$S:$S,'[6]白单流水  导入新模板'!$C:$C,$A$2,'[6]白单流水  导入新模板'!$AF:$AF,$C$221,'[6]白单流水  导入新模板'!$AB:$AB,LEFT(LEFT(AB$3,4),4),'[6]白单流水  导入新模板'!$K:$K,$C235)</f>
        <v>0</v>
      </c>
      <c r="AC235" s="48">
        <f>SUMIFS('[6]白单流水  导入新模板'!$S:$S,'[6]白单流水  导入新模板'!$C:$C,$A$2,'[6]白单流水  导入新模板'!$AF:$AF,$C$221,'[6]白单流水  导入新模板'!$AB:$AB,LEFT(LEFT(AC$3,4),4),'[6]白单流水  导入新模板'!$K:$K,$C235)</f>
        <v>0</v>
      </c>
      <c r="AD235" s="74"/>
      <c r="AE235" s="53">
        <f>SUM(AH235:AS235)</f>
        <v>0</v>
      </c>
      <c r="AF235" s="54"/>
      <c r="AG235" s="55">
        <f>AD235-AE235-AF235</f>
        <v>0</v>
      </c>
      <c r="AH235" s="48">
        <f>SUMIFS('[6]白单流水  导入新模板'!$S:$S,'[6]白单流水  导入新模板'!$C:$C,$A$2,'[6]白单流水  导入新模板'!$AF:$AF,$C$221,'[6]白单流水  导入新模板'!$AA:$AA,AH$3,'[6]白单流水  导入新模板'!$K:$K,$C235)</f>
        <v>0</v>
      </c>
      <c r="AI235" s="48">
        <f>SUMIFS('[6]白单流水  导入新模板'!$S:$S,'[6]白单流水  导入新模板'!$C:$C,$A$2,'[6]白单流水  导入新模板'!$AF:$AF,$C$221,'[6]白单流水  导入新模板'!$AA:$AA,AI$3,'[6]白单流水  导入新模板'!$K:$K,$C235)</f>
        <v>0</v>
      </c>
      <c r="AJ235" s="48">
        <f>SUMIFS('[6]白单流水  导入新模板'!$S:$S,'[6]白单流水  导入新模板'!$C:$C,$A$2,'[6]白单流水  导入新模板'!$AF:$AF,$C$221,'[6]白单流水  导入新模板'!$AA:$AA,AJ$3,'[6]白单流水  导入新模板'!$K:$K,$C235)</f>
        <v>0</v>
      </c>
      <c r="AK235" s="48">
        <f>SUMIFS('[6]白单流水  导入新模板'!$S:$S,'[6]白单流水  导入新模板'!$C:$C,$A$2,'[6]白单流水  导入新模板'!$AF:$AF,$C$221,'[6]白单流水  导入新模板'!$AA:$AA,AK$3,'[6]白单流水  导入新模板'!$K:$K,$C235)</f>
        <v>0</v>
      </c>
      <c r="AL235" s="48">
        <f>SUMIFS('[6]白单流水  导入新模板'!$S:$S,'[6]白单流水  导入新模板'!$C:$C,$A$2,'[6]白单流水  导入新模板'!$AF:$AF,$C$221,'[6]白单流水  导入新模板'!$AA:$AA,AL$3,'[6]白单流水  导入新模板'!$K:$K,$C235)</f>
        <v>0</v>
      </c>
      <c r="AM235" s="48">
        <f>SUMIFS('[6]白单流水  导入新模板'!$S:$S,'[6]白单流水  导入新模板'!$C:$C,$A$2,'[6]白单流水  导入新模板'!$AF:$AF,$C$221,'[6]白单流水  导入新模板'!$AA:$AA,AM$3,'[6]白单流水  导入新模板'!$K:$K,$C235)</f>
        <v>0</v>
      </c>
      <c r="AN235" s="48">
        <f>SUMIFS('[6]白单流水  导入新模板'!$S:$S,'[6]白单流水  导入新模板'!$C:$C,$A$2,'[6]白单流水  导入新模板'!$AF:$AF,$C$221,'[6]白单流水  导入新模板'!$AA:$AA,AN$3,'[6]白单流水  导入新模板'!$K:$K,$C235)</f>
        <v>0</v>
      </c>
      <c r="AO235" s="48">
        <f>SUMIFS('[6]白单流水  导入新模板'!$S:$S,'[6]白单流水  导入新模板'!$C:$C,$A$2,'[6]白单流水  导入新模板'!$AF:$AF,$C$221,'[6]白单流水  导入新模板'!$AA:$AA,AO$3,'[6]白单流水  导入新模板'!$K:$K,$C235)</f>
        <v>0</v>
      </c>
      <c r="AP235" s="48">
        <f>SUMIFS('[6]白单流水  导入新模板'!$S:$S,'[6]白单流水  导入新模板'!$C:$C,$A$2,'[6]白单流水  导入新模板'!$AF:$AF,$C$221,'[6]白单流水  导入新模板'!$AA:$AA,AP$3,'[6]白单流水  导入新模板'!$K:$K,$C235)</f>
        <v>0</v>
      </c>
      <c r="AQ235" s="48">
        <f>SUMIFS('[6]白单流水  导入新模板'!$S:$S,'[6]白单流水  导入新模板'!$C:$C,$A$2,'[6]白单流水  导入新模板'!$AF:$AF,$C$221,'[6]白单流水  导入新模板'!$AA:$AA,AQ$3,'[6]白单流水  导入新模板'!$K:$K,$C235)</f>
        <v>0</v>
      </c>
      <c r="AR235" s="48">
        <f>SUMIFS('[6]白单流水  导入新模板'!$S:$S,'[6]白单流水  导入新模板'!$C:$C,$A$2,'[6]白单流水  导入新模板'!$AF:$AF,$C$221,'[6]白单流水  导入新模板'!$AA:$AA,AR$3,'[6]白单流水  导入新模板'!$K:$K,$C235)</f>
        <v>0</v>
      </c>
      <c r="AS235" s="48">
        <f>SUMIFS('[6]白单流水  导入新模板'!$S:$S,'[6]白单流水  导入新模板'!$C:$C,$A$2,'[6]白单流水  导入新模板'!$AF:$AF,$C$221,'[6]白单流水  导入新模板'!$AA:$AA,AS$3,'[6]白单流水  导入新模板'!$K:$K,$C235)</f>
        <v>0</v>
      </c>
      <c r="AT235" s="69"/>
    </row>
    <row r="236" ht="15.6" spans="1:46">
      <c r="A236" s="73"/>
      <c r="B236" s="62"/>
      <c r="C236" s="65" t="s">
        <v>72</v>
      </c>
      <c r="D236" s="52"/>
      <c r="E236" s="52"/>
      <c r="F236" s="59"/>
      <c r="G236" s="60"/>
      <c r="H236" s="60"/>
      <c r="I236" s="51">
        <f t="array" ref="I236">SUMPRODUCT(('[6]白单流水  导入新模板'!$C:$C=$A$2)*('[6]白单流水  导入新模板'!$AF:$AF=$C$221)*('[6]白单流水  导入新模板'!$K:$K="代收")*(ISNUMBER(FIND(LEFT($C236,4),'[6]白单流水  导入新模板'!$M:$M,1))),'[6]白单流水  导入新模板'!$S:$S)</f>
        <v>0</v>
      </c>
      <c r="J236" s="60"/>
      <c r="K236" s="52"/>
      <c r="L236" s="48">
        <f>SUMIFS('[6]白单流水  导入新模板'!$S:$S,'[6]白单流水  导入新模板'!$C:$C,$A$2,'[6]白单流水  导入新模板'!$AF:$AF,$C$221,'[6]白单流水  导入新模板'!$AB:$AB,LEFT(LEFT(L$3,4),4),'[6]白单流水  导入新模板'!$K:$K,$C236)</f>
        <v>0</v>
      </c>
      <c r="M236" s="48">
        <f>SUMIFS('[6]白单流水  导入新模板'!$S:$S,'[6]白单流水  导入新模板'!$C:$C,$A$2,'[6]白单流水  导入新模板'!$AF:$AF,$C$221,'[6]白单流水  导入新模板'!$AB:$AB,LEFT(LEFT(M$3,4),4),'[6]白单流水  导入新模板'!$K:$K,$C236)</f>
        <v>0</v>
      </c>
      <c r="N236" s="48">
        <f>SUMIFS('[6]白单流水  导入新模板'!$S:$S,'[6]白单流水  导入新模板'!$C:$C,$A$2,'[6]白单流水  导入新模板'!$AF:$AF,$C$221,'[6]白单流水  导入新模板'!$AB:$AB,LEFT(LEFT(N$3,4),4),'[6]白单流水  导入新模板'!$K:$K,$C236)</f>
        <v>0</v>
      </c>
      <c r="O236" s="48">
        <f>SUMIFS('[6]白单流水  导入新模板'!$S:$S,'[6]白单流水  导入新模板'!$C:$C,$A$2,'[6]白单流水  导入新模板'!$AF:$AF,$C$221,'[6]白单流水  导入新模板'!$AB:$AB,LEFT(LEFT(O$3,4),4),'[6]白单流水  导入新模板'!$K:$K,$C236)</f>
        <v>0</v>
      </c>
      <c r="P236" s="48">
        <f>SUMIFS('[6]白单流水  导入新模板'!$S:$S,'[6]白单流水  导入新模板'!$C:$C,$A$2,'[6]白单流水  导入新模板'!$AF:$AF,$C$221,'[6]白单流水  导入新模板'!$AB:$AB,LEFT(LEFT(P$3,4),4),'[6]白单流水  导入新模板'!$K:$K,$C236)</f>
        <v>0</v>
      </c>
      <c r="Q236" s="48">
        <f>SUMIFS('[6]白单流水  导入新模板'!$S:$S,'[6]白单流水  导入新模板'!$C:$C,$A$2,'[6]白单流水  导入新模板'!$AF:$AF,$C$221,'[6]白单流水  导入新模板'!$AB:$AB,LEFT(LEFT(Q$3,4),4),'[6]白单流水  导入新模板'!$K:$K,$C236)</f>
        <v>0</v>
      </c>
      <c r="R236" s="48">
        <f>SUMIFS('[6]白单流水  导入新模板'!$S:$S,'[6]白单流水  导入新模板'!$C:$C,$A$2,'[6]白单流水  导入新模板'!$AF:$AF,$C$221,'[6]白单流水  导入新模板'!$AB:$AB,LEFT(LEFT(R$3,4),4),'[6]白单流水  导入新模板'!$K:$K,$C236)</f>
        <v>0</v>
      </c>
      <c r="S236" s="48">
        <f>SUMIFS('[6]白单流水  导入新模板'!$S:$S,'[6]白单流水  导入新模板'!$C:$C,$A$2,'[6]白单流水  导入新模板'!$AF:$AF,$C$221,'[6]白单流水  导入新模板'!$AB:$AB,LEFT(LEFT(S$3,4),4),'[6]白单流水  导入新模板'!$K:$K,$C236)</f>
        <v>0</v>
      </c>
      <c r="T236" s="48">
        <f>SUMIFS('[6]白单流水  导入新模板'!$S:$S,'[6]白单流水  导入新模板'!$C:$C,$A$2,'[6]白单流水  导入新模板'!$AF:$AF,$C$221,'[6]白单流水  导入新模板'!$AB:$AB,LEFT(LEFT(T$3,4),4),'[6]白单流水  导入新模板'!$K:$K,$C236)</f>
        <v>0</v>
      </c>
      <c r="U236" s="48">
        <f>SUMIFS('[6]白单流水  导入新模板'!$S:$S,'[6]白单流水  导入新模板'!$C:$C,$A$2,'[6]白单流水  导入新模板'!$AF:$AF,$C$221,'[6]白单流水  导入新模板'!$AB:$AB,LEFT(LEFT(U$3,4),4),'[6]白单流水  导入新模板'!$K:$K,$C236)</f>
        <v>0</v>
      </c>
      <c r="V236" s="48">
        <f>SUMIFS('[6]白单流水  导入新模板'!$S:$S,'[6]白单流水  导入新模板'!$C:$C,$A$2,'[6]白单流水  导入新模板'!$AF:$AF,$C$221,'[6]白单流水  导入新模板'!$AB:$AB,LEFT(LEFT(V$3,4),4),'[6]白单流水  导入新模板'!$K:$K,$C236)</f>
        <v>0</v>
      </c>
      <c r="W236" s="48">
        <f>SUMIFS('[6]白单流水  导入新模板'!$S:$S,'[6]白单流水  导入新模板'!$C:$C,$A$2,'[6]白单流水  导入新模板'!$AF:$AF,$C$221,'[6]白单流水  导入新模板'!$AB:$AB,LEFT(LEFT(W$3,4),4),'[6]白单流水  导入新模板'!$K:$K,$C236)</f>
        <v>0</v>
      </c>
      <c r="X236" s="48">
        <f>SUMIFS('[6]白单流水  导入新模板'!$S:$S,'[6]白单流水  导入新模板'!$C:$C,$A$2,'[6]白单流水  导入新模板'!$AF:$AF,$C$221,'[6]白单流水  导入新模板'!$AB:$AB,LEFT(LEFT(X$3,4),4),'[6]白单流水  导入新模板'!$K:$K,$C236)</f>
        <v>0</v>
      </c>
      <c r="Y236" s="48">
        <f>SUMIFS('[6]白单流水  导入新模板'!$S:$S,'[6]白单流水  导入新模板'!$C:$C,$A$2,'[6]白单流水  导入新模板'!$AF:$AF,$C$221,'[6]白单流水  导入新模板'!$AB:$AB,LEFT(LEFT(Y$3,4),4),'[6]白单流水  导入新模板'!$K:$K,$C236)</f>
        <v>3566.67</v>
      </c>
      <c r="Z236" s="48">
        <f>SUMIFS('[6]白单流水  导入新模板'!$S:$S,'[6]白单流水  导入新模板'!$C:$C,$A$2,'[6]白单流水  导入新模板'!$AF:$AF,$C$221,'[6]白单流水  导入新模板'!$AB:$AB,LEFT(LEFT(Z$3,4),4),'[6]白单流水  导入新模板'!$K:$K,$C236)</f>
        <v>49675</v>
      </c>
      <c r="AA236" s="48">
        <f>SUMIFS('[6]白单流水  导入新模板'!$S:$S,'[6]白单流水  导入新模板'!$C:$C,$A$2,'[6]白单流水  导入新模板'!$AF:$AF,$C$221,'[6]白单流水  导入新模板'!$AB:$AB,LEFT(LEFT(AA$3,4),4),'[6]白单流水  导入新模板'!$K:$K,$C236)</f>
        <v>15691.66</v>
      </c>
      <c r="AB236" s="48">
        <f>SUMIFS('[6]白单流水  导入新模板'!$S:$S,'[6]白单流水  导入新模板'!$C:$C,$A$2,'[6]白单流水  导入新模板'!$AF:$AF,$C$221,'[6]白单流水  导入新模板'!$AB:$AB,LEFT(LEFT(AB$3,4),4),'[6]白单流水  导入新模板'!$K:$K,$C236)</f>
        <v>0</v>
      </c>
      <c r="AC236" s="48">
        <f>SUMIFS('[6]白单流水  导入新模板'!$S:$S,'[6]白单流水  导入新模板'!$C:$C,$A$2,'[6]白单流水  导入新模板'!$AF:$AF,$C$221,'[6]白单流水  导入新模板'!$AB:$AB,LEFT(LEFT(AC$3,4),4),'[6]白单流水  导入新模板'!$K:$K,$C236)</f>
        <v>0</v>
      </c>
      <c r="AD236" s="52"/>
      <c r="AE236" s="53">
        <f>SUM(AH236:AS236)</f>
        <v>0</v>
      </c>
      <c r="AF236" s="54"/>
      <c r="AG236" s="55">
        <f>AD236-AE236-AF236</f>
        <v>0</v>
      </c>
      <c r="AH236" s="48">
        <f>SUMIFS('[6]白单流水  导入新模板'!$S:$S,'[6]白单流水  导入新模板'!$C:$C,$A$2,'[6]白单流水  导入新模板'!$AF:$AF,$C$221,'[6]白单流水  导入新模板'!$AA:$AA,AH$3,'[6]白单流水  导入新模板'!$K:$K,$C236)</f>
        <v>0</v>
      </c>
      <c r="AI236" s="48">
        <f>SUMIFS('[6]白单流水  导入新模板'!$S:$S,'[6]白单流水  导入新模板'!$C:$C,$A$2,'[6]白单流水  导入新模板'!$AF:$AF,$C$221,'[6]白单流水  导入新模板'!$AA:$AA,AI$3,'[6]白单流水  导入新模板'!$K:$K,$C236)</f>
        <v>0</v>
      </c>
      <c r="AJ236" s="48">
        <f>SUMIFS('[6]白单流水  导入新模板'!$S:$S,'[6]白单流水  导入新模板'!$C:$C,$A$2,'[6]白单流水  导入新模板'!$AF:$AF,$C$221,'[6]白单流水  导入新模板'!$AA:$AA,AJ$3,'[6]白单流水  导入新模板'!$K:$K,$C236)</f>
        <v>0</v>
      </c>
      <c r="AK236" s="48">
        <f>SUMIFS('[6]白单流水  导入新模板'!$S:$S,'[6]白单流水  导入新模板'!$C:$C,$A$2,'[6]白单流水  导入新模板'!$AF:$AF,$C$221,'[6]白单流水  导入新模板'!$AA:$AA,AK$3,'[6]白单流水  导入新模板'!$K:$K,$C236)</f>
        <v>0</v>
      </c>
      <c r="AL236" s="48">
        <f>SUMIFS('[6]白单流水  导入新模板'!$S:$S,'[6]白单流水  导入新模板'!$C:$C,$A$2,'[6]白单流水  导入新模板'!$AF:$AF,$C$221,'[6]白单流水  导入新模板'!$AA:$AA,AL$3,'[6]白单流水  导入新模板'!$K:$K,$C236)</f>
        <v>0</v>
      </c>
      <c r="AM236" s="48">
        <f>SUMIFS('[6]白单流水  导入新模板'!$S:$S,'[6]白单流水  导入新模板'!$C:$C,$A$2,'[6]白单流水  导入新模板'!$AF:$AF,$C$221,'[6]白单流水  导入新模板'!$AA:$AA,AM$3,'[6]白单流水  导入新模板'!$K:$K,$C236)</f>
        <v>0</v>
      </c>
      <c r="AN236" s="48">
        <f>SUMIFS('[6]白单流水  导入新模板'!$S:$S,'[6]白单流水  导入新模板'!$C:$C,$A$2,'[6]白单流水  导入新模板'!$AF:$AF,$C$221,'[6]白单流水  导入新模板'!$AA:$AA,AN$3,'[6]白单流水  导入新模板'!$K:$K,$C236)</f>
        <v>0</v>
      </c>
      <c r="AO236" s="48">
        <f>SUMIFS('[6]白单流水  导入新模板'!$S:$S,'[6]白单流水  导入新模板'!$C:$C,$A$2,'[6]白单流水  导入新模板'!$AF:$AF,$C$221,'[6]白单流水  导入新模板'!$AA:$AA,AO$3,'[6]白单流水  导入新模板'!$K:$K,$C236)</f>
        <v>0</v>
      </c>
      <c r="AP236" s="48">
        <f>SUMIFS('[6]白单流水  导入新模板'!$S:$S,'[6]白单流水  导入新模板'!$C:$C,$A$2,'[6]白单流水  导入新模板'!$AF:$AF,$C$221,'[6]白单流水  导入新模板'!$AA:$AA,AP$3,'[6]白单流水  导入新模板'!$K:$K,$C236)</f>
        <v>0</v>
      </c>
      <c r="AQ236" s="48">
        <f>SUMIFS('[6]白单流水  导入新模板'!$S:$S,'[6]白单流水  导入新模板'!$C:$C,$A$2,'[6]白单流水  导入新模板'!$AF:$AF,$C$221,'[6]白单流水  导入新模板'!$AA:$AA,AQ$3,'[6]白单流水  导入新模板'!$K:$K,$C236)</f>
        <v>0</v>
      </c>
      <c r="AR236" s="48">
        <f>SUMIFS('[6]白单流水  导入新模板'!$S:$S,'[6]白单流水  导入新模板'!$C:$C,$A$2,'[6]白单流水  导入新模板'!$AF:$AF,$C$221,'[6]白单流水  导入新模板'!$AA:$AA,AR$3,'[6]白单流水  导入新模板'!$K:$K,$C236)</f>
        <v>0</v>
      </c>
      <c r="AS236" s="48">
        <f>SUMIFS('[6]白单流水  导入新模板'!$S:$S,'[6]白单流水  导入新模板'!$C:$C,$A$2,'[6]白单流水  导入新模板'!$AF:$AF,$C$221,'[6]白单流水  导入新模板'!$AA:$AA,AS$3,'[6]白单流水  导入新模板'!$K:$K,$C236)</f>
        <v>0</v>
      </c>
      <c r="AT236" s="56"/>
    </row>
    <row r="237" ht="15.6" spans="1:46">
      <c r="A237" s="73"/>
      <c r="B237" s="62"/>
      <c r="C237" s="65" t="s">
        <v>73</v>
      </c>
      <c r="D237" s="66"/>
      <c r="E237" s="66"/>
      <c r="F237" s="67"/>
      <c r="G237" s="68"/>
      <c r="H237" s="68"/>
      <c r="I237" s="51">
        <f t="array" ref="I237">SUMPRODUCT(('[6]白单流水  导入新模板'!$C:$C=$A$2)*('[6]白单流水  导入新模板'!$AF:$AF=$C$221)*('[6]白单流水  导入新模板'!$K:$K="代收")*(ISNUMBER(FIND(LEFT($C237,4),'[6]白单流水  导入新模板'!$M:$M,1))),'[6]白单流水  导入新模板'!$S:$S)</f>
        <v>0</v>
      </c>
      <c r="J237" s="68"/>
      <c r="K237" s="66"/>
      <c r="L237" s="48">
        <f>SUMIFS('[6]白单流水  导入新模板'!$S:$S,'[6]白单流水  导入新模板'!$C:$C,$A$2,'[6]白单流水  导入新模板'!$AF:$AF,$C$221,'[6]白单流水  导入新模板'!$AB:$AB,LEFT(LEFT(L$3,4),4),'[6]白单流水  导入新模板'!$K:$K,$C237)</f>
        <v>0</v>
      </c>
      <c r="M237" s="48">
        <f>SUMIFS('[6]白单流水  导入新模板'!$S:$S,'[6]白单流水  导入新模板'!$C:$C,$A$2,'[6]白单流水  导入新模板'!$AF:$AF,$C$221,'[6]白单流水  导入新模板'!$AB:$AB,LEFT(LEFT(M$3,4),4),'[6]白单流水  导入新模板'!$K:$K,$C237)</f>
        <v>0</v>
      </c>
      <c r="N237" s="48">
        <f>SUMIFS('[6]白单流水  导入新模板'!$S:$S,'[6]白单流水  导入新模板'!$C:$C,$A$2,'[6]白单流水  导入新模板'!$AF:$AF,$C$221,'[6]白单流水  导入新模板'!$AB:$AB,LEFT(LEFT(N$3,4),4),'[6]白单流水  导入新模板'!$K:$K,$C237)</f>
        <v>0</v>
      </c>
      <c r="O237" s="48">
        <f>SUMIFS('[6]白单流水  导入新模板'!$S:$S,'[6]白单流水  导入新模板'!$C:$C,$A$2,'[6]白单流水  导入新模板'!$AF:$AF,$C$221,'[6]白单流水  导入新模板'!$AB:$AB,LEFT(LEFT(O$3,4),4),'[6]白单流水  导入新模板'!$K:$K,$C237)</f>
        <v>0</v>
      </c>
      <c r="P237" s="48">
        <f>SUMIFS('[6]白单流水  导入新模板'!$S:$S,'[6]白单流水  导入新模板'!$C:$C,$A$2,'[6]白单流水  导入新模板'!$AF:$AF,$C$221,'[6]白单流水  导入新模板'!$AB:$AB,LEFT(LEFT(P$3,4),4),'[6]白单流水  导入新模板'!$K:$K,$C237)</f>
        <v>0</v>
      </c>
      <c r="Q237" s="48">
        <f>SUMIFS('[6]白单流水  导入新模板'!$S:$S,'[6]白单流水  导入新模板'!$C:$C,$A$2,'[6]白单流水  导入新模板'!$AF:$AF,$C$221,'[6]白单流水  导入新模板'!$AB:$AB,LEFT(LEFT(Q$3,4),4),'[6]白单流水  导入新模板'!$K:$K,$C237)</f>
        <v>0</v>
      </c>
      <c r="R237" s="48">
        <f>SUMIFS('[6]白单流水  导入新模板'!$S:$S,'[6]白单流水  导入新模板'!$C:$C,$A$2,'[6]白单流水  导入新模板'!$AF:$AF,$C$221,'[6]白单流水  导入新模板'!$AB:$AB,LEFT(LEFT(R$3,4),4),'[6]白单流水  导入新模板'!$K:$K,$C237)</f>
        <v>0</v>
      </c>
      <c r="S237" s="48">
        <f>SUMIFS('[6]白单流水  导入新模板'!$S:$S,'[6]白单流水  导入新模板'!$C:$C,$A$2,'[6]白单流水  导入新模板'!$AF:$AF,$C$221,'[6]白单流水  导入新模板'!$AB:$AB,LEFT(LEFT(S$3,4),4),'[6]白单流水  导入新模板'!$K:$K,$C237)</f>
        <v>0</v>
      </c>
      <c r="T237" s="48">
        <f>SUMIFS('[6]白单流水  导入新模板'!$S:$S,'[6]白单流水  导入新模板'!$C:$C,$A$2,'[6]白单流水  导入新模板'!$AF:$AF,$C$221,'[6]白单流水  导入新模板'!$AB:$AB,LEFT(LEFT(T$3,4),4),'[6]白单流水  导入新模板'!$K:$K,$C237)</f>
        <v>0</v>
      </c>
      <c r="U237" s="48">
        <f>SUMIFS('[6]白单流水  导入新模板'!$S:$S,'[6]白单流水  导入新模板'!$C:$C,$A$2,'[6]白单流水  导入新模板'!$AF:$AF,$C$221,'[6]白单流水  导入新模板'!$AB:$AB,LEFT(LEFT(U$3,4),4),'[6]白单流水  导入新模板'!$K:$K,$C237)</f>
        <v>0</v>
      </c>
      <c r="V237" s="48">
        <f>SUMIFS('[6]白单流水  导入新模板'!$S:$S,'[6]白单流水  导入新模板'!$C:$C,$A$2,'[6]白单流水  导入新模板'!$AF:$AF,$C$221,'[6]白单流水  导入新模板'!$AB:$AB,LEFT(LEFT(V$3,4),4),'[6]白单流水  导入新模板'!$K:$K,$C237)</f>
        <v>0</v>
      </c>
      <c r="W237" s="48">
        <f>SUMIFS('[6]白单流水  导入新模板'!$S:$S,'[6]白单流水  导入新模板'!$C:$C,$A$2,'[6]白单流水  导入新模板'!$AF:$AF,$C$221,'[6]白单流水  导入新模板'!$AB:$AB,LEFT(LEFT(W$3,4),4),'[6]白单流水  导入新模板'!$K:$K,$C237)</f>
        <v>0</v>
      </c>
      <c r="X237" s="48">
        <f>SUMIFS('[6]白单流水  导入新模板'!$S:$S,'[6]白单流水  导入新模板'!$C:$C,$A$2,'[6]白单流水  导入新模板'!$AF:$AF,$C$221,'[6]白单流水  导入新模板'!$AB:$AB,LEFT(LEFT(X$3,4),4),'[6]白单流水  导入新模板'!$K:$K,$C237)</f>
        <v>0</v>
      </c>
      <c r="Y237" s="48">
        <f>SUMIFS('[6]白单流水  导入新模板'!$S:$S,'[6]白单流水  导入新模板'!$C:$C,$A$2,'[6]白单流水  导入新模板'!$AF:$AF,$C$221,'[6]白单流水  导入新模板'!$AB:$AB,LEFT(LEFT(Y$3,4),4),'[6]白单流水  导入新模板'!$K:$K,$C237)</f>
        <v>0</v>
      </c>
      <c r="Z237" s="48">
        <f>SUMIFS('[6]白单流水  导入新模板'!$S:$S,'[6]白单流水  导入新模板'!$C:$C,$A$2,'[6]白单流水  导入新模板'!$AF:$AF,$C$221,'[6]白单流水  导入新模板'!$AB:$AB,LEFT(LEFT(Z$3,4),4),'[6]白单流水  导入新模板'!$K:$K,$C237)</f>
        <v>1966.67</v>
      </c>
      <c r="AA237" s="48">
        <f>SUMIFS('[6]白单流水  导入新模板'!$S:$S,'[6]白单流水  导入新模板'!$C:$C,$A$2,'[6]白单流水  导入新模板'!$AF:$AF,$C$221,'[6]白单流水  导入新模板'!$AB:$AB,LEFT(LEFT(AA$3,4),4),'[6]白单流水  导入新模板'!$K:$K,$C237)</f>
        <v>52983.34</v>
      </c>
      <c r="AB237" s="48">
        <f>SUMIFS('[6]白单流水  导入新模板'!$S:$S,'[6]白单流水  导入新模板'!$C:$C,$A$2,'[6]白单流水  导入新模板'!$AF:$AF,$C$221,'[6]白单流水  导入新模板'!$AB:$AB,LEFT(LEFT(AB$3,4),4),'[6]白单流水  导入新模板'!$K:$K,$C237)</f>
        <v>8716.67</v>
      </c>
      <c r="AC237" s="48">
        <f>SUMIFS('[6]白单流水  导入新模板'!$S:$S,'[6]白单流水  导入新模板'!$C:$C,$A$2,'[6]白单流水  导入新模板'!$AF:$AF,$C$221,'[6]白单流水  导入新模板'!$AB:$AB,LEFT(LEFT(AC$3,4),4),'[6]白单流水  导入新模板'!$K:$K,$C237)</f>
        <v>0</v>
      </c>
      <c r="AD237" s="74"/>
      <c r="AE237" s="53">
        <f>SUM(AH237:AS237)</f>
        <v>0</v>
      </c>
      <c r="AF237" s="54"/>
      <c r="AG237" s="55">
        <f>AD237-AE237-AF237</f>
        <v>0</v>
      </c>
      <c r="AH237" s="48">
        <f>SUMIFS('[6]白单流水  导入新模板'!$S:$S,'[6]白单流水  导入新模板'!$C:$C,$A$2,'[6]白单流水  导入新模板'!$AF:$AF,$C$221,'[6]白单流水  导入新模板'!$AA:$AA,AH$3,'[6]白单流水  导入新模板'!$K:$K,$C237)</f>
        <v>0</v>
      </c>
      <c r="AI237" s="48">
        <f>SUMIFS('[6]白单流水  导入新模板'!$S:$S,'[6]白单流水  导入新模板'!$C:$C,$A$2,'[6]白单流水  导入新模板'!$AF:$AF,$C$221,'[6]白单流水  导入新模板'!$AA:$AA,AI$3,'[6]白单流水  导入新模板'!$K:$K,$C237)</f>
        <v>0</v>
      </c>
      <c r="AJ237" s="48">
        <f>SUMIFS('[6]白单流水  导入新模板'!$S:$S,'[6]白单流水  导入新模板'!$C:$C,$A$2,'[6]白单流水  导入新模板'!$AF:$AF,$C$221,'[6]白单流水  导入新模板'!$AA:$AA,AJ$3,'[6]白单流水  导入新模板'!$K:$K,$C237)</f>
        <v>0</v>
      </c>
      <c r="AK237" s="48">
        <f>SUMIFS('[6]白单流水  导入新模板'!$S:$S,'[6]白单流水  导入新模板'!$C:$C,$A$2,'[6]白单流水  导入新模板'!$AF:$AF,$C$221,'[6]白单流水  导入新模板'!$AA:$AA,AK$3,'[6]白单流水  导入新模板'!$K:$K,$C237)</f>
        <v>0</v>
      </c>
      <c r="AL237" s="48">
        <f>SUMIFS('[6]白单流水  导入新模板'!$S:$S,'[6]白单流水  导入新模板'!$C:$C,$A$2,'[6]白单流水  导入新模板'!$AF:$AF,$C$221,'[6]白单流水  导入新模板'!$AA:$AA,AL$3,'[6]白单流水  导入新模板'!$K:$K,$C237)</f>
        <v>0</v>
      </c>
      <c r="AM237" s="48">
        <f>SUMIFS('[6]白单流水  导入新模板'!$S:$S,'[6]白单流水  导入新模板'!$C:$C,$A$2,'[6]白单流水  导入新模板'!$AF:$AF,$C$221,'[6]白单流水  导入新模板'!$AA:$AA,AM$3,'[6]白单流水  导入新模板'!$K:$K,$C237)</f>
        <v>0</v>
      </c>
      <c r="AN237" s="48">
        <f>SUMIFS('[6]白单流水  导入新模板'!$S:$S,'[6]白单流水  导入新模板'!$C:$C,$A$2,'[6]白单流水  导入新模板'!$AF:$AF,$C$221,'[6]白单流水  导入新模板'!$AA:$AA,AN$3,'[6]白单流水  导入新模板'!$K:$K,$C237)</f>
        <v>0</v>
      </c>
      <c r="AO237" s="48">
        <f>SUMIFS('[6]白单流水  导入新模板'!$S:$S,'[6]白单流水  导入新模板'!$C:$C,$A$2,'[6]白单流水  导入新模板'!$AF:$AF,$C$221,'[6]白单流水  导入新模板'!$AA:$AA,AO$3,'[6]白单流水  导入新模板'!$K:$K,$C237)</f>
        <v>0</v>
      </c>
      <c r="AP237" s="48">
        <f>SUMIFS('[6]白单流水  导入新模板'!$S:$S,'[6]白单流水  导入新模板'!$C:$C,$A$2,'[6]白单流水  导入新模板'!$AF:$AF,$C$221,'[6]白单流水  导入新模板'!$AA:$AA,AP$3,'[6]白单流水  导入新模板'!$K:$K,$C237)</f>
        <v>0</v>
      </c>
      <c r="AQ237" s="48">
        <f>SUMIFS('[6]白单流水  导入新模板'!$S:$S,'[6]白单流水  导入新模板'!$C:$C,$A$2,'[6]白单流水  导入新模板'!$AF:$AF,$C$221,'[6]白单流水  导入新模板'!$AA:$AA,AQ$3,'[6]白单流水  导入新模板'!$K:$K,$C237)</f>
        <v>0</v>
      </c>
      <c r="AR237" s="48">
        <f>SUMIFS('[6]白单流水  导入新模板'!$S:$S,'[6]白单流水  导入新模板'!$C:$C,$A$2,'[6]白单流水  导入新模板'!$AF:$AF,$C$221,'[6]白单流水  导入新模板'!$AA:$AA,AR$3,'[6]白单流水  导入新模板'!$K:$K,$C237)</f>
        <v>0</v>
      </c>
      <c r="AS237" s="48">
        <f>SUMIFS('[6]白单流水  导入新模板'!$S:$S,'[6]白单流水  导入新模板'!$C:$C,$A$2,'[6]白单流水  导入新模板'!$AF:$AF,$C$221,'[6]白单流水  导入新模板'!$AA:$AA,AS$3,'[6]白单流水  导入新模板'!$K:$K,$C237)</f>
        <v>0</v>
      </c>
      <c r="AT237" s="69"/>
    </row>
    <row r="238" ht="15.6" spans="1:46">
      <c r="A238" s="73"/>
      <c r="B238" s="62"/>
      <c r="C238" s="65" t="s">
        <v>74</v>
      </c>
      <c r="D238" s="52"/>
      <c r="E238" s="52"/>
      <c r="F238" s="59"/>
      <c r="G238" s="60"/>
      <c r="H238" s="60"/>
      <c r="I238" s="51">
        <f t="array" ref="I238">SUMPRODUCT(('[6]白单流水  导入新模板'!$C:$C=$A$2)*('[6]白单流水  导入新模板'!$AF:$AF=$C$221)*('[6]白单流水  导入新模板'!$K:$K="代收")*(ISNUMBER(FIND(LEFT($C238,4),'[6]白单流水  导入新模板'!$M:$M,1))),'[6]白单流水  导入新模板'!$S:$S)</f>
        <v>0</v>
      </c>
      <c r="J238" s="60"/>
      <c r="K238" s="52"/>
      <c r="L238" s="48">
        <f>SUMIFS('[6]白单流水  导入新模板'!$S:$S,'[6]白单流水  导入新模板'!$C:$C,$A$2,'[6]白单流水  导入新模板'!$AF:$AF,$C$221,'[6]白单流水  导入新模板'!$AB:$AB,LEFT(LEFT(L$3,4),4),'[6]白单流水  导入新模板'!$K:$K,$C238)</f>
        <v>0</v>
      </c>
      <c r="M238" s="48">
        <f>SUMIFS('[6]白单流水  导入新模板'!$S:$S,'[6]白单流水  导入新模板'!$C:$C,$A$2,'[6]白单流水  导入新模板'!$AF:$AF,$C$221,'[6]白单流水  导入新模板'!$AB:$AB,LEFT(LEFT(M$3,4),4),'[6]白单流水  导入新模板'!$K:$K,$C238)</f>
        <v>0</v>
      </c>
      <c r="N238" s="48">
        <f>SUMIFS('[6]白单流水  导入新模板'!$S:$S,'[6]白单流水  导入新模板'!$C:$C,$A$2,'[6]白单流水  导入新模板'!$AF:$AF,$C$221,'[6]白单流水  导入新模板'!$AB:$AB,LEFT(LEFT(N$3,4),4),'[6]白单流水  导入新模板'!$K:$K,$C238)</f>
        <v>0</v>
      </c>
      <c r="O238" s="48">
        <f>SUMIFS('[6]白单流水  导入新模板'!$S:$S,'[6]白单流水  导入新模板'!$C:$C,$A$2,'[6]白单流水  导入新模板'!$AF:$AF,$C$221,'[6]白单流水  导入新模板'!$AB:$AB,LEFT(LEFT(O$3,4),4),'[6]白单流水  导入新模板'!$K:$K,$C238)</f>
        <v>0</v>
      </c>
      <c r="P238" s="48">
        <f>SUMIFS('[6]白单流水  导入新模板'!$S:$S,'[6]白单流水  导入新模板'!$C:$C,$A$2,'[6]白单流水  导入新模板'!$AF:$AF,$C$221,'[6]白单流水  导入新模板'!$AB:$AB,LEFT(LEFT(P$3,4),4),'[6]白单流水  导入新模板'!$K:$K,$C238)</f>
        <v>0</v>
      </c>
      <c r="Q238" s="48">
        <f>SUMIFS('[6]白单流水  导入新模板'!$S:$S,'[6]白单流水  导入新模板'!$C:$C,$A$2,'[6]白单流水  导入新模板'!$AF:$AF,$C$221,'[6]白单流水  导入新模板'!$AB:$AB,LEFT(LEFT(Q$3,4),4),'[6]白单流水  导入新模板'!$K:$K,$C238)</f>
        <v>0</v>
      </c>
      <c r="R238" s="48">
        <f>SUMIFS('[6]白单流水  导入新模板'!$S:$S,'[6]白单流水  导入新模板'!$C:$C,$A$2,'[6]白单流水  导入新模板'!$AF:$AF,$C$221,'[6]白单流水  导入新模板'!$AB:$AB,LEFT(LEFT(R$3,4),4),'[6]白单流水  导入新模板'!$K:$K,$C238)</f>
        <v>0</v>
      </c>
      <c r="S238" s="48">
        <f>SUMIFS('[6]白单流水  导入新模板'!$S:$S,'[6]白单流水  导入新模板'!$C:$C,$A$2,'[6]白单流水  导入新模板'!$AF:$AF,$C$221,'[6]白单流水  导入新模板'!$AB:$AB,LEFT(LEFT(S$3,4),4),'[6]白单流水  导入新模板'!$K:$K,$C238)</f>
        <v>0</v>
      </c>
      <c r="T238" s="48">
        <f>SUMIFS('[6]白单流水  导入新模板'!$S:$S,'[6]白单流水  导入新模板'!$C:$C,$A$2,'[6]白单流水  导入新模板'!$AF:$AF,$C$221,'[6]白单流水  导入新模板'!$AB:$AB,LEFT(LEFT(T$3,4),4),'[6]白单流水  导入新模板'!$K:$K,$C238)</f>
        <v>0</v>
      </c>
      <c r="U238" s="48">
        <f>SUMIFS('[6]白单流水  导入新模板'!$S:$S,'[6]白单流水  导入新模板'!$C:$C,$A$2,'[6]白单流水  导入新模板'!$AF:$AF,$C$221,'[6]白单流水  导入新模板'!$AB:$AB,LEFT(LEFT(U$3,4),4),'[6]白单流水  导入新模板'!$K:$K,$C238)</f>
        <v>0</v>
      </c>
      <c r="V238" s="48">
        <f>SUMIFS('[6]白单流水  导入新模板'!$S:$S,'[6]白单流水  导入新模板'!$C:$C,$A$2,'[6]白单流水  导入新模板'!$AF:$AF,$C$221,'[6]白单流水  导入新模板'!$AB:$AB,LEFT(LEFT(V$3,4),4),'[6]白单流水  导入新模板'!$K:$K,$C238)</f>
        <v>0</v>
      </c>
      <c r="W238" s="48">
        <f>SUMIFS('[6]白单流水  导入新模板'!$S:$S,'[6]白单流水  导入新模板'!$C:$C,$A$2,'[6]白单流水  导入新模板'!$AF:$AF,$C$221,'[6]白单流水  导入新模板'!$AB:$AB,LEFT(LEFT(W$3,4),4),'[6]白单流水  导入新模板'!$K:$K,$C238)</f>
        <v>0</v>
      </c>
      <c r="X238" s="48">
        <f>SUMIFS('[6]白单流水  导入新模板'!$S:$S,'[6]白单流水  导入新模板'!$C:$C,$A$2,'[6]白单流水  导入新模板'!$AF:$AF,$C$221,'[6]白单流水  导入新模板'!$AB:$AB,LEFT(LEFT(X$3,4),4),'[6]白单流水  导入新模板'!$K:$K,$C238)</f>
        <v>0</v>
      </c>
      <c r="Y238" s="48">
        <f>SUMIFS('[6]白单流水  导入新模板'!$S:$S,'[6]白单流水  导入新模板'!$C:$C,$A$2,'[6]白单流水  导入新模板'!$AF:$AF,$C$221,'[6]白单流水  导入新模板'!$AB:$AB,LEFT(LEFT(Y$3,4),4),'[6]白单流水  导入新模板'!$K:$K,$C238)</f>
        <v>0</v>
      </c>
      <c r="Z238" s="48">
        <f>SUMIFS('[6]白单流水  导入新模板'!$S:$S,'[6]白单流水  导入新模板'!$C:$C,$A$2,'[6]白单流水  导入新模板'!$AF:$AF,$C$221,'[6]白单流水  导入新模板'!$AB:$AB,LEFT(LEFT(Z$3,4),4),'[6]白单流水  导入新模板'!$K:$K,$C238)</f>
        <v>0</v>
      </c>
      <c r="AA238" s="48">
        <f>SUMIFS('[6]白单流水  导入新模板'!$S:$S,'[6]白单流水  导入新模板'!$C:$C,$A$2,'[6]白单流水  导入新模板'!$AF:$AF,$C$221,'[6]白单流水  导入新模板'!$AB:$AB,LEFT(LEFT(AA$3,4),4),'[6]白单流水  导入新模板'!$K:$K,$C238)</f>
        <v>700</v>
      </c>
      <c r="AB238" s="48">
        <f>SUMIFS('[6]白单流水  导入新模板'!$S:$S,'[6]白单流水  导入新模板'!$C:$C,$A$2,'[6]白单流水  导入新模板'!$AF:$AF,$C$221,'[6]白单流水  导入新模板'!$AB:$AB,LEFT(LEFT(AB$3,4),4),'[6]白单流水  导入新模板'!$K:$K,$C238)</f>
        <v>43699.99</v>
      </c>
      <c r="AC238" s="48">
        <f>SUMIFS('[6]白单流水  导入新模板'!$S:$S,'[6]白单流水  导入新模板'!$C:$C,$A$2,'[6]白单流水  导入新模板'!$AF:$AF,$C$221,'[6]白单流水  导入新模板'!$AB:$AB,LEFT(LEFT(AC$3,4),4),'[6]白单流水  导入新模板'!$K:$K,$C238)</f>
        <v>500</v>
      </c>
      <c r="AD238" s="52"/>
      <c r="AE238" s="53">
        <f>SUM(AH238:AS238)</f>
        <v>0</v>
      </c>
      <c r="AF238" s="54"/>
      <c r="AG238" s="55">
        <f>AD238-AE238-AF238</f>
        <v>0</v>
      </c>
      <c r="AH238" s="48">
        <f>SUMIFS('[6]白单流水  导入新模板'!$S:$S,'[6]白单流水  导入新模板'!$C:$C,$A$2,'[6]白单流水  导入新模板'!$AF:$AF,$C$221,'[6]白单流水  导入新模板'!$AA:$AA,AH$3,'[6]白单流水  导入新模板'!$K:$K,$C238)</f>
        <v>0</v>
      </c>
      <c r="AI238" s="48">
        <f>SUMIFS('[6]白单流水  导入新模板'!$S:$S,'[6]白单流水  导入新模板'!$C:$C,$A$2,'[6]白单流水  导入新模板'!$AF:$AF,$C$221,'[6]白单流水  导入新模板'!$AA:$AA,AI$3,'[6]白单流水  导入新模板'!$K:$K,$C238)</f>
        <v>0</v>
      </c>
      <c r="AJ238" s="48">
        <f>SUMIFS('[6]白单流水  导入新模板'!$S:$S,'[6]白单流水  导入新模板'!$C:$C,$A$2,'[6]白单流水  导入新模板'!$AF:$AF,$C$221,'[6]白单流水  导入新模板'!$AA:$AA,AJ$3,'[6]白单流水  导入新模板'!$K:$K,$C238)</f>
        <v>0</v>
      </c>
      <c r="AK238" s="48">
        <f>SUMIFS('[6]白单流水  导入新模板'!$S:$S,'[6]白单流水  导入新模板'!$C:$C,$A$2,'[6]白单流水  导入新模板'!$AF:$AF,$C$221,'[6]白单流水  导入新模板'!$AA:$AA,AK$3,'[6]白单流水  导入新模板'!$K:$K,$C238)</f>
        <v>0</v>
      </c>
      <c r="AL238" s="48">
        <f>SUMIFS('[6]白单流水  导入新模板'!$S:$S,'[6]白单流水  导入新模板'!$C:$C,$A$2,'[6]白单流水  导入新模板'!$AF:$AF,$C$221,'[6]白单流水  导入新模板'!$AA:$AA,AL$3,'[6]白单流水  导入新模板'!$K:$K,$C238)</f>
        <v>0</v>
      </c>
      <c r="AM238" s="48">
        <f>SUMIFS('[6]白单流水  导入新模板'!$S:$S,'[6]白单流水  导入新模板'!$C:$C,$A$2,'[6]白单流水  导入新模板'!$AF:$AF,$C$221,'[6]白单流水  导入新模板'!$AA:$AA,AM$3,'[6]白单流水  导入新模板'!$K:$K,$C238)</f>
        <v>0</v>
      </c>
      <c r="AN238" s="48">
        <f>SUMIFS('[6]白单流水  导入新模板'!$S:$S,'[6]白单流水  导入新模板'!$C:$C,$A$2,'[6]白单流水  导入新模板'!$AF:$AF,$C$221,'[6]白单流水  导入新模板'!$AA:$AA,AN$3,'[6]白单流水  导入新模板'!$K:$K,$C238)</f>
        <v>0</v>
      </c>
      <c r="AO238" s="48">
        <f>SUMIFS('[6]白单流水  导入新模板'!$S:$S,'[6]白单流水  导入新模板'!$C:$C,$A$2,'[6]白单流水  导入新模板'!$AF:$AF,$C$221,'[6]白单流水  导入新模板'!$AA:$AA,AO$3,'[6]白单流水  导入新模板'!$K:$K,$C238)</f>
        <v>0</v>
      </c>
      <c r="AP238" s="48">
        <f>SUMIFS('[6]白单流水  导入新模板'!$S:$S,'[6]白单流水  导入新模板'!$C:$C,$A$2,'[6]白单流水  导入新模板'!$AF:$AF,$C$221,'[6]白单流水  导入新模板'!$AA:$AA,AP$3,'[6]白单流水  导入新模板'!$K:$K,$C238)</f>
        <v>0</v>
      </c>
      <c r="AQ238" s="48">
        <f>SUMIFS('[6]白单流水  导入新模板'!$S:$S,'[6]白单流水  导入新模板'!$C:$C,$A$2,'[6]白单流水  导入新模板'!$AF:$AF,$C$221,'[6]白单流水  导入新模板'!$AA:$AA,AQ$3,'[6]白单流水  导入新模板'!$K:$K,$C238)</f>
        <v>0</v>
      </c>
      <c r="AR238" s="48">
        <f>SUMIFS('[6]白单流水  导入新模板'!$S:$S,'[6]白单流水  导入新模板'!$C:$C,$A$2,'[6]白单流水  导入新模板'!$AF:$AF,$C$221,'[6]白单流水  导入新模板'!$AA:$AA,AR$3,'[6]白单流水  导入新模板'!$K:$K,$C238)</f>
        <v>0</v>
      </c>
      <c r="AS238" s="48">
        <f>SUMIFS('[6]白单流水  导入新模板'!$S:$S,'[6]白单流水  导入新模板'!$C:$C,$A$2,'[6]白单流水  导入新模板'!$AF:$AF,$C$221,'[6]白单流水  导入新模板'!$AA:$AA,AS$3,'[6]白单流水  导入新模板'!$K:$K,$C238)</f>
        <v>0</v>
      </c>
      <c r="AT238" s="56"/>
    </row>
    <row r="239" ht="15.6" spans="1:46">
      <c r="A239" s="73"/>
      <c r="B239" s="62"/>
      <c r="C239" s="65" t="s">
        <v>75</v>
      </c>
      <c r="D239" s="66"/>
      <c r="E239" s="66"/>
      <c r="F239" s="67"/>
      <c r="G239" s="68"/>
      <c r="H239" s="68"/>
      <c r="I239" s="51">
        <f t="array" ref="I239">SUMPRODUCT(('[6]白单流水  导入新模板'!$C:$C=$A$2)*('[6]白单流水  导入新模板'!$AF:$AF=$C$221)*('[6]白单流水  导入新模板'!$K:$K="代收")*(ISNUMBER(FIND(LEFT($C239,4),'[6]白单流水  导入新模板'!$M:$M,1))),'[6]白单流水  导入新模板'!$S:$S)</f>
        <v>0</v>
      </c>
      <c r="J239" s="68"/>
      <c r="K239" s="66"/>
      <c r="L239" s="48">
        <f>SUMIFS('[6]白单流水  导入新模板'!$S:$S,'[6]白单流水  导入新模板'!$C:$C,$A$2,'[6]白单流水  导入新模板'!$AF:$AF,$C$221,'[6]白单流水  导入新模板'!$AB:$AB,LEFT(LEFT(L$3,4),4),'[6]白单流水  导入新模板'!$K:$K,$C239)</f>
        <v>0</v>
      </c>
      <c r="M239" s="48">
        <f>SUMIFS('[6]白单流水  导入新模板'!$S:$S,'[6]白单流水  导入新模板'!$C:$C,$A$2,'[6]白单流水  导入新模板'!$AF:$AF,$C$221,'[6]白单流水  导入新模板'!$AB:$AB,LEFT(LEFT(M$3,4),4),'[6]白单流水  导入新模板'!$K:$K,$C239)</f>
        <v>0</v>
      </c>
      <c r="N239" s="48">
        <f>SUMIFS('[6]白单流水  导入新模板'!$S:$S,'[6]白单流水  导入新模板'!$C:$C,$A$2,'[6]白单流水  导入新模板'!$AF:$AF,$C$221,'[6]白单流水  导入新模板'!$AB:$AB,LEFT(LEFT(N$3,4),4),'[6]白单流水  导入新模板'!$K:$K,$C239)</f>
        <v>0</v>
      </c>
      <c r="O239" s="48">
        <f>SUMIFS('[6]白单流水  导入新模板'!$S:$S,'[6]白单流水  导入新模板'!$C:$C,$A$2,'[6]白单流水  导入新模板'!$AF:$AF,$C$221,'[6]白单流水  导入新模板'!$AB:$AB,LEFT(LEFT(O$3,4),4),'[6]白单流水  导入新模板'!$K:$K,$C239)</f>
        <v>0</v>
      </c>
      <c r="P239" s="48">
        <f>SUMIFS('[6]白单流水  导入新模板'!$S:$S,'[6]白单流水  导入新模板'!$C:$C,$A$2,'[6]白单流水  导入新模板'!$AF:$AF,$C$221,'[6]白单流水  导入新模板'!$AB:$AB,LEFT(LEFT(P$3,4),4),'[6]白单流水  导入新模板'!$K:$K,$C239)</f>
        <v>0</v>
      </c>
      <c r="Q239" s="48">
        <f>SUMIFS('[6]白单流水  导入新模板'!$S:$S,'[6]白单流水  导入新模板'!$C:$C,$A$2,'[6]白单流水  导入新模板'!$AF:$AF,$C$221,'[6]白单流水  导入新模板'!$AB:$AB,LEFT(LEFT(Q$3,4),4),'[6]白单流水  导入新模板'!$K:$K,$C239)</f>
        <v>0</v>
      </c>
      <c r="R239" s="48">
        <f>SUMIFS('[6]白单流水  导入新模板'!$S:$S,'[6]白单流水  导入新模板'!$C:$C,$A$2,'[6]白单流水  导入新模板'!$AF:$AF,$C$221,'[6]白单流水  导入新模板'!$AB:$AB,LEFT(LEFT(R$3,4),4),'[6]白单流水  导入新模板'!$K:$K,$C239)</f>
        <v>0</v>
      </c>
      <c r="S239" s="48">
        <f>SUMIFS('[6]白单流水  导入新模板'!$S:$S,'[6]白单流水  导入新模板'!$C:$C,$A$2,'[6]白单流水  导入新模板'!$AF:$AF,$C$221,'[6]白单流水  导入新模板'!$AB:$AB,LEFT(LEFT(S$3,4),4),'[6]白单流水  导入新模板'!$K:$K,$C239)</f>
        <v>0</v>
      </c>
      <c r="T239" s="48">
        <f>SUMIFS('[6]白单流水  导入新模板'!$S:$S,'[6]白单流水  导入新模板'!$C:$C,$A$2,'[6]白单流水  导入新模板'!$AF:$AF,$C$221,'[6]白单流水  导入新模板'!$AB:$AB,LEFT(LEFT(T$3,4),4),'[6]白单流水  导入新模板'!$K:$K,$C239)</f>
        <v>0</v>
      </c>
      <c r="U239" s="48">
        <f>SUMIFS('[6]白单流水  导入新模板'!$S:$S,'[6]白单流水  导入新模板'!$C:$C,$A$2,'[6]白单流水  导入新模板'!$AF:$AF,$C$221,'[6]白单流水  导入新模板'!$AB:$AB,LEFT(LEFT(U$3,4),4),'[6]白单流水  导入新模板'!$K:$K,$C239)</f>
        <v>0</v>
      </c>
      <c r="V239" s="48">
        <f>SUMIFS('[6]白单流水  导入新模板'!$S:$S,'[6]白单流水  导入新模板'!$C:$C,$A$2,'[6]白单流水  导入新模板'!$AF:$AF,$C$221,'[6]白单流水  导入新模板'!$AB:$AB,LEFT(LEFT(V$3,4),4),'[6]白单流水  导入新模板'!$K:$K,$C239)</f>
        <v>0</v>
      </c>
      <c r="W239" s="48">
        <f>SUMIFS('[6]白单流水  导入新模板'!$S:$S,'[6]白单流水  导入新模板'!$C:$C,$A$2,'[6]白单流水  导入新模板'!$AF:$AF,$C$221,'[6]白单流水  导入新模板'!$AB:$AB,LEFT(LEFT(W$3,4),4),'[6]白单流水  导入新模板'!$K:$K,$C239)</f>
        <v>0</v>
      </c>
      <c r="X239" s="48">
        <f>SUMIFS('[6]白单流水  导入新模板'!$S:$S,'[6]白单流水  导入新模板'!$C:$C,$A$2,'[6]白单流水  导入新模板'!$AF:$AF,$C$221,'[6]白单流水  导入新模板'!$AB:$AB,LEFT(LEFT(X$3,4),4),'[6]白单流水  导入新模板'!$K:$K,$C239)</f>
        <v>0</v>
      </c>
      <c r="Y239" s="48">
        <f>SUMIFS('[6]白单流水  导入新模板'!$S:$S,'[6]白单流水  导入新模板'!$C:$C,$A$2,'[6]白单流水  导入新模板'!$AF:$AF,$C$221,'[6]白单流水  导入新模板'!$AB:$AB,LEFT(LEFT(Y$3,4),4),'[6]白单流水  导入新模板'!$K:$K,$C239)</f>
        <v>0</v>
      </c>
      <c r="Z239" s="48">
        <f>SUMIFS('[6]白单流水  导入新模板'!$S:$S,'[6]白单流水  导入新模板'!$C:$C,$A$2,'[6]白单流水  导入新模板'!$AF:$AF,$C$221,'[6]白单流水  导入新模板'!$AB:$AB,LEFT(LEFT(Z$3,4),4),'[6]白单流水  导入新模板'!$K:$K,$C239)</f>
        <v>0</v>
      </c>
      <c r="AA239" s="48">
        <f>SUMIFS('[6]白单流水  导入新模板'!$S:$S,'[6]白单流水  导入新模板'!$C:$C,$A$2,'[6]白单流水  导入新模板'!$AF:$AF,$C$221,'[6]白单流水  导入新模板'!$AB:$AB,LEFT(LEFT(AA$3,4),4),'[6]白单流水  导入新模板'!$K:$K,$C239)</f>
        <v>0</v>
      </c>
      <c r="AB239" s="48">
        <f>SUMIFS('[6]白单流水  导入新模板'!$S:$S,'[6]白单流水  导入新模板'!$C:$C,$A$2,'[6]白单流水  导入新模板'!$AF:$AF,$C$221,'[6]白单流水  导入新模板'!$AB:$AB,LEFT(LEFT(AB$3,4),4),'[6]白单流水  导入新模板'!$K:$K,$C239)</f>
        <v>16083.34</v>
      </c>
      <c r="AC239" s="48">
        <f>SUMIFS('[6]白单流水  导入新模板'!$S:$S,'[6]白单流水  导入新模板'!$C:$C,$A$2,'[6]白单流水  导入新模板'!$AF:$AF,$C$221,'[6]白单流水  导入新模板'!$AB:$AB,LEFT(LEFT(AC$3,4),4),'[6]白单流水  导入新模板'!$K:$K,$C239)</f>
        <v>14400</v>
      </c>
      <c r="AD239" s="74"/>
      <c r="AE239" s="53">
        <f>SUM(AH239:AS239)</f>
        <v>0</v>
      </c>
      <c r="AF239" s="54"/>
      <c r="AG239" s="55">
        <f>AD239-AE239-AF239</f>
        <v>0</v>
      </c>
      <c r="AH239" s="48">
        <f>SUMIFS('[6]白单流水  导入新模板'!$S:$S,'[6]白单流水  导入新模板'!$C:$C,$A$2,'[6]白单流水  导入新模板'!$AF:$AF,$C$221,'[6]白单流水  导入新模板'!$AA:$AA,AH$3,'[6]白单流水  导入新模板'!$K:$K,$C239)</f>
        <v>0</v>
      </c>
      <c r="AI239" s="48">
        <f>SUMIFS('[6]白单流水  导入新模板'!$S:$S,'[6]白单流水  导入新模板'!$C:$C,$A$2,'[6]白单流水  导入新模板'!$AF:$AF,$C$221,'[6]白单流水  导入新模板'!$AA:$AA,AI$3,'[6]白单流水  导入新模板'!$K:$K,$C239)</f>
        <v>0</v>
      </c>
      <c r="AJ239" s="48">
        <f>SUMIFS('[6]白单流水  导入新模板'!$S:$S,'[6]白单流水  导入新模板'!$C:$C,$A$2,'[6]白单流水  导入新模板'!$AF:$AF,$C$221,'[6]白单流水  导入新模板'!$AA:$AA,AJ$3,'[6]白单流水  导入新模板'!$K:$K,$C239)</f>
        <v>0</v>
      </c>
      <c r="AK239" s="48">
        <f>SUMIFS('[6]白单流水  导入新模板'!$S:$S,'[6]白单流水  导入新模板'!$C:$C,$A$2,'[6]白单流水  导入新模板'!$AF:$AF,$C$221,'[6]白单流水  导入新模板'!$AA:$AA,AK$3,'[6]白单流水  导入新模板'!$K:$K,$C239)</f>
        <v>0</v>
      </c>
      <c r="AL239" s="48">
        <f>SUMIFS('[6]白单流水  导入新模板'!$S:$S,'[6]白单流水  导入新模板'!$C:$C,$A$2,'[6]白单流水  导入新模板'!$AF:$AF,$C$221,'[6]白单流水  导入新模板'!$AA:$AA,AL$3,'[6]白单流水  导入新模板'!$K:$K,$C239)</f>
        <v>0</v>
      </c>
      <c r="AM239" s="48">
        <f>SUMIFS('[6]白单流水  导入新模板'!$S:$S,'[6]白单流水  导入新模板'!$C:$C,$A$2,'[6]白单流水  导入新模板'!$AF:$AF,$C$221,'[6]白单流水  导入新模板'!$AA:$AA,AM$3,'[6]白单流水  导入新模板'!$K:$K,$C239)</f>
        <v>0</v>
      </c>
      <c r="AN239" s="48">
        <f>SUMIFS('[6]白单流水  导入新模板'!$S:$S,'[6]白单流水  导入新模板'!$C:$C,$A$2,'[6]白单流水  导入新模板'!$AF:$AF,$C$221,'[6]白单流水  导入新模板'!$AA:$AA,AN$3,'[6]白单流水  导入新模板'!$K:$K,$C239)</f>
        <v>0</v>
      </c>
      <c r="AO239" s="48">
        <f>SUMIFS('[6]白单流水  导入新模板'!$S:$S,'[6]白单流水  导入新模板'!$C:$C,$A$2,'[6]白单流水  导入新模板'!$AF:$AF,$C$221,'[6]白单流水  导入新模板'!$AA:$AA,AO$3,'[6]白单流水  导入新模板'!$K:$K,$C239)</f>
        <v>0</v>
      </c>
      <c r="AP239" s="48">
        <f>SUMIFS('[6]白单流水  导入新模板'!$S:$S,'[6]白单流水  导入新模板'!$C:$C,$A$2,'[6]白单流水  导入新模板'!$AF:$AF,$C$221,'[6]白单流水  导入新模板'!$AA:$AA,AP$3,'[6]白单流水  导入新模板'!$K:$K,$C239)</f>
        <v>0</v>
      </c>
      <c r="AQ239" s="48">
        <f>SUMIFS('[6]白单流水  导入新模板'!$S:$S,'[6]白单流水  导入新模板'!$C:$C,$A$2,'[6]白单流水  导入新模板'!$AF:$AF,$C$221,'[6]白单流水  导入新模板'!$AA:$AA,AQ$3,'[6]白单流水  导入新模板'!$K:$K,$C239)</f>
        <v>0</v>
      </c>
      <c r="AR239" s="48">
        <f>SUMIFS('[6]白单流水  导入新模板'!$S:$S,'[6]白单流水  导入新模板'!$C:$C,$A$2,'[6]白单流水  导入新模板'!$AF:$AF,$C$221,'[6]白单流水  导入新模板'!$AA:$AA,AR$3,'[6]白单流水  导入新模板'!$K:$K,$C239)</f>
        <v>0</v>
      </c>
      <c r="AS239" s="48">
        <f>SUMIFS('[6]白单流水  导入新模板'!$S:$S,'[6]白单流水  导入新模板'!$C:$C,$A$2,'[6]白单流水  导入新模板'!$AF:$AF,$C$221,'[6]白单流水  导入新模板'!$AA:$AA,AS$3,'[6]白单流水  导入新模板'!$K:$K,$C239)</f>
        <v>0</v>
      </c>
      <c r="AT239" s="69"/>
    </row>
    <row r="240" ht="15.6" spans="1:46">
      <c r="A240" s="73"/>
      <c r="B240" s="62"/>
      <c r="C240" s="65" t="s">
        <v>29</v>
      </c>
      <c r="D240" s="66"/>
      <c r="E240" s="66"/>
      <c r="F240" s="67"/>
      <c r="G240" s="68"/>
      <c r="H240" s="68"/>
      <c r="I240" s="51">
        <f t="array" ref="I240">SUMPRODUCT(('[6]白单流水  导入新模板'!$C:$C=$A$2)*('[6]白单流水  导入新模板'!$AF:$AF=$C$221)*('[6]白单流水  导入新模板'!$K:$K="代收")*(ISNUMBER(FIND(LEFT($C240,4),'[6]白单流水  导入新模板'!$M:$M,1))),'[6]白单流水  导入新模板'!$S:$S)</f>
        <v>0</v>
      </c>
      <c r="J240" s="68"/>
      <c r="K240" s="66"/>
      <c r="L240" s="48">
        <f>SUMIFS('[6]白单流水  导入新模板'!$S:$S,'[6]白单流水  导入新模板'!$C:$C,$A$2,'[6]白单流水  导入新模板'!$AF:$AF,$C$221,'[6]白单流水  导入新模板'!$AB:$AB,LEFT(LEFT(L$3,4),4),'[6]白单流水  导入新模板'!$K:$K,$C240)</f>
        <v>0</v>
      </c>
      <c r="M240" s="48">
        <f>SUMIFS('[6]白单流水  导入新模板'!$S:$S,'[6]白单流水  导入新模板'!$C:$C,$A$2,'[6]白单流水  导入新模板'!$AF:$AF,$C$221,'[6]白单流水  导入新模板'!$AB:$AB,LEFT(LEFT(M$3,4),4),'[6]白单流水  导入新模板'!$K:$K,$C240)</f>
        <v>0</v>
      </c>
      <c r="N240" s="48">
        <f>SUMIFS('[6]白单流水  导入新模板'!$S:$S,'[6]白单流水  导入新模板'!$C:$C,$A$2,'[6]白单流水  导入新模板'!$AF:$AF,$C$221,'[6]白单流水  导入新模板'!$AB:$AB,LEFT(LEFT(N$3,4),4),'[6]白单流水  导入新模板'!$K:$K,$C240)</f>
        <v>0</v>
      </c>
      <c r="O240" s="48">
        <f>SUMIFS('[6]白单流水  导入新模板'!$S:$S,'[6]白单流水  导入新模板'!$C:$C,$A$2,'[6]白单流水  导入新模板'!$AF:$AF,$C$221,'[6]白单流水  导入新模板'!$AB:$AB,LEFT(LEFT(O$3,4),4),'[6]白单流水  导入新模板'!$K:$K,$C240)</f>
        <v>0</v>
      </c>
      <c r="P240" s="48">
        <f>SUMIFS('[6]白单流水  导入新模板'!$S:$S,'[6]白单流水  导入新模板'!$C:$C,$A$2,'[6]白单流水  导入新模板'!$AF:$AF,$C$221,'[6]白单流水  导入新模板'!$AB:$AB,LEFT(LEFT(P$3,4),4),'[6]白单流水  导入新模板'!$K:$K,$C240)</f>
        <v>0</v>
      </c>
      <c r="Q240" s="48">
        <f>SUMIFS('[6]白单流水  导入新模板'!$S:$S,'[6]白单流水  导入新模板'!$C:$C,$A$2,'[6]白单流水  导入新模板'!$AF:$AF,$C$221,'[6]白单流水  导入新模板'!$AB:$AB,LEFT(LEFT(Q$3,4),4),'[6]白单流水  导入新模板'!$K:$K,$C240)</f>
        <v>0</v>
      </c>
      <c r="R240" s="48">
        <f>SUMIFS('[6]白单流水  导入新模板'!$S:$S,'[6]白单流水  导入新模板'!$C:$C,$A$2,'[6]白单流水  导入新模板'!$AF:$AF,$C$221,'[6]白单流水  导入新模板'!$AB:$AB,LEFT(LEFT(R$3,4),4),'[6]白单流水  导入新模板'!$K:$K,$C240)</f>
        <v>0</v>
      </c>
      <c r="S240" s="48">
        <f>SUMIFS('[6]白单流水  导入新模板'!$S:$S,'[6]白单流水  导入新模板'!$C:$C,$A$2,'[6]白单流水  导入新模板'!$AF:$AF,$C$221,'[6]白单流水  导入新模板'!$AB:$AB,LEFT(LEFT(S$3,4),4),'[6]白单流水  导入新模板'!$K:$K,$C240)</f>
        <v>0</v>
      </c>
      <c r="T240" s="48">
        <f>SUMIFS('[6]白单流水  导入新模板'!$S:$S,'[6]白单流水  导入新模板'!$C:$C,$A$2,'[6]白单流水  导入新模板'!$AF:$AF,$C$221,'[6]白单流水  导入新模板'!$AB:$AB,LEFT(LEFT(T$3,4),4),'[6]白单流水  导入新模板'!$K:$K,$C240)</f>
        <v>0</v>
      </c>
      <c r="U240" s="48">
        <f>SUMIFS('[6]白单流水  导入新模板'!$S:$S,'[6]白单流水  导入新模板'!$C:$C,$A$2,'[6]白单流水  导入新模板'!$AF:$AF,$C$221,'[6]白单流水  导入新模板'!$AB:$AB,LEFT(LEFT(U$3,4),4),'[6]白单流水  导入新模板'!$K:$K,$C240)</f>
        <v>0</v>
      </c>
      <c r="V240" s="48">
        <f>SUMIFS('[6]白单流水  导入新模板'!$S:$S,'[6]白单流水  导入新模板'!$C:$C,$A$2,'[6]白单流水  导入新模板'!$AF:$AF,$C$221,'[6]白单流水  导入新模板'!$AB:$AB,LEFT(LEFT(V$3,4),4),'[6]白单流水  导入新模板'!$K:$K,$C240)</f>
        <v>0</v>
      </c>
      <c r="W240" s="48">
        <f>SUMIFS('[6]白单流水  导入新模板'!$S:$S,'[6]白单流水  导入新模板'!$C:$C,$A$2,'[6]白单流水  导入新模板'!$AF:$AF,$C$221,'[6]白单流水  导入新模板'!$AB:$AB,LEFT(LEFT(W$3,4),4),'[6]白单流水  导入新模板'!$K:$K,$C240)</f>
        <v>0</v>
      </c>
      <c r="X240" s="48">
        <f>SUMIFS('[6]白单流水  导入新模板'!$S:$S,'[6]白单流水  导入新模板'!$C:$C,$A$2,'[6]白单流水  导入新模板'!$AF:$AF,$C$221,'[6]白单流水  导入新模板'!$AB:$AB,LEFT(LEFT(X$3,4),4),'[6]白单流水  导入新模板'!$K:$K,$C240)</f>
        <v>0</v>
      </c>
      <c r="Y240" s="48">
        <f>SUMIFS('[6]白单流水  导入新模板'!$S:$S,'[6]白单流水  导入新模板'!$C:$C,$A$2,'[6]白单流水  导入新模板'!$AF:$AF,$C$221,'[6]白单流水  导入新模板'!$AB:$AB,LEFT(LEFT(Y$3,4),4),'[6]白单流水  导入新模板'!$K:$K,$C240)</f>
        <v>0</v>
      </c>
      <c r="Z240" s="48">
        <f>SUMIFS('[6]白单流水  导入新模板'!$S:$S,'[6]白单流水  导入新模板'!$C:$C,$A$2,'[6]白单流水  导入新模板'!$AF:$AF,$C$221,'[6]白单流水  导入新模板'!$AB:$AB,LEFT(LEFT(Z$3,4),4),'[6]白单流水  导入新模板'!$K:$K,$C240)</f>
        <v>0</v>
      </c>
      <c r="AA240" s="48">
        <f>SUMIFS('[6]白单流水  导入新模板'!$S:$S,'[6]白单流水  导入新模板'!$C:$C,$A$2,'[6]白单流水  导入新模板'!$AF:$AF,$C$221,'[6]白单流水  导入新模板'!$AB:$AB,LEFT(LEFT(AA$3,4),4),'[6]白单流水  导入新模板'!$K:$K,$C240)</f>
        <v>0</v>
      </c>
      <c r="AB240" s="48">
        <f>SUMIFS('[6]白单流水  导入新模板'!$S:$S,'[6]白单流水  导入新模板'!$C:$C,$A$2,'[6]白单流水  导入新模板'!$AF:$AF,$C$221,'[6]白单流水  导入新模板'!$AB:$AB,LEFT(LEFT(AB$3,4),4),'[6]白单流水  导入新模板'!$K:$K,$C240)</f>
        <v>0</v>
      </c>
      <c r="AC240" s="48">
        <f>SUMIFS('[6]白单流水  导入新模板'!$S:$S,'[6]白单流水  导入新模板'!$C:$C,$A$2,'[6]白单流水  导入新模板'!$AF:$AF,$C$221,'[6]白单流水  导入新模板'!$AB:$AB,LEFT(LEFT(AC$3,4),4),'[6]白单流水  导入新模板'!$K:$K,$C240)</f>
        <v>13900</v>
      </c>
      <c r="AD240" s="74"/>
      <c r="AE240" s="53">
        <f>SUM(AH240:AS240)</f>
        <v>9770.83</v>
      </c>
      <c r="AF240" s="54"/>
      <c r="AG240" s="55">
        <f>AD240-AE240-AF240</f>
        <v>-9770.83</v>
      </c>
      <c r="AH240" s="48">
        <f>SUMIFS('[6]白单流水  导入新模板'!$S:$S,'[6]白单流水  导入新模板'!$C:$C,$A$2,'[6]白单流水  导入新模板'!$AF:$AF,$C$221,'[6]白单流水  导入新模板'!$AA:$AA,AH$3,'[6]白单流水  导入新模板'!$K:$K,$C240)</f>
        <v>0</v>
      </c>
      <c r="AI240" s="48">
        <f>SUMIFS('[6]白单流水  导入新模板'!$S:$S,'[6]白单流水  导入新模板'!$C:$C,$A$2,'[6]白单流水  导入新模板'!$AF:$AF,$C$221,'[6]白单流水  导入新模板'!$AA:$AA,AI$3,'[6]白单流水  导入新模板'!$K:$K,$C240)</f>
        <v>0</v>
      </c>
      <c r="AJ240" s="48">
        <f>SUMIFS('[6]白单流水  导入新模板'!$S:$S,'[6]白单流水  导入新模板'!$C:$C,$A$2,'[6]白单流水  导入新模板'!$AF:$AF,$C$221,'[6]白单流水  导入新模板'!$AA:$AA,AJ$3,'[6]白单流水  导入新模板'!$K:$K,$C240)</f>
        <v>0</v>
      </c>
      <c r="AK240" s="48">
        <f>SUMIFS('[6]白单流水  导入新模板'!$S:$S,'[6]白单流水  导入新模板'!$C:$C,$A$2,'[6]白单流水  导入新模板'!$AF:$AF,$C$221,'[6]白单流水  导入新模板'!$AA:$AA,AK$3,'[6]白单流水  导入新模板'!$K:$K,$C240)</f>
        <v>0</v>
      </c>
      <c r="AL240" s="48">
        <f>SUMIFS('[6]白单流水  导入新模板'!$S:$S,'[6]白单流水  导入新模板'!$C:$C,$A$2,'[6]白单流水  导入新模板'!$AF:$AF,$C$221,'[6]白单流水  导入新模板'!$AA:$AA,AL$3,'[6]白单流水  导入新模板'!$K:$K,$C240)</f>
        <v>0</v>
      </c>
      <c r="AM240" s="48">
        <f>SUMIFS('[6]白单流水  导入新模板'!$S:$S,'[6]白单流水  导入新模板'!$C:$C,$A$2,'[6]白单流水  导入新模板'!$AF:$AF,$C$221,'[6]白单流水  导入新模板'!$AA:$AA,AM$3,'[6]白单流水  导入新模板'!$K:$K,$C240)</f>
        <v>0</v>
      </c>
      <c r="AN240" s="48">
        <f>SUMIFS('[6]白单流水  导入新模板'!$S:$S,'[6]白单流水  导入新模板'!$C:$C,$A$2,'[6]白单流水  导入新模板'!$AF:$AF,$C$221,'[6]白单流水  导入新模板'!$AA:$AA,AN$3,'[6]白单流水  导入新模板'!$K:$K,$C240)</f>
        <v>4187.5</v>
      </c>
      <c r="AO240" s="48">
        <f>SUMIFS('[6]白单流水  导入新模板'!$S:$S,'[6]白单流水  导入新模板'!$C:$C,$A$2,'[6]白单流水  导入新模板'!$AF:$AF,$C$221,'[6]白单流水  导入新模板'!$AA:$AA,AO$3,'[6]白单流水  导入新模板'!$K:$K,$C240)</f>
        <v>0</v>
      </c>
      <c r="AP240" s="48">
        <f>SUMIFS('[6]白单流水  导入新模板'!$S:$S,'[6]白单流水  导入新模板'!$C:$C,$A$2,'[6]白单流水  导入新模板'!$AF:$AF,$C$221,'[6]白单流水  导入新模板'!$AA:$AA,AP$3,'[6]白单流水  导入新模板'!$K:$K,$C240)</f>
        <v>4187.5</v>
      </c>
      <c r="AQ240" s="48">
        <f>SUMIFS('[6]白单流水  导入新模板'!$S:$S,'[6]白单流水  导入新模板'!$C:$C,$A$2,'[6]白单流水  导入新模板'!$AF:$AF,$C$221,'[6]白单流水  导入新模板'!$AA:$AA,AQ$3,'[6]白单流水  导入新模板'!$K:$K,$C240)</f>
        <v>0</v>
      </c>
      <c r="AR240" s="48">
        <f>SUMIFS('[6]白单流水  导入新模板'!$S:$S,'[6]白单流水  导入新模板'!$C:$C,$A$2,'[6]白单流水  导入新模板'!$AF:$AF,$C$221,'[6]白单流水  导入新模板'!$AA:$AA,AR$3,'[6]白单流水  导入新模板'!$K:$K,$C240)</f>
        <v>0</v>
      </c>
      <c r="AS240" s="48">
        <f>SUMIFS('[6]白单流水  导入新模板'!$S:$S,'[6]白单流水  导入新模板'!$C:$C,$A$2,'[6]白单流水  导入新模板'!$AF:$AF,$C$221,'[6]白单流水  导入新模板'!$AA:$AA,AS$3,'[6]白单流水  导入新模板'!$K:$K,$C240)</f>
        <v>1395.83</v>
      </c>
      <c r="AT240" s="69"/>
    </row>
    <row r="241" ht="15.6" spans="1:47">
      <c r="A241" s="73"/>
      <c r="B241" s="62"/>
      <c r="C241" s="65" t="s">
        <v>76</v>
      </c>
      <c r="D241" s="66"/>
      <c r="E241" s="66"/>
      <c r="F241" s="67"/>
      <c r="G241" s="68"/>
      <c r="H241" s="68"/>
      <c r="I241" s="51">
        <f t="array" ref="I241">SUMPRODUCT(('[6]白单流水  导入新模板'!$C:$C=$A$2)*('[6]白单流水  导入新模板'!$AF:$AF=$C$221)*('[6]白单流水  导入新模板'!$K:$K="代收")*(ISNUMBER(FIND(LEFT($C241,4),'[6]白单流水  导入新模板'!$M:$M,1))),'[6]白单流水  导入新模板'!$S:$S)</f>
        <v>0</v>
      </c>
      <c r="J241" s="68"/>
      <c r="K241" s="66"/>
      <c r="L241" s="48">
        <f>SUMIFS('[6]白单流水  导入新模板'!$S:$S,'[6]白单流水  导入新模板'!$C:$C,$A$2,'[6]白单流水  导入新模板'!$AF:$AF,$C$221,'[6]白单流水  导入新模板'!$AB:$AB,LEFT(LEFT(L$3,4),4),'[6]白单流水  导入新模板'!$K:$K,$C241)</f>
        <v>0</v>
      </c>
      <c r="M241" s="48">
        <f>SUMIFS('[6]白单流水  导入新模板'!$S:$S,'[6]白单流水  导入新模板'!$C:$C,$A$2,'[6]白单流水  导入新模板'!$AF:$AF,$C$221,'[6]白单流水  导入新模板'!$AB:$AB,LEFT(LEFT(M$3,4),4),'[6]白单流水  导入新模板'!$K:$K,$C241)</f>
        <v>0</v>
      </c>
      <c r="N241" s="48">
        <f>SUMIFS('[6]白单流水  导入新模板'!$S:$S,'[6]白单流水  导入新模板'!$C:$C,$A$2,'[6]白单流水  导入新模板'!$AF:$AF,$C$221,'[6]白单流水  导入新模板'!$AB:$AB,LEFT(LEFT(N$3,4),4),'[6]白单流水  导入新模板'!$K:$K,$C241)</f>
        <v>0</v>
      </c>
      <c r="O241" s="48">
        <f>SUMIFS('[6]白单流水  导入新模板'!$S:$S,'[6]白单流水  导入新模板'!$C:$C,$A$2,'[6]白单流水  导入新模板'!$AF:$AF,$C$221,'[6]白单流水  导入新模板'!$AB:$AB,LEFT(LEFT(O$3,4),4),'[6]白单流水  导入新模板'!$K:$K,$C241)</f>
        <v>0</v>
      </c>
      <c r="P241" s="48">
        <f>SUMIFS('[6]白单流水  导入新模板'!$S:$S,'[6]白单流水  导入新模板'!$C:$C,$A$2,'[6]白单流水  导入新模板'!$AF:$AF,$C$221,'[6]白单流水  导入新模板'!$AB:$AB,LEFT(LEFT(P$3,4),4),'[6]白单流水  导入新模板'!$K:$K,$C241)</f>
        <v>0</v>
      </c>
      <c r="Q241" s="48">
        <f>SUMIFS('[6]白单流水  导入新模板'!$S:$S,'[6]白单流水  导入新模板'!$C:$C,$A$2,'[6]白单流水  导入新模板'!$AF:$AF,$C$221,'[6]白单流水  导入新模板'!$AB:$AB,LEFT(LEFT(Q$3,4),4),'[6]白单流水  导入新模板'!$K:$K,$C241)</f>
        <v>0</v>
      </c>
      <c r="R241" s="48">
        <f>SUMIFS('[6]白单流水  导入新模板'!$S:$S,'[6]白单流水  导入新模板'!$C:$C,$A$2,'[6]白单流水  导入新模板'!$AF:$AF,$C$221,'[6]白单流水  导入新模板'!$AB:$AB,LEFT(LEFT(R$3,4),4),'[6]白单流水  导入新模板'!$K:$K,$C241)</f>
        <v>0</v>
      </c>
      <c r="S241" s="48">
        <f>SUMIFS('[6]白单流水  导入新模板'!$S:$S,'[6]白单流水  导入新模板'!$C:$C,$A$2,'[6]白单流水  导入新模板'!$AF:$AF,$C$221,'[6]白单流水  导入新模板'!$AB:$AB,LEFT(LEFT(S$3,4),4),'[6]白单流水  导入新模板'!$K:$K,$C241)</f>
        <v>0</v>
      </c>
      <c r="T241" s="48">
        <f>SUMIFS('[6]白单流水  导入新模板'!$S:$S,'[6]白单流水  导入新模板'!$C:$C,$A$2,'[6]白单流水  导入新模板'!$AF:$AF,$C$221,'[6]白单流水  导入新模板'!$AB:$AB,LEFT(LEFT(T$3,4),4),'[6]白单流水  导入新模板'!$K:$K,$C241)</f>
        <v>0</v>
      </c>
      <c r="U241" s="48">
        <f>SUMIFS('[6]白单流水  导入新模板'!$S:$S,'[6]白单流水  导入新模板'!$C:$C,$A$2,'[6]白单流水  导入新模板'!$AF:$AF,$C$221,'[6]白单流水  导入新模板'!$AB:$AB,LEFT(LEFT(U$3,4),4),'[6]白单流水  导入新模板'!$K:$K,$C241)</f>
        <v>0</v>
      </c>
      <c r="V241" s="48">
        <f>SUMIFS('[6]白单流水  导入新模板'!$S:$S,'[6]白单流水  导入新模板'!$C:$C,$A$2,'[6]白单流水  导入新模板'!$AF:$AF,$C$221,'[6]白单流水  导入新模板'!$AB:$AB,LEFT(LEFT(V$3,4),4),'[6]白单流水  导入新模板'!$K:$K,$C241)</f>
        <v>0</v>
      </c>
      <c r="W241" s="48">
        <f>SUMIFS('[6]白单流水  导入新模板'!$S:$S,'[6]白单流水  导入新模板'!$C:$C,$A$2,'[6]白单流水  导入新模板'!$AF:$AF,$C$221,'[6]白单流水  导入新模板'!$AB:$AB,LEFT(LEFT(W$3,4),4),'[6]白单流水  导入新模板'!$K:$K,$C241)</f>
        <v>0</v>
      </c>
      <c r="X241" s="48">
        <f>SUMIFS('[6]白单流水  导入新模板'!$S:$S,'[6]白单流水  导入新模板'!$C:$C,$A$2,'[6]白单流水  导入新模板'!$AF:$AF,$C$221,'[6]白单流水  导入新模板'!$AB:$AB,LEFT(LEFT(X$3,4),4),'[6]白单流水  导入新模板'!$K:$K,$C241)</f>
        <v>0</v>
      </c>
      <c r="Y241" s="48">
        <f>SUMIFS('[6]白单流水  导入新模板'!$S:$S,'[6]白单流水  导入新模板'!$C:$C,$A$2,'[6]白单流水  导入新模板'!$AF:$AF,$C$221,'[6]白单流水  导入新模板'!$AB:$AB,LEFT(LEFT(Y$3,4),4),'[6]白单流水  导入新模板'!$K:$K,$C241)</f>
        <v>0</v>
      </c>
      <c r="Z241" s="48">
        <f>SUMIFS('[6]白单流水  导入新模板'!$S:$S,'[6]白单流水  导入新模板'!$C:$C,$A$2,'[6]白单流水  导入新模板'!$AF:$AF,$C$221,'[6]白单流水  导入新模板'!$AB:$AB,LEFT(LEFT(Z$3,4),4),'[6]白单流水  导入新模板'!$K:$K,$C241)</f>
        <v>0</v>
      </c>
      <c r="AA241" s="48">
        <f>SUMIFS('[6]白单流水  导入新模板'!$S:$S,'[6]白单流水  导入新模板'!$C:$C,$A$2,'[6]白单流水  导入新模板'!$AF:$AF,$C$221,'[6]白单流水  导入新模板'!$AB:$AB,LEFT(LEFT(AA$3,4),4),'[6]白单流水  导入新模板'!$K:$K,$C241)</f>
        <v>0</v>
      </c>
      <c r="AB241" s="48">
        <f>SUMIFS('[6]白单流水  导入新模板'!$S:$S,'[6]白单流水  导入新模板'!$C:$C,$A$2,'[6]白单流水  导入新模板'!$AF:$AF,$C$221,'[6]白单流水  导入新模板'!$AB:$AB,LEFT(LEFT(AB$3,4),4),'[6]白单流水  导入新模板'!$K:$K,$C241)</f>
        <v>0</v>
      </c>
      <c r="AC241" s="48">
        <f>SUMIFS('[6]白单流水  导入新模板'!$S:$S,'[6]白单流水  导入新模板'!$C:$C,$A$2,'[6]白单流水  导入新模板'!$AF:$AF,$C$221,'[6]白单流水  导入新模板'!$AB:$AB,LEFT(LEFT(AC$3,4),4),'[6]白单流水  导入新模板'!$K:$K,$C241)</f>
        <v>0</v>
      </c>
      <c r="AD241" s="74"/>
      <c r="AE241" s="53">
        <f>SUM(AH241:AS241)</f>
        <v>2791.67</v>
      </c>
      <c r="AF241" s="54"/>
      <c r="AG241" s="55">
        <f>AD241-AE241-AF241</f>
        <v>-2791.67</v>
      </c>
      <c r="AH241" s="48">
        <f>SUMIFS('[6]白单流水  导入新模板'!$S:$S,'[6]白单流水  导入新模板'!$C:$C,$A$2,'[6]白单流水  导入新模板'!$AF:$AF,$C$221,'[6]白单流水  导入新模板'!$AA:$AA,AH$3,'[6]白单流水  导入新模板'!$K:$K,$C241)</f>
        <v>0</v>
      </c>
      <c r="AI241" s="48">
        <f>SUMIFS('[6]白单流水  导入新模板'!$S:$S,'[6]白单流水  导入新模板'!$C:$C,$A$2,'[6]白单流水  导入新模板'!$AF:$AF,$C$221,'[6]白单流水  导入新模板'!$AA:$AA,AI$3,'[6]白单流水  导入新模板'!$K:$K,$C241)</f>
        <v>0</v>
      </c>
      <c r="AJ241" s="48">
        <f>SUMIFS('[6]白单流水  导入新模板'!$S:$S,'[6]白单流水  导入新模板'!$C:$C,$A$2,'[6]白单流水  导入新模板'!$AF:$AF,$C$221,'[6]白单流水  导入新模板'!$AA:$AA,AJ$3,'[6]白单流水  导入新模板'!$K:$K,$C241)</f>
        <v>0</v>
      </c>
      <c r="AK241" s="48">
        <f>SUMIFS('[6]白单流水  导入新模板'!$S:$S,'[6]白单流水  导入新模板'!$C:$C,$A$2,'[6]白单流水  导入新模板'!$AF:$AF,$C$221,'[6]白单流水  导入新模板'!$AA:$AA,AK$3,'[6]白单流水  导入新模板'!$K:$K,$C241)</f>
        <v>0</v>
      </c>
      <c r="AL241" s="48">
        <f>SUMIFS('[6]白单流水  导入新模板'!$S:$S,'[6]白单流水  导入新模板'!$C:$C,$A$2,'[6]白单流水  导入新模板'!$AF:$AF,$C$221,'[6]白单流水  导入新模板'!$AA:$AA,AL$3,'[6]白单流水  导入新模板'!$K:$K,$C241)</f>
        <v>0</v>
      </c>
      <c r="AM241" s="48">
        <f>SUMIFS('[6]白单流水  导入新模板'!$S:$S,'[6]白单流水  导入新模板'!$C:$C,$A$2,'[6]白单流水  导入新模板'!$AF:$AF,$C$221,'[6]白单流水  导入新模板'!$AA:$AA,AM$3,'[6]白单流水  导入新模板'!$K:$K,$C241)</f>
        <v>0</v>
      </c>
      <c r="AN241" s="48">
        <f>SUMIFS('[6]白单流水  导入新模板'!$S:$S,'[6]白单流水  导入新模板'!$C:$C,$A$2,'[6]白单流水  导入新模板'!$AF:$AF,$C$221,'[6]白单流水  导入新模板'!$AA:$AA,AN$3,'[6]白单流水  导入新模板'!$K:$K,$C241)</f>
        <v>0</v>
      </c>
      <c r="AO241" s="48">
        <f>SUMIFS('[6]白单流水  导入新模板'!$S:$S,'[6]白单流水  导入新模板'!$C:$C,$A$2,'[6]白单流水  导入新模板'!$AF:$AF,$C$221,'[6]白单流水  导入新模板'!$AA:$AA,AO$3,'[6]白单流水  导入新模板'!$K:$K,$C241)</f>
        <v>0</v>
      </c>
      <c r="AP241" s="48">
        <f>SUMIFS('[6]白单流水  导入新模板'!$S:$S,'[6]白单流水  导入新模板'!$C:$C,$A$2,'[6]白单流水  导入新模板'!$AF:$AF,$C$221,'[6]白单流水  导入新模板'!$AA:$AA,AP$3,'[6]白单流水  导入新模板'!$K:$K,$C241)</f>
        <v>0</v>
      </c>
      <c r="AQ241" s="48">
        <f>SUMIFS('[6]白单流水  导入新模板'!$S:$S,'[6]白单流水  导入新模板'!$C:$C,$A$2,'[6]白单流水  导入新模板'!$AF:$AF,$C$221,'[6]白单流水  导入新模板'!$AA:$AA,AQ$3,'[6]白单流水  导入新模板'!$K:$K,$C241)</f>
        <v>0</v>
      </c>
      <c r="AR241" s="48">
        <f>SUMIFS('[6]白单流水  导入新模板'!$S:$S,'[6]白单流水  导入新模板'!$C:$C,$A$2,'[6]白单流水  导入新模板'!$AF:$AF,$C$221,'[6]白单流水  导入新模板'!$AA:$AA,AR$3,'[6]白单流水  导入新模板'!$K:$K,$C241)</f>
        <v>0</v>
      </c>
      <c r="AS241" s="48">
        <f>SUMIFS('[6]白单流水  导入新模板'!$S:$S,'[6]白单流水  导入新模板'!$C:$C,$A$2,'[6]白单流水  导入新模板'!$AF:$AF,$C$221,'[6]白单流水  导入新模板'!$AA:$AA,AS$3,'[6]白单流水  导入新模板'!$K:$K,$C241)</f>
        <v>2791.67</v>
      </c>
      <c r="AT241" s="69"/>
    </row>
    <row r="242" ht="15.6" spans="1:47">
      <c r="A242" s="73"/>
      <c r="B242" s="62"/>
      <c r="C242" s="65" t="s">
        <v>77</v>
      </c>
      <c r="D242" s="66"/>
      <c r="E242" s="66"/>
      <c r="F242" s="67"/>
      <c r="G242" s="68"/>
      <c r="H242" s="68"/>
      <c r="I242" s="51">
        <f t="array" ref="I242">SUMPRODUCT(('[6]白单流水  导入新模板'!$C:$C=$A$2)*('[6]白单流水  导入新模板'!$AF:$AF=$C$221)*('[6]白单流水  导入新模板'!$K:$K="代收")*(ISNUMBER(FIND(LEFT($C242,4),'[6]白单流水  导入新模板'!$M:$M,1))),'[6]白单流水  导入新模板'!$S:$S)</f>
        <v>0</v>
      </c>
      <c r="J242" s="68"/>
      <c r="K242" s="66"/>
      <c r="L242" s="48">
        <f>SUMIFS('[6]白单流水  导入新模板'!$S:$S,'[6]白单流水  导入新模板'!$C:$C,$A$2,'[6]白单流水  导入新模板'!$AF:$AF,$C$221,'[6]白单流水  导入新模板'!$AB:$AB,LEFT(LEFT(L$3,4),4),'[6]白单流水  导入新模板'!$K:$K,$C242)</f>
        <v>0</v>
      </c>
      <c r="M242" s="48">
        <f>SUMIFS('[6]白单流水  导入新模板'!$S:$S,'[6]白单流水  导入新模板'!$C:$C,$A$2,'[6]白单流水  导入新模板'!$AF:$AF,$C$221,'[6]白单流水  导入新模板'!$AB:$AB,LEFT(LEFT(M$3,4),4),'[6]白单流水  导入新模板'!$K:$K,$C242)</f>
        <v>0</v>
      </c>
      <c r="N242" s="48">
        <f>SUMIFS('[6]白单流水  导入新模板'!$S:$S,'[6]白单流水  导入新模板'!$C:$C,$A$2,'[6]白单流水  导入新模板'!$AF:$AF,$C$221,'[6]白单流水  导入新模板'!$AB:$AB,LEFT(LEFT(N$3,4),4),'[6]白单流水  导入新模板'!$K:$K,$C242)</f>
        <v>0</v>
      </c>
      <c r="O242" s="48">
        <f>SUMIFS('[6]白单流水  导入新模板'!$S:$S,'[6]白单流水  导入新模板'!$C:$C,$A$2,'[6]白单流水  导入新模板'!$AF:$AF,$C$221,'[6]白单流水  导入新模板'!$AB:$AB,LEFT(LEFT(O$3,4),4),'[6]白单流水  导入新模板'!$K:$K,$C242)</f>
        <v>0</v>
      </c>
      <c r="P242" s="48">
        <f>SUMIFS('[6]白单流水  导入新模板'!$S:$S,'[6]白单流水  导入新模板'!$C:$C,$A$2,'[6]白单流水  导入新模板'!$AF:$AF,$C$221,'[6]白单流水  导入新模板'!$AB:$AB,LEFT(LEFT(P$3,4),4),'[6]白单流水  导入新模板'!$K:$K,$C242)</f>
        <v>0</v>
      </c>
      <c r="Q242" s="48">
        <f>SUMIFS('[6]白单流水  导入新模板'!$S:$S,'[6]白单流水  导入新模板'!$C:$C,$A$2,'[6]白单流水  导入新模板'!$AF:$AF,$C$221,'[6]白单流水  导入新模板'!$AB:$AB,LEFT(LEFT(Q$3,4),4),'[6]白单流水  导入新模板'!$K:$K,$C242)</f>
        <v>0</v>
      </c>
      <c r="R242" s="48">
        <f>SUMIFS('[6]白单流水  导入新模板'!$S:$S,'[6]白单流水  导入新模板'!$C:$C,$A$2,'[6]白单流水  导入新模板'!$AF:$AF,$C$221,'[6]白单流水  导入新模板'!$AB:$AB,LEFT(LEFT(R$3,4),4),'[6]白单流水  导入新模板'!$K:$K,$C242)</f>
        <v>0</v>
      </c>
      <c r="S242" s="48">
        <f>SUMIFS('[6]白单流水  导入新模板'!$S:$S,'[6]白单流水  导入新模板'!$C:$C,$A$2,'[6]白单流水  导入新模板'!$AF:$AF,$C$221,'[6]白单流水  导入新模板'!$AB:$AB,LEFT(LEFT(S$3,4),4),'[6]白单流水  导入新模板'!$K:$K,$C242)</f>
        <v>0</v>
      </c>
      <c r="T242" s="48">
        <f>SUMIFS('[6]白单流水  导入新模板'!$S:$S,'[6]白单流水  导入新模板'!$C:$C,$A$2,'[6]白单流水  导入新模板'!$AF:$AF,$C$221,'[6]白单流水  导入新模板'!$AB:$AB,LEFT(LEFT(T$3,4),4),'[6]白单流水  导入新模板'!$K:$K,$C242)</f>
        <v>0</v>
      </c>
      <c r="U242" s="48">
        <f>SUMIFS('[6]白单流水  导入新模板'!$S:$S,'[6]白单流水  导入新模板'!$C:$C,$A$2,'[6]白单流水  导入新模板'!$AF:$AF,$C$221,'[6]白单流水  导入新模板'!$AB:$AB,LEFT(LEFT(U$3,4),4),'[6]白单流水  导入新模板'!$K:$K,$C242)</f>
        <v>0</v>
      </c>
      <c r="V242" s="48">
        <f>SUMIFS('[6]白单流水  导入新模板'!$S:$S,'[6]白单流水  导入新模板'!$C:$C,$A$2,'[6]白单流水  导入新模板'!$AF:$AF,$C$221,'[6]白单流水  导入新模板'!$AB:$AB,LEFT(LEFT(V$3,4),4),'[6]白单流水  导入新模板'!$K:$K,$C242)</f>
        <v>0</v>
      </c>
      <c r="W242" s="48">
        <f>SUMIFS('[6]白单流水  导入新模板'!$S:$S,'[6]白单流水  导入新模板'!$C:$C,$A$2,'[6]白单流水  导入新模板'!$AF:$AF,$C$221,'[6]白单流水  导入新模板'!$AB:$AB,LEFT(LEFT(W$3,4),4),'[6]白单流水  导入新模板'!$K:$K,$C242)</f>
        <v>0</v>
      </c>
      <c r="X242" s="48">
        <f>SUMIFS('[6]白单流水  导入新模板'!$S:$S,'[6]白单流水  导入新模板'!$C:$C,$A$2,'[6]白单流水  导入新模板'!$AF:$AF,$C$221,'[6]白单流水  导入新模板'!$AB:$AB,LEFT(LEFT(X$3,4),4),'[6]白单流水  导入新模板'!$K:$K,$C242)</f>
        <v>0</v>
      </c>
      <c r="Y242" s="48">
        <f>SUMIFS('[6]白单流水  导入新模板'!$S:$S,'[6]白单流水  导入新模板'!$C:$C,$A$2,'[6]白单流水  导入新模板'!$AF:$AF,$C$221,'[6]白单流水  导入新模板'!$AB:$AB,LEFT(LEFT(Y$3,4),4),'[6]白单流水  导入新模板'!$K:$K,$C242)</f>
        <v>0</v>
      </c>
      <c r="Z242" s="48">
        <f>SUMIFS('[6]白单流水  导入新模板'!$S:$S,'[6]白单流水  导入新模板'!$C:$C,$A$2,'[6]白单流水  导入新模板'!$AF:$AF,$C$221,'[6]白单流水  导入新模板'!$AB:$AB,LEFT(LEFT(Z$3,4),4),'[6]白单流水  导入新模板'!$K:$K,$C242)</f>
        <v>0</v>
      </c>
      <c r="AA242" s="48">
        <f>SUMIFS('[6]白单流水  导入新模板'!$S:$S,'[6]白单流水  导入新模板'!$C:$C,$A$2,'[6]白单流水  导入新模板'!$AF:$AF,$C$221,'[6]白单流水  导入新模板'!$AB:$AB,LEFT(LEFT(AA$3,4),4),'[6]白单流水  导入新模板'!$K:$K,$C242)</f>
        <v>0</v>
      </c>
      <c r="AB242" s="48">
        <f>SUMIFS('[6]白单流水  导入新模板'!$S:$S,'[6]白单流水  导入新模板'!$C:$C,$A$2,'[6]白单流水  导入新模板'!$AF:$AF,$C$221,'[6]白单流水  导入新模板'!$AB:$AB,LEFT(LEFT(AB$3,4),4),'[6]白单流水  导入新模板'!$K:$K,$C242)</f>
        <v>0</v>
      </c>
      <c r="AC242" s="48">
        <f>SUMIFS('[6]白单流水  导入新模板'!$S:$S,'[6]白单流水  导入新模板'!$C:$C,$A$2,'[6]白单流水  导入新模板'!$AF:$AF,$C$221,'[6]白单流水  导入新模板'!$AB:$AB,LEFT(LEFT(AC$3,4),4),'[6]白单流水  导入新模板'!$K:$K,$C242)</f>
        <v>0</v>
      </c>
      <c r="AD242" s="74"/>
      <c r="AE242" s="53">
        <f>SUM(AH242:AS242)</f>
        <v>0</v>
      </c>
      <c r="AF242" s="54"/>
      <c r="AG242" s="55">
        <f>AD242-AE242-AF242</f>
        <v>0</v>
      </c>
      <c r="AH242" s="48">
        <f>SUMIFS('[6]白单流水  导入新模板'!$S:$S,'[6]白单流水  导入新模板'!$C:$C,$A$2,'[6]白单流水  导入新模板'!$AF:$AF,$C$221,'[6]白单流水  导入新模板'!$AA:$AA,AH$3,'[6]白单流水  导入新模板'!$K:$K,$C242)</f>
        <v>0</v>
      </c>
      <c r="AI242" s="48">
        <f>SUMIFS('[6]白单流水  导入新模板'!$S:$S,'[6]白单流水  导入新模板'!$C:$C,$A$2,'[6]白单流水  导入新模板'!$AF:$AF,$C$221,'[6]白单流水  导入新模板'!$AA:$AA,AI$3,'[6]白单流水  导入新模板'!$K:$K,$C242)</f>
        <v>0</v>
      </c>
      <c r="AJ242" s="48">
        <f>SUMIFS('[6]白单流水  导入新模板'!$S:$S,'[6]白单流水  导入新模板'!$C:$C,$A$2,'[6]白单流水  导入新模板'!$AF:$AF,$C$221,'[6]白单流水  导入新模板'!$AA:$AA,AJ$3,'[6]白单流水  导入新模板'!$K:$K,$C242)</f>
        <v>0</v>
      </c>
      <c r="AK242" s="48">
        <f>SUMIFS('[6]白单流水  导入新模板'!$S:$S,'[6]白单流水  导入新模板'!$C:$C,$A$2,'[6]白单流水  导入新模板'!$AF:$AF,$C$221,'[6]白单流水  导入新模板'!$AA:$AA,AK$3,'[6]白单流水  导入新模板'!$K:$K,$C242)</f>
        <v>0</v>
      </c>
      <c r="AL242" s="48">
        <f>SUMIFS('[6]白单流水  导入新模板'!$S:$S,'[6]白单流水  导入新模板'!$C:$C,$A$2,'[6]白单流水  导入新模板'!$AF:$AF,$C$221,'[6]白单流水  导入新模板'!$AA:$AA,AL$3,'[6]白单流水  导入新模板'!$K:$K,$C242)</f>
        <v>0</v>
      </c>
      <c r="AM242" s="48">
        <f>SUMIFS('[6]白单流水  导入新模板'!$S:$S,'[6]白单流水  导入新模板'!$C:$C,$A$2,'[6]白单流水  导入新模板'!$AF:$AF,$C$221,'[6]白单流水  导入新模板'!$AA:$AA,AM$3,'[6]白单流水  导入新模板'!$K:$K,$C242)</f>
        <v>0</v>
      </c>
      <c r="AN242" s="48">
        <f>SUMIFS('[6]白单流水  导入新模板'!$S:$S,'[6]白单流水  导入新模板'!$C:$C,$A$2,'[6]白单流水  导入新模板'!$AF:$AF,$C$221,'[6]白单流水  导入新模板'!$AA:$AA,AN$3,'[6]白单流水  导入新模板'!$K:$K,$C242)</f>
        <v>0</v>
      </c>
      <c r="AO242" s="48">
        <f>SUMIFS('[6]白单流水  导入新模板'!$S:$S,'[6]白单流水  导入新模板'!$C:$C,$A$2,'[6]白单流水  导入新模板'!$AF:$AF,$C$221,'[6]白单流水  导入新模板'!$AA:$AA,AO$3,'[6]白单流水  导入新模板'!$K:$K,$C242)</f>
        <v>0</v>
      </c>
      <c r="AP242" s="48">
        <f>SUMIFS('[6]白单流水  导入新模板'!$S:$S,'[6]白单流水  导入新模板'!$C:$C,$A$2,'[6]白单流水  导入新模板'!$AF:$AF,$C$221,'[6]白单流水  导入新模板'!$AA:$AA,AP$3,'[6]白单流水  导入新模板'!$K:$K,$C242)</f>
        <v>0</v>
      </c>
      <c r="AQ242" s="48">
        <f>SUMIFS('[6]白单流水  导入新模板'!$S:$S,'[6]白单流水  导入新模板'!$C:$C,$A$2,'[6]白单流水  导入新模板'!$AF:$AF,$C$221,'[6]白单流水  导入新模板'!$AA:$AA,AQ$3,'[6]白单流水  导入新模板'!$K:$K,$C242)</f>
        <v>0</v>
      </c>
      <c r="AR242" s="48">
        <f>SUMIFS('[6]白单流水  导入新模板'!$S:$S,'[6]白单流水  导入新模板'!$C:$C,$A$2,'[6]白单流水  导入新模板'!$AF:$AF,$C$221,'[6]白单流水  导入新模板'!$AA:$AA,AR$3,'[6]白单流水  导入新模板'!$K:$K,$C242)</f>
        <v>0</v>
      </c>
      <c r="AS242" s="48">
        <f>SUMIFS('[6]白单流水  导入新模板'!$S:$S,'[6]白单流水  导入新模板'!$C:$C,$A$2,'[6]白单流水  导入新模板'!$AF:$AF,$C$221,'[6]白单流水  导入新模板'!$AA:$AA,AS$3,'[6]白单流水  导入新模板'!$K:$K,$C242)</f>
        <v>0</v>
      </c>
      <c r="AT242" s="69"/>
    </row>
    <row r="243" ht="15.6" spans="1:47">
      <c r="A243" s="73"/>
      <c r="B243" s="62"/>
      <c r="C243" s="65" t="s">
        <v>78</v>
      </c>
      <c r="D243" s="52"/>
      <c r="E243" s="52"/>
      <c r="F243" s="59"/>
      <c r="G243" s="60"/>
      <c r="H243" s="60"/>
      <c r="I243" s="51">
        <f t="array" ref="I243">SUMPRODUCT(('[6]白单流水  导入新模板'!$C:$C=$A$2)*('[6]白单流水  导入新模板'!$AF:$AF=$C$221)*('[6]白单流水  导入新模板'!$K:$K="代收")*(ISNUMBER(FIND(LEFT($C243,4),'[6]白单流水  导入新模板'!$M:$M,1))),'[6]白单流水  导入新模板'!$S:$S)</f>
        <v>0</v>
      </c>
      <c r="J243" s="60"/>
      <c r="K243" s="52"/>
      <c r="L243" s="48">
        <f>SUMIFS('[6]白单流水  导入新模板'!$S:$S,'[6]白单流水  导入新模板'!$C:$C,$A$2,'[6]白单流水  导入新模板'!$AF:$AF,$C$221,'[6]白单流水  导入新模板'!$AB:$AB,LEFT(LEFT(L$3,4),4),'[6]白单流水  导入新模板'!$K:$K,$C243)</f>
        <v>0</v>
      </c>
      <c r="M243" s="48">
        <f>SUMIFS('[6]白单流水  导入新模板'!$S:$S,'[6]白单流水  导入新模板'!$C:$C,$A$2,'[6]白单流水  导入新模板'!$AF:$AF,$C$221,'[6]白单流水  导入新模板'!$AB:$AB,LEFT(LEFT(M$3,4),4),'[6]白单流水  导入新模板'!$K:$K,$C243)</f>
        <v>0</v>
      </c>
      <c r="N243" s="48">
        <f>SUMIFS('[6]白单流水  导入新模板'!$S:$S,'[6]白单流水  导入新模板'!$C:$C,$A$2,'[6]白单流水  导入新模板'!$AF:$AF,$C$221,'[6]白单流水  导入新模板'!$AB:$AB,LEFT(LEFT(N$3,4),4),'[6]白单流水  导入新模板'!$K:$K,$C243)</f>
        <v>0</v>
      </c>
      <c r="O243" s="48">
        <f>SUMIFS('[6]白单流水  导入新模板'!$S:$S,'[6]白单流水  导入新模板'!$C:$C,$A$2,'[6]白单流水  导入新模板'!$AF:$AF,$C$221,'[6]白单流水  导入新模板'!$AB:$AB,LEFT(LEFT(O$3,4),4),'[6]白单流水  导入新模板'!$K:$K,$C243)</f>
        <v>0</v>
      </c>
      <c r="P243" s="48">
        <f>SUMIFS('[6]白单流水  导入新模板'!$S:$S,'[6]白单流水  导入新模板'!$C:$C,$A$2,'[6]白单流水  导入新模板'!$AF:$AF,$C$221,'[6]白单流水  导入新模板'!$AB:$AB,LEFT(LEFT(P$3,4),4),'[6]白单流水  导入新模板'!$K:$K,$C243)</f>
        <v>0</v>
      </c>
      <c r="Q243" s="48">
        <f>SUMIFS('[6]白单流水  导入新模板'!$S:$S,'[6]白单流水  导入新模板'!$C:$C,$A$2,'[6]白单流水  导入新模板'!$AF:$AF,$C$221,'[6]白单流水  导入新模板'!$AB:$AB,LEFT(LEFT(Q$3,4),4),'[6]白单流水  导入新模板'!$K:$K,$C243)</f>
        <v>0</v>
      </c>
      <c r="R243" s="48">
        <f>SUMIFS('[6]白单流水  导入新模板'!$S:$S,'[6]白单流水  导入新模板'!$C:$C,$A$2,'[6]白单流水  导入新模板'!$AF:$AF,$C$221,'[6]白单流水  导入新模板'!$AB:$AB,LEFT(LEFT(R$3,4),4),'[6]白单流水  导入新模板'!$K:$K,$C243)</f>
        <v>0</v>
      </c>
      <c r="S243" s="48">
        <f>SUMIFS('[6]白单流水  导入新模板'!$S:$S,'[6]白单流水  导入新模板'!$C:$C,$A$2,'[6]白单流水  导入新模板'!$AF:$AF,$C$221,'[6]白单流水  导入新模板'!$AB:$AB,LEFT(LEFT(S$3,4),4),'[6]白单流水  导入新模板'!$K:$K,$C243)</f>
        <v>0</v>
      </c>
      <c r="T243" s="48">
        <f>SUMIFS('[6]白单流水  导入新模板'!$S:$S,'[6]白单流水  导入新模板'!$C:$C,$A$2,'[6]白单流水  导入新模板'!$AF:$AF,$C$221,'[6]白单流水  导入新模板'!$AB:$AB,LEFT(LEFT(T$3,4),4),'[6]白单流水  导入新模板'!$K:$K,$C243)</f>
        <v>0</v>
      </c>
      <c r="U243" s="48">
        <f>SUMIFS('[6]白单流水  导入新模板'!$S:$S,'[6]白单流水  导入新模板'!$C:$C,$A$2,'[6]白单流水  导入新模板'!$AF:$AF,$C$221,'[6]白单流水  导入新模板'!$AB:$AB,LEFT(LEFT(U$3,4),4),'[6]白单流水  导入新模板'!$K:$K,$C243)</f>
        <v>0</v>
      </c>
      <c r="V243" s="48">
        <f>SUMIFS('[6]白单流水  导入新模板'!$S:$S,'[6]白单流水  导入新模板'!$C:$C,$A$2,'[6]白单流水  导入新模板'!$AF:$AF,$C$221,'[6]白单流水  导入新模板'!$AB:$AB,LEFT(LEFT(V$3,4),4),'[6]白单流水  导入新模板'!$K:$K,$C243)</f>
        <v>0</v>
      </c>
      <c r="W243" s="48">
        <f>SUMIFS('[6]白单流水  导入新模板'!$S:$S,'[6]白单流水  导入新模板'!$C:$C,$A$2,'[6]白单流水  导入新模板'!$AF:$AF,$C$221,'[6]白单流水  导入新模板'!$AB:$AB,LEFT(LEFT(W$3,4),4),'[6]白单流水  导入新模板'!$K:$K,$C243)</f>
        <v>0</v>
      </c>
      <c r="X243" s="48">
        <f>SUMIFS('[6]白单流水  导入新模板'!$S:$S,'[6]白单流水  导入新模板'!$C:$C,$A$2,'[6]白单流水  导入新模板'!$AF:$AF,$C$221,'[6]白单流水  导入新模板'!$AB:$AB,LEFT(LEFT(X$3,4),4),'[6]白单流水  导入新模板'!$K:$K,$C243)</f>
        <v>0</v>
      </c>
      <c r="Y243" s="48">
        <f>SUMIFS('[6]白单流水  导入新模板'!$S:$S,'[6]白单流水  导入新模板'!$C:$C,$A$2,'[6]白单流水  导入新模板'!$AF:$AF,$C$221,'[6]白单流水  导入新模板'!$AB:$AB,LEFT(LEFT(Y$3,4),4),'[6]白单流水  导入新模板'!$K:$K,$C243)</f>
        <v>0</v>
      </c>
      <c r="Z243" s="48">
        <f>SUMIFS('[6]白单流水  导入新模板'!$S:$S,'[6]白单流水  导入新模板'!$C:$C,$A$2,'[6]白单流水  导入新模板'!$AF:$AF,$C$221,'[6]白单流水  导入新模板'!$AB:$AB,LEFT(LEFT(Z$3,4),4),'[6]白单流水  导入新模板'!$K:$K,$C243)</f>
        <v>0</v>
      </c>
      <c r="AA243" s="48">
        <f>SUMIFS('[6]白单流水  导入新模板'!$S:$S,'[6]白单流水  导入新模板'!$C:$C,$A$2,'[6]白单流水  导入新模板'!$AF:$AF,$C$221,'[6]白单流水  导入新模板'!$AB:$AB,LEFT(LEFT(AA$3,4),4),'[6]白单流水  导入新模板'!$K:$K,$C243)</f>
        <v>0</v>
      </c>
      <c r="AB243" s="48">
        <f>SUMIFS('[6]白单流水  导入新模板'!$S:$S,'[6]白单流水  导入新模板'!$C:$C,$A$2,'[6]白单流水  导入新模板'!$AF:$AF,$C$221,'[6]白单流水  导入新模板'!$AB:$AB,LEFT(LEFT(AB$3,4),4),'[6]白单流水  导入新模板'!$K:$K,$C243)</f>
        <v>0</v>
      </c>
      <c r="AC243" s="48">
        <f>SUMIFS('[6]白单流水  导入新模板'!$S:$S,'[6]白单流水  导入新模板'!$C:$C,$A$2,'[6]白单流水  导入新模板'!$AF:$AF,$C$221,'[6]白单流水  导入新模板'!$AB:$AB,LEFT(LEFT(AC$3,4),4),'[6]白单流水  导入新模板'!$K:$K,$C243)</f>
        <v>0</v>
      </c>
      <c r="AD243" s="52"/>
      <c r="AE243" s="53">
        <f>SUM(AH243:AS243)</f>
        <v>0</v>
      </c>
      <c r="AF243" s="54"/>
      <c r="AG243" s="55">
        <f>AD243-AE243-AF243</f>
        <v>0</v>
      </c>
      <c r="AH243" s="48">
        <f>SUMIFS('[6]白单流水  导入新模板'!$S:$S,'[6]白单流水  导入新模板'!$C:$C,$A$2,'[6]白单流水  导入新模板'!$AF:$AF,$C$221,'[6]白单流水  导入新模板'!$AA:$AA,AH$3,'[6]白单流水  导入新模板'!$K:$K,$C243)</f>
        <v>0</v>
      </c>
      <c r="AI243" s="48">
        <f>SUMIFS('[6]白单流水  导入新模板'!$S:$S,'[6]白单流水  导入新模板'!$C:$C,$A$2,'[6]白单流水  导入新模板'!$AF:$AF,$C$221,'[6]白单流水  导入新模板'!$AA:$AA,AI$3,'[6]白单流水  导入新模板'!$K:$K,$C243)</f>
        <v>0</v>
      </c>
      <c r="AJ243" s="48">
        <f>SUMIFS('[6]白单流水  导入新模板'!$S:$S,'[6]白单流水  导入新模板'!$C:$C,$A$2,'[6]白单流水  导入新模板'!$AF:$AF,$C$221,'[6]白单流水  导入新模板'!$AA:$AA,AJ$3,'[6]白单流水  导入新模板'!$K:$K,$C243)</f>
        <v>0</v>
      </c>
      <c r="AK243" s="48">
        <f>SUMIFS('[6]白单流水  导入新模板'!$S:$S,'[6]白单流水  导入新模板'!$C:$C,$A$2,'[6]白单流水  导入新模板'!$AF:$AF,$C$221,'[6]白单流水  导入新模板'!$AA:$AA,AK$3,'[6]白单流水  导入新模板'!$K:$K,$C243)</f>
        <v>0</v>
      </c>
      <c r="AL243" s="48">
        <f>SUMIFS('[6]白单流水  导入新模板'!$S:$S,'[6]白单流水  导入新模板'!$C:$C,$A$2,'[6]白单流水  导入新模板'!$AF:$AF,$C$221,'[6]白单流水  导入新模板'!$AA:$AA,AL$3,'[6]白单流水  导入新模板'!$K:$K,$C243)</f>
        <v>0</v>
      </c>
      <c r="AM243" s="48">
        <f>SUMIFS('[6]白单流水  导入新模板'!$S:$S,'[6]白单流水  导入新模板'!$C:$C,$A$2,'[6]白单流水  导入新模板'!$AF:$AF,$C$221,'[6]白单流水  导入新模板'!$AA:$AA,AM$3,'[6]白单流水  导入新模板'!$K:$K,$C243)</f>
        <v>0</v>
      </c>
      <c r="AN243" s="48">
        <f>SUMIFS('[6]白单流水  导入新模板'!$S:$S,'[6]白单流水  导入新模板'!$C:$C,$A$2,'[6]白单流水  导入新模板'!$AF:$AF,$C$221,'[6]白单流水  导入新模板'!$AA:$AA,AN$3,'[6]白单流水  导入新模板'!$K:$K,$C243)</f>
        <v>0</v>
      </c>
      <c r="AO243" s="48">
        <f>SUMIFS('[6]白单流水  导入新模板'!$S:$S,'[6]白单流水  导入新模板'!$C:$C,$A$2,'[6]白单流水  导入新模板'!$AF:$AF,$C$221,'[6]白单流水  导入新模板'!$AA:$AA,AO$3,'[6]白单流水  导入新模板'!$K:$K,$C243)</f>
        <v>0</v>
      </c>
      <c r="AP243" s="48">
        <f>SUMIFS('[6]白单流水  导入新模板'!$S:$S,'[6]白单流水  导入新模板'!$C:$C,$A$2,'[6]白单流水  导入新模板'!$AF:$AF,$C$221,'[6]白单流水  导入新模板'!$AA:$AA,AP$3,'[6]白单流水  导入新模板'!$K:$K,$C243)</f>
        <v>0</v>
      </c>
      <c r="AQ243" s="48">
        <f>SUMIFS('[6]白单流水  导入新模板'!$S:$S,'[6]白单流水  导入新模板'!$C:$C,$A$2,'[6]白单流水  导入新模板'!$AF:$AF,$C$221,'[6]白单流水  导入新模板'!$AA:$AA,AQ$3,'[6]白单流水  导入新模板'!$K:$K,$C243)</f>
        <v>0</v>
      </c>
      <c r="AR243" s="48">
        <f>SUMIFS('[6]白单流水  导入新模板'!$S:$S,'[6]白单流水  导入新模板'!$C:$C,$A$2,'[6]白单流水  导入新模板'!$AF:$AF,$C$221,'[6]白单流水  导入新模板'!$AA:$AA,AR$3,'[6]白单流水  导入新模板'!$K:$K,$C243)</f>
        <v>0</v>
      </c>
      <c r="AS243" s="48">
        <f>SUMIFS('[6]白单流水  导入新模板'!$S:$S,'[6]白单流水  导入新模板'!$C:$C,$A$2,'[6]白单流水  导入新模板'!$AF:$AF,$C$221,'[6]白单流水  导入新模板'!$AA:$AA,AS$3,'[6]白单流水  导入新模板'!$K:$K,$C243)</f>
        <v>0</v>
      </c>
      <c r="AT243" s="56"/>
    </row>
    <row r="244" ht="31.2" spans="1:47">
      <c r="A244" s="73"/>
      <c r="B244" s="62">
        <v>10</v>
      </c>
      <c r="C244" s="42" t="s">
        <v>99</v>
      </c>
      <c r="D244" s="43"/>
      <c r="E244" s="43"/>
      <c r="F244" s="63"/>
      <c r="G244" s="44"/>
      <c r="H244" s="44"/>
      <c r="I244" s="44"/>
      <c r="J244" s="44"/>
      <c r="K244" s="43"/>
      <c r="L244" s="43">
        <f>SUM(L245:L266)</f>
        <v>0</v>
      </c>
      <c r="M244" s="43">
        <f>SUM(M245:M266)</f>
        <v>0</v>
      </c>
      <c r="N244" s="43">
        <f>SUM(N245:N266)</f>
        <v>0</v>
      </c>
      <c r="O244" s="43">
        <f>SUM(O245:O266)</f>
        <v>0</v>
      </c>
      <c r="P244" s="43">
        <f>SUM(P245:P266)</f>
        <v>0</v>
      </c>
      <c r="Q244" s="43">
        <f>SUM(Q245:Q266)</f>
        <v>0</v>
      </c>
      <c r="R244" s="43">
        <f>SUM(R245:R266)</f>
        <v>0</v>
      </c>
      <c r="S244" s="43">
        <f>SUM(S245:S266)</f>
        <v>0</v>
      </c>
      <c r="T244" s="43">
        <f>SUM(T245:T266)</f>
        <v>0</v>
      </c>
      <c r="U244" s="43">
        <f>SUM(U245:U266)</f>
        <v>0</v>
      </c>
      <c r="V244" s="43">
        <f>SUM(V245:V266)</f>
        <v>0</v>
      </c>
      <c r="W244" s="43">
        <f>SUM(W245:W266)</f>
        <v>0</v>
      </c>
      <c r="X244" s="43">
        <f>SUM(X245:X266)</f>
        <v>0</v>
      </c>
      <c r="Y244" s="43">
        <f>SUM(Y245:Y266)</f>
        <v>400</v>
      </c>
      <c r="Z244" s="43">
        <f>SUM(Z245:Z266)</f>
        <v>11771.66</v>
      </c>
      <c r="AA244" s="43">
        <f>SUM(AA245:AA266)</f>
        <v>8805</v>
      </c>
      <c r="AB244" s="43">
        <f>SUM(AB245:AB266)</f>
        <v>2500</v>
      </c>
      <c r="AC244" s="43">
        <f>SUM(AC245:AC266)</f>
        <v>5800</v>
      </c>
      <c r="AD244" s="72"/>
      <c r="AE244" s="43">
        <f>SUM(AE245:AE266)</f>
        <v>3562.5</v>
      </c>
      <c r="AF244" s="43">
        <f>SUM(AF245:AF266)</f>
        <v>0</v>
      </c>
      <c r="AG244" s="43">
        <f>SUM(AG245:AG266)</f>
        <v>-3562.5</v>
      </c>
      <c r="AH244" s="43">
        <f>SUM(AH245:AH266)</f>
        <v>0</v>
      </c>
      <c r="AI244" s="43">
        <f>SUM(AI245:AI266)</f>
        <v>0</v>
      </c>
      <c r="AJ244" s="43">
        <f>SUM(AJ245:AJ266)</f>
        <v>0</v>
      </c>
      <c r="AK244" s="43">
        <f>SUM(AK245:AK266)</f>
        <v>0</v>
      </c>
      <c r="AL244" s="43">
        <f>SUM(AL245:AL266)</f>
        <v>0</v>
      </c>
      <c r="AM244" s="43">
        <f>SUM(AM245:AM266)</f>
        <v>0</v>
      </c>
      <c r="AN244" s="43">
        <f>SUM(AN245:AN266)</f>
        <v>1187.5</v>
      </c>
      <c r="AO244" s="43">
        <f>SUM(AO245:AO266)</f>
        <v>0</v>
      </c>
      <c r="AP244" s="43">
        <f>SUM(AP245:AP266)</f>
        <v>1187.5</v>
      </c>
      <c r="AQ244" s="43">
        <f>SUM(AQ245:AQ266)</f>
        <v>0</v>
      </c>
      <c r="AR244" s="43">
        <f>SUM(AR245:AR266)</f>
        <v>0</v>
      </c>
      <c r="AS244" s="43">
        <f>SUM(AS245:AS266)</f>
        <v>1187.5</v>
      </c>
      <c r="AT244" s="64"/>
      <c r="AU244" s="1">
        <f>X244+Y244+Z244+AA244+AB244+AC244+AE244</f>
        <v>32839.16</v>
      </c>
    </row>
    <row r="245" ht="15.6" spans="1:47">
      <c r="A245" s="41"/>
      <c r="B245" s="62"/>
      <c r="C245" s="65" t="s">
        <v>58</v>
      </c>
      <c r="D245" s="43"/>
      <c r="E245" s="43"/>
      <c r="F245" s="63"/>
      <c r="G245" s="44"/>
      <c r="H245" s="44"/>
      <c r="I245" s="51">
        <f t="array" ref="I245">SUMPRODUCT(('[6]白单流水  导入新模板'!$C:$C=$A$2)*('[6]白单流水  导入新模板'!$AF:$AF=$C$244)*('[6]白单流水  导入新模板'!$K:$K="代收")*(ISNUMBER(FIND(LEFT($C245,4),'[6]白单流水  导入新模板'!$M:$M,1))),'[6]白单流水  导入新模板'!$S:$S)</f>
        <v>0</v>
      </c>
      <c r="J245" s="44"/>
      <c r="K245" s="43"/>
      <c r="L245" s="48">
        <f>SUMIFS('[6]白单流水  导入新模板'!$S:$S,'[6]白单流水  导入新模板'!$C:$C,$A$2,'[6]白单流水  导入新模板'!$AF:$AF,$C$244,'[6]白单流水  导入新模板'!$AB:$AB,LEFT(LEFT(L$3,4),4),'[6]白单流水  导入新模板'!$K:$K,$C245)</f>
        <v>0</v>
      </c>
      <c r="M245" s="48">
        <f>SUMIFS('[6]白单流水  导入新模板'!$S:$S,'[6]白单流水  导入新模板'!$C:$C,$A$2,'[6]白单流水  导入新模板'!$AF:$AF,$C$244,'[6]白单流水  导入新模板'!$AB:$AB,LEFT(LEFT(M$3,4),4),'[6]白单流水  导入新模板'!$K:$K,$C245)</f>
        <v>0</v>
      </c>
      <c r="N245" s="48">
        <f>SUMIFS('[6]白单流水  导入新模板'!$S:$S,'[6]白单流水  导入新模板'!$C:$C,$A$2,'[6]白单流水  导入新模板'!$AF:$AF,$C$244,'[6]白单流水  导入新模板'!$AB:$AB,LEFT(LEFT(N$3,4),4),'[6]白单流水  导入新模板'!$K:$K,$C245)</f>
        <v>0</v>
      </c>
      <c r="O245" s="48">
        <f>SUMIFS('[6]白单流水  导入新模板'!$S:$S,'[6]白单流水  导入新模板'!$C:$C,$A$2,'[6]白单流水  导入新模板'!$AF:$AF,$C$244,'[6]白单流水  导入新模板'!$AB:$AB,LEFT(LEFT(O$3,4),4),'[6]白单流水  导入新模板'!$K:$K,$C245)</f>
        <v>0</v>
      </c>
      <c r="P245" s="48">
        <f>SUMIFS('[6]白单流水  导入新模板'!$S:$S,'[6]白单流水  导入新模板'!$C:$C,$A$2,'[6]白单流水  导入新模板'!$AF:$AF,$C$244,'[6]白单流水  导入新模板'!$AB:$AB,LEFT(LEFT(P$3,4),4),'[6]白单流水  导入新模板'!$K:$K,$C245)</f>
        <v>0</v>
      </c>
      <c r="Q245" s="48">
        <f>SUMIFS('[6]白单流水  导入新模板'!$S:$S,'[6]白单流水  导入新模板'!$C:$C,$A$2,'[6]白单流水  导入新模板'!$AF:$AF,$C$244,'[6]白单流水  导入新模板'!$AB:$AB,LEFT(LEFT(Q$3,4),4),'[6]白单流水  导入新模板'!$K:$K,$C245)</f>
        <v>0</v>
      </c>
      <c r="R245" s="48">
        <f>SUMIFS('[6]白单流水  导入新模板'!$S:$S,'[6]白单流水  导入新模板'!$C:$C,$A$2,'[6]白单流水  导入新模板'!$AF:$AF,$C$244,'[6]白单流水  导入新模板'!$AB:$AB,LEFT(LEFT(R$3,4),4),'[6]白单流水  导入新模板'!$K:$K,$C245)</f>
        <v>0</v>
      </c>
      <c r="S245" s="48">
        <f>SUMIFS('[6]白单流水  导入新模板'!$S:$S,'[6]白单流水  导入新模板'!$C:$C,$A$2,'[6]白单流水  导入新模板'!$AF:$AF,$C$244,'[6]白单流水  导入新模板'!$AB:$AB,LEFT(LEFT(S$3,4),4),'[6]白单流水  导入新模板'!$K:$K,$C245)</f>
        <v>0</v>
      </c>
      <c r="T245" s="48">
        <f>SUMIFS('[6]白单流水  导入新模板'!$S:$S,'[6]白单流水  导入新模板'!$C:$C,$A$2,'[6]白单流水  导入新模板'!$AF:$AF,$C$244,'[6]白单流水  导入新模板'!$AB:$AB,LEFT(LEFT(T$3,4),4),'[6]白单流水  导入新模板'!$K:$K,$C245)</f>
        <v>0</v>
      </c>
      <c r="U245" s="48">
        <f>SUMIFS('[6]白单流水  导入新模板'!$S:$S,'[6]白单流水  导入新模板'!$C:$C,$A$2,'[6]白单流水  导入新模板'!$AF:$AF,$C$244,'[6]白单流水  导入新模板'!$AB:$AB,LEFT(LEFT(U$3,4),4),'[6]白单流水  导入新模板'!$K:$K,$C245)</f>
        <v>0</v>
      </c>
      <c r="V245" s="48">
        <f>SUMIFS('[6]白单流水  导入新模板'!$S:$S,'[6]白单流水  导入新模板'!$C:$C,$A$2,'[6]白单流水  导入新模板'!$AF:$AF,$C$244,'[6]白单流水  导入新模板'!$AB:$AB,LEFT(LEFT(V$3,4),4),'[6]白单流水  导入新模板'!$K:$K,$C245)</f>
        <v>0</v>
      </c>
      <c r="W245" s="48">
        <f>SUMIFS('[6]白单流水  导入新模板'!$S:$S,'[6]白单流水  导入新模板'!$C:$C,$A$2,'[6]白单流水  导入新模板'!$AF:$AF,$C$244,'[6]白单流水  导入新模板'!$AB:$AB,LEFT(LEFT(W$3,4),4),'[6]白单流水  导入新模板'!$K:$K,$C245)</f>
        <v>0</v>
      </c>
      <c r="X245" s="48">
        <f>SUMIFS('[6]白单流水  导入新模板'!$S:$S,'[6]白单流水  导入新模板'!$C:$C,$A$2,'[6]白单流水  导入新模板'!$AF:$AF,$C$244,'[6]白单流水  导入新模板'!$AB:$AB,LEFT(LEFT(X$3,4),4),'[6]白单流水  导入新模板'!$K:$K,$C245)</f>
        <v>0</v>
      </c>
      <c r="Y245" s="48">
        <f>SUMIFS('[6]白单流水  导入新模板'!$S:$S,'[6]白单流水  导入新模板'!$C:$C,$A$2,'[6]白单流水  导入新模板'!$AF:$AF,$C$244,'[6]白单流水  导入新模板'!$AB:$AB,LEFT(LEFT(Y$3,4),4),'[6]白单流水  导入新模板'!$K:$K,$C245)</f>
        <v>0</v>
      </c>
      <c r="Z245" s="48">
        <f>SUMIFS('[6]白单流水  导入新模板'!$S:$S,'[6]白单流水  导入新模板'!$C:$C,$A$2,'[6]白单流水  导入新模板'!$AF:$AF,$C$244,'[6]白单流水  导入新模板'!$AB:$AB,LEFT(LEFT(Z$3,4),4),'[6]白单流水  导入新模板'!$K:$K,$C245)</f>
        <v>0</v>
      </c>
      <c r="AA245" s="48">
        <f>SUMIFS('[6]白单流水  导入新模板'!$S:$S,'[6]白单流水  导入新模板'!$C:$C,$A$2,'[6]白单流水  导入新模板'!$AF:$AF,$C$244,'[6]白单流水  导入新模板'!$AB:$AB,LEFT(LEFT(AA$3,4),4),'[6]白单流水  导入新模板'!$K:$K,$C245)</f>
        <v>0</v>
      </c>
      <c r="AB245" s="48">
        <f>SUMIFS('[6]白单流水  导入新模板'!$S:$S,'[6]白单流水  导入新模板'!$C:$C,$A$2,'[6]白单流水  导入新模板'!$AF:$AF,$C$244,'[6]白单流水  导入新模板'!$AB:$AB,LEFT(LEFT(AB$3,4),4),'[6]白单流水  导入新模板'!$K:$K,$C245)</f>
        <v>0</v>
      </c>
      <c r="AC245" s="48">
        <f>SUMIFS('[6]白单流水  导入新模板'!$S:$S,'[6]白单流水  导入新模板'!$C:$C,$A$2,'[6]白单流水  导入新模板'!$AF:$AF,$C$244,'[6]白单流水  导入新模板'!$AB:$AB,LEFT(LEFT(AC$3,4),4),'[6]白单流水  导入新模板'!$K:$K,$C245)</f>
        <v>0</v>
      </c>
      <c r="AD245" s="72"/>
      <c r="AE245" s="53">
        <f>SUM(AH245:AS245)</f>
        <v>0</v>
      </c>
      <c r="AF245" s="54"/>
      <c r="AG245" s="55">
        <f>AD245-AE245-AF245</f>
        <v>0</v>
      </c>
      <c r="AH245" s="48">
        <f>SUMIFS('[6]白单流水  导入新模板'!$S:$S,'[6]白单流水  导入新模板'!$C:$C,$A$2,'[6]白单流水  导入新模板'!$AF:$AF,$C$244,'[6]白单流水  导入新模板'!$AA:$AA,AH$3,'[6]白单流水  导入新模板'!$K:$K,$C245)</f>
        <v>0</v>
      </c>
      <c r="AI245" s="48">
        <f>SUMIFS('[6]白单流水  导入新模板'!$S:$S,'[6]白单流水  导入新模板'!$C:$C,$A$2,'[6]白单流水  导入新模板'!$AF:$AF,$C$244,'[6]白单流水  导入新模板'!$AA:$AA,AI$3,'[6]白单流水  导入新模板'!$K:$K,$C245)</f>
        <v>0</v>
      </c>
      <c r="AJ245" s="48">
        <f>SUMIFS('[6]白单流水  导入新模板'!$S:$S,'[6]白单流水  导入新模板'!$C:$C,$A$2,'[6]白单流水  导入新模板'!$AF:$AF,$C$244,'[6]白单流水  导入新模板'!$AA:$AA,AJ$3,'[6]白单流水  导入新模板'!$K:$K,$C245)</f>
        <v>0</v>
      </c>
      <c r="AK245" s="48">
        <f>SUMIFS('[6]白单流水  导入新模板'!$S:$S,'[6]白单流水  导入新模板'!$C:$C,$A$2,'[6]白单流水  导入新模板'!$AF:$AF,$C$244,'[6]白单流水  导入新模板'!$AA:$AA,AK$3,'[6]白单流水  导入新模板'!$K:$K,$C245)</f>
        <v>0</v>
      </c>
      <c r="AL245" s="48">
        <f>SUMIFS('[6]白单流水  导入新模板'!$S:$S,'[6]白单流水  导入新模板'!$C:$C,$A$2,'[6]白单流水  导入新模板'!$AF:$AF,$C$244,'[6]白单流水  导入新模板'!$AA:$AA,AL$3,'[6]白单流水  导入新模板'!$K:$K,$C245)</f>
        <v>0</v>
      </c>
      <c r="AM245" s="48">
        <f>SUMIFS('[6]白单流水  导入新模板'!$S:$S,'[6]白单流水  导入新模板'!$C:$C,$A$2,'[6]白单流水  导入新模板'!$AF:$AF,$C$244,'[6]白单流水  导入新模板'!$AA:$AA,AM$3,'[6]白单流水  导入新模板'!$K:$K,$C245)</f>
        <v>0</v>
      </c>
      <c r="AN245" s="48">
        <f>SUMIFS('[6]白单流水  导入新模板'!$S:$S,'[6]白单流水  导入新模板'!$C:$C,$A$2,'[6]白单流水  导入新模板'!$AF:$AF,$C$244,'[6]白单流水  导入新模板'!$AA:$AA,AN$3,'[6]白单流水  导入新模板'!$K:$K,$C245)</f>
        <v>0</v>
      </c>
      <c r="AO245" s="48">
        <f>SUMIFS('[6]白单流水  导入新模板'!$S:$S,'[6]白单流水  导入新模板'!$C:$C,$A$2,'[6]白单流水  导入新模板'!$AF:$AF,$C$244,'[6]白单流水  导入新模板'!$AA:$AA,AO$3,'[6]白单流水  导入新模板'!$K:$K,$C245)</f>
        <v>0</v>
      </c>
      <c r="AP245" s="48">
        <f>SUMIFS('[6]白单流水  导入新模板'!$S:$S,'[6]白单流水  导入新模板'!$C:$C,$A$2,'[6]白单流水  导入新模板'!$AF:$AF,$C$244,'[6]白单流水  导入新模板'!$AA:$AA,AP$3,'[6]白单流水  导入新模板'!$K:$K,$C245)</f>
        <v>0</v>
      </c>
      <c r="AQ245" s="48">
        <f>SUMIFS('[6]白单流水  导入新模板'!$S:$S,'[6]白单流水  导入新模板'!$C:$C,$A$2,'[6]白单流水  导入新模板'!$AF:$AF,$C$244,'[6]白单流水  导入新模板'!$AA:$AA,AQ$3,'[6]白单流水  导入新模板'!$K:$K,$C245)</f>
        <v>0</v>
      </c>
      <c r="AR245" s="48">
        <f>SUMIFS('[6]白单流水  导入新模板'!$S:$S,'[6]白单流水  导入新模板'!$C:$C,$A$2,'[6]白单流水  导入新模板'!$AF:$AF,$C$244,'[6]白单流水  导入新模板'!$AA:$AA,AR$3,'[6]白单流水  导入新模板'!$K:$K,$C245)</f>
        <v>0</v>
      </c>
      <c r="AS245" s="48">
        <f>SUMIFS('[6]白单流水  导入新模板'!$S:$S,'[6]白单流水  导入新模板'!$C:$C,$A$2,'[6]白单流水  导入新模板'!$AF:$AF,$C$244,'[6]白单流水  导入新模板'!$AA:$AA,AS$3,'[6]白单流水  导入新模板'!$K:$K,$C245)</f>
        <v>0</v>
      </c>
      <c r="AT245" s="64"/>
    </row>
    <row r="246" ht="15.6" spans="1:47">
      <c r="A246" s="41"/>
      <c r="B246" s="62"/>
      <c r="C246" s="65" t="s">
        <v>59</v>
      </c>
      <c r="D246" s="43"/>
      <c r="E246" s="43"/>
      <c r="F246" s="63"/>
      <c r="G246" s="44"/>
      <c r="H246" s="44"/>
      <c r="I246" s="51">
        <f t="array" ref="I246">SUMPRODUCT(('[6]白单流水  导入新模板'!$C:$C=$A$2)*('[6]白单流水  导入新模板'!$AF:$AF=$C$244)*('[6]白单流水  导入新模板'!$K:$K="代收")*(ISNUMBER(FIND(LEFT($C246,4),'[6]白单流水  导入新模板'!$M:$M,1))),'[6]白单流水  导入新模板'!$S:$S)</f>
        <v>0</v>
      </c>
      <c r="J246" s="44"/>
      <c r="K246" s="43"/>
      <c r="L246" s="48">
        <f>SUMIFS('[6]白单流水  导入新模板'!$S:$S,'[6]白单流水  导入新模板'!$C:$C,$A$2,'[6]白单流水  导入新模板'!$AF:$AF,$C$244,'[6]白单流水  导入新模板'!$AB:$AB,LEFT(LEFT(L$3,4),4),'[6]白单流水  导入新模板'!$K:$K,$C246)</f>
        <v>0</v>
      </c>
      <c r="M246" s="48">
        <f>SUMIFS('[6]白单流水  导入新模板'!$S:$S,'[6]白单流水  导入新模板'!$C:$C,$A$2,'[6]白单流水  导入新模板'!$AF:$AF,$C$244,'[6]白单流水  导入新模板'!$AB:$AB,LEFT(LEFT(M$3,4),4),'[6]白单流水  导入新模板'!$K:$K,$C246)</f>
        <v>0</v>
      </c>
      <c r="N246" s="48">
        <f>SUMIFS('[6]白单流水  导入新模板'!$S:$S,'[6]白单流水  导入新模板'!$C:$C,$A$2,'[6]白单流水  导入新模板'!$AF:$AF,$C$244,'[6]白单流水  导入新模板'!$AB:$AB,LEFT(LEFT(N$3,4),4),'[6]白单流水  导入新模板'!$K:$K,$C246)</f>
        <v>0</v>
      </c>
      <c r="O246" s="48">
        <f>SUMIFS('[6]白单流水  导入新模板'!$S:$S,'[6]白单流水  导入新模板'!$C:$C,$A$2,'[6]白单流水  导入新模板'!$AF:$AF,$C$244,'[6]白单流水  导入新模板'!$AB:$AB,LEFT(LEFT(O$3,4),4),'[6]白单流水  导入新模板'!$K:$K,$C246)</f>
        <v>0</v>
      </c>
      <c r="P246" s="48">
        <f>SUMIFS('[6]白单流水  导入新模板'!$S:$S,'[6]白单流水  导入新模板'!$C:$C,$A$2,'[6]白单流水  导入新模板'!$AF:$AF,$C$244,'[6]白单流水  导入新模板'!$AB:$AB,LEFT(LEFT(P$3,4),4),'[6]白单流水  导入新模板'!$K:$K,$C246)</f>
        <v>0</v>
      </c>
      <c r="Q246" s="48">
        <f>SUMIFS('[6]白单流水  导入新模板'!$S:$S,'[6]白单流水  导入新模板'!$C:$C,$A$2,'[6]白单流水  导入新模板'!$AF:$AF,$C$244,'[6]白单流水  导入新模板'!$AB:$AB,LEFT(LEFT(Q$3,4),4),'[6]白单流水  导入新模板'!$K:$K,$C246)</f>
        <v>0</v>
      </c>
      <c r="R246" s="48">
        <f>SUMIFS('[6]白单流水  导入新模板'!$S:$S,'[6]白单流水  导入新模板'!$C:$C,$A$2,'[6]白单流水  导入新模板'!$AF:$AF,$C$244,'[6]白单流水  导入新模板'!$AB:$AB,LEFT(LEFT(R$3,4),4),'[6]白单流水  导入新模板'!$K:$K,$C246)</f>
        <v>0</v>
      </c>
      <c r="S246" s="48">
        <f>SUMIFS('[6]白单流水  导入新模板'!$S:$S,'[6]白单流水  导入新模板'!$C:$C,$A$2,'[6]白单流水  导入新模板'!$AF:$AF,$C$244,'[6]白单流水  导入新模板'!$AB:$AB,LEFT(LEFT(S$3,4),4),'[6]白单流水  导入新模板'!$K:$K,$C246)</f>
        <v>0</v>
      </c>
      <c r="T246" s="48">
        <f>SUMIFS('[6]白单流水  导入新模板'!$S:$S,'[6]白单流水  导入新模板'!$C:$C,$A$2,'[6]白单流水  导入新模板'!$AF:$AF,$C$244,'[6]白单流水  导入新模板'!$AB:$AB,LEFT(LEFT(T$3,4),4),'[6]白单流水  导入新模板'!$K:$K,$C246)</f>
        <v>0</v>
      </c>
      <c r="U246" s="48">
        <f>SUMIFS('[6]白单流水  导入新模板'!$S:$S,'[6]白单流水  导入新模板'!$C:$C,$A$2,'[6]白单流水  导入新模板'!$AF:$AF,$C$244,'[6]白单流水  导入新模板'!$AB:$AB,LEFT(LEFT(U$3,4),4),'[6]白单流水  导入新模板'!$K:$K,$C246)</f>
        <v>0</v>
      </c>
      <c r="V246" s="48">
        <f>SUMIFS('[6]白单流水  导入新模板'!$S:$S,'[6]白单流水  导入新模板'!$C:$C,$A$2,'[6]白单流水  导入新模板'!$AF:$AF,$C$244,'[6]白单流水  导入新模板'!$AB:$AB,LEFT(LEFT(V$3,4),4),'[6]白单流水  导入新模板'!$K:$K,$C246)</f>
        <v>0</v>
      </c>
      <c r="W246" s="48">
        <f>SUMIFS('[6]白单流水  导入新模板'!$S:$S,'[6]白单流水  导入新模板'!$C:$C,$A$2,'[6]白单流水  导入新模板'!$AF:$AF,$C$244,'[6]白单流水  导入新模板'!$AB:$AB,LEFT(LEFT(W$3,4),4),'[6]白单流水  导入新模板'!$K:$K,$C246)</f>
        <v>0</v>
      </c>
      <c r="X246" s="48">
        <f>SUMIFS('[6]白单流水  导入新模板'!$S:$S,'[6]白单流水  导入新模板'!$C:$C,$A$2,'[6]白单流水  导入新模板'!$AF:$AF,$C$244,'[6]白单流水  导入新模板'!$AB:$AB,LEFT(LEFT(X$3,4),4),'[6]白单流水  导入新模板'!$K:$K,$C246)</f>
        <v>0</v>
      </c>
      <c r="Y246" s="48">
        <f>SUMIFS('[6]白单流水  导入新模板'!$S:$S,'[6]白单流水  导入新模板'!$C:$C,$A$2,'[6]白单流水  导入新模板'!$AF:$AF,$C$244,'[6]白单流水  导入新模板'!$AB:$AB,LEFT(LEFT(Y$3,4),4),'[6]白单流水  导入新模板'!$K:$K,$C246)</f>
        <v>0</v>
      </c>
      <c r="Z246" s="48">
        <f>SUMIFS('[6]白单流水  导入新模板'!$S:$S,'[6]白单流水  导入新模板'!$C:$C,$A$2,'[6]白单流水  导入新模板'!$AF:$AF,$C$244,'[6]白单流水  导入新模板'!$AB:$AB,LEFT(LEFT(Z$3,4),4),'[6]白单流水  导入新模板'!$K:$K,$C246)</f>
        <v>0</v>
      </c>
      <c r="AA246" s="48">
        <f>SUMIFS('[6]白单流水  导入新模板'!$S:$S,'[6]白单流水  导入新模板'!$C:$C,$A$2,'[6]白单流水  导入新模板'!$AF:$AF,$C$244,'[6]白单流水  导入新模板'!$AB:$AB,LEFT(LEFT(AA$3,4),4),'[6]白单流水  导入新模板'!$K:$K,$C246)</f>
        <v>0</v>
      </c>
      <c r="AB246" s="48">
        <f>SUMIFS('[6]白单流水  导入新模板'!$S:$S,'[6]白单流水  导入新模板'!$C:$C,$A$2,'[6]白单流水  导入新模板'!$AF:$AF,$C$244,'[6]白单流水  导入新模板'!$AB:$AB,LEFT(LEFT(AB$3,4),4),'[6]白单流水  导入新模板'!$K:$K,$C246)</f>
        <v>0</v>
      </c>
      <c r="AC246" s="48">
        <f>SUMIFS('[6]白单流水  导入新模板'!$S:$S,'[6]白单流水  导入新模板'!$C:$C,$A$2,'[6]白单流水  导入新模板'!$AF:$AF,$C$244,'[6]白单流水  导入新模板'!$AB:$AB,LEFT(LEFT(AC$3,4),4),'[6]白单流水  导入新模板'!$K:$K,$C246)</f>
        <v>0</v>
      </c>
      <c r="AD246" s="72"/>
      <c r="AE246" s="53">
        <f>SUM(AH246:AS246)</f>
        <v>0</v>
      </c>
      <c r="AF246" s="54"/>
      <c r="AG246" s="55">
        <f>AD246-AE246-AF246</f>
        <v>0</v>
      </c>
      <c r="AH246" s="48">
        <f>SUMIFS('[6]白单流水  导入新模板'!$S:$S,'[6]白单流水  导入新模板'!$C:$C,$A$2,'[6]白单流水  导入新模板'!$AF:$AF,$C$244,'[6]白单流水  导入新模板'!$AA:$AA,AH$3,'[6]白单流水  导入新模板'!$K:$K,$C246)</f>
        <v>0</v>
      </c>
      <c r="AI246" s="48">
        <f>SUMIFS('[6]白单流水  导入新模板'!$S:$S,'[6]白单流水  导入新模板'!$C:$C,$A$2,'[6]白单流水  导入新模板'!$AF:$AF,$C$244,'[6]白单流水  导入新模板'!$AA:$AA,AI$3,'[6]白单流水  导入新模板'!$K:$K,$C246)</f>
        <v>0</v>
      </c>
      <c r="AJ246" s="48">
        <f>SUMIFS('[6]白单流水  导入新模板'!$S:$S,'[6]白单流水  导入新模板'!$C:$C,$A$2,'[6]白单流水  导入新模板'!$AF:$AF,$C$244,'[6]白单流水  导入新模板'!$AA:$AA,AJ$3,'[6]白单流水  导入新模板'!$K:$K,$C246)</f>
        <v>0</v>
      </c>
      <c r="AK246" s="48">
        <f>SUMIFS('[6]白单流水  导入新模板'!$S:$S,'[6]白单流水  导入新模板'!$C:$C,$A$2,'[6]白单流水  导入新模板'!$AF:$AF,$C$244,'[6]白单流水  导入新模板'!$AA:$AA,AK$3,'[6]白单流水  导入新模板'!$K:$K,$C246)</f>
        <v>0</v>
      </c>
      <c r="AL246" s="48">
        <f>SUMIFS('[6]白单流水  导入新模板'!$S:$S,'[6]白单流水  导入新模板'!$C:$C,$A$2,'[6]白单流水  导入新模板'!$AF:$AF,$C$244,'[6]白单流水  导入新模板'!$AA:$AA,AL$3,'[6]白单流水  导入新模板'!$K:$K,$C246)</f>
        <v>0</v>
      </c>
      <c r="AM246" s="48">
        <f>SUMIFS('[6]白单流水  导入新模板'!$S:$S,'[6]白单流水  导入新模板'!$C:$C,$A$2,'[6]白单流水  导入新模板'!$AF:$AF,$C$244,'[6]白单流水  导入新模板'!$AA:$AA,AM$3,'[6]白单流水  导入新模板'!$K:$K,$C246)</f>
        <v>0</v>
      </c>
      <c r="AN246" s="48">
        <f>SUMIFS('[6]白单流水  导入新模板'!$S:$S,'[6]白单流水  导入新模板'!$C:$C,$A$2,'[6]白单流水  导入新模板'!$AF:$AF,$C$244,'[6]白单流水  导入新模板'!$AA:$AA,AN$3,'[6]白单流水  导入新模板'!$K:$K,$C246)</f>
        <v>0</v>
      </c>
      <c r="AO246" s="48">
        <f>SUMIFS('[6]白单流水  导入新模板'!$S:$S,'[6]白单流水  导入新模板'!$C:$C,$A$2,'[6]白单流水  导入新模板'!$AF:$AF,$C$244,'[6]白单流水  导入新模板'!$AA:$AA,AO$3,'[6]白单流水  导入新模板'!$K:$K,$C246)</f>
        <v>0</v>
      </c>
      <c r="AP246" s="48">
        <f>SUMIFS('[6]白单流水  导入新模板'!$S:$S,'[6]白单流水  导入新模板'!$C:$C,$A$2,'[6]白单流水  导入新模板'!$AF:$AF,$C$244,'[6]白单流水  导入新模板'!$AA:$AA,AP$3,'[6]白单流水  导入新模板'!$K:$K,$C246)</f>
        <v>0</v>
      </c>
      <c r="AQ246" s="48">
        <f>SUMIFS('[6]白单流水  导入新模板'!$S:$S,'[6]白单流水  导入新模板'!$C:$C,$A$2,'[6]白单流水  导入新模板'!$AF:$AF,$C$244,'[6]白单流水  导入新模板'!$AA:$AA,AQ$3,'[6]白单流水  导入新模板'!$K:$K,$C246)</f>
        <v>0</v>
      </c>
      <c r="AR246" s="48">
        <f>SUMIFS('[6]白单流水  导入新模板'!$S:$S,'[6]白单流水  导入新模板'!$C:$C,$A$2,'[6]白单流水  导入新模板'!$AF:$AF,$C$244,'[6]白单流水  导入新模板'!$AA:$AA,AR$3,'[6]白单流水  导入新模板'!$K:$K,$C246)</f>
        <v>0</v>
      </c>
      <c r="AS246" s="48">
        <f>SUMIFS('[6]白单流水  导入新模板'!$S:$S,'[6]白单流水  导入新模板'!$C:$C,$A$2,'[6]白单流水  导入新模板'!$AF:$AF,$C$244,'[6]白单流水  导入新模板'!$AA:$AA,AS$3,'[6]白单流水  导入新模板'!$K:$K,$C246)</f>
        <v>0</v>
      </c>
      <c r="AT246" s="64"/>
    </row>
    <row r="247" ht="15.6" spans="1:47">
      <c r="A247" s="41"/>
      <c r="B247" s="62"/>
      <c r="C247" s="65" t="s">
        <v>60</v>
      </c>
      <c r="D247" s="43"/>
      <c r="E247" s="43"/>
      <c r="F247" s="63"/>
      <c r="G247" s="44"/>
      <c r="H247" s="44"/>
      <c r="I247" s="51">
        <f t="array" ref="I247">SUMPRODUCT(('[6]白单流水  导入新模板'!$C:$C=$A$2)*('[6]白单流水  导入新模板'!$AF:$AF=$C$244)*('[6]白单流水  导入新模板'!$K:$K="代收")*(ISNUMBER(FIND(LEFT($C247,4),'[6]白单流水  导入新模板'!$M:$M,1))),'[6]白单流水  导入新模板'!$S:$S)</f>
        <v>0</v>
      </c>
      <c r="J247" s="44"/>
      <c r="K247" s="43"/>
      <c r="L247" s="48">
        <f>SUMIFS('[6]白单流水  导入新模板'!$S:$S,'[6]白单流水  导入新模板'!$C:$C,$A$2,'[6]白单流水  导入新模板'!$AF:$AF,$C$244,'[6]白单流水  导入新模板'!$AB:$AB,LEFT(LEFT(L$3,4),4),'[6]白单流水  导入新模板'!$K:$K,$C247)</f>
        <v>0</v>
      </c>
      <c r="M247" s="48">
        <f>SUMIFS('[6]白单流水  导入新模板'!$S:$S,'[6]白单流水  导入新模板'!$C:$C,$A$2,'[6]白单流水  导入新模板'!$AF:$AF,$C$244,'[6]白单流水  导入新模板'!$AB:$AB,LEFT(LEFT(M$3,4),4),'[6]白单流水  导入新模板'!$K:$K,$C247)</f>
        <v>0</v>
      </c>
      <c r="N247" s="48">
        <f>SUMIFS('[6]白单流水  导入新模板'!$S:$S,'[6]白单流水  导入新模板'!$C:$C,$A$2,'[6]白单流水  导入新模板'!$AF:$AF,$C$244,'[6]白单流水  导入新模板'!$AB:$AB,LEFT(LEFT(N$3,4),4),'[6]白单流水  导入新模板'!$K:$K,$C247)</f>
        <v>0</v>
      </c>
      <c r="O247" s="48">
        <f>SUMIFS('[6]白单流水  导入新模板'!$S:$S,'[6]白单流水  导入新模板'!$C:$C,$A$2,'[6]白单流水  导入新模板'!$AF:$AF,$C$244,'[6]白单流水  导入新模板'!$AB:$AB,LEFT(LEFT(O$3,4),4),'[6]白单流水  导入新模板'!$K:$K,$C247)</f>
        <v>0</v>
      </c>
      <c r="P247" s="48">
        <f>SUMIFS('[6]白单流水  导入新模板'!$S:$S,'[6]白单流水  导入新模板'!$C:$C,$A$2,'[6]白单流水  导入新模板'!$AF:$AF,$C$244,'[6]白单流水  导入新模板'!$AB:$AB,LEFT(LEFT(P$3,4),4),'[6]白单流水  导入新模板'!$K:$K,$C247)</f>
        <v>0</v>
      </c>
      <c r="Q247" s="48">
        <f>SUMIFS('[6]白单流水  导入新模板'!$S:$S,'[6]白单流水  导入新模板'!$C:$C,$A$2,'[6]白单流水  导入新模板'!$AF:$AF,$C$244,'[6]白单流水  导入新模板'!$AB:$AB,LEFT(LEFT(Q$3,4),4),'[6]白单流水  导入新模板'!$K:$K,$C247)</f>
        <v>0</v>
      </c>
      <c r="R247" s="48">
        <f>SUMIFS('[6]白单流水  导入新模板'!$S:$S,'[6]白单流水  导入新模板'!$C:$C,$A$2,'[6]白单流水  导入新模板'!$AF:$AF,$C$244,'[6]白单流水  导入新模板'!$AB:$AB,LEFT(LEFT(R$3,4),4),'[6]白单流水  导入新模板'!$K:$K,$C247)</f>
        <v>0</v>
      </c>
      <c r="S247" s="48">
        <f>SUMIFS('[6]白单流水  导入新模板'!$S:$S,'[6]白单流水  导入新模板'!$C:$C,$A$2,'[6]白单流水  导入新模板'!$AF:$AF,$C$244,'[6]白单流水  导入新模板'!$AB:$AB,LEFT(LEFT(S$3,4),4),'[6]白单流水  导入新模板'!$K:$K,$C247)</f>
        <v>0</v>
      </c>
      <c r="T247" s="48">
        <f>SUMIFS('[6]白单流水  导入新模板'!$S:$S,'[6]白单流水  导入新模板'!$C:$C,$A$2,'[6]白单流水  导入新模板'!$AF:$AF,$C$244,'[6]白单流水  导入新模板'!$AB:$AB,LEFT(LEFT(T$3,4),4),'[6]白单流水  导入新模板'!$K:$K,$C247)</f>
        <v>0</v>
      </c>
      <c r="U247" s="48">
        <f>SUMIFS('[6]白单流水  导入新模板'!$S:$S,'[6]白单流水  导入新模板'!$C:$C,$A$2,'[6]白单流水  导入新模板'!$AF:$AF,$C$244,'[6]白单流水  导入新模板'!$AB:$AB,LEFT(LEFT(U$3,4),4),'[6]白单流水  导入新模板'!$K:$K,$C247)</f>
        <v>0</v>
      </c>
      <c r="V247" s="48">
        <f>SUMIFS('[6]白单流水  导入新模板'!$S:$S,'[6]白单流水  导入新模板'!$C:$C,$A$2,'[6]白单流水  导入新模板'!$AF:$AF,$C$244,'[6]白单流水  导入新模板'!$AB:$AB,LEFT(LEFT(V$3,4),4),'[6]白单流水  导入新模板'!$K:$K,$C247)</f>
        <v>0</v>
      </c>
      <c r="W247" s="48">
        <f>SUMIFS('[6]白单流水  导入新模板'!$S:$S,'[6]白单流水  导入新模板'!$C:$C,$A$2,'[6]白单流水  导入新模板'!$AF:$AF,$C$244,'[6]白单流水  导入新模板'!$AB:$AB,LEFT(LEFT(W$3,4),4),'[6]白单流水  导入新模板'!$K:$K,$C247)</f>
        <v>0</v>
      </c>
      <c r="X247" s="48">
        <f>SUMIFS('[6]白单流水  导入新模板'!$S:$S,'[6]白单流水  导入新模板'!$C:$C,$A$2,'[6]白单流水  导入新模板'!$AF:$AF,$C$244,'[6]白单流水  导入新模板'!$AB:$AB,LEFT(LEFT(X$3,4),4),'[6]白单流水  导入新模板'!$K:$K,$C247)</f>
        <v>0</v>
      </c>
      <c r="Y247" s="48">
        <f>SUMIFS('[6]白单流水  导入新模板'!$S:$S,'[6]白单流水  导入新模板'!$C:$C,$A$2,'[6]白单流水  导入新模板'!$AF:$AF,$C$244,'[6]白单流水  导入新模板'!$AB:$AB,LEFT(LEFT(Y$3,4),4),'[6]白单流水  导入新模板'!$K:$K,$C247)</f>
        <v>0</v>
      </c>
      <c r="Z247" s="48">
        <f>SUMIFS('[6]白单流水  导入新模板'!$S:$S,'[6]白单流水  导入新模板'!$C:$C,$A$2,'[6]白单流水  导入新模板'!$AF:$AF,$C$244,'[6]白单流水  导入新模板'!$AB:$AB,LEFT(LEFT(Z$3,4),4),'[6]白单流水  导入新模板'!$K:$K,$C247)</f>
        <v>0</v>
      </c>
      <c r="AA247" s="48">
        <f>SUMIFS('[6]白单流水  导入新模板'!$S:$S,'[6]白单流水  导入新模板'!$C:$C,$A$2,'[6]白单流水  导入新模板'!$AF:$AF,$C$244,'[6]白单流水  导入新模板'!$AB:$AB,LEFT(LEFT(AA$3,4),4),'[6]白单流水  导入新模板'!$K:$K,$C247)</f>
        <v>0</v>
      </c>
      <c r="AB247" s="48">
        <f>SUMIFS('[6]白单流水  导入新模板'!$S:$S,'[6]白单流水  导入新模板'!$C:$C,$A$2,'[6]白单流水  导入新模板'!$AF:$AF,$C$244,'[6]白单流水  导入新模板'!$AB:$AB,LEFT(LEFT(AB$3,4),4),'[6]白单流水  导入新模板'!$K:$K,$C247)</f>
        <v>0</v>
      </c>
      <c r="AC247" s="48">
        <f>SUMIFS('[6]白单流水  导入新模板'!$S:$S,'[6]白单流水  导入新模板'!$C:$C,$A$2,'[6]白单流水  导入新模板'!$AF:$AF,$C$244,'[6]白单流水  导入新模板'!$AB:$AB,LEFT(LEFT(AC$3,4),4),'[6]白单流水  导入新模板'!$K:$K,$C247)</f>
        <v>0</v>
      </c>
      <c r="AD247" s="72"/>
      <c r="AE247" s="53">
        <f>SUM(AH247:AS247)</f>
        <v>0</v>
      </c>
      <c r="AF247" s="54"/>
      <c r="AG247" s="55">
        <f>AD247-AE247-AF247</f>
        <v>0</v>
      </c>
      <c r="AH247" s="48">
        <f>SUMIFS('[6]白单流水  导入新模板'!$S:$S,'[6]白单流水  导入新模板'!$C:$C,$A$2,'[6]白单流水  导入新模板'!$AF:$AF,$C$244,'[6]白单流水  导入新模板'!$AA:$AA,AH$3,'[6]白单流水  导入新模板'!$K:$K,$C247)</f>
        <v>0</v>
      </c>
      <c r="AI247" s="48">
        <f>SUMIFS('[6]白单流水  导入新模板'!$S:$S,'[6]白单流水  导入新模板'!$C:$C,$A$2,'[6]白单流水  导入新模板'!$AF:$AF,$C$244,'[6]白单流水  导入新模板'!$AA:$AA,AI$3,'[6]白单流水  导入新模板'!$K:$K,$C247)</f>
        <v>0</v>
      </c>
      <c r="AJ247" s="48">
        <f>SUMIFS('[6]白单流水  导入新模板'!$S:$S,'[6]白单流水  导入新模板'!$C:$C,$A$2,'[6]白单流水  导入新模板'!$AF:$AF,$C$244,'[6]白单流水  导入新模板'!$AA:$AA,AJ$3,'[6]白单流水  导入新模板'!$K:$K,$C247)</f>
        <v>0</v>
      </c>
      <c r="AK247" s="48">
        <f>SUMIFS('[6]白单流水  导入新模板'!$S:$S,'[6]白单流水  导入新模板'!$C:$C,$A$2,'[6]白单流水  导入新模板'!$AF:$AF,$C$244,'[6]白单流水  导入新模板'!$AA:$AA,AK$3,'[6]白单流水  导入新模板'!$K:$K,$C247)</f>
        <v>0</v>
      </c>
      <c r="AL247" s="48">
        <f>SUMIFS('[6]白单流水  导入新模板'!$S:$S,'[6]白单流水  导入新模板'!$C:$C,$A$2,'[6]白单流水  导入新模板'!$AF:$AF,$C$244,'[6]白单流水  导入新模板'!$AA:$AA,AL$3,'[6]白单流水  导入新模板'!$K:$K,$C247)</f>
        <v>0</v>
      </c>
      <c r="AM247" s="48">
        <f>SUMIFS('[6]白单流水  导入新模板'!$S:$S,'[6]白单流水  导入新模板'!$C:$C,$A$2,'[6]白单流水  导入新模板'!$AF:$AF,$C$244,'[6]白单流水  导入新模板'!$AA:$AA,AM$3,'[6]白单流水  导入新模板'!$K:$K,$C247)</f>
        <v>0</v>
      </c>
      <c r="AN247" s="48">
        <f>SUMIFS('[6]白单流水  导入新模板'!$S:$S,'[6]白单流水  导入新模板'!$C:$C,$A$2,'[6]白单流水  导入新模板'!$AF:$AF,$C$244,'[6]白单流水  导入新模板'!$AA:$AA,AN$3,'[6]白单流水  导入新模板'!$K:$K,$C247)</f>
        <v>0</v>
      </c>
      <c r="AO247" s="48">
        <f>SUMIFS('[6]白单流水  导入新模板'!$S:$S,'[6]白单流水  导入新模板'!$C:$C,$A$2,'[6]白单流水  导入新模板'!$AF:$AF,$C$244,'[6]白单流水  导入新模板'!$AA:$AA,AO$3,'[6]白单流水  导入新模板'!$K:$K,$C247)</f>
        <v>0</v>
      </c>
      <c r="AP247" s="48">
        <f>SUMIFS('[6]白单流水  导入新模板'!$S:$S,'[6]白单流水  导入新模板'!$C:$C,$A$2,'[6]白单流水  导入新模板'!$AF:$AF,$C$244,'[6]白单流水  导入新模板'!$AA:$AA,AP$3,'[6]白单流水  导入新模板'!$K:$K,$C247)</f>
        <v>0</v>
      </c>
      <c r="AQ247" s="48">
        <f>SUMIFS('[6]白单流水  导入新模板'!$S:$S,'[6]白单流水  导入新模板'!$C:$C,$A$2,'[6]白单流水  导入新模板'!$AF:$AF,$C$244,'[6]白单流水  导入新模板'!$AA:$AA,AQ$3,'[6]白单流水  导入新模板'!$K:$K,$C247)</f>
        <v>0</v>
      </c>
      <c r="AR247" s="48">
        <f>SUMIFS('[6]白单流水  导入新模板'!$S:$S,'[6]白单流水  导入新模板'!$C:$C,$A$2,'[6]白单流水  导入新模板'!$AF:$AF,$C$244,'[6]白单流水  导入新模板'!$AA:$AA,AR$3,'[6]白单流水  导入新模板'!$K:$K,$C247)</f>
        <v>0</v>
      </c>
      <c r="AS247" s="48">
        <f>SUMIFS('[6]白单流水  导入新模板'!$S:$S,'[6]白单流水  导入新模板'!$C:$C,$A$2,'[6]白单流水  导入新模板'!$AF:$AF,$C$244,'[6]白单流水  导入新模板'!$AA:$AA,AS$3,'[6]白单流水  导入新模板'!$K:$K,$C247)</f>
        <v>0</v>
      </c>
      <c r="AT247" s="64"/>
    </row>
    <row r="248" ht="15.6" spans="1:47">
      <c r="A248" s="41"/>
      <c r="B248" s="62"/>
      <c r="C248" s="65" t="s">
        <v>61</v>
      </c>
      <c r="D248" s="43"/>
      <c r="E248" s="43"/>
      <c r="F248" s="63"/>
      <c r="G248" s="44"/>
      <c r="H248" s="44"/>
      <c r="I248" s="51">
        <f t="array" ref="I248">SUMPRODUCT(('[6]白单流水  导入新模板'!$C:$C=$A$2)*('[6]白单流水  导入新模板'!$AF:$AF=$C$244)*('[6]白单流水  导入新模板'!$K:$K="代收")*(ISNUMBER(FIND(LEFT($C248,4),'[6]白单流水  导入新模板'!$M:$M,1))),'[6]白单流水  导入新模板'!$S:$S)</f>
        <v>0</v>
      </c>
      <c r="J248" s="44"/>
      <c r="K248" s="43"/>
      <c r="L248" s="48">
        <f>SUMIFS('[6]白单流水  导入新模板'!$S:$S,'[6]白单流水  导入新模板'!$C:$C,$A$2,'[6]白单流水  导入新模板'!$AF:$AF,$C$244,'[6]白单流水  导入新模板'!$AB:$AB,LEFT(LEFT(L$3,4),4),'[6]白单流水  导入新模板'!$K:$K,$C248)</f>
        <v>0</v>
      </c>
      <c r="M248" s="48">
        <f>SUMIFS('[6]白单流水  导入新模板'!$S:$S,'[6]白单流水  导入新模板'!$C:$C,$A$2,'[6]白单流水  导入新模板'!$AF:$AF,$C$244,'[6]白单流水  导入新模板'!$AB:$AB,LEFT(LEFT(M$3,4),4),'[6]白单流水  导入新模板'!$K:$K,$C248)</f>
        <v>0</v>
      </c>
      <c r="N248" s="48">
        <f>SUMIFS('[6]白单流水  导入新模板'!$S:$S,'[6]白单流水  导入新模板'!$C:$C,$A$2,'[6]白单流水  导入新模板'!$AF:$AF,$C$244,'[6]白单流水  导入新模板'!$AB:$AB,LEFT(LEFT(N$3,4),4),'[6]白单流水  导入新模板'!$K:$K,$C248)</f>
        <v>0</v>
      </c>
      <c r="O248" s="48">
        <f>SUMIFS('[6]白单流水  导入新模板'!$S:$S,'[6]白单流水  导入新模板'!$C:$C,$A$2,'[6]白单流水  导入新模板'!$AF:$AF,$C$244,'[6]白单流水  导入新模板'!$AB:$AB,LEFT(LEFT(O$3,4),4),'[6]白单流水  导入新模板'!$K:$K,$C248)</f>
        <v>0</v>
      </c>
      <c r="P248" s="48">
        <f>SUMIFS('[6]白单流水  导入新模板'!$S:$S,'[6]白单流水  导入新模板'!$C:$C,$A$2,'[6]白单流水  导入新模板'!$AF:$AF,$C$244,'[6]白单流水  导入新模板'!$AB:$AB,LEFT(LEFT(P$3,4),4),'[6]白单流水  导入新模板'!$K:$K,$C248)</f>
        <v>0</v>
      </c>
      <c r="Q248" s="48">
        <f>SUMIFS('[6]白单流水  导入新模板'!$S:$S,'[6]白单流水  导入新模板'!$C:$C,$A$2,'[6]白单流水  导入新模板'!$AF:$AF,$C$244,'[6]白单流水  导入新模板'!$AB:$AB,LEFT(LEFT(Q$3,4),4),'[6]白单流水  导入新模板'!$K:$K,$C248)</f>
        <v>0</v>
      </c>
      <c r="R248" s="48">
        <f>SUMIFS('[6]白单流水  导入新模板'!$S:$S,'[6]白单流水  导入新模板'!$C:$C,$A$2,'[6]白单流水  导入新模板'!$AF:$AF,$C$244,'[6]白单流水  导入新模板'!$AB:$AB,LEFT(LEFT(R$3,4),4),'[6]白单流水  导入新模板'!$K:$K,$C248)</f>
        <v>0</v>
      </c>
      <c r="S248" s="48">
        <f>SUMIFS('[6]白单流水  导入新模板'!$S:$S,'[6]白单流水  导入新模板'!$C:$C,$A$2,'[6]白单流水  导入新模板'!$AF:$AF,$C$244,'[6]白单流水  导入新模板'!$AB:$AB,LEFT(LEFT(S$3,4),4),'[6]白单流水  导入新模板'!$K:$K,$C248)</f>
        <v>0</v>
      </c>
      <c r="T248" s="48">
        <f>SUMIFS('[6]白单流水  导入新模板'!$S:$S,'[6]白单流水  导入新模板'!$C:$C,$A$2,'[6]白单流水  导入新模板'!$AF:$AF,$C$244,'[6]白单流水  导入新模板'!$AB:$AB,LEFT(LEFT(T$3,4),4),'[6]白单流水  导入新模板'!$K:$K,$C248)</f>
        <v>0</v>
      </c>
      <c r="U248" s="48">
        <f>SUMIFS('[6]白单流水  导入新模板'!$S:$S,'[6]白单流水  导入新模板'!$C:$C,$A$2,'[6]白单流水  导入新模板'!$AF:$AF,$C$244,'[6]白单流水  导入新模板'!$AB:$AB,LEFT(LEFT(U$3,4),4),'[6]白单流水  导入新模板'!$K:$K,$C248)</f>
        <v>0</v>
      </c>
      <c r="V248" s="48">
        <f>SUMIFS('[6]白单流水  导入新模板'!$S:$S,'[6]白单流水  导入新模板'!$C:$C,$A$2,'[6]白单流水  导入新模板'!$AF:$AF,$C$244,'[6]白单流水  导入新模板'!$AB:$AB,LEFT(LEFT(V$3,4),4),'[6]白单流水  导入新模板'!$K:$K,$C248)</f>
        <v>0</v>
      </c>
      <c r="W248" s="48">
        <f>SUMIFS('[6]白单流水  导入新模板'!$S:$S,'[6]白单流水  导入新模板'!$C:$C,$A$2,'[6]白单流水  导入新模板'!$AF:$AF,$C$244,'[6]白单流水  导入新模板'!$AB:$AB,LEFT(LEFT(W$3,4),4),'[6]白单流水  导入新模板'!$K:$K,$C248)</f>
        <v>0</v>
      </c>
      <c r="X248" s="48">
        <f>SUMIFS('[6]白单流水  导入新模板'!$S:$S,'[6]白单流水  导入新模板'!$C:$C,$A$2,'[6]白单流水  导入新模板'!$AF:$AF,$C$244,'[6]白单流水  导入新模板'!$AB:$AB,LEFT(LEFT(X$3,4),4),'[6]白单流水  导入新模板'!$K:$K,$C248)</f>
        <v>0</v>
      </c>
      <c r="Y248" s="48">
        <f>SUMIFS('[6]白单流水  导入新模板'!$S:$S,'[6]白单流水  导入新模板'!$C:$C,$A$2,'[6]白单流水  导入新模板'!$AF:$AF,$C$244,'[6]白单流水  导入新模板'!$AB:$AB,LEFT(LEFT(Y$3,4),4),'[6]白单流水  导入新模板'!$K:$K,$C248)</f>
        <v>0</v>
      </c>
      <c r="Z248" s="48">
        <f>SUMIFS('[6]白单流水  导入新模板'!$S:$S,'[6]白单流水  导入新模板'!$C:$C,$A$2,'[6]白单流水  导入新模板'!$AF:$AF,$C$244,'[6]白单流水  导入新模板'!$AB:$AB,LEFT(LEFT(Z$3,4),4),'[6]白单流水  导入新模板'!$K:$K,$C248)</f>
        <v>0</v>
      </c>
      <c r="AA248" s="48">
        <f>SUMIFS('[6]白单流水  导入新模板'!$S:$S,'[6]白单流水  导入新模板'!$C:$C,$A$2,'[6]白单流水  导入新模板'!$AF:$AF,$C$244,'[6]白单流水  导入新模板'!$AB:$AB,LEFT(LEFT(AA$3,4),4),'[6]白单流水  导入新模板'!$K:$K,$C248)</f>
        <v>0</v>
      </c>
      <c r="AB248" s="48">
        <f>SUMIFS('[6]白单流水  导入新模板'!$S:$S,'[6]白单流水  导入新模板'!$C:$C,$A$2,'[6]白单流水  导入新模板'!$AF:$AF,$C$244,'[6]白单流水  导入新模板'!$AB:$AB,LEFT(LEFT(AB$3,4),4),'[6]白单流水  导入新模板'!$K:$K,$C248)</f>
        <v>0</v>
      </c>
      <c r="AC248" s="48">
        <f>SUMIFS('[6]白单流水  导入新模板'!$S:$S,'[6]白单流水  导入新模板'!$C:$C,$A$2,'[6]白单流水  导入新模板'!$AF:$AF,$C$244,'[6]白单流水  导入新模板'!$AB:$AB,LEFT(LEFT(AC$3,4),4),'[6]白单流水  导入新模板'!$K:$K,$C248)</f>
        <v>0</v>
      </c>
      <c r="AD248" s="72"/>
      <c r="AE248" s="53">
        <f>SUM(AH248:AS248)</f>
        <v>0</v>
      </c>
      <c r="AF248" s="54"/>
      <c r="AG248" s="55">
        <f>AD248-AE248-AF248</f>
        <v>0</v>
      </c>
      <c r="AH248" s="48">
        <f>SUMIFS('[6]白单流水  导入新模板'!$S:$S,'[6]白单流水  导入新模板'!$C:$C,$A$2,'[6]白单流水  导入新模板'!$AF:$AF,$C$244,'[6]白单流水  导入新模板'!$AA:$AA,AH$3,'[6]白单流水  导入新模板'!$K:$K,$C248)</f>
        <v>0</v>
      </c>
      <c r="AI248" s="48">
        <f>SUMIFS('[6]白单流水  导入新模板'!$S:$S,'[6]白单流水  导入新模板'!$C:$C,$A$2,'[6]白单流水  导入新模板'!$AF:$AF,$C$244,'[6]白单流水  导入新模板'!$AA:$AA,AI$3,'[6]白单流水  导入新模板'!$K:$K,$C248)</f>
        <v>0</v>
      </c>
      <c r="AJ248" s="48">
        <f>SUMIFS('[6]白单流水  导入新模板'!$S:$S,'[6]白单流水  导入新模板'!$C:$C,$A$2,'[6]白单流水  导入新模板'!$AF:$AF,$C$244,'[6]白单流水  导入新模板'!$AA:$AA,AJ$3,'[6]白单流水  导入新模板'!$K:$K,$C248)</f>
        <v>0</v>
      </c>
      <c r="AK248" s="48">
        <f>SUMIFS('[6]白单流水  导入新模板'!$S:$S,'[6]白单流水  导入新模板'!$C:$C,$A$2,'[6]白单流水  导入新模板'!$AF:$AF,$C$244,'[6]白单流水  导入新模板'!$AA:$AA,AK$3,'[6]白单流水  导入新模板'!$K:$K,$C248)</f>
        <v>0</v>
      </c>
      <c r="AL248" s="48">
        <f>SUMIFS('[6]白单流水  导入新模板'!$S:$S,'[6]白单流水  导入新模板'!$C:$C,$A$2,'[6]白单流水  导入新模板'!$AF:$AF,$C$244,'[6]白单流水  导入新模板'!$AA:$AA,AL$3,'[6]白单流水  导入新模板'!$K:$K,$C248)</f>
        <v>0</v>
      </c>
      <c r="AM248" s="48">
        <f>SUMIFS('[6]白单流水  导入新模板'!$S:$S,'[6]白单流水  导入新模板'!$C:$C,$A$2,'[6]白单流水  导入新模板'!$AF:$AF,$C$244,'[6]白单流水  导入新模板'!$AA:$AA,AM$3,'[6]白单流水  导入新模板'!$K:$K,$C248)</f>
        <v>0</v>
      </c>
      <c r="AN248" s="48">
        <f>SUMIFS('[6]白单流水  导入新模板'!$S:$S,'[6]白单流水  导入新模板'!$C:$C,$A$2,'[6]白单流水  导入新模板'!$AF:$AF,$C$244,'[6]白单流水  导入新模板'!$AA:$AA,AN$3,'[6]白单流水  导入新模板'!$K:$K,$C248)</f>
        <v>0</v>
      </c>
      <c r="AO248" s="48">
        <f>SUMIFS('[6]白单流水  导入新模板'!$S:$S,'[6]白单流水  导入新模板'!$C:$C,$A$2,'[6]白单流水  导入新模板'!$AF:$AF,$C$244,'[6]白单流水  导入新模板'!$AA:$AA,AO$3,'[6]白单流水  导入新模板'!$K:$K,$C248)</f>
        <v>0</v>
      </c>
      <c r="AP248" s="48">
        <f>SUMIFS('[6]白单流水  导入新模板'!$S:$S,'[6]白单流水  导入新模板'!$C:$C,$A$2,'[6]白单流水  导入新模板'!$AF:$AF,$C$244,'[6]白单流水  导入新模板'!$AA:$AA,AP$3,'[6]白单流水  导入新模板'!$K:$K,$C248)</f>
        <v>0</v>
      </c>
      <c r="AQ248" s="48">
        <f>SUMIFS('[6]白单流水  导入新模板'!$S:$S,'[6]白单流水  导入新模板'!$C:$C,$A$2,'[6]白单流水  导入新模板'!$AF:$AF,$C$244,'[6]白单流水  导入新模板'!$AA:$AA,AQ$3,'[6]白单流水  导入新模板'!$K:$K,$C248)</f>
        <v>0</v>
      </c>
      <c r="AR248" s="48">
        <f>SUMIFS('[6]白单流水  导入新模板'!$S:$S,'[6]白单流水  导入新模板'!$C:$C,$A$2,'[6]白单流水  导入新模板'!$AF:$AF,$C$244,'[6]白单流水  导入新模板'!$AA:$AA,AR$3,'[6]白单流水  导入新模板'!$K:$K,$C248)</f>
        <v>0</v>
      </c>
      <c r="AS248" s="48">
        <f>SUMIFS('[6]白单流水  导入新模板'!$S:$S,'[6]白单流水  导入新模板'!$C:$C,$A$2,'[6]白单流水  导入新模板'!$AF:$AF,$C$244,'[6]白单流水  导入新模板'!$AA:$AA,AS$3,'[6]白单流水  导入新模板'!$K:$K,$C248)</f>
        <v>0</v>
      </c>
      <c r="AT248" s="64"/>
    </row>
    <row r="249" ht="15.6" spans="1:47">
      <c r="A249" s="73"/>
      <c r="B249" s="62"/>
      <c r="C249" s="65" t="s">
        <v>62</v>
      </c>
      <c r="D249" s="66"/>
      <c r="E249" s="66"/>
      <c r="F249" s="67"/>
      <c r="G249" s="68"/>
      <c r="H249" s="68"/>
      <c r="I249" s="51">
        <f t="array" ref="I249">SUMPRODUCT(('[6]白单流水  导入新模板'!$C:$C=$A$2)*('[6]白单流水  导入新模板'!$AF:$AF=$C$244)*('[6]白单流水  导入新模板'!$K:$K="代收")*(ISNUMBER(FIND(LEFT($C249,4),'[6]白单流水  导入新模板'!$M:$M,1))),'[6]白单流水  导入新模板'!$S:$S)</f>
        <v>0</v>
      </c>
      <c r="J249" s="68"/>
      <c r="K249" s="66"/>
      <c r="L249" s="48">
        <f>SUMIFS('[6]白单流水  导入新模板'!$S:$S,'[6]白单流水  导入新模板'!$C:$C,$A$2,'[6]白单流水  导入新模板'!$AF:$AF,$C$244,'[6]白单流水  导入新模板'!$AB:$AB,LEFT(LEFT(L$3,4),4),'[6]白单流水  导入新模板'!$K:$K,$C249)</f>
        <v>0</v>
      </c>
      <c r="M249" s="48">
        <f>SUMIFS('[6]白单流水  导入新模板'!$S:$S,'[6]白单流水  导入新模板'!$C:$C,$A$2,'[6]白单流水  导入新模板'!$AF:$AF,$C$244,'[6]白单流水  导入新模板'!$AB:$AB,LEFT(LEFT(M$3,4),4),'[6]白单流水  导入新模板'!$K:$K,$C249)</f>
        <v>0</v>
      </c>
      <c r="N249" s="48">
        <f>SUMIFS('[6]白单流水  导入新模板'!$S:$S,'[6]白单流水  导入新模板'!$C:$C,$A$2,'[6]白单流水  导入新模板'!$AF:$AF,$C$244,'[6]白单流水  导入新模板'!$AB:$AB,LEFT(LEFT(N$3,4),4),'[6]白单流水  导入新模板'!$K:$K,$C249)</f>
        <v>0</v>
      </c>
      <c r="O249" s="48">
        <f>SUMIFS('[6]白单流水  导入新模板'!$S:$S,'[6]白单流水  导入新模板'!$C:$C,$A$2,'[6]白单流水  导入新模板'!$AF:$AF,$C$244,'[6]白单流水  导入新模板'!$AB:$AB,LEFT(LEFT(O$3,4),4),'[6]白单流水  导入新模板'!$K:$K,$C249)</f>
        <v>0</v>
      </c>
      <c r="P249" s="48">
        <f>SUMIFS('[6]白单流水  导入新模板'!$S:$S,'[6]白单流水  导入新模板'!$C:$C,$A$2,'[6]白单流水  导入新模板'!$AF:$AF,$C$244,'[6]白单流水  导入新模板'!$AB:$AB,LEFT(LEFT(P$3,4),4),'[6]白单流水  导入新模板'!$K:$K,$C249)</f>
        <v>0</v>
      </c>
      <c r="Q249" s="48">
        <f>SUMIFS('[6]白单流水  导入新模板'!$S:$S,'[6]白单流水  导入新模板'!$C:$C,$A$2,'[6]白单流水  导入新模板'!$AF:$AF,$C$244,'[6]白单流水  导入新模板'!$AB:$AB,LEFT(LEFT(Q$3,4),4),'[6]白单流水  导入新模板'!$K:$K,$C249)</f>
        <v>0</v>
      </c>
      <c r="R249" s="48">
        <f>SUMIFS('[6]白单流水  导入新模板'!$S:$S,'[6]白单流水  导入新模板'!$C:$C,$A$2,'[6]白单流水  导入新模板'!$AF:$AF,$C$244,'[6]白单流水  导入新模板'!$AB:$AB,LEFT(LEFT(R$3,4),4),'[6]白单流水  导入新模板'!$K:$K,$C249)</f>
        <v>0</v>
      </c>
      <c r="S249" s="48">
        <f>SUMIFS('[6]白单流水  导入新模板'!$S:$S,'[6]白单流水  导入新模板'!$C:$C,$A$2,'[6]白单流水  导入新模板'!$AF:$AF,$C$244,'[6]白单流水  导入新模板'!$AB:$AB,LEFT(LEFT(S$3,4),4),'[6]白单流水  导入新模板'!$K:$K,$C249)</f>
        <v>0</v>
      </c>
      <c r="T249" s="48">
        <f>SUMIFS('[6]白单流水  导入新模板'!$S:$S,'[6]白单流水  导入新模板'!$C:$C,$A$2,'[6]白单流水  导入新模板'!$AF:$AF,$C$244,'[6]白单流水  导入新模板'!$AB:$AB,LEFT(LEFT(T$3,4),4),'[6]白单流水  导入新模板'!$K:$K,$C249)</f>
        <v>0</v>
      </c>
      <c r="U249" s="48">
        <f>SUMIFS('[6]白单流水  导入新模板'!$S:$S,'[6]白单流水  导入新模板'!$C:$C,$A$2,'[6]白单流水  导入新模板'!$AF:$AF,$C$244,'[6]白单流水  导入新模板'!$AB:$AB,LEFT(LEFT(U$3,4),4),'[6]白单流水  导入新模板'!$K:$K,$C249)</f>
        <v>0</v>
      </c>
      <c r="V249" s="48">
        <f>SUMIFS('[6]白单流水  导入新模板'!$S:$S,'[6]白单流水  导入新模板'!$C:$C,$A$2,'[6]白单流水  导入新模板'!$AF:$AF,$C$244,'[6]白单流水  导入新模板'!$AB:$AB,LEFT(LEFT(V$3,4),4),'[6]白单流水  导入新模板'!$K:$K,$C249)</f>
        <v>0</v>
      </c>
      <c r="W249" s="48">
        <f>SUMIFS('[6]白单流水  导入新模板'!$S:$S,'[6]白单流水  导入新模板'!$C:$C,$A$2,'[6]白单流水  导入新模板'!$AF:$AF,$C$244,'[6]白单流水  导入新模板'!$AB:$AB,LEFT(LEFT(W$3,4),4),'[6]白单流水  导入新模板'!$K:$K,$C249)</f>
        <v>0</v>
      </c>
      <c r="X249" s="48">
        <f>SUMIFS('[6]白单流水  导入新模板'!$S:$S,'[6]白单流水  导入新模板'!$C:$C,$A$2,'[6]白单流水  导入新模板'!$AF:$AF,$C$244,'[6]白单流水  导入新模板'!$AB:$AB,LEFT(LEFT(X$3,4),4),'[6]白单流水  导入新模板'!$K:$K,$C249)</f>
        <v>0</v>
      </c>
      <c r="Y249" s="48">
        <f>SUMIFS('[6]白单流水  导入新模板'!$S:$S,'[6]白单流水  导入新模板'!$C:$C,$A$2,'[6]白单流水  导入新模板'!$AF:$AF,$C$244,'[6]白单流水  导入新模板'!$AB:$AB,LEFT(LEFT(Y$3,4),4),'[6]白单流水  导入新模板'!$K:$K,$C249)</f>
        <v>0</v>
      </c>
      <c r="Z249" s="48">
        <f>SUMIFS('[6]白单流水  导入新模板'!$S:$S,'[6]白单流水  导入新模板'!$C:$C,$A$2,'[6]白单流水  导入新模板'!$AF:$AF,$C$244,'[6]白单流水  导入新模板'!$AB:$AB,LEFT(LEFT(Z$3,4),4),'[6]白单流水  导入新模板'!$K:$K,$C249)</f>
        <v>0</v>
      </c>
      <c r="AA249" s="48">
        <f>SUMIFS('[6]白单流水  导入新模板'!$S:$S,'[6]白单流水  导入新模板'!$C:$C,$A$2,'[6]白单流水  导入新模板'!$AF:$AF,$C$244,'[6]白单流水  导入新模板'!$AB:$AB,LEFT(LEFT(AA$3,4),4),'[6]白单流水  导入新模板'!$K:$K,$C249)</f>
        <v>0</v>
      </c>
      <c r="AB249" s="48">
        <f>SUMIFS('[6]白单流水  导入新模板'!$S:$S,'[6]白单流水  导入新模板'!$C:$C,$A$2,'[6]白单流水  导入新模板'!$AF:$AF,$C$244,'[6]白单流水  导入新模板'!$AB:$AB,LEFT(LEFT(AB$3,4),4),'[6]白单流水  导入新模板'!$K:$K,$C249)</f>
        <v>0</v>
      </c>
      <c r="AC249" s="48">
        <f>SUMIFS('[6]白单流水  导入新模板'!$S:$S,'[6]白单流水  导入新模板'!$C:$C,$A$2,'[6]白单流水  导入新模板'!$AF:$AF,$C$244,'[6]白单流水  导入新模板'!$AB:$AB,LEFT(LEFT(AC$3,4),4),'[6]白单流水  导入新模板'!$K:$K,$C249)</f>
        <v>0</v>
      </c>
      <c r="AD249" s="74"/>
      <c r="AE249" s="53">
        <f>SUM(AH249:AS249)</f>
        <v>0</v>
      </c>
      <c r="AF249" s="54"/>
      <c r="AG249" s="55">
        <f>AD249-AE249-AF249</f>
        <v>0</v>
      </c>
      <c r="AH249" s="48">
        <f>SUMIFS('[6]白单流水  导入新模板'!$S:$S,'[6]白单流水  导入新模板'!$C:$C,$A$2,'[6]白单流水  导入新模板'!$AF:$AF,$C$244,'[6]白单流水  导入新模板'!$AA:$AA,AH$3,'[6]白单流水  导入新模板'!$K:$K,$C249)</f>
        <v>0</v>
      </c>
      <c r="AI249" s="48">
        <f>SUMIFS('[6]白单流水  导入新模板'!$S:$S,'[6]白单流水  导入新模板'!$C:$C,$A$2,'[6]白单流水  导入新模板'!$AF:$AF,$C$244,'[6]白单流水  导入新模板'!$AA:$AA,AI$3,'[6]白单流水  导入新模板'!$K:$K,$C249)</f>
        <v>0</v>
      </c>
      <c r="AJ249" s="48">
        <f>SUMIFS('[6]白单流水  导入新模板'!$S:$S,'[6]白单流水  导入新模板'!$C:$C,$A$2,'[6]白单流水  导入新模板'!$AF:$AF,$C$244,'[6]白单流水  导入新模板'!$AA:$AA,AJ$3,'[6]白单流水  导入新模板'!$K:$K,$C249)</f>
        <v>0</v>
      </c>
      <c r="AK249" s="48">
        <f>SUMIFS('[6]白单流水  导入新模板'!$S:$S,'[6]白单流水  导入新模板'!$C:$C,$A$2,'[6]白单流水  导入新模板'!$AF:$AF,$C$244,'[6]白单流水  导入新模板'!$AA:$AA,AK$3,'[6]白单流水  导入新模板'!$K:$K,$C249)</f>
        <v>0</v>
      </c>
      <c r="AL249" s="48">
        <f>SUMIFS('[6]白单流水  导入新模板'!$S:$S,'[6]白单流水  导入新模板'!$C:$C,$A$2,'[6]白单流水  导入新模板'!$AF:$AF,$C$244,'[6]白单流水  导入新模板'!$AA:$AA,AL$3,'[6]白单流水  导入新模板'!$K:$K,$C249)</f>
        <v>0</v>
      </c>
      <c r="AM249" s="48">
        <f>SUMIFS('[6]白单流水  导入新模板'!$S:$S,'[6]白单流水  导入新模板'!$C:$C,$A$2,'[6]白单流水  导入新模板'!$AF:$AF,$C$244,'[6]白单流水  导入新模板'!$AA:$AA,AM$3,'[6]白单流水  导入新模板'!$K:$K,$C249)</f>
        <v>0</v>
      </c>
      <c r="AN249" s="48">
        <f>SUMIFS('[6]白单流水  导入新模板'!$S:$S,'[6]白单流水  导入新模板'!$C:$C,$A$2,'[6]白单流水  导入新模板'!$AF:$AF,$C$244,'[6]白单流水  导入新模板'!$AA:$AA,AN$3,'[6]白单流水  导入新模板'!$K:$K,$C249)</f>
        <v>0</v>
      </c>
      <c r="AO249" s="48">
        <f>SUMIFS('[6]白单流水  导入新模板'!$S:$S,'[6]白单流水  导入新模板'!$C:$C,$A$2,'[6]白单流水  导入新模板'!$AF:$AF,$C$244,'[6]白单流水  导入新模板'!$AA:$AA,AO$3,'[6]白单流水  导入新模板'!$K:$K,$C249)</f>
        <v>0</v>
      </c>
      <c r="AP249" s="48">
        <f>SUMIFS('[6]白单流水  导入新模板'!$S:$S,'[6]白单流水  导入新模板'!$C:$C,$A$2,'[6]白单流水  导入新模板'!$AF:$AF,$C$244,'[6]白单流水  导入新模板'!$AA:$AA,AP$3,'[6]白单流水  导入新模板'!$K:$K,$C249)</f>
        <v>0</v>
      </c>
      <c r="AQ249" s="48">
        <f>SUMIFS('[6]白单流水  导入新模板'!$S:$S,'[6]白单流水  导入新模板'!$C:$C,$A$2,'[6]白单流水  导入新模板'!$AF:$AF,$C$244,'[6]白单流水  导入新模板'!$AA:$AA,AQ$3,'[6]白单流水  导入新模板'!$K:$K,$C249)</f>
        <v>0</v>
      </c>
      <c r="AR249" s="48">
        <f>SUMIFS('[6]白单流水  导入新模板'!$S:$S,'[6]白单流水  导入新模板'!$C:$C,$A$2,'[6]白单流水  导入新模板'!$AF:$AF,$C$244,'[6]白单流水  导入新模板'!$AA:$AA,AR$3,'[6]白单流水  导入新模板'!$K:$K,$C249)</f>
        <v>0</v>
      </c>
      <c r="AS249" s="48">
        <f>SUMIFS('[6]白单流水  导入新模板'!$S:$S,'[6]白单流水  导入新模板'!$C:$C,$A$2,'[6]白单流水  导入新模板'!$AF:$AF,$C$244,'[6]白单流水  导入新模板'!$AA:$AA,AS$3,'[6]白单流水  导入新模板'!$K:$K,$C249)</f>
        <v>0</v>
      </c>
      <c r="AT249" s="69"/>
    </row>
    <row r="250" ht="15.6" spans="1:47">
      <c r="A250" s="41"/>
      <c r="B250" s="62"/>
      <c r="C250" s="65" t="s">
        <v>63</v>
      </c>
      <c r="D250" s="43"/>
      <c r="E250" s="43"/>
      <c r="F250" s="63"/>
      <c r="G250" s="44"/>
      <c r="H250" s="44"/>
      <c r="I250" s="51">
        <f t="array" ref="I250">SUMPRODUCT(('[6]白单流水  导入新模板'!$C:$C=$A$2)*('[6]白单流水  导入新模板'!$AF:$AF=$C$244)*('[6]白单流水  导入新模板'!$K:$K="代收")*(ISNUMBER(FIND(LEFT($C250,4),'[6]白单流水  导入新模板'!$M:$M,1))),'[6]白单流水  导入新模板'!$S:$S)</f>
        <v>0</v>
      </c>
      <c r="J250" s="44"/>
      <c r="K250" s="43"/>
      <c r="L250" s="48">
        <f>SUMIFS('[6]白单流水  导入新模板'!$S:$S,'[6]白单流水  导入新模板'!$C:$C,$A$2,'[6]白单流水  导入新模板'!$AF:$AF,$C$244,'[6]白单流水  导入新模板'!$AB:$AB,LEFT(LEFT(L$3,4),4),'[6]白单流水  导入新模板'!$K:$K,$C250)</f>
        <v>0</v>
      </c>
      <c r="M250" s="48">
        <f>SUMIFS('[6]白单流水  导入新模板'!$S:$S,'[6]白单流水  导入新模板'!$C:$C,$A$2,'[6]白单流水  导入新模板'!$AF:$AF,$C$244,'[6]白单流水  导入新模板'!$AB:$AB,LEFT(LEFT(M$3,4),4),'[6]白单流水  导入新模板'!$K:$K,$C250)</f>
        <v>0</v>
      </c>
      <c r="N250" s="48">
        <f>SUMIFS('[6]白单流水  导入新模板'!$S:$S,'[6]白单流水  导入新模板'!$C:$C,$A$2,'[6]白单流水  导入新模板'!$AF:$AF,$C$244,'[6]白单流水  导入新模板'!$AB:$AB,LEFT(LEFT(N$3,4),4),'[6]白单流水  导入新模板'!$K:$K,$C250)</f>
        <v>0</v>
      </c>
      <c r="O250" s="48">
        <f>SUMIFS('[6]白单流水  导入新模板'!$S:$S,'[6]白单流水  导入新模板'!$C:$C,$A$2,'[6]白单流水  导入新模板'!$AF:$AF,$C$244,'[6]白单流水  导入新模板'!$AB:$AB,LEFT(LEFT(O$3,4),4),'[6]白单流水  导入新模板'!$K:$K,$C250)</f>
        <v>0</v>
      </c>
      <c r="P250" s="48">
        <f>SUMIFS('[6]白单流水  导入新模板'!$S:$S,'[6]白单流水  导入新模板'!$C:$C,$A$2,'[6]白单流水  导入新模板'!$AF:$AF,$C$244,'[6]白单流水  导入新模板'!$AB:$AB,LEFT(LEFT(P$3,4),4),'[6]白单流水  导入新模板'!$K:$K,$C250)</f>
        <v>0</v>
      </c>
      <c r="Q250" s="48">
        <f>SUMIFS('[6]白单流水  导入新模板'!$S:$S,'[6]白单流水  导入新模板'!$C:$C,$A$2,'[6]白单流水  导入新模板'!$AF:$AF,$C$244,'[6]白单流水  导入新模板'!$AB:$AB,LEFT(LEFT(Q$3,4),4),'[6]白单流水  导入新模板'!$K:$K,$C250)</f>
        <v>0</v>
      </c>
      <c r="R250" s="48">
        <f>SUMIFS('[6]白单流水  导入新模板'!$S:$S,'[6]白单流水  导入新模板'!$C:$C,$A$2,'[6]白单流水  导入新模板'!$AF:$AF,$C$244,'[6]白单流水  导入新模板'!$AB:$AB,LEFT(LEFT(R$3,4),4),'[6]白单流水  导入新模板'!$K:$K,$C250)</f>
        <v>0</v>
      </c>
      <c r="S250" s="48">
        <f>SUMIFS('[6]白单流水  导入新模板'!$S:$S,'[6]白单流水  导入新模板'!$C:$C,$A$2,'[6]白单流水  导入新模板'!$AF:$AF,$C$244,'[6]白单流水  导入新模板'!$AB:$AB,LEFT(LEFT(S$3,4),4),'[6]白单流水  导入新模板'!$K:$K,$C250)</f>
        <v>0</v>
      </c>
      <c r="T250" s="48">
        <f>SUMIFS('[6]白单流水  导入新模板'!$S:$S,'[6]白单流水  导入新模板'!$C:$C,$A$2,'[6]白单流水  导入新模板'!$AF:$AF,$C$244,'[6]白单流水  导入新模板'!$AB:$AB,LEFT(LEFT(T$3,4),4),'[6]白单流水  导入新模板'!$K:$K,$C250)</f>
        <v>0</v>
      </c>
      <c r="U250" s="48">
        <f>SUMIFS('[6]白单流水  导入新模板'!$S:$S,'[6]白单流水  导入新模板'!$C:$C,$A$2,'[6]白单流水  导入新模板'!$AF:$AF,$C$244,'[6]白单流水  导入新模板'!$AB:$AB,LEFT(LEFT(U$3,4),4),'[6]白单流水  导入新模板'!$K:$K,$C250)</f>
        <v>0</v>
      </c>
      <c r="V250" s="48">
        <f>SUMIFS('[6]白单流水  导入新模板'!$S:$S,'[6]白单流水  导入新模板'!$C:$C,$A$2,'[6]白单流水  导入新模板'!$AF:$AF,$C$244,'[6]白单流水  导入新模板'!$AB:$AB,LEFT(LEFT(V$3,4),4),'[6]白单流水  导入新模板'!$K:$K,$C250)</f>
        <v>0</v>
      </c>
      <c r="W250" s="48">
        <f>SUMIFS('[6]白单流水  导入新模板'!$S:$S,'[6]白单流水  导入新模板'!$C:$C,$A$2,'[6]白单流水  导入新模板'!$AF:$AF,$C$244,'[6]白单流水  导入新模板'!$AB:$AB,LEFT(LEFT(W$3,4),4),'[6]白单流水  导入新模板'!$K:$K,$C250)</f>
        <v>0</v>
      </c>
      <c r="X250" s="48">
        <f>SUMIFS('[6]白单流水  导入新模板'!$S:$S,'[6]白单流水  导入新模板'!$C:$C,$A$2,'[6]白单流水  导入新模板'!$AF:$AF,$C$244,'[6]白单流水  导入新模板'!$AB:$AB,LEFT(LEFT(X$3,4),4),'[6]白单流水  导入新模板'!$K:$K,$C250)</f>
        <v>0</v>
      </c>
      <c r="Y250" s="48">
        <f>SUMIFS('[6]白单流水  导入新模板'!$S:$S,'[6]白单流水  导入新模板'!$C:$C,$A$2,'[6]白单流水  导入新模板'!$AF:$AF,$C$244,'[6]白单流水  导入新模板'!$AB:$AB,LEFT(LEFT(Y$3,4),4),'[6]白单流水  导入新模板'!$K:$K,$C250)</f>
        <v>0</v>
      </c>
      <c r="Z250" s="48">
        <f>SUMIFS('[6]白单流水  导入新模板'!$S:$S,'[6]白单流水  导入新模板'!$C:$C,$A$2,'[6]白单流水  导入新模板'!$AF:$AF,$C$244,'[6]白单流水  导入新模板'!$AB:$AB,LEFT(LEFT(Z$3,4),4),'[6]白单流水  导入新模板'!$K:$K,$C250)</f>
        <v>0</v>
      </c>
      <c r="AA250" s="48">
        <f>SUMIFS('[6]白单流水  导入新模板'!$S:$S,'[6]白单流水  导入新模板'!$C:$C,$A$2,'[6]白单流水  导入新模板'!$AF:$AF,$C$244,'[6]白单流水  导入新模板'!$AB:$AB,LEFT(LEFT(AA$3,4),4),'[6]白单流水  导入新模板'!$K:$K,$C250)</f>
        <v>0</v>
      </c>
      <c r="AB250" s="48">
        <f>SUMIFS('[6]白单流水  导入新模板'!$S:$S,'[6]白单流水  导入新模板'!$C:$C,$A$2,'[6]白单流水  导入新模板'!$AF:$AF,$C$244,'[6]白单流水  导入新模板'!$AB:$AB,LEFT(LEFT(AB$3,4),4),'[6]白单流水  导入新模板'!$K:$K,$C250)</f>
        <v>0</v>
      </c>
      <c r="AC250" s="48">
        <f>SUMIFS('[6]白单流水  导入新模板'!$S:$S,'[6]白单流水  导入新模板'!$C:$C,$A$2,'[6]白单流水  导入新模板'!$AF:$AF,$C$244,'[6]白单流水  导入新模板'!$AB:$AB,LEFT(LEFT(AC$3,4),4),'[6]白单流水  导入新模板'!$K:$K,$C250)</f>
        <v>0</v>
      </c>
      <c r="AD250" s="72"/>
      <c r="AE250" s="53">
        <f>SUM(AH250:AS250)</f>
        <v>0</v>
      </c>
      <c r="AF250" s="54"/>
      <c r="AG250" s="55">
        <f>AD250-AE250-AF250</f>
        <v>0</v>
      </c>
      <c r="AH250" s="48">
        <f>SUMIFS('[6]白单流水  导入新模板'!$S:$S,'[6]白单流水  导入新模板'!$C:$C,$A$2,'[6]白单流水  导入新模板'!$AF:$AF,$C$244,'[6]白单流水  导入新模板'!$AA:$AA,AH$3,'[6]白单流水  导入新模板'!$K:$K,$C250)</f>
        <v>0</v>
      </c>
      <c r="AI250" s="48">
        <f>SUMIFS('[6]白单流水  导入新模板'!$S:$S,'[6]白单流水  导入新模板'!$C:$C,$A$2,'[6]白单流水  导入新模板'!$AF:$AF,$C$244,'[6]白单流水  导入新模板'!$AA:$AA,AI$3,'[6]白单流水  导入新模板'!$K:$K,$C250)</f>
        <v>0</v>
      </c>
      <c r="AJ250" s="48">
        <f>SUMIFS('[6]白单流水  导入新模板'!$S:$S,'[6]白单流水  导入新模板'!$C:$C,$A$2,'[6]白单流水  导入新模板'!$AF:$AF,$C$244,'[6]白单流水  导入新模板'!$AA:$AA,AJ$3,'[6]白单流水  导入新模板'!$K:$K,$C250)</f>
        <v>0</v>
      </c>
      <c r="AK250" s="48">
        <f>SUMIFS('[6]白单流水  导入新模板'!$S:$S,'[6]白单流水  导入新模板'!$C:$C,$A$2,'[6]白单流水  导入新模板'!$AF:$AF,$C$244,'[6]白单流水  导入新模板'!$AA:$AA,AK$3,'[6]白单流水  导入新模板'!$K:$K,$C250)</f>
        <v>0</v>
      </c>
      <c r="AL250" s="48">
        <f>SUMIFS('[6]白单流水  导入新模板'!$S:$S,'[6]白单流水  导入新模板'!$C:$C,$A$2,'[6]白单流水  导入新模板'!$AF:$AF,$C$244,'[6]白单流水  导入新模板'!$AA:$AA,AL$3,'[6]白单流水  导入新模板'!$K:$K,$C250)</f>
        <v>0</v>
      </c>
      <c r="AM250" s="48">
        <f>SUMIFS('[6]白单流水  导入新模板'!$S:$S,'[6]白单流水  导入新模板'!$C:$C,$A$2,'[6]白单流水  导入新模板'!$AF:$AF,$C$244,'[6]白单流水  导入新模板'!$AA:$AA,AM$3,'[6]白单流水  导入新模板'!$K:$K,$C250)</f>
        <v>0</v>
      </c>
      <c r="AN250" s="48">
        <f>SUMIFS('[6]白单流水  导入新模板'!$S:$S,'[6]白单流水  导入新模板'!$C:$C,$A$2,'[6]白单流水  导入新模板'!$AF:$AF,$C$244,'[6]白单流水  导入新模板'!$AA:$AA,AN$3,'[6]白单流水  导入新模板'!$K:$K,$C250)</f>
        <v>0</v>
      </c>
      <c r="AO250" s="48">
        <f>SUMIFS('[6]白单流水  导入新模板'!$S:$S,'[6]白单流水  导入新模板'!$C:$C,$A$2,'[6]白单流水  导入新模板'!$AF:$AF,$C$244,'[6]白单流水  导入新模板'!$AA:$AA,AO$3,'[6]白单流水  导入新模板'!$K:$K,$C250)</f>
        <v>0</v>
      </c>
      <c r="AP250" s="48">
        <f>SUMIFS('[6]白单流水  导入新模板'!$S:$S,'[6]白单流水  导入新模板'!$C:$C,$A$2,'[6]白单流水  导入新模板'!$AF:$AF,$C$244,'[6]白单流水  导入新模板'!$AA:$AA,AP$3,'[6]白单流水  导入新模板'!$K:$K,$C250)</f>
        <v>0</v>
      </c>
      <c r="AQ250" s="48">
        <f>SUMIFS('[6]白单流水  导入新模板'!$S:$S,'[6]白单流水  导入新模板'!$C:$C,$A$2,'[6]白单流水  导入新模板'!$AF:$AF,$C$244,'[6]白单流水  导入新模板'!$AA:$AA,AQ$3,'[6]白单流水  导入新模板'!$K:$K,$C250)</f>
        <v>0</v>
      </c>
      <c r="AR250" s="48">
        <f>SUMIFS('[6]白单流水  导入新模板'!$S:$S,'[6]白单流水  导入新模板'!$C:$C,$A$2,'[6]白单流水  导入新模板'!$AF:$AF,$C$244,'[6]白单流水  导入新模板'!$AA:$AA,AR$3,'[6]白单流水  导入新模板'!$K:$K,$C250)</f>
        <v>0</v>
      </c>
      <c r="AS250" s="48">
        <f>SUMIFS('[6]白单流水  导入新模板'!$S:$S,'[6]白单流水  导入新模板'!$C:$C,$A$2,'[6]白单流水  导入新模板'!$AF:$AF,$C$244,'[6]白单流水  导入新模板'!$AA:$AA,AS$3,'[6]白单流水  导入新模板'!$K:$K,$C250)</f>
        <v>0</v>
      </c>
      <c r="AT250" s="64"/>
    </row>
    <row r="251" ht="15.6" spans="1:47">
      <c r="A251" s="41"/>
      <c r="B251" s="62"/>
      <c r="C251" s="65" t="s">
        <v>64</v>
      </c>
      <c r="D251" s="43"/>
      <c r="E251" s="43"/>
      <c r="F251" s="63"/>
      <c r="G251" s="44"/>
      <c r="H251" s="44"/>
      <c r="I251" s="51">
        <f t="array" ref="I251">SUMPRODUCT(('[6]白单流水  导入新模板'!$C:$C=$A$2)*('[6]白单流水  导入新模板'!$AF:$AF=$C$244)*('[6]白单流水  导入新模板'!$K:$K="代收")*(ISNUMBER(FIND(LEFT($C251,4),'[6]白单流水  导入新模板'!$M:$M,1))),'[6]白单流水  导入新模板'!$S:$S)</f>
        <v>0</v>
      </c>
      <c r="J251" s="44"/>
      <c r="K251" s="43"/>
      <c r="L251" s="48">
        <f>SUMIFS('[6]白单流水  导入新模板'!$S:$S,'[6]白单流水  导入新模板'!$C:$C,$A$2,'[6]白单流水  导入新模板'!$AF:$AF,$C$244,'[6]白单流水  导入新模板'!$AB:$AB,LEFT(LEFT(L$3,4),4),'[6]白单流水  导入新模板'!$K:$K,$C251)</f>
        <v>0</v>
      </c>
      <c r="M251" s="48">
        <f>SUMIFS('[6]白单流水  导入新模板'!$S:$S,'[6]白单流水  导入新模板'!$C:$C,$A$2,'[6]白单流水  导入新模板'!$AF:$AF,$C$244,'[6]白单流水  导入新模板'!$AB:$AB,LEFT(LEFT(M$3,4),4),'[6]白单流水  导入新模板'!$K:$K,$C251)</f>
        <v>0</v>
      </c>
      <c r="N251" s="48">
        <f>SUMIFS('[6]白单流水  导入新模板'!$S:$S,'[6]白单流水  导入新模板'!$C:$C,$A$2,'[6]白单流水  导入新模板'!$AF:$AF,$C$244,'[6]白单流水  导入新模板'!$AB:$AB,LEFT(LEFT(N$3,4),4),'[6]白单流水  导入新模板'!$K:$K,$C251)</f>
        <v>0</v>
      </c>
      <c r="O251" s="48">
        <f>SUMIFS('[6]白单流水  导入新模板'!$S:$S,'[6]白单流水  导入新模板'!$C:$C,$A$2,'[6]白单流水  导入新模板'!$AF:$AF,$C$244,'[6]白单流水  导入新模板'!$AB:$AB,LEFT(LEFT(O$3,4),4),'[6]白单流水  导入新模板'!$K:$K,$C251)</f>
        <v>0</v>
      </c>
      <c r="P251" s="48">
        <f>SUMIFS('[6]白单流水  导入新模板'!$S:$S,'[6]白单流水  导入新模板'!$C:$C,$A$2,'[6]白单流水  导入新模板'!$AF:$AF,$C$244,'[6]白单流水  导入新模板'!$AB:$AB,LEFT(LEFT(P$3,4),4),'[6]白单流水  导入新模板'!$K:$K,$C251)</f>
        <v>0</v>
      </c>
      <c r="Q251" s="48">
        <f>SUMIFS('[6]白单流水  导入新模板'!$S:$S,'[6]白单流水  导入新模板'!$C:$C,$A$2,'[6]白单流水  导入新模板'!$AF:$AF,$C$244,'[6]白单流水  导入新模板'!$AB:$AB,LEFT(LEFT(Q$3,4),4),'[6]白单流水  导入新模板'!$K:$K,$C251)</f>
        <v>0</v>
      </c>
      <c r="R251" s="48">
        <f>SUMIFS('[6]白单流水  导入新模板'!$S:$S,'[6]白单流水  导入新模板'!$C:$C,$A$2,'[6]白单流水  导入新模板'!$AF:$AF,$C$244,'[6]白单流水  导入新模板'!$AB:$AB,LEFT(LEFT(R$3,4),4),'[6]白单流水  导入新模板'!$K:$K,$C251)</f>
        <v>0</v>
      </c>
      <c r="S251" s="48">
        <f>SUMIFS('[6]白单流水  导入新模板'!$S:$S,'[6]白单流水  导入新模板'!$C:$C,$A$2,'[6]白单流水  导入新模板'!$AF:$AF,$C$244,'[6]白单流水  导入新模板'!$AB:$AB,LEFT(LEFT(S$3,4),4),'[6]白单流水  导入新模板'!$K:$K,$C251)</f>
        <v>0</v>
      </c>
      <c r="T251" s="48">
        <f>SUMIFS('[6]白单流水  导入新模板'!$S:$S,'[6]白单流水  导入新模板'!$C:$C,$A$2,'[6]白单流水  导入新模板'!$AF:$AF,$C$244,'[6]白单流水  导入新模板'!$AB:$AB,LEFT(LEFT(T$3,4),4),'[6]白单流水  导入新模板'!$K:$K,$C251)</f>
        <v>0</v>
      </c>
      <c r="U251" s="48">
        <f>SUMIFS('[6]白单流水  导入新模板'!$S:$S,'[6]白单流水  导入新模板'!$C:$C,$A$2,'[6]白单流水  导入新模板'!$AF:$AF,$C$244,'[6]白单流水  导入新模板'!$AB:$AB,LEFT(LEFT(U$3,4),4),'[6]白单流水  导入新模板'!$K:$K,$C251)</f>
        <v>0</v>
      </c>
      <c r="V251" s="48">
        <f>SUMIFS('[6]白单流水  导入新模板'!$S:$S,'[6]白单流水  导入新模板'!$C:$C,$A$2,'[6]白单流水  导入新模板'!$AF:$AF,$C$244,'[6]白单流水  导入新模板'!$AB:$AB,LEFT(LEFT(V$3,4),4),'[6]白单流水  导入新模板'!$K:$K,$C251)</f>
        <v>0</v>
      </c>
      <c r="W251" s="48">
        <f>SUMIFS('[6]白单流水  导入新模板'!$S:$S,'[6]白单流水  导入新模板'!$C:$C,$A$2,'[6]白单流水  导入新模板'!$AF:$AF,$C$244,'[6]白单流水  导入新模板'!$AB:$AB,LEFT(LEFT(W$3,4),4),'[6]白单流水  导入新模板'!$K:$K,$C251)</f>
        <v>0</v>
      </c>
      <c r="X251" s="48">
        <f>SUMIFS('[6]白单流水  导入新模板'!$S:$S,'[6]白单流水  导入新模板'!$C:$C,$A$2,'[6]白单流水  导入新模板'!$AF:$AF,$C$244,'[6]白单流水  导入新模板'!$AB:$AB,LEFT(LEFT(X$3,4),4),'[6]白单流水  导入新模板'!$K:$K,$C251)</f>
        <v>0</v>
      </c>
      <c r="Y251" s="48">
        <f>SUMIFS('[6]白单流水  导入新模板'!$S:$S,'[6]白单流水  导入新模板'!$C:$C,$A$2,'[6]白单流水  导入新模板'!$AF:$AF,$C$244,'[6]白单流水  导入新模板'!$AB:$AB,LEFT(LEFT(Y$3,4),4),'[6]白单流水  导入新模板'!$K:$K,$C251)</f>
        <v>0</v>
      </c>
      <c r="Z251" s="48">
        <f>SUMIFS('[6]白单流水  导入新模板'!$S:$S,'[6]白单流水  导入新模板'!$C:$C,$A$2,'[6]白单流水  导入新模板'!$AF:$AF,$C$244,'[6]白单流水  导入新模板'!$AB:$AB,LEFT(LEFT(Z$3,4),4),'[6]白单流水  导入新模板'!$K:$K,$C251)</f>
        <v>0</v>
      </c>
      <c r="AA251" s="48">
        <f>SUMIFS('[6]白单流水  导入新模板'!$S:$S,'[6]白单流水  导入新模板'!$C:$C,$A$2,'[6]白单流水  导入新模板'!$AF:$AF,$C$244,'[6]白单流水  导入新模板'!$AB:$AB,LEFT(LEFT(AA$3,4),4),'[6]白单流水  导入新模板'!$K:$K,$C251)</f>
        <v>0</v>
      </c>
      <c r="AB251" s="48">
        <f>SUMIFS('[6]白单流水  导入新模板'!$S:$S,'[6]白单流水  导入新模板'!$C:$C,$A$2,'[6]白单流水  导入新模板'!$AF:$AF,$C$244,'[6]白单流水  导入新模板'!$AB:$AB,LEFT(LEFT(AB$3,4),4),'[6]白单流水  导入新模板'!$K:$K,$C251)</f>
        <v>0</v>
      </c>
      <c r="AC251" s="48">
        <f>SUMIFS('[6]白单流水  导入新模板'!$S:$S,'[6]白单流水  导入新模板'!$C:$C,$A$2,'[6]白单流水  导入新模板'!$AF:$AF,$C$244,'[6]白单流水  导入新模板'!$AB:$AB,LEFT(LEFT(AC$3,4),4),'[6]白单流水  导入新模板'!$K:$K,$C251)</f>
        <v>0</v>
      </c>
      <c r="AD251" s="72"/>
      <c r="AE251" s="53">
        <f>SUM(AH251:AS251)</f>
        <v>0</v>
      </c>
      <c r="AF251" s="54"/>
      <c r="AG251" s="55">
        <f>AD251-AE251-AF251</f>
        <v>0</v>
      </c>
      <c r="AH251" s="48">
        <f>SUMIFS('[6]白单流水  导入新模板'!$S:$S,'[6]白单流水  导入新模板'!$C:$C,$A$2,'[6]白单流水  导入新模板'!$AF:$AF,$C$244,'[6]白单流水  导入新模板'!$AA:$AA,AH$3,'[6]白单流水  导入新模板'!$K:$K,$C251)</f>
        <v>0</v>
      </c>
      <c r="AI251" s="48">
        <f>SUMIFS('[6]白单流水  导入新模板'!$S:$S,'[6]白单流水  导入新模板'!$C:$C,$A$2,'[6]白单流水  导入新模板'!$AF:$AF,$C$244,'[6]白单流水  导入新模板'!$AA:$AA,AI$3,'[6]白单流水  导入新模板'!$K:$K,$C251)</f>
        <v>0</v>
      </c>
      <c r="AJ251" s="48">
        <f>SUMIFS('[6]白单流水  导入新模板'!$S:$S,'[6]白单流水  导入新模板'!$C:$C,$A$2,'[6]白单流水  导入新模板'!$AF:$AF,$C$244,'[6]白单流水  导入新模板'!$AA:$AA,AJ$3,'[6]白单流水  导入新模板'!$K:$K,$C251)</f>
        <v>0</v>
      </c>
      <c r="AK251" s="48">
        <f>SUMIFS('[6]白单流水  导入新模板'!$S:$S,'[6]白单流水  导入新模板'!$C:$C,$A$2,'[6]白单流水  导入新模板'!$AF:$AF,$C$244,'[6]白单流水  导入新模板'!$AA:$AA,AK$3,'[6]白单流水  导入新模板'!$K:$K,$C251)</f>
        <v>0</v>
      </c>
      <c r="AL251" s="48">
        <f>SUMIFS('[6]白单流水  导入新模板'!$S:$S,'[6]白单流水  导入新模板'!$C:$C,$A$2,'[6]白单流水  导入新模板'!$AF:$AF,$C$244,'[6]白单流水  导入新模板'!$AA:$AA,AL$3,'[6]白单流水  导入新模板'!$K:$K,$C251)</f>
        <v>0</v>
      </c>
      <c r="AM251" s="48">
        <f>SUMIFS('[6]白单流水  导入新模板'!$S:$S,'[6]白单流水  导入新模板'!$C:$C,$A$2,'[6]白单流水  导入新模板'!$AF:$AF,$C$244,'[6]白单流水  导入新模板'!$AA:$AA,AM$3,'[6]白单流水  导入新模板'!$K:$K,$C251)</f>
        <v>0</v>
      </c>
      <c r="AN251" s="48">
        <f>SUMIFS('[6]白单流水  导入新模板'!$S:$S,'[6]白单流水  导入新模板'!$C:$C,$A$2,'[6]白单流水  导入新模板'!$AF:$AF,$C$244,'[6]白单流水  导入新模板'!$AA:$AA,AN$3,'[6]白单流水  导入新模板'!$K:$K,$C251)</f>
        <v>0</v>
      </c>
      <c r="AO251" s="48">
        <f>SUMIFS('[6]白单流水  导入新模板'!$S:$S,'[6]白单流水  导入新模板'!$C:$C,$A$2,'[6]白单流水  导入新模板'!$AF:$AF,$C$244,'[6]白单流水  导入新模板'!$AA:$AA,AO$3,'[6]白单流水  导入新模板'!$K:$K,$C251)</f>
        <v>0</v>
      </c>
      <c r="AP251" s="48">
        <f>SUMIFS('[6]白单流水  导入新模板'!$S:$S,'[6]白单流水  导入新模板'!$C:$C,$A$2,'[6]白单流水  导入新模板'!$AF:$AF,$C$244,'[6]白单流水  导入新模板'!$AA:$AA,AP$3,'[6]白单流水  导入新模板'!$K:$K,$C251)</f>
        <v>0</v>
      </c>
      <c r="AQ251" s="48">
        <f>SUMIFS('[6]白单流水  导入新模板'!$S:$S,'[6]白单流水  导入新模板'!$C:$C,$A$2,'[6]白单流水  导入新模板'!$AF:$AF,$C$244,'[6]白单流水  导入新模板'!$AA:$AA,AQ$3,'[6]白单流水  导入新模板'!$K:$K,$C251)</f>
        <v>0</v>
      </c>
      <c r="AR251" s="48">
        <f>SUMIFS('[6]白单流水  导入新模板'!$S:$S,'[6]白单流水  导入新模板'!$C:$C,$A$2,'[6]白单流水  导入新模板'!$AF:$AF,$C$244,'[6]白单流水  导入新模板'!$AA:$AA,AR$3,'[6]白单流水  导入新模板'!$K:$K,$C251)</f>
        <v>0</v>
      </c>
      <c r="AS251" s="48">
        <f>SUMIFS('[6]白单流水  导入新模板'!$S:$S,'[6]白单流水  导入新模板'!$C:$C,$A$2,'[6]白单流水  导入新模板'!$AF:$AF,$C$244,'[6]白单流水  导入新模板'!$AA:$AA,AS$3,'[6]白单流水  导入新模板'!$K:$K,$C251)</f>
        <v>0</v>
      </c>
      <c r="AT251" s="64"/>
    </row>
    <row r="252" ht="15.6" spans="1:47">
      <c r="A252" s="41"/>
      <c r="B252" s="62"/>
      <c r="C252" s="65" t="s">
        <v>65</v>
      </c>
      <c r="D252" s="43"/>
      <c r="E252" s="43"/>
      <c r="F252" s="63"/>
      <c r="G252" s="44"/>
      <c r="H252" s="44"/>
      <c r="I252" s="51">
        <f t="array" ref="I252">SUMPRODUCT(('[6]白单流水  导入新模板'!$C:$C=$A$2)*('[6]白单流水  导入新模板'!$AF:$AF=$C$244)*('[6]白单流水  导入新模板'!$K:$K="代收")*(ISNUMBER(FIND(LEFT($C252,4),'[6]白单流水  导入新模板'!$M:$M,1))),'[6]白单流水  导入新模板'!$S:$S)</f>
        <v>0</v>
      </c>
      <c r="J252" s="44"/>
      <c r="K252" s="43"/>
      <c r="L252" s="48">
        <f>SUMIFS('[6]白单流水  导入新模板'!$S:$S,'[6]白单流水  导入新模板'!$C:$C,$A$2,'[6]白单流水  导入新模板'!$AF:$AF,$C$244,'[6]白单流水  导入新模板'!$AB:$AB,LEFT(LEFT(L$3,4),4),'[6]白单流水  导入新模板'!$K:$K,$C252)</f>
        <v>0</v>
      </c>
      <c r="M252" s="48">
        <f>SUMIFS('[6]白单流水  导入新模板'!$S:$S,'[6]白单流水  导入新模板'!$C:$C,$A$2,'[6]白单流水  导入新模板'!$AF:$AF,$C$244,'[6]白单流水  导入新模板'!$AB:$AB,LEFT(LEFT(M$3,4),4),'[6]白单流水  导入新模板'!$K:$K,$C252)</f>
        <v>0</v>
      </c>
      <c r="N252" s="48">
        <f>SUMIFS('[6]白单流水  导入新模板'!$S:$S,'[6]白单流水  导入新模板'!$C:$C,$A$2,'[6]白单流水  导入新模板'!$AF:$AF,$C$244,'[6]白单流水  导入新模板'!$AB:$AB,LEFT(LEFT(N$3,4),4),'[6]白单流水  导入新模板'!$K:$K,$C252)</f>
        <v>0</v>
      </c>
      <c r="O252" s="48">
        <f>SUMIFS('[6]白单流水  导入新模板'!$S:$S,'[6]白单流水  导入新模板'!$C:$C,$A$2,'[6]白单流水  导入新模板'!$AF:$AF,$C$244,'[6]白单流水  导入新模板'!$AB:$AB,LEFT(LEFT(O$3,4),4),'[6]白单流水  导入新模板'!$K:$K,$C252)</f>
        <v>0</v>
      </c>
      <c r="P252" s="48">
        <f>SUMIFS('[6]白单流水  导入新模板'!$S:$S,'[6]白单流水  导入新模板'!$C:$C,$A$2,'[6]白单流水  导入新模板'!$AF:$AF,$C$244,'[6]白单流水  导入新模板'!$AB:$AB,LEFT(LEFT(P$3,4),4),'[6]白单流水  导入新模板'!$K:$K,$C252)</f>
        <v>0</v>
      </c>
      <c r="Q252" s="48">
        <f>SUMIFS('[6]白单流水  导入新模板'!$S:$S,'[6]白单流水  导入新模板'!$C:$C,$A$2,'[6]白单流水  导入新模板'!$AF:$AF,$C$244,'[6]白单流水  导入新模板'!$AB:$AB,LEFT(LEFT(Q$3,4),4),'[6]白单流水  导入新模板'!$K:$K,$C252)</f>
        <v>0</v>
      </c>
      <c r="R252" s="48">
        <f>SUMIFS('[6]白单流水  导入新模板'!$S:$S,'[6]白单流水  导入新模板'!$C:$C,$A$2,'[6]白单流水  导入新模板'!$AF:$AF,$C$244,'[6]白单流水  导入新模板'!$AB:$AB,LEFT(LEFT(R$3,4),4),'[6]白单流水  导入新模板'!$K:$K,$C252)</f>
        <v>0</v>
      </c>
      <c r="S252" s="48">
        <f>SUMIFS('[6]白单流水  导入新模板'!$S:$S,'[6]白单流水  导入新模板'!$C:$C,$A$2,'[6]白单流水  导入新模板'!$AF:$AF,$C$244,'[6]白单流水  导入新模板'!$AB:$AB,LEFT(LEFT(S$3,4),4),'[6]白单流水  导入新模板'!$K:$K,$C252)</f>
        <v>0</v>
      </c>
      <c r="T252" s="48">
        <f>SUMIFS('[6]白单流水  导入新模板'!$S:$S,'[6]白单流水  导入新模板'!$C:$C,$A$2,'[6]白单流水  导入新模板'!$AF:$AF,$C$244,'[6]白单流水  导入新模板'!$AB:$AB,LEFT(LEFT(T$3,4),4),'[6]白单流水  导入新模板'!$K:$K,$C252)</f>
        <v>0</v>
      </c>
      <c r="U252" s="48">
        <f>SUMIFS('[6]白单流水  导入新模板'!$S:$S,'[6]白单流水  导入新模板'!$C:$C,$A$2,'[6]白单流水  导入新模板'!$AF:$AF,$C$244,'[6]白单流水  导入新模板'!$AB:$AB,LEFT(LEFT(U$3,4),4),'[6]白单流水  导入新模板'!$K:$K,$C252)</f>
        <v>0</v>
      </c>
      <c r="V252" s="48">
        <f>SUMIFS('[6]白单流水  导入新模板'!$S:$S,'[6]白单流水  导入新模板'!$C:$C,$A$2,'[6]白单流水  导入新模板'!$AF:$AF,$C$244,'[6]白单流水  导入新模板'!$AB:$AB,LEFT(LEFT(V$3,4),4),'[6]白单流水  导入新模板'!$K:$K,$C252)</f>
        <v>0</v>
      </c>
      <c r="W252" s="48">
        <f>SUMIFS('[6]白单流水  导入新模板'!$S:$S,'[6]白单流水  导入新模板'!$C:$C,$A$2,'[6]白单流水  导入新模板'!$AF:$AF,$C$244,'[6]白单流水  导入新模板'!$AB:$AB,LEFT(LEFT(W$3,4),4),'[6]白单流水  导入新模板'!$K:$K,$C252)</f>
        <v>0</v>
      </c>
      <c r="X252" s="48">
        <f>SUMIFS('[6]白单流水  导入新模板'!$S:$S,'[6]白单流水  导入新模板'!$C:$C,$A$2,'[6]白单流水  导入新模板'!$AF:$AF,$C$244,'[6]白单流水  导入新模板'!$AB:$AB,LEFT(LEFT(X$3,4),4),'[6]白单流水  导入新模板'!$K:$K,$C252)</f>
        <v>0</v>
      </c>
      <c r="Y252" s="48">
        <f>SUMIFS('[6]白单流水  导入新模板'!$S:$S,'[6]白单流水  导入新模板'!$C:$C,$A$2,'[6]白单流水  导入新模板'!$AF:$AF,$C$244,'[6]白单流水  导入新模板'!$AB:$AB,LEFT(LEFT(Y$3,4),4),'[6]白单流水  导入新模板'!$K:$K,$C252)</f>
        <v>0</v>
      </c>
      <c r="Z252" s="48">
        <f>SUMIFS('[6]白单流水  导入新模板'!$S:$S,'[6]白单流水  导入新模板'!$C:$C,$A$2,'[6]白单流水  导入新模板'!$AF:$AF,$C$244,'[6]白单流水  导入新模板'!$AB:$AB,LEFT(LEFT(Z$3,4),4),'[6]白单流水  导入新模板'!$K:$K,$C252)</f>
        <v>0</v>
      </c>
      <c r="AA252" s="48">
        <f>SUMIFS('[6]白单流水  导入新模板'!$S:$S,'[6]白单流水  导入新模板'!$C:$C,$A$2,'[6]白单流水  导入新模板'!$AF:$AF,$C$244,'[6]白单流水  导入新模板'!$AB:$AB,LEFT(LEFT(AA$3,4),4),'[6]白单流水  导入新模板'!$K:$K,$C252)</f>
        <v>0</v>
      </c>
      <c r="AB252" s="48">
        <f>SUMIFS('[6]白单流水  导入新模板'!$S:$S,'[6]白单流水  导入新模板'!$C:$C,$A$2,'[6]白单流水  导入新模板'!$AF:$AF,$C$244,'[6]白单流水  导入新模板'!$AB:$AB,LEFT(LEFT(AB$3,4),4),'[6]白单流水  导入新模板'!$K:$K,$C252)</f>
        <v>0</v>
      </c>
      <c r="AC252" s="48">
        <f>SUMIFS('[6]白单流水  导入新模板'!$S:$S,'[6]白单流水  导入新模板'!$C:$C,$A$2,'[6]白单流水  导入新模板'!$AF:$AF,$C$244,'[6]白单流水  导入新模板'!$AB:$AB,LEFT(LEFT(AC$3,4),4),'[6]白单流水  导入新模板'!$K:$K,$C252)</f>
        <v>0</v>
      </c>
      <c r="AD252" s="72"/>
      <c r="AE252" s="53">
        <f>SUM(AH252:AS252)</f>
        <v>0</v>
      </c>
      <c r="AF252" s="54"/>
      <c r="AG252" s="55">
        <f>AD252-AE252-AF252</f>
        <v>0</v>
      </c>
      <c r="AH252" s="48">
        <f>SUMIFS('[6]白单流水  导入新模板'!$S:$S,'[6]白单流水  导入新模板'!$C:$C,$A$2,'[6]白单流水  导入新模板'!$AF:$AF,$C$244,'[6]白单流水  导入新模板'!$AA:$AA,AH$3,'[6]白单流水  导入新模板'!$K:$K,$C252)</f>
        <v>0</v>
      </c>
      <c r="AI252" s="48">
        <f>SUMIFS('[6]白单流水  导入新模板'!$S:$S,'[6]白单流水  导入新模板'!$C:$C,$A$2,'[6]白单流水  导入新模板'!$AF:$AF,$C$244,'[6]白单流水  导入新模板'!$AA:$AA,AI$3,'[6]白单流水  导入新模板'!$K:$K,$C252)</f>
        <v>0</v>
      </c>
      <c r="AJ252" s="48">
        <f>SUMIFS('[6]白单流水  导入新模板'!$S:$S,'[6]白单流水  导入新模板'!$C:$C,$A$2,'[6]白单流水  导入新模板'!$AF:$AF,$C$244,'[6]白单流水  导入新模板'!$AA:$AA,AJ$3,'[6]白单流水  导入新模板'!$K:$K,$C252)</f>
        <v>0</v>
      </c>
      <c r="AK252" s="48">
        <f>SUMIFS('[6]白单流水  导入新模板'!$S:$S,'[6]白单流水  导入新模板'!$C:$C,$A$2,'[6]白单流水  导入新模板'!$AF:$AF,$C$244,'[6]白单流水  导入新模板'!$AA:$AA,AK$3,'[6]白单流水  导入新模板'!$K:$K,$C252)</f>
        <v>0</v>
      </c>
      <c r="AL252" s="48">
        <f>SUMIFS('[6]白单流水  导入新模板'!$S:$S,'[6]白单流水  导入新模板'!$C:$C,$A$2,'[6]白单流水  导入新模板'!$AF:$AF,$C$244,'[6]白单流水  导入新模板'!$AA:$AA,AL$3,'[6]白单流水  导入新模板'!$K:$K,$C252)</f>
        <v>0</v>
      </c>
      <c r="AM252" s="48">
        <f>SUMIFS('[6]白单流水  导入新模板'!$S:$S,'[6]白单流水  导入新模板'!$C:$C,$A$2,'[6]白单流水  导入新模板'!$AF:$AF,$C$244,'[6]白单流水  导入新模板'!$AA:$AA,AM$3,'[6]白单流水  导入新模板'!$K:$K,$C252)</f>
        <v>0</v>
      </c>
      <c r="AN252" s="48">
        <f>SUMIFS('[6]白单流水  导入新模板'!$S:$S,'[6]白单流水  导入新模板'!$C:$C,$A$2,'[6]白单流水  导入新模板'!$AF:$AF,$C$244,'[6]白单流水  导入新模板'!$AA:$AA,AN$3,'[6]白单流水  导入新模板'!$K:$K,$C252)</f>
        <v>0</v>
      </c>
      <c r="AO252" s="48">
        <f>SUMIFS('[6]白单流水  导入新模板'!$S:$S,'[6]白单流水  导入新模板'!$C:$C,$A$2,'[6]白单流水  导入新模板'!$AF:$AF,$C$244,'[6]白单流水  导入新模板'!$AA:$AA,AO$3,'[6]白单流水  导入新模板'!$K:$K,$C252)</f>
        <v>0</v>
      </c>
      <c r="AP252" s="48">
        <f>SUMIFS('[6]白单流水  导入新模板'!$S:$S,'[6]白单流水  导入新模板'!$C:$C,$A$2,'[6]白单流水  导入新模板'!$AF:$AF,$C$244,'[6]白单流水  导入新模板'!$AA:$AA,AP$3,'[6]白单流水  导入新模板'!$K:$K,$C252)</f>
        <v>0</v>
      </c>
      <c r="AQ252" s="48">
        <f>SUMIFS('[6]白单流水  导入新模板'!$S:$S,'[6]白单流水  导入新模板'!$C:$C,$A$2,'[6]白单流水  导入新模板'!$AF:$AF,$C$244,'[6]白单流水  导入新模板'!$AA:$AA,AQ$3,'[6]白单流水  导入新模板'!$K:$K,$C252)</f>
        <v>0</v>
      </c>
      <c r="AR252" s="48">
        <f>SUMIFS('[6]白单流水  导入新模板'!$S:$S,'[6]白单流水  导入新模板'!$C:$C,$A$2,'[6]白单流水  导入新模板'!$AF:$AF,$C$244,'[6]白单流水  导入新模板'!$AA:$AA,AR$3,'[6]白单流水  导入新模板'!$K:$K,$C252)</f>
        <v>0</v>
      </c>
      <c r="AS252" s="48">
        <f>SUMIFS('[6]白单流水  导入新模板'!$S:$S,'[6]白单流水  导入新模板'!$C:$C,$A$2,'[6]白单流水  导入新模板'!$AF:$AF,$C$244,'[6]白单流水  导入新模板'!$AA:$AA,AS$3,'[6]白单流水  导入新模板'!$K:$K,$C252)</f>
        <v>0</v>
      </c>
      <c r="AT252" s="64"/>
    </row>
    <row r="253" ht="15.6" spans="1:47">
      <c r="A253" s="73"/>
      <c r="B253" s="62"/>
      <c r="C253" s="65" t="s">
        <v>66</v>
      </c>
      <c r="D253" s="66"/>
      <c r="E253" s="66"/>
      <c r="F253" s="67"/>
      <c r="G253" s="68"/>
      <c r="H253" s="68"/>
      <c r="I253" s="51">
        <f t="array" ref="I253">SUMPRODUCT(('[6]白单流水  导入新模板'!$C:$C=$A$2)*('[6]白单流水  导入新模板'!$AF:$AF=$C$244)*('[6]白单流水  导入新模板'!$K:$K="代收")*(ISNUMBER(FIND(LEFT($C253,4),'[6]白单流水  导入新模板'!$M:$M,1))),'[6]白单流水  导入新模板'!$S:$S)</f>
        <v>0</v>
      </c>
      <c r="J253" s="68"/>
      <c r="K253" s="66"/>
      <c r="L253" s="48">
        <f>SUMIFS('[6]白单流水  导入新模板'!$S:$S,'[6]白单流水  导入新模板'!$C:$C,$A$2,'[6]白单流水  导入新模板'!$AF:$AF,$C$244,'[6]白单流水  导入新模板'!$AB:$AB,LEFT(LEFT(L$3,4),4),'[6]白单流水  导入新模板'!$K:$K,$C253)</f>
        <v>0</v>
      </c>
      <c r="M253" s="48">
        <f>SUMIFS('[6]白单流水  导入新模板'!$S:$S,'[6]白单流水  导入新模板'!$C:$C,$A$2,'[6]白单流水  导入新模板'!$AF:$AF,$C$244,'[6]白单流水  导入新模板'!$AB:$AB,LEFT(LEFT(M$3,4),4),'[6]白单流水  导入新模板'!$K:$K,$C253)</f>
        <v>0</v>
      </c>
      <c r="N253" s="48">
        <f>SUMIFS('[6]白单流水  导入新模板'!$S:$S,'[6]白单流水  导入新模板'!$C:$C,$A$2,'[6]白单流水  导入新模板'!$AF:$AF,$C$244,'[6]白单流水  导入新模板'!$AB:$AB,LEFT(LEFT(N$3,4),4),'[6]白单流水  导入新模板'!$K:$K,$C253)</f>
        <v>0</v>
      </c>
      <c r="O253" s="48">
        <f>SUMIFS('[6]白单流水  导入新模板'!$S:$S,'[6]白单流水  导入新模板'!$C:$C,$A$2,'[6]白单流水  导入新模板'!$AF:$AF,$C$244,'[6]白单流水  导入新模板'!$AB:$AB,LEFT(LEFT(O$3,4),4),'[6]白单流水  导入新模板'!$K:$K,$C253)</f>
        <v>0</v>
      </c>
      <c r="P253" s="48">
        <f>SUMIFS('[6]白单流水  导入新模板'!$S:$S,'[6]白单流水  导入新模板'!$C:$C,$A$2,'[6]白单流水  导入新模板'!$AF:$AF,$C$244,'[6]白单流水  导入新模板'!$AB:$AB,LEFT(LEFT(P$3,4),4),'[6]白单流水  导入新模板'!$K:$K,$C253)</f>
        <v>0</v>
      </c>
      <c r="Q253" s="48">
        <f>SUMIFS('[6]白单流水  导入新模板'!$S:$S,'[6]白单流水  导入新模板'!$C:$C,$A$2,'[6]白单流水  导入新模板'!$AF:$AF,$C$244,'[6]白单流水  导入新模板'!$AB:$AB,LEFT(LEFT(Q$3,4),4),'[6]白单流水  导入新模板'!$K:$K,$C253)</f>
        <v>0</v>
      </c>
      <c r="R253" s="48">
        <f>SUMIFS('[6]白单流水  导入新模板'!$S:$S,'[6]白单流水  导入新模板'!$C:$C,$A$2,'[6]白单流水  导入新模板'!$AF:$AF,$C$244,'[6]白单流水  导入新模板'!$AB:$AB,LEFT(LEFT(R$3,4),4),'[6]白单流水  导入新模板'!$K:$K,$C253)</f>
        <v>0</v>
      </c>
      <c r="S253" s="48">
        <f>SUMIFS('[6]白单流水  导入新模板'!$S:$S,'[6]白单流水  导入新模板'!$C:$C,$A$2,'[6]白单流水  导入新模板'!$AF:$AF,$C$244,'[6]白单流水  导入新模板'!$AB:$AB,LEFT(LEFT(S$3,4),4),'[6]白单流水  导入新模板'!$K:$K,$C253)</f>
        <v>0</v>
      </c>
      <c r="T253" s="48">
        <f>SUMIFS('[6]白单流水  导入新模板'!$S:$S,'[6]白单流水  导入新模板'!$C:$C,$A$2,'[6]白单流水  导入新模板'!$AF:$AF,$C$244,'[6]白单流水  导入新模板'!$AB:$AB,LEFT(LEFT(T$3,4),4),'[6]白单流水  导入新模板'!$K:$K,$C253)</f>
        <v>0</v>
      </c>
      <c r="U253" s="48">
        <f>SUMIFS('[6]白单流水  导入新模板'!$S:$S,'[6]白单流水  导入新模板'!$C:$C,$A$2,'[6]白单流水  导入新模板'!$AF:$AF,$C$244,'[6]白单流水  导入新模板'!$AB:$AB,LEFT(LEFT(U$3,4),4),'[6]白单流水  导入新模板'!$K:$K,$C253)</f>
        <v>0</v>
      </c>
      <c r="V253" s="48">
        <f>SUMIFS('[6]白单流水  导入新模板'!$S:$S,'[6]白单流水  导入新模板'!$C:$C,$A$2,'[6]白单流水  导入新模板'!$AF:$AF,$C$244,'[6]白单流水  导入新模板'!$AB:$AB,LEFT(LEFT(V$3,4),4),'[6]白单流水  导入新模板'!$K:$K,$C253)</f>
        <v>0</v>
      </c>
      <c r="W253" s="48">
        <f>SUMIFS('[6]白单流水  导入新模板'!$S:$S,'[6]白单流水  导入新模板'!$C:$C,$A$2,'[6]白单流水  导入新模板'!$AF:$AF,$C$244,'[6]白单流水  导入新模板'!$AB:$AB,LEFT(LEFT(W$3,4),4),'[6]白单流水  导入新模板'!$K:$K,$C253)</f>
        <v>0</v>
      </c>
      <c r="X253" s="48">
        <f>SUMIFS('[6]白单流水  导入新模板'!$S:$S,'[6]白单流水  导入新模板'!$C:$C,$A$2,'[6]白单流水  导入新模板'!$AF:$AF,$C$244,'[6]白单流水  导入新模板'!$AB:$AB,LEFT(LEFT(X$3,4),4),'[6]白单流水  导入新模板'!$K:$K,$C253)</f>
        <v>0</v>
      </c>
      <c r="Y253" s="48">
        <f>SUMIFS('[6]白单流水  导入新模板'!$S:$S,'[6]白单流水  导入新模板'!$C:$C,$A$2,'[6]白单流水  导入新模板'!$AF:$AF,$C$244,'[6]白单流水  导入新模板'!$AB:$AB,LEFT(LEFT(Y$3,4),4),'[6]白单流水  导入新模板'!$K:$K,$C253)</f>
        <v>0</v>
      </c>
      <c r="Z253" s="48">
        <f>SUMIFS('[6]白单流水  导入新模板'!$S:$S,'[6]白单流水  导入新模板'!$C:$C,$A$2,'[6]白单流水  导入新模板'!$AF:$AF,$C$244,'[6]白单流水  导入新模板'!$AB:$AB,LEFT(LEFT(Z$3,4),4),'[6]白单流水  导入新模板'!$K:$K,$C253)</f>
        <v>0</v>
      </c>
      <c r="AA253" s="48">
        <f>SUMIFS('[6]白单流水  导入新模板'!$S:$S,'[6]白单流水  导入新模板'!$C:$C,$A$2,'[6]白单流水  导入新模板'!$AF:$AF,$C$244,'[6]白单流水  导入新模板'!$AB:$AB,LEFT(LEFT(AA$3,4),4),'[6]白单流水  导入新模板'!$K:$K,$C253)</f>
        <v>0</v>
      </c>
      <c r="AB253" s="48">
        <f>SUMIFS('[6]白单流水  导入新模板'!$S:$S,'[6]白单流水  导入新模板'!$C:$C,$A$2,'[6]白单流水  导入新模板'!$AF:$AF,$C$244,'[6]白单流水  导入新模板'!$AB:$AB,LEFT(LEFT(AB$3,4),4),'[6]白单流水  导入新模板'!$K:$K,$C253)</f>
        <v>0</v>
      </c>
      <c r="AC253" s="48">
        <f>SUMIFS('[6]白单流水  导入新模板'!$S:$S,'[6]白单流水  导入新模板'!$C:$C,$A$2,'[6]白单流水  导入新模板'!$AF:$AF,$C$244,'[6]白单流水  导入新模板'!$AB:$AB,LEFT(LEFT(AC$3,4),4),'[6]白单流水  导入新模板'!$K:$K,$C253)</f>
        <v>0</v>
      </c>
      <c r="AD253" s="74"/>
      <c r="AE253" s="53">
        <f>SUM(AH253:AS253)</f>
        <v>0</v>
      </c>
      <c r="AF253" s="54"/>
      <c r="AG253" s="55">
        <f>AD253-AE253-AF253</f>
        <v>0</v>
      </c>
      <c r="AH253" s="48">
        <f>SUMIFS('[6]白单流水  导入新模板'!$S:$S,'[6]白单流水  导入新模板'!$C:$C,$A$2,'[6]白单流水  导入新模板'!$AF:$AF,$C$244,'[6]白单流水  导入新模板'!$AA:$AA,AH$3,'[6]白单流水  导入新模板'!$K:$K,$C253)</f>
        <v>0</v>
      </c>
      <c r="AI253" s="48">
        <f>SUMIFS('[6]白单流水  导入新模板'!$S:$S,'[6]白单流水  导入新模板'!$C:$C,$A$2,'[6]白单流水  导入新模板'!$AF:$AF,$C$244,'[6]白单流水  导入新模板'!$AA:$AA,AI$3,'[6]白单流水  导入新模板'!$K:$K,$C253)</f>
        <v>0</v>
      </c>
      <c r="AJ253" s="48">
        <f>SUMIFS('[6]白单流水  导入新模板'!$S:$S,'[6]白单流水  导入新模板'!$C:$C,$A$2,'[6]白单流水  导入新模板'!$AF:$AF,$C$244,'[6]白单流水  导入新模板'!$AA:$AA,AJ$3,'[6]白单流水  导入新模板'!$K:$K,$C253)</f>
        <v>0</v>
      </c>
      <c r="AK253" s="48">
        <f>SUMIFS('[6]白单流水  导入新模板'!$S:$S,'[6]白单流水  导入新模板'!$C:$C,$A$2,'[6]白单流水  导入新模板'!$AF:$AF,$C$244,'[6]白单流水  导入新模板'!$AA:$AA,AK$3,'[6]白单流水  导入新模板'!$K:$K,$C253)</f>
        <v>0</v>
      </c>
      <c r="AL253" s="48">
        <f>SUMIFS('[6]白单流水  导入新模板'!$S:$S,'[6]白单流水  导入新模板'!$C:$C,$A$2,'[6]白单流水  导入新模板'!$AF:$AF,$C$244,'[6]白单流水  导入新模板'!$AA:$AA,AL$3,'[6]白单流水  导入新模板'!$K:$K,$C253)</f>
        <v>0</v>
      </c>
      <c r="AM253" s="48">
        <f>SUMIFS('[6]白单流水  导入新模板'!$S:$S,'[6]白单流水  导入新模板'!$C:$C,$A$2,'[6]白单流水  导入新模板'!$AF:$AF,$C$244,'[6]白单流水  导入新模板'!$AA:$AA,AM$3,'[6]白单流水  导入新模板'!$K:$K,$C253)</f>
        <v>0</v>
      </c>
      <c r="AN253" s="48">
        <f>SUMIFS('[6]白单流水  导入新模板'!$S:$S,'[6]白单流水  导入新模板'!$C:$C,$A$2,'[6]白单流水  导入新模板'!$AF:$AF,$C$244,'[6]白单流水  导入新模板'!$AA:$AA,AN$3,'[6]白单流水  导入新模板'!$K:$K,$C253)</f>
        <v>0</v>
      </c>
      <c r="AO253" s="48">
        <f>SUMIFS('[6]白单流水  导入新模板'!$S:$S,'[6]白单流水  导入新模板'!$C:$C,$A$2,'[6]白单流水  导入新模板'!$AF:$AF,$C$244,'[6]白单流水  导入新模板'!$AA:$AA,AO$3,'[6]白单流水  导入新模板'!$K:$K,$C253)</f>
        <v>0</v>
      </c>
      <c r="AP253" s="48">
        <f>SUMIFS('[6]白单流水  导入新模板'!$S:$S,'[6]白单流水  导入新模板'!$C:$C,$A$2,'[6]白单流水  导入新模板'!$AF:$AF,$C$244,'[6]白单流水  导入新模板'!$AA:$AA,AP$3,'[6]白单流水  导入新模板'!$K:$K,$C253)</f>
        <v>0</v>
      </c>
      <c r="AQ253" s="48">
        <f>SUMIFS('[6]白单流水  导入新模板'!$S:$S,'[6]白单流水  导入新模板'!$C:$C,$A$2,'[6]白单流水  导入新模板'!$AF:$AF,$C$244,'[6]白单流水  导入新模板'!$AA:$AA,AQ$3,'[6]白单流水  导入新模板'!$K:$K,$C253)</f>
        <v>0</v>
      </c>
      <c r="AR253" s="48">
        <f>SUMIFS('[6]白单流水  导入新模板'!$S:$S,'[6]白单流水  导入新模板'!$C:$C,$A$2,'[6]白单流水  导入新模板'!$AF:$AF,$C$244,'[6]白单流水  导入新模板'!$AA:$AA,AR$3,'[6]白单流水  导入新模板'!$K:$K,$C253)</f>
        <v>0</v>
      </c>
      <c r="AS253" s="48">
        <f>SUMIFS('[6]白单流水  导入新模板'!$S:$S,'[6]白单流水  导入新模板'!$C:$C,$A$2,'[6]白单流水  导入新模板'!$AF:$AF,$C$244,'[6]白单流水  导入新模板'!$AA:$AA,AS$3,'[6]白单流水  导入新模板'!$K:$K,$C253)</f>
        <v>0</v>
      </c>
      <c r="AT253" s="69"/>
    </row>
    <row r="254" ht="15.6" spans="1:47">
      <c r="A254" s="41"/>
      <c r="B254" s="62"/>
      <c r="C254" s="65" t="s">
        <v>67</v>
      </c>
      <c r="D254" s="43"/>
      <c r="E254" s="43"/>
      <c r="F254" s="63"/>
      <c r="G254" s="44"/>
      <c r="H254" s="44"/>
      <c r="I254" s="51">
        <f t="array" ref="I254">SUMPRODUCT(('[6]白单流水  导入新模板'!$C:$C=$A$2)*('[6]白单流水  导入新模板'!$AF:$AF=$C$244)*('[6]白单流水  导入新模板'!$K:$K="代收")*(ISNUMBER(FIND(LEFT($C254,4),'[6]白单流水  导入新模板'!$M:$M,1))),'[6]白单流水  导入新模板'!$S:$S)</f>
        <v>0</v>
      </c>
      <c r="J254" s="44"/>
      <c r="K254" s="43"/>
      <c r="L254" s="48">
        <f>SUMIFS('[6]白单流水  导入新模板'!$S:$S,'[6]白单流水  导入新模板'!$C:$C,$A$2,'[6]白单流水  导入新模板'!$AF:$AF,$C$244,'[6]白单流水  导入新模板'!$AB:$AB,LEFT(LEFT(L$3,4),4),'[6]白单流水  导入新模板'!$K:$K,$C254)</f>
        <v>0</v>
      </c>
      <c r="M254" s="48">
        <f>SUMIFS('[6]白单流水  导入新模板'!$S:$S,'[6]白单流水  导入新模板'!$C:$C,$A$2,'[6]白单流水  导入新模板'!$AF:$AF,$C$244,'[6]白单流水  导入新模板'!$AB:$AB,LEFT(LEFT(M$3,4),4),'[6]白单流水  导入新模板'!$K:$K,$C254)</f>
        <v>0</v>
      </c>
      <c r="N254" s="48">
        <f>SUMIFS('[6]白单流水  导入新模板'!$S:$S,'[6]白单流水  导入新模板'!$C:$C,$A$2,'[6]白单流水  导入新模板'!$AF:$AF,$C$244,'[6]白单流水  导入新模板'!$AB:$AB,LEFT(LEFT(N$3,4),4),'[6]白单流水  导入新模板'!$K:$K,$C254)</f>
        <v>0</v>
      </c>
      <c r="O254" s="48">
        <f>SUMIFS('[6]白单流水  导入新模板'!$S:$S,'[6]白单流水  导入新模板'!$C:$C,$A$2,'[6]白单流水  导入新模板'!$AF:$AF,$C$244,'[6]白单流水  导入新模板'!$AB:$AB,LEFT(LEFT(O$3,4),4),'[6]白单流水  导入新模板'!$K:$K,$C254)</f>
        <v>0</v>
      </c>
      <c r="P254" s="48">
        <f>SUMIFS('[6]白单流水  导入新模板'!$S:$S,'[6]白单流水  导入新模板'!$C:$C,$A$2,'[6]白单流水  导入新模板'!$AF:$AF,$C$244,'[6]白单流水  导入新模板'!$AB:$AB,LEFT(LEFT(P$3,4),4),'[6]白单流水  导入新模板'!$K:$K,$C254)</f>
        <v>0</v>
      </c>
      <c r="Q254" s="48">
        <f>SUMIFS('[6]白单流水  导入新模板'!$S:$S,'[6]白单流水  导入新模板'!$C:$C,$A$2,'[6]白单流水  导入新模板'!$AF:$AF,$C$244,'[6]白单流水  导入新模板'!$AB:$AB,LEFT(LEFT(Q$3,4),4),'[6]白单流水  导入新模板'!$K:$K,$C254)</f>
        <v>0</v>
      </c>
      <c r="R254" s="48">
        <f>SUMIFS('[6]白单流水  导入新模板'!$S:$S,'[6]白单流水  导入新模板'!$C:$C,$A$2,'[6]白单流水  导入新模板'!$AF:$AF,$C$244,'[6]白单流水  导入新模板'!$AB:$AB,LEFT(LEFT(R$3,4),4),'[6]白单流水  导入新模板'!$K:$K,$C254)</f>
        <v>0</v>
      </c>
      <c r="S254" s="48">
        <f>SUMIFS('[6]白单流水  导入新模板'!$S:$S,'[6]白单流水  导入新模板'!$C:$C,$A$2,'[6]白单流水  导入新模板'!$AF:$AF,$C$244,'[6]白单流水  导入新模板'!$AB:$AB,LEFT(LEFT(S$3,4),4),'[6]白单流水  导入新模板'!$K:$K,$C254)</f>
        <v>0</v>
      </c>
      <c r="T254" s="48">
        <f>SUMIFS('[6]白单流水  导入新模板'!$S:$S,'[6]白单流水  导入新模板'!$C:$C,$A$2,'[6]白单流水  导入新模板'!$AF:$AF,$C$244,'[6]白单流水  导入新模板'!$AB:$AB,LEFT(LEFT(T$3,4),4),'[6]白单流水  导入新模板'!$K:$K,$C254)</f>
        <v>0</v>
      </c>
      <c r="U254" s="48">
        <f>SUMIFS('[6]白单流水  导入新模板'!$S:$S,'[6]白单流水  导入新模板'!$C:$C,$A$2,'[6]白单流水  导入新模板'!$AF:$AF,$C$244,'[6]白单流水  导入新模板'!$AB:$AB,LEFT(LEFT(U$3,4),4),'[6]白单流水  导入新模板'!$K:$K,$C254)</f>
        <v>0</v>
      </c>
      <c r="V254" s="48">
        <f>SUMIFS('[6]白单流水  导入新模板'!$S:$S,'[6]白单流水  导入新模板'!$C:$C,$A$2,'[6]白单流水  导入新模板'!$AF:$AF,$C$244,'[6]白单流水  导入新模板'!$AB:$AB,LEFT(LEFT(V$3,4),4),'[6]白单流水  导入新模板'!$K:$K,$C254)</f>
        <v>0</v>
      </c>
      <c r="W254" s="48">
        <f>SUMIFS('[6]白单流水  导入新模板'!$S:$S,'[6]白单流水  导入新模板'!$C:$C,$A$2,'[6]白单流水  导入新模板'!$AF:$AF,$C$244,'[6]白单流水  导入新模板'!$AB:$AB,LEFT(LEFT(W$3,4),4),'[6]白单流水  导入新模板'!$K:$K,$C254)</f>
        <v>0</v>
      </c>
      <c r="X254" s="48">
        <f>SUMIFS('[6]白单流水  导入新模板'!$S:$S,'[6]白单流水  导入新模板'!$C:$C,$A$2,'[6]白单流水  导入新模板'!$AF:$AF,$C$244,'[6]白单流水  导入新模板'!$AB:$AB,LEFT(LEFT(X$3,4),4),'[6]白单流水  导入新模板'!$K:$K,$C254)</f>
        <v>0</v>
      </c>
      <c r="Y254" s="48">
        <f>SUMIFS('[6]白单流水  导入新模板'!$S:$S,'[6]白单流水  导入新模板'!$C:$C,$A$2,'[6]白单流水  导入新模板'!$AF:$AF,$C$244,'[6]白单流水  导入新模板'!$AB:$AB,LEFT(LEFT(Y$3,4),4),'[6]白单流水  导入新模板'!$K:$K,$C254)</f>
        <v>0</v>
      </c>
      <c r="Z254" s="48">
        <f>SUMIFS('[6]白单流水  导入新模板'!$S:$S,'[6]白单流水  导入新模板'!$C:$C,$A$2,'[6]白单流水  导入新模板'!$AF:$AF,$C$244,'[6]白单流水  导入新模板'!$AB:$AB,LEFT(LEFT(Z$3,4),4),'[6]白单流水  导入新模板'!$K:$K,$C254)</f>
        <v>0</v>
      </c>
      <c r="AA254" s="48">
        <f>SUMIFS('[6]白单流水  导入新模板'!$S:$S,'[6]白单流水  导入新模板'!$C:$C,$A$2,'[6]白单流水  导入新模板'!$AF:$AF,$C$244,'[6]白单流水  导入新模板'!$AB:$AB,LEFT(LEFT(AA$3,4),4),'[6]白单流水  导入新模板'!$K:$K,$C254)</f>
        <v>0</v>
      </c>
      <c r="AB254" s="48">
        <f>SUMIFS('[6]白单流水  导入新模板'!$S:$S,'[6]白单流水  导入新模板'!$C:$C,$A$2,'[6]白单流水  导入新模板'!$AF:$AF,$C$244,'[6]白单流水  导入新模板'!$AB:$AB,LEFT(LEFT(AB$3,4),4),'[6]白单流水  导入新模板'!$K:$K,$C254)</f>
        <v>0</v>
      </c>
      <c r="AC254" s="48">
        <f>SUMIFS('[6]白单流水  导入新模板'!$S:$S,'[6]白单流水  导入新模板'!$C:$C,$A$2,'[6]白单流水  导入新模板'!$AF:$AF,$C$244,'[6]白单流水  导入新模板'!$AB:$AB,LEFT(LEFT(AC$3,4),4),'[6]白单流水  导入新模板'!$K:$K,$C254)</f>
        <v>0</v>
      </c>
      <c r="AD254" s="72"/>
      <c r="AE254" s="53">
        <f>SUM(AH254:AS254)</f>
        <v>0</v>
      </c>
      <c r="AF254" s="54"/>
      <c r="AG254" s="55">
        <f>AD254-AE254-AF254</f>
        <v>0</v>
      </c>
      <c r="AH254" s="48">
        <f>SUMIFS('[6]白单流水  导入新模板'!$S:$S,'[6]白单流水  导入新模板'!$C:$C,$A$2,'[6]白单流水  导入新模板'!$AF:$AF,$C$244,'[6]白单流水  导入新模板'!$AA:$AA,AH$3,'[6]白单流水  导入新模板'!$K:$K,$C254)</f>
        <v>0</v>
      </c>
      <c r="AI254" s="48">
        <f>SUMIFS('[6]白单流水  导入新模板'!$S:$S,'[6]白单流水  导入新模板'!$C:$C,$A$2,'[6]白单流水  导入新模板'!$AF:$AF,$C$244,'[6]白单流水  导入新模板'!$AA:$AA,AI$3,'[6]白单流水  导入新模板'!$K:$K,$C254)</f>
        <v>0</v>
      </c>
      <c r="AJ254" s="48">
        <f>SUMIFS('[6]白单流水  导入新模板'!$S:$S,'[6]白单流水  导入新模板'!$C:$C,$A$2,'[6]白单流水  导入新模板'!$AF:$AF,$C$244,'[6]白单流水  导入新模板'!$AA:$AA,AJ$3,'[6]白单流水  导入新模板'!$K:$K,$C254)</f>
        <v>0</v>
      </c>
      <c r="AK254" s="48">
        <f>SUMIFS('[6]白单流水  导入新模板'!$S:$S,'[6]白单流水  导入新模板'!$C:$C,$A$2,'[6]白单流水  导入新模板'!$AF:$AF,$C$244,'[6]白单流水  导入新模板'!$AA:$AA,AK$3,'[6]白单流水  导入新模板'!$K:$K,$C254)</f>
        <v>0</v>
      </c>
      <c r="AL254" s="48">
        <f>SUMIFS('[6]白单流水  导入新模板'!$S:$S,'[6]白单流水  导入新模板'!$C:$C,$A$2,'[6]白单流水  导入新模板'!$AF:$AF,$C$244,'[6]白单流水  导入新模板'!$AA:$AA,AL$3,'[6]白单流水  导入新模板'!$K:$K,$C254)</f>
        <v>0</v>
      </c>
      <c r="AM254" s="48">
        <f>SUMIFS('[6]白单流水  导入新模板'!$S:$S,'[6]白单流水  导入新模板'!$C:$C,$A$2,'[6]白单流水  导入新模板'!$AF:$AF,$C$244,'[6]白单流水  导入新模板'!$AA:$AA,AM$3,'[6]白单流水  导入新模板'!$K:$K,$C254)</f>
        <v>0</v>
      </c>
      <c r="AN254" s="48">
        <f>SUMIFS('[6]白单流水  导入新模板'!$S:$S,'[6]白单流水  导入新模板'!$C:$C,$A$2,'[6]白单流水  导入新模板'!$AF:$AF,$C$244,'[6]白单流水  导入新模板'!$AA:$AA,AN$3,'[6]白单流水  导入新模板'!$K:$K,$C254)</f>
        <v>0</v>
      </c>
      <c r="AO254" s="48">
        <f>SUMIFS('[6]白单流水  导入新模板'!$S:$S,'[6]白单流水  导入新模板'!$C:$C,$A$2,'[6]白单流水  导入新模板'!$AF:$AF,$C$244,'[6]白单流水  导入新模板'!$AA:$AA,AO$3,'[6]白单流水  导入新模板'!$K:$K,$C254)</f>
        <v>0</v>
      </c>
      <c r="AP254" s="48">
        <f>SUMIFS('[6]白单流水  导入新模板'!$S:$S,'[6]白单流水  导入新模板'!$C:$C,$A$2,'[6]白单流水  导入新模板'!$AF:$AF,$C$244,'[6]白单流水  导入新模板'!$AA:$AA,AP$3,'[6]白单流水  导入新模板'!$K:$K,$C254)</f>
        <v>0</v>
      </c>
      <c r="AQ254" s="48">
        <f>SUMIFS('[6]白单流水  导入新模板'!$S:$S,'[6]白单流水  导入新模板'!$C:$C,$A$2,'[6]白单流水  导入新模板'!$AF:$AF,$C$244,'[6]白单流水  导入新模板'!$AA:$AA,AQ$3,'[6]白单流水  导入新模板'!$K:$K,$C254)</f>
        <v>0</v>
      </c>
      <c r="AR254" s="48">
        <f>SUMIFS('[6]白单流水  导入新模板'!$S:$S,'[6]白单流水  导入新模板'!$C:$C,$A$2,'[6]白单流水  导入新模板'!$AF:$AF,$C$244,'[6]白单流水  导入新模板'!$AA:$AA,AR$3,'[6]白单流水  导入新模板'!$K:$K,$C254)</f>
        <v>0</v>
      </c>
      <c r="AS254" s="48">
        <f>SUMIFS('[6]白单流水  导入新模板'!$S:$S,'[6]白单流水  导入新模板'!$C:$C,$A$2,'[6]白单流水  导入新模板'!$AF:$AF,$C$244,'[6]白单流水  导入新模板'!$AA:$AA,AS$3,'[6]白单流水  导入新模板'!$K:$K,$C254)</f>
        <v>0</v>
      </c>
      <c r="AT254" s="64"/>
    </row>
    <row r="255" ht="15.6" spans="1:47">
      <c r="A255" s="41"/>
      <c r="B255" s="62"/>
      <c r="C255" s="65" t="s">
        <v>68</v>
      </c>
      <c r="D255" s="43"/>
      <c r="E255" s="43"/>
      <c r="F255" s="63"/>
      <c r="G255" s="44"/>
      <c r="H255" s="44"/>
      <c r="I255" s="51">
        <f t="array" ref="I255">SUMPRODUCT(('[6]白单流水  导入新模板'!$C:$C=$A$2)*('[6]白单流水  导入新模板'!$AF:$AF=$C$244)*('[6]白单流水  导入新模板'!$K:$K="代收")*(ISNUMBER(FIND(LEFT($C255,4),'[6]白单流水  导入新模板'!$M:$M,1))),'[6]白单流水  导入新模板'!$S:$S)</f>
        <v>0</v>
      </c>
      <c r="J255" s="44"/>
      <c r="K255" s="43"/>
      <c r="L255" s="48">
        <f>SUMIFS('[6]白单流水  导入新模板'!$S:$S,'[6]白单流水  导入新模板'!$C:$C,$A$2,'[6]白单流水  导入新模板'!$AF:$AF,$C$244,'[6]白单流水  导入新模板'!$AB:$AB,LEFT(LEFT(L$3,4),4),'[6]白单流水  导入新模板'!$K:$K,$C255)</f>
        <v>0</v>
      </c>
      <c r="M255" s="48">
        <f>SUMIFS('[6]白单流水  导入新模板'!$S:$S,'[6]白单流水  导入新模板'!$C:$C,$A$2,'[6]白单流水  导入新模板'!$AF:$AF,$C$244,'[6]白单流水  导入新模板'!$AB:$AB,LEFT(LEFT(M$3,4),4),'[6]白单流水  导入新模板'!$K:$K,$C255)</f>
        <v>0</v>
      </c>
      <c r="N255" s="48">
        <f>SUMIFS('[6]白单流水  导入新模板'!$S:$S,'[6]白单流水  导入新模板'!$C:$C,$A$2,'[6]白单流水  导入新模板'!$AF:$AF,$C$244,'[6]白单流水  导入新模板'!$AB:$AB,LEFT(LEFT(N$3,4),4),'[6]白单流水  导入新模板'!$K:$K,$C255)</f>
        <v>0</v>
      </c>
      <c r="O255" s="48">
        <f>SUMIFS('[6]白单流水  导入新模板'!$S:$S,'[6]白单流水  导入新模板'!$C:$C,$A$2,'[6]白单流水  导入新模板'!$AF:$AF,$C$244,'[6]白单流水  导入新模板'!$AB:$AB,LEFT(LEFT(O$3,4),4),'[6]白单流水  导入新模板'!$K:$K,$C255)</f>
        <v>0</v>
      </c>
      <c r="P255" s="48">
        <f>SUMIFS('[6]白单流水  导入新模板'!$S:$S,'[6]白单流水  导入新模板'!$C:$C,$A$2,'[6]白单流水  导入新模板'!$AF:$AF,$C$244,'[6]白单流水  导入新模板'!$AB:$AB,LEFT(LEFT(P$3,4),4),'[6]白单流水  导入新模板'!$K:$K,$C255)</f>
        <v>0</v>
      </c>
      <c r="Q255" s="48">
        <f>SUMIFS('[6]白单流水  导入新模板'!$S:$S,'[6]白单流水  导入新模板'!$C:$C,$A$2,'[6]白单流水  导入新模板'!$AF:$AF,$C$244,'[6]白单流水  导入新模板'!$AB:$AB,LEFT(LEFT(Q$3,4),4),'[6]白单流水  导入新模板'!$K:$K,$C255)</f>
        <v>0</v>
      </c>
      <c r="R255" s="48">
        <f>SUMIFS('[6]白单流水  导入新模板'!$S:$S,'[6]白单流水  导入新模板'!$C:$C,$A$2,'[6]白单流水  导入新模板'!$AF:$AF,$C$244,'[6]白单流水  导入新模板'!$AB:$AB,LEFT(LEFT(R$3,4),4),'[6]白单流水  导入新模板'!$K:$K,$C255)</f>
        <v>0</v>
      </c>
      <c r="S255" s="48">
        <f>SUMIFS('[6]白单流水  导入新模板'!$S:$S,'[6]白单流水  导入新模板'!$C:$C,$A$2,'[6]白单流水  导入新模板'!$AF:$AF,$C$244,'[6]白单流水  导入新模板'!$AB:$AB,LEFT(LEFT(S$3,4),4),'[6]白单流水  导入新模板'!$K:$K,$C255)</f>
        <v>0</v>
      </c>
      <c r="T255" s="48">
        <f>SUMIFS('[6]白单流水  导入新模板'!$S:$S,'[6]白单流水  导入新模板'!$C:$C,$A$2,'[6]白单流水  导入新模板'!$AF:$AF,$C$244,'[6]白单流水  导入新模板'!$AB:$AB,LEFT(LEFT(T$3,4),4),'[6]白单流水  导入新模板'!$K:$K,$C255)</f>
        <v>0</v>
      </c>
      <c r="U255" s="48">
        <f>SUMIFS('[6]白单流水  导入新模板'!$S:$S,'[6]白单流水  导入新模板'!$C:$C,$A$2,'[6]白单流水  导入新模板'!$AF:$AF,$C$244,'[6]白单流水  导入新模板'!$AB:$AB,LEFT(LEFT(U$3,4),4),'[6]白单流水  导入新模板'!$K:$K,$C255)</f>
        <v>0</v>
      </c>
      <c r="V255" s="48">
        <f>SUMIFS('[6]白单流水  导入新模板'!$S:$S,'[6]白单流水  导入新模板'!$C:$C,$A$2,'[6]白单流水  导入新模板'!$AF:$AF,$C$244,'[6]白单流水  导入新模板'!$AB:$AB,LEFT(LEFT(V$3,4),4),'[6]白单流水  导入新模板'!$K:$K,$C255)</f>
        <v>0</v>
      </c>
      <c r="W255" s="48">
        <f>SUMIFS('[6]白单流水  导入新模板'!$S:$S,'[6]白单流水  导入新模板'!$C:$C,$A$2,'[6]白单流水  导入新模板'!$AF:$AF,$C$244,'[6]白单流水  导入新模板'!$AB:$AB,LEFT(LEFT(W$3,4),4),'[6]白单流水  导入新模板'!$K:$K,$C255)</f>
        <v>0</v>
      </c>
      <c r="X255" s="48">
        <f>SUMIFS('[6]白单流水  导入新模板'!$S:$S,'[6]白单流水  导入新模板'!$C:$C,$A$2,'[6]白单流水  导入新模板'!$AF:$AF,$C$244,'[6]白单流水  导入新模板'!$AB:$AB,LEFT(LEFT(X$3,4),4),'[6]白单流水  导入新模板'!$K:$K,$C255)</f>
        <v>0</v>
      </c>
      <c r="Y255" s="48">
        <f>SUMIFS('[6]白单流水  导入新模板'!$S:$S,'[6]白单流水  导入新模板'!$C:$C,$A$2,'[6]白单流水  导入新模板'!$AF:$AF,$C$244,'[6]白单流水  导入新模板'!$AB:$AB,LEFT(LEFT(Y$3,4),4),'[6]白单流水  导入新模板'!$K:$K,$C255)</f>
        <v>0</v>
      </c>
      <c r="Z255" s="48">
        <f>SUMIFS('[6]白单流水  导入新模板'!$S:$S,'[6]白单流水  导入新模板'!$C:$C,$A$2,'[6]白单流水  导入新模板'!$AF:$AF,$C$244,'[6]白单流水  导入新模板'!$AB:$AB,LEFT(LEFT(Z$3,4),4),'[6]白单流水  导入新模板'!$K:$K,$C255)</f>
        <v>0</v>
      </c>
      <c r="AA255" s="48">
        <f>SUMIFS('[6]白单流水  导入新模板'!$S:$S,'[6]白单流水  导入新模板'!$C:$C,$A$2,'[6]白单流水  导入新模板'!$AF:$AF,$C$244,'[6]白单流水  导入新模板'!$AB:$AB,LEFT(LEFT(AA$3,4),4),'[6]白单流水  导入新模板'!$K:$K,$C255)</f>
        <v>0</v>
      </c>
      <c r="AB255" s="48">
        <f>SUMIFS('[6]白单流水  导入新模板'!$S:$S,'[6]白单流水  导入新模板'!$C:$C,$A$2,'[6]白单流水  导入新模板'!$AF:$AF,$C$244,'[6]白单流水  导入新模板'!$AB:$AB,LEFT(LEFT(AB$3,4),4),'[6]白单流水  导入新模板'!$K:$K,$C255)</f>
        <v>0</v>
      </c>
      <c r="AC255" s="48">
        <f>SUMIFS('[6]白单流水  导入新模板'!$S:$S,'[6]白单流水  导入新模板'!$C:$C,$A$2,'[6]白单流水  导入新模板'!$AF:$AF,$C$244,'[6]白单流水  导入新模板'!$AB:$AB,LEFT(LEFT(AC$3,4),4),'[6]白单流水  导入新模板'!$K:$K,$C255)</f>
        <v>0</v>
      </c>
      <c r="AD255" s="72"/>
      <c r="AE255" s="53">
        <f>SUM(AH255:AS255)</f>
        <v>0</v>
      </c>
      <c r="AF255" s="54"/>
      <c r="AG255" s="55">
        <f>AD255-AE255-AF255</f>
        <v>0</v>
      </c>
      <c r="AH255" s="48">
        <f>SUMIFS('[6]白单流水  导入新模板'!$S:$S,'[6]白单流水  导入新模板'!$C:$C,$A$2,'[6]白单流水  导入新模板'!$AF:$AF,$C$244,'[6]白单流水  导入新模板'!$AA:$AA,AH$3,'[6]白单流水  导入新模板'!$K:$K,$C255)</f>
        <v>0</v>
      </c>
      <c r="AI255" s="48">
        <f>SUMIFS('[6]白单流水  导入新模板'!$S:$S,'[6]白单流水  导入新模板'!$C:$C,$A$2,'[6]白单流水  导入新模板'!$AF:$AF,$C$244,'[6]白单流水  导入新模板'!$AA:$AA,AI$3,'[6]白单流水  导入新模板'!$K:$K,$C255)</f>
        <v>0</v>
      </c>
      <c r="AJ255" s="48">
        <f>SUMIFS('[6]白单流水  导入新模板'!$S:$S,'[6]白单流水  导入新模板'!$C:$C,$A$2,'[6]白单流水  导入新模板'!$AF:$AF,$C$244,'[6]白单流水  导入新模板'!$AA:$AA,AJ$3,'[6]白单流水  导入新模板'!$K:$K,$C255)</f>
        <v>0</v>
      </c>
      <c r="AK255" s="48">
        <f>SUMIFS('[6]白单流水  导入新模板'!$S:$S,'[6]白单流水  导入新模板'!$C:$C,$A$2,'[6]白单流水  导入新模板'!$AF:$AF,$C$244,'[6]白单流水  导入新模板'!$AA:$AA,AK$3,'[6]白单流水  导入新模板'!$K:$K,$C255)</f>
        <v>0</v>
      </c>
      <c r="AL255" s="48">
        <f>SUMIFS('[6]白单流水  导入新模板'!$S:$S,'[6]白单流水  导入新模板'!$C:$C,$A$2,'[6]白单流水  导入新模板'!$AF:$AF,$C$244,'[6]白单流水  导入新模板'!$AA:$AA,AL$3,'[6]白单流水  导入新模板'!$K:$K,$C255)</f>
        <v>0</v>
      </c>
      <c r="AM255" s="48">
        <f>SUMIFS('[6]白单流水  导入新模板'!$S:$S,'[6]白单流水  导入新模板'!$C:$C,$A$2,'[6]白单流水  导入新模板'!$AF:$AF,$C$244,'[6]白单流水  导入新模板'!$AA:$AA,AM$3,'[6]白单流水  导入新模板'!$K:$K,$C255)</f>
        <v>0</v>
      </c>
      <c r="AN255" s="48">
        <f>SUMIFS('[6]白单流水  导入新模板'!$S:$S,'[6]白单流水  导入新模板'!$C:$C,$A$2,'[6]白单流水  导入新模板'!$AF:$AF,$C$244,'[6]白单流水  导入新模板'!$AA:$AA,AN$3,'[6]白单流水  导入新模板'!$K:$K,$C255)</f>
        <v>0</v>
      </c>
      <c r="AO255" s="48">
        <f>SUMIFS('[6]白单流水  导入新模板'!$S:$S,'[6]白单流水  导入新模板'!$C:$C,$A$2,'[6]白单流水  导入新模板'!$AF:$AF,$C$244,'[6]白单流水  导入新模板'!$AA:$AA,AO$3,'[6]白单流水  导入新模板'!$K:$K,$C255)</f>
        <v>0</v>
      </c>
      <c r="AP255" s="48">
        <f>SUMIFS('[6]白单流水  导入新模板'!$S:$S,'[6]白单流水  导入新模板'!$C:$C,$A$2,'[6]白单流水  导入新模板'!$AF:$AF,$C$244,'[6]白单流水  导入新模板'!$AA:$AA,AP$3,'[6]白单流水  导入新模板'!$K:$K,$C255)</f>
        <v>0</v>
      </c>
      <c r="AQ255" s="48">
        <f>SUMIFS('[6]白单流水  导入新模板'!$S:$S,'[6]白单流水  导入新模板'!$C:$C,$A$2,'[6]白单流水  导入新模板'!$AF:$AF,$C$244,'[6]白单流水  导入新模板'!$AA:$AA,AQ$3,'[6]白单流水  导入新模板'!$K:$K,$C255)</f>
        <v>0</v>
      </c>
      <c r="AR255" s="48">
        <f>SUMIFS('[6]白单流水  导入新模板'!$S:$S,'[6]白单流水  导入新模板'!$C:$C,$A$2,'[6]白单流水  导入新模板'!$AF:$AF,$C$244,'[6]白单流水  导入新模板'!$AA:$AA,AR$3,'[6]白单流水  导入新模板'!$K:$K,$C255)</f>
        <v>0</v>
      </c>
      <c r="AS255" s="48">
        <f>SUMIFS('[6]白单流水  导入新模板'!$S:$S,'[6]白单流水  导入新模板'!$C:$C,$A$2,'[6]白单流水  导入新模板'!$AF:$AF,$C$244,'[6]白单流水  导入新模板'!$AA:$AA,AS$3,'[6]白单流水  导入新模板'!$K:$K,$C255)</f>
        <v>0</v>
      </c>
      <c r="AT255" s="64"/>
    </row>
    <row r="256" ht="15.6" spans="1:47">
      <c r="A256" s="41"/>
      <c r="B256" s="62"/>
      <c r="C256" s="65" t="s">
        <v>86</v>
      </c>
      <c r="D256" s="43"/>
      <c r="E256" s="43"/>
      <c r="F256" s="63"/>
      <c r="G256" s="44"/>
      <c r="H256" s="44"/>
      <c r="I256" s="51">
        <f t="array" ref="I256">SUMPRODUCT(('[6]白单流水  导入新模板'!$C:$C=$A$2)*('[6]白单流水  导入新模板'!$AF:$AF=$C$244)*('[6]白单流水  导入新模板'!$K:$K="代收")*(ISNUMBER(FIND(LEFT($C256,4),'[6]白单流水  导入新模板'!$M:$M,1))),'[6]白单流水  导入新模板'!$S:$S)</f>
        <v>0</v>
      </c>
      <c r="J256" s="44"/>
      <c r="K256" s="43"/>
      <c r="L256" s="48">
        <f>SUMIFS('[6]白单流水  导入新模板'!$S:$S,'[6]白单流水  导入新模板'!$C:$C,$A$2,'[6]白单流水  导入新模板'!$AF:$AF,$C$244,'[6]白单流水  导入新模板'!$AB:$AB,LEFT(LEFT(L$3,4),4),'[6]白单流水  导入新模板'!$K:$K,$C256)</f>
        <v>0</v>
      </c>
      <c r="M256" s="48">
        <f>SUMIFS('[6]白单流水  导入新模板'!$S:$S,'[6]白单流水  导入新模板'!$C:$C,$A$2,'[6]白单流水  导入新模板'!$AF:$AF,$C$244,'[6]白单流水  导入新模板'!$AB:$AB,LEFT(LEFT(M$3,4),4),'[6]白单流水  导入新模板'!$K:$K,$C256)</f>
        <v>0</v>
      </c>
      <c r="N256" s="48">
        <f>SUMIFS('[6]白单流水  导入新模板'!$S:$S,'[6]白单流水  导入新模板'!$C:$C,$A$2,'[6]白单流水  导入新模板'!$AF:$AF,$C$244,'[6]白单流水  导入新模板'!$AB:$AB,LEFT(LEFT(N$3,4),4),'[6]白单流水  导入新模板'!$K:$K,$C256)</f>
        <v>0</v>
      </c>
      <c r="O256" s="48">
        <f>SUMIFS('[6]白单流水  导入新模板'!$S:$S,'[6]白单流水  导入新模板'!$C:$C,$A$2,'[6]白单流水  导入新模板'!$AF:$AF,$C$244,'[6]白单流水  导入新模板'!$AB:$AB,LEFT(LEFT(O$3,4),4),'[6]白单流水  导入新模板'!$K:$K,$C256)</f>
        <v>0</v>
      </c>
      <c r="P256" s="48">
        <f>SUMIFS('[6]白单流水  导入新模板'!$S:$S,'[6]白单流水  导入新模板'!$C:$C,$A$2,'[6]白单流水  导入新模板'!$AF:$AF,$C$244,'[6]白单流水  导入新模板'!$AB:$AB,LEFT(LEFT(P$3,4),4),'[6]白单流水  导入新模板'!$K:$K,$C256)</f>
        <v>0</v>
      </c>
      <c r="Q256" s="48">
        <f>SUMIFS('[6]白单流水  导入新模板'!$S:$S,'[6]白单流水  导入新模板'!$C:$C,$A$2,'[6]白单流水  导入新模板'!$AF:$AF,$C$244,'[6]白单流水  导入新模板'!$AB:$AB,LEFT(LEFT(Q$3,4),4),'[6]白单流水  导入新模板'!$K:$K,$C256)</f>
        <v>0</v>
      </c>
      <c r="R256" s="48">
        <f>SUMIFS('[6]白单流水  导入新模板'!$S:$S,'[6]白单流水  导入新模板'!$C:$C,$A$2,'[6]白单流水  导入新模板'!$AF:$AF,$C$244,'[6]白单流水  导入新模板'!$AB:$AB,LEFT(LEFT(R$3,4),4),'[6]白单流水  导入新模板'!$K:$K,$C256)</f>
        <v>0</v>
      </c>
      <c r="S256" s="48">
        <f>SUMIFS('[6]白单流水  导入新模板'!$S:$S,'[6]白单流水  导入新模板'!$C:$C,$A$2,'[6]白单流水  导入新模板'!$AF:$AF,$C$244,'[6]白单流水  导入新模板'!$AB:$AB,LEFT(LEFT(S$3,4),4),'[6]白单流水  导入新模板'!$K:$K,$C256)</f>
        <v>0</v>
      </c>
      <c r="T256" s="48">
        <f>SUMIFS('[6]白单流水  导入新模板'!$S:$S,'[6]白单流水  导入新模板'!$C:$C,$A$2,'[6]白单流水  导入新模板'!$AF:$AF,$C$244,'[6]白单流水  导入新模板'!$AB:$AB,LEFT(LEFT(T$3,4),4),'[6]白单流水  导入新模板'!$K:$K,$C256)</f>
        <v>0</v>
      </c>
      <c r="U256" s="48">
        <f>SUMIFS('[6]白单流水  导入新模板'!$S:$S,'[6]白单流水  导入新模板'!$C:$C,$A$2,'[6]白单流水  导入新模板'!$AF:$AF,$C$244,'[6]白单流水  导入新模板'!$AB:$AB,LEFT(LEFT(U$3,4),4),'[6]白单流水  导入新模板'!$K:$K,$C256)</f>
        <v>0</v>
      </c>
      <c r="V256" s="48">
        <f>SUMIFS('[6]白单流水  导入新模板'!$S:$S,'[6]白单流水  导入新模板'!$C:$C,$A$2,'[6]白单流水  导入新模板'!$AF:$AF,$C$244,'[6]白单流水  导入新模板'!$AB:$AB,LEFT(LEFT(V$3,4),4),'[6]白单流水  导入新模板'!$K:$K,$C256)</f>
        <v>0</v>
      </c>
      <c r="W256" s="48">
        <f>SUMIFS('[6]白单流水  导入新模板'!$S:$S,'[6]白单流水  导入新模板'!$C:$C,$A$2,'[6]白单流水  导入新模板'!$AF:$AF,$C$244,'[6]白单流水  导入新模板'!$AB:$AB,LEFT(LEFT(W$3,4),4),'[6]白单流水  导入新模板'!$K:$K,$C256)</f>
        <v>0</v>
      </c>
      <c r="X256" s="48">
        <f>SUMIFS('[6]白单流水  导入新模板'!$S:$S,'[6]白单流水  导入新模板'!$C:$C,$A$2,'[6]白单流水  导入新模板'!$AF:$AF,$C$244,'[6]白单流水  导入新模板'!$AB:$AB,LEFT(LEFT(X$3,4),4),'[6]白单流水  导入新模板'!$K:$K,$C256)</f>
        <v>0</v>
      </c>
      <c r="Y256" s="48">
        <f>SUMIFS('[6]白单流水  导入新模板'!$S:$S,'[6]白单流水  导入新模板'!$C:$C,$A$2,'[6]白单流水  导入新模板'!$AF:$AF,$C$244,'[6]白单流水  导入新模板'!$AB:$AB,LEFT(LEFT(Y$3,4),4),'[6]白单流水  导入新模板'!$K:$K,$C256)</f>
        <v>0</v>
      </c>
      <c r="Z256" s="48">
        <f>SUMIFS('[6]白单流水  导入新模板'!$S:$S,'[6]白单流水  导入新模板'!$C:$C,$A$2,'[6]白单流水  导入新模板'!$AF:$AF,$C$244,'[6]白单流水  导入新模板'!$AB:$AB,LEFT(LEFT(Z$3,4),4),'[6]白单流水  导入新模板'!$K:$K,$C256)</f>
        <v>0</v>
      </c>
      <c r="AA256" s="48">
        <f>SUMIFS('[6]白单流水  导入新模板'!$S:$S,'[6]白单流水  导入新模板'!$C:$C,$A$2,'[6]白单流水  导入新模板'!$AF:$AF,$C$244,'[6]白单流水  导入新模板'!$AB:$AB,LEFT(LEFT(AA$3,4),4),'[6]白单流水  导入新模板'!$K:$K,$C256)</f>
        <v>3000</v>
      </c>
      <c r="AB256" s="48">
        <f>SUMIFS('[6]白单流水  导入新模板'!$S:$S,'[6]白单流水  导入新模板'!$C:$C,$A$2,'[6]白单流水  导入新模板'!$AF:$AF,$C$244,'[6]白单流水  导入新模板'!$AB:$AB,LEFT(LEFT(AB$3,4),4),'[6]白单流水  导入新模板'!$K:$K,$C256)</f>
        <v>0</v>
      </c>
      <c r="AC256" s="48">
        <f>SUMIFS('[6]白单流水  导入新模板'!$S:$S,'[6]白单流水  导入新模板'!$C:$C,$A$2,'[6]白单流水  导入新模板'!$AF:$AF,$C$244,'[6]白单流水  导入新模板'!$AB:$AB,LEFT(LEFT(AC$3,4),4),'[6]白单流水  导入新模板'!$K:$K,$C256)</f>
        <v>0</v>
      </c>
      <c r="AD256" s="72"/>
      <c r="AE256" s="53">
        <f>SUM(AH256:AS256)</f>
        <v>0</v>
      </c>
      <c r="AF256" s="54"/>
      <c r="AG256" s="55">
        <f>AD256-AE256-AF256</f>
        <v>0</v>
      </c>
      <c r="AH256" s="48">
        <f>SUMIFS('[6]白单流水  导入新模板'!$S:$S,'[6]白单流水  导入新模板'!$C:$C,$A$2,'[6]白单流水  导入新模板'!$AF:$AF,$C$244,'[6]白单流水  导入新模板'!$AA:$AA,AH$3,'[6]白单流水  导入新模板'!$K:$K,$C256)</f>
        <v>0</v>
      </c>
      <c r="AI256" s="48">
        <f>SUMIFS('[6]白单流水  导入新模板'!$S:$S,'[6]白单流水  导入新模板'!$C:$C,$A$2,'[6]白单流水  导入新模板'!$AF:$AF,$C$244,'[6]白单流水  导入新模板'!$AA:$AA,AI$3,'[6]白单流水  导入新模板'!$K:$K,$C256)</f>
        <v>0</v>
      </c>
      <c r="AJ256" s="48">
        <f>SUMIFS('[6]白单流水  导入新模板'!$S:$S,'[6]白单流水  导入新模板'!$C:$C,$A$2,'[6]白单流水  导入新模板'!$AF:$AF,$C$244,'[6]白单流水  导入新模板'!$AA:$AA,AJ$3,'[6]白单流水  导入新模板'!$K:$K,$C256)</f>
        <v>0</v>
      </c>
      <c r="AK256" s="48">
        <f>SUMIFS('[6]白单流水  导入新模板'!$S:$S,'[6]白单流水  导入新模板'!$C:$C,$A$2,'[6]白单流水  导入新模板'!$AF:$AF,$C$244,'[6]白单流水  导入新模板'!$AA:$AA,AK$3,'[6]白单流水  导入新模板'!$K:$K,$C256)</f>
        <v>0</v>
      </c>
      <c r="AL256" s="48">
        <f>SUMIFS('[6]白单流水  导入新模板'!$S:$S,'[6]白单流水  导入新模板'!$C:$C,$A$2,'[6]白单流水  导入新模板'!$AF:$AF,$C$244,'[6]白单流水  导入新模板'!$AA:$AA,AL$3,'[6]白单流水  导入新模板'!$K:$K,$C256)</f>
        <v>0</v>
      </c>
      <c r="AM256" s="48">
        <f>SUMIFS('[6]白单流水  导入新模板'!$S:$S,'[6]白单流水  导入新模板'!$C:$C,$A$2,'[6]白单流水  导入新模板'!$AF:$AF,$C$244,'[6]白单流水  导入新模板'!$AA:$AA,AM$3,'[6]白单流水  导入新模板'!$K:$K,$C256)</f>
        <v>0</v>
      </c>
      <c r="AN256" s="48">
        <f>SUMIFS('[6]白单流水  导入新模板'!$S:$S,'[6]白单流水  导入新模板'!$C:$C,$A$2,'[6]白单流水  导入新模板'!$AF:$AF,$C$244,'[6]白单流水  导入新模板'!$AA:$AA,AN$3,'[6]白单流水  导入新模板'!$K:$K,$C256)</f>
        <v>0</v>
      </c>
      <c r="AO256" s="48">
        <f>SUMIFS('[6]白单流水  导入新模板'!$S:$S,'[6]白单流水  导入新模板'!$C:$C,$A$2,'[6]白单流水  导入新模板'!$AF:$AF,$C$244,'[6]白单流水  导入新模板'!$AA:$AA,AO$3,'[6]白单流水  导入新模板'!$K:$K,$C256)</f>
        <v>0</v>
      </c>
      <c r="AP256" s="48">
        <f>SUMIFS('[6]白单流水  导入新模板'!$S:$S,'[6]白单流水  导入新模板'!$C:$C,$A$2,'[6]白单流水  导入新模板'!$AF:$AF,$C$244,'[6]白单流水  导入新模板'!$AA:$AA,AP$3,'[6]白单流水  导入新模板'!$K:$K,$C256)</f>
        <v>0</v>
      </c>
      <c r="AQ256" s="48">
        <f>SUMIFS('[6]白单流水  导入新模板'!$S:$S,'[6]白单流水  导入新模板'!$C:$C,$A$2,'[6]白单流水  导入新模板'!$AF:$AF,$C$244,'[6]白单流水  导入新模板'!$AA:$AA,AQ$3,'[6]白单流水  导入新模板'!$K:$K,$C256)</f>
        <v>0</v>
      </c>
      <c r="AR256" s="48">
        <f>SUMIFS('[6]白单流水  导入新模板'!$S:$S,'[6]白单流水  导入新模板'!$C:$C,$A$2,'[6]白单流水  导入新模板'!$AF:$AF,$C$244,'[6]白单流水  导入新模板'!$AA:$AA,AR$3,'[6]白单流水  导入新模板'!$K:$K,$C256)</f>
        <v>0</v>
      </c>
      <c r="AS256" s="48">
        <f>SUMIFS('[6]白单流水  导入新模板'!$S:$S,'[6]白单流水  导入新模板'!$C:$C,$A$2,'[6]白单流水  导入新模板'!$AF:$AF,$C$244,'[6]白单流水  导入新模板'!$AA:$AA,AS$3,'[6]白单流水  导入新模板'!$K:$K,$C256)</f>
        <v>0</v>
      </c>
      <c r="AT256" s="64"/>
    </row>
    <row r="257" ht="15.6" spans="1:47">
      <c r="A257" s="73"/>
      <c r="B257" s="62"/>
      <c r="C257" s="65" t="s">
        <v>70</v>
      </c>
      <c r="D257" s="66"/>
      <c r="E257" s="66"/>
      <c r="F257" s="67"/>
      <c r="G257" s="68"/>
      <c r="H257" s="68"/>
      <c r="I257" s="51">
        <f t="array" ref="I257">SUMPRODUCT(('[6]白单流水  导入新模板'!$C:$C=$A$2)*('[6]白单流水  导入新模板'!$AF:$AF=$C$244)*('[6]白单流水  导入新模板'!$K:$K="代收")*(ISNUMBER(FIND(LEFT($C257,4),'[6]白单流水  导入新模板'!$M:$M,1))),'[6]白单流水  导入新模板'!$S:$S)</f>
        <v>0</v>
      </c>
      <c r="J257" s="68"/>
      <c r="K257" s="66"/>
      <c r="L257" s="48">
        <f>SUMIFS('[6]白单流水  导入新模板'!$S:$S,'[6]白单流水  导入新模板'!$C:$C,$A$2,'[6]白单流水  导入新模板'!$AF:$AF,$C$244,'[6]白单流水  导入新模板'!$AB:$AB,LEFT(LEFT(L$3,4),4),'[6]白单流水  导入新模板'!$K:$K,$C257)</f>
        <v>0</v>
      </c>
      <c r="M257" s="48">
        <f>SUMIFS('[6]白单流水  导入新模板'!$S:$S,'[6]白单流水  导入新模板'!$C:$C,$A$2,'[6]白单流水  导入新模板'!$AF:$AF,$C$244,'[6]白单流水  导入新模板'!$AB:$AB,LEFT(LEFT(M$3,4),4),'[6]白单流水  导入新模板'!$K:$K,$C257)</f>
        <v>0</v>
      </c>
      <c r="N257" s="48">
        <f>SUMIFS('[6]白单流水  导入新模板'!$S:$S,'[6]白单流水  导入新模板'!$C:$C,$A$2,'[6]白单流水  导入新模板'!$AF:$AF,$C$244,'[6]白单流水  导入新模板'!$AB:$AB,LEFT(LEFT(N$3,4),4),'[6]白单流水  导入新模板'!$K:$K,$C257)</f>
        <v>0</v>
      </c>
      <c r="O257" s="48">
        <f>SUMIFS('[6]白单流水  导入新模板'!$S:$S,'[6]白单流水  导入新模板'!$C:$C,$A$2,'[6]白单流水  导入新模板'!$AF:$AF,$C$244,'[6]白单流水  导入新模板'!$AB:$AB,LEFT(LEFT(O$3,4),4),'[6]白单流水  导入新模板'!$K:$K,$C257)</f>
        <v>0</v>
      </c>
      <c r="P257" s="48">
        <f>SUMIFS('[6]白单流水  导入新模板'!$S:$S,'[6]白单流水  导入新模板'!$C:$C,$A$2,'[6]白单流水  导入新模板'!$AF:$AF,$C$244,'[6]白单流水  导入新模板'!$AB:$AB,LEFT(LEFT(P$3,4),4),'[6]白单流水  导入新模板'!$K:$K,$C257)</f>
        <v>0</v>
      </c>
      <c r="Q257" s="48">
        <f>SUMIFS('[6]白单流水  导入新模板'!$S:$S,'[6]白单流水  导入新模板'!$C:$C,$A$2,'[6]白单流水  导入新模板'!$AF:$AF,$C$244,'[6]白单流水  导入新模板'!$AB:$AB,LEFT(LEFT(Q$3,4),4),'[6]白单流水  导入新模板'!$K:$K,$C257)</f>
        <v>0</v>
      </c>
      <c r="R257" s="48">
        <f>SUMIFS('[6]白单流水  导入新模板'!$S:$S,'[6]白单流水  导入新模板'!$C:$C,$A$2,'[6]白单流水  导入新模板'!$AF:$AF,$C$244,'[6]白单流水  导入新模板'!$AB:$AB,LEFT(LEFT(R$3,4),4),'[6]白单流水  导入新模板'!$K:$K,$C257)</f>
        <v>0</v>
      </c>
      <c r="S257" s="48">
        <f>SUMIFS('[6]白单流水  导入新模板'!$S:$S,'[6]白单流水  导入新模板'!$C:$C,$A$2,'[6]白单流水  导入新模板'!$AF:$AF,$C$244,'[6]白单流水  导入新模板'!$AB:$AB,LEFT(LEFT(S$3,4),4),'[6]白单流水  导入新模板'!$K:$K,$C257)</f>
        <v>0</v>
      </c>
      <c r="T257" s="48">
        <f>SUMIFS('[6]白单流水  导入新模板'!$S:$S,'[6]白单流水  导入新模板'!$C:$C,$A$2,'[6]白单流水  导入新模板'!$AF:$AF,$C$244,'[6]白单流水  导入新模板'!$AB:$AB,LEFT(LEFT(T$3,4),4),'[6]白单流水  导入新模板'!$K:$K,$C257)</f>
        <v>0</v>
      </c>
      <c r="U257" s="48">
        <f>SUMIFS('[6]白单流水  导入新模板'!$S:$S,'[6]白单流水  导入新模板'!$C:$C,$A$2,'[6]白单流水  导入新模板'!$AF:$AF,$C$244,'[6]白单流水  导入新模板'!$AB:$AB,LEFT(LEFT(U$3,4),4),'[6]白单流水  导入新模板'!$K:$K,$C257)</f>
        <v>0</v>
      </c>
      <c r="V257" s="48">
        <f>SUMIFS('[6]白单流水  导入新模板'!$S:$S,'[6]白单流水  导入新模板'!$C:$C,$A$2,'[6]白单流水  导入新模板'!$AF:$AF,$C$244,'[6]白单流水  导入新模板'!$AB:$AB,LEFT(LEFT(V$3,4),4),'[6]白单流水  导入新模板'!$K:$K,$C257)</f>
        <v>0</v>
      </c>
      <c r="W257" s="48">
        <f>SUMIFS('[6]白单流水  导入新模板'!$S:$S,'[6]白单流水  导入新模板'!$C:$C,$A$2,'[6]白单流水  导入新模板'!$AF:$AF,$C$244,'[6]白单流水  导入新模板'!$AB:$AB,LEFT(LEFT(W$3,4),4),'[6]白单流水  导入新模板'!$K:$K,$C257)</f>
        <v>0</v>
      </c>
      <c r="X257" s="48">
        <f>SUMIFS('[6]白单流水  导入新模板'!$S:$S,'[6]白单流水  导入新模板'!$C:$C,$A$2,'[6]白单流水  导入新模板'!$AF:$AF,$C$244,'[6]白单流水  导入新模板'!$AB:$AB,LEFT(LEFT(X$3,4),4),'[6]白单流水  导入新模板'!$K:$K,$C257)</f>
        <v>0</v>
      </c>
      <c r="Y257" s="48">
        <f>SUMIFS('[6]白单流水  导入新模板'!$S:$S,'[6]白单流水  导入新模板'!$C:$C,$A$2,'[6]白单流水  导入新模板'!$AF:$AF,$C$244,'[6]白单流水  导入新模板'!$AB:$AB,LEFT(LEFT(Y$3,4),4),'[6]白单流水  导入新模板'!$K:$K,$C257)</f>
        <v>0</v>
      </c>
      <c r="Z257" s="48">
        <f>SUMIFS('[6]白单流水  导入新模板'!$S:$S,'[6]白单流水  导入新模板'!$C:$C,$A$2,'[6]白单流水  导入新模板'!$AF:$AF,$C$244,'[6]白单流水  导入新模板'!$AB:$AB,LEFT(LEFT(Z$3,4),4),'[6]白单流水  导入新模板'!$K:$K,$C257)</f>
        <v>0</v>
      </c>
      <c r="AA257" s="48">
        <f>SUMIFS('[6]白单流水  导入新模板'!$S:$S,'[6]白单流水  导入新模板'!$C:$C,$A$2,'[6]白单流水  导入新模板'!$AF:$AF,$C$244,'[6]白单流水  导入新模板'!$AB:$AB,LEFT(LEFT(AA$3,4),4),'[6]白单流水  导入新模板'!$K:$K,$C257)</f>
        <v>1500</v>
      </c>
      <c r="AB257" s="48">
        <f>SUMIFS('[6]白单流水  导入新模板'!$S:$S,'[6]白单流水  导入新模板'!$C:$C,$A$2,'[6]白单流水  导入新模板'!$AF:$AF,$C$244,'[6]白单流水  导入新模板'!$AB:$AB,LEFT(LEFT(AB$3,4),4),'[6]白单流水  导入新模板'!$K:$K,$C257)</f>
        <v>0</v>
      </c>
      <c r="AC257" s="48">
        <f>SUMIFS('[6]白单流水  导入新模板'!$S:$S,'[6]白单流水  导入新模板'!$C:$C,$A$2,'[6]白单流水  导入新模板'!$AF:$AF,$C$244,'[6]白单流水  导入新模板'!$AB:$AB,LEFT(LEFT(AC$3,4),4),'[6]白单流水  导入新模板'!$K:$K,$C257)</f>
        <v>0</v>
      </c>
      <c r="AD257" s="74"/>
      <c r="AE257" s="53">
        <f>SUM(AH257:AS257)</f>
        <v>0</v>
      </c>
      <c r="AF257" s="54"/>
      <c r="AG257" s="55">
        <f>AD257-AE257-AF257</f>
        <v>0</v>
      </c>
      <c r="AH257" s="48">
        <f>SUMIFS('[6]白单流水  导入新模板'!$S:$S,'[6]白单流水  导入新模板'!$C:$C,$A$2,'[6]白单流水  导入新模板'!$AF:$AF,$C$244,'[6]白单流水  导入新模板'!$AA:$AA,AH$3,'[6]白单流水  导入新模板'!$K:$K,$C257)</f>
        <v>0</v>
      </c>
      <c r="AI257" s="48">
        <f>SUMIFS('[6]白单流水  导入新模板'!$S:$S,'[6]白单流水  导入新模板'!$C:$C,$A$2,'[6]白单流水  导入新模板'!$AF:$AF,$C$244,'[6]白单流水  导入新模板'!$AA:$AA,AI$3,'[6]白单流水  导入新模板'!$K:$K,$C257)</f>
        <v>0</v>
      </c>
      <c r="AJ257" s="48">
        <f>SUMIFS('[6]白单流水  导入新模板'!$S:$S,'[6]白单流水  导入新模板'!$C:$C,$A$2,'[6]白单流水  导入新模板'!$AF:$AF,$C$244,'[6]白单流水  导入新模板'!$AA:$AA,AJ$3,'[6]白单流水  导入新模板'!$K:$K,$C257)</f>
        <v>0</v>
      </c>
      <c r="AK257" s="48">
        <f>SUMIFS('[6]白单流水  导入新模板'!$S:$S,'[6]白单流水  导入新模板'!$C:$C,$A$2,'[6]白单流水  导入新模板'!$AF:$AF,$C$244,'[6]白单流水  导入新模板'!$AA:$AA,AK$3,'[6]白单流水  导入新模板'!$K:$K,$C257)</f>
        <v>0</v>
      </c>
      <c r="AL257" s="48">
        <f>SUMIFS('[6]白单流水  导入新模板'!$S:$S,'[6]白单流水  导入新模板'!$C:$C,$A$2,'[6]白单流水  导入新模板'!$AF:$AF,$C$244,'[6]白单流水  导入新模板'!$AA:$AA,AL$3,'[6]白单流水  导入新模板'!$K:$K,$C257)</f>
        <v>0</v>
      </c>
      <c r="AM257" s="48">
        <f>SUMIFS('[6]白单流水  导入新模板'!$S:$S,'[6]白单流水  导入新模板'!$C:$C,$A$2,'[6]白单流水  导入新模板'!$AF:$AF,$C$244,'[6]白单流水  导入新模板'!$AA:$AA,AM$3,'[6]白单流水  导入新模板'!$K:$K,$C257)</f>
        <v>0</v>
      </c>
      <c r="AN257" s="48">
        <f>SUMIFS('[6]白单流水  导入新模板'!$S:$S,'[6]白单流水  导入新模板'!$C:$C,$A$2,'[6]白单流水  导入新模板'!$AF:$AF,$C$244,'[6]白单流水  导入新模板'!$AA:$AA,AN$3,'[6]白单流水  导入新模板'!$K:$K,$C257)</f>
        <v>0</v>
      </c>
      <c r="AO257" s="48">
        <f>SUMIFS('[6]白单流水  导入新模板'!$S:$S,'[6]白单流水  导入新模板'!$C:$C,$A$2,'[6]白单流水  导入新模板'!$AF:$AF,$C$244,'[6]白单流水  导入新模板'!$AA:$AA,AO$3,'[6]白单流水  导入新模板'!$K:$K,$C257)</f>
        <v>0</v>
      </c>
      <c r="AP257" s="48">
        <f>SUMIFS('[6]白单流水  导入新模板'!$S:$S,'[6]白单流水  导入新模板'!$C:$C,$A$2,'[6]白单流水  导入新模板'!$AF:$AF,$C$244,'[6]白单流水  导入新模板'!$AA:$AA,AP$3,'[6]白单流水  导入新模板'!$K:$K,$C257)</f>
        <v>0</v>
      </c>
      <c r="AQ257" s="48">
        <f>SUMIFS('[6]白单流水  导入新模板'!$S:$S,'[6]白单流水  导入新模板'!$C:$C,$A$2,'[6]白单流水  导入新模板'!$AF:$AF,$C$244,'[6]白单流水  导入新模板'!$AA:$AA,AQ$3,'[6]白单流水  导入新模板'!$K:$K,$C257)</f>
        <v>0</v>
      </c>
      <c r="AR257" s="48">
        <f>SUMIFS('[6]白单流水  导入新模板'!$S:$S,'[6]白单流水  导入新模板'!$C:$C,$A$2,'[6]白单流水  导入新模板'!$AF:$AF,$C$244,'[6]白单流水  导入新模板'!$AA:$AA,AR$3,'[6]白单流水  导入新模板'!$K:$K,$C257)</f>
        <v>0</v>
      </c>
      <c r="AS257" s="48">
        <f>SUMIFS('[6]白单流水  导入新模板'!$S:$S,'[6]白单流水  导入新模板'!$C:$C,$A$2,'[6]白单流水  导入新模板'!$AF:$AF,$C$244,'[6]白单流水  导入新模板'!$AA:$AA,AS$3,'[6]白单流水  导入新模板'!$K:$K,$C257)</f>
        <v>0</v>
      </c>
      <c r="AT257" s="69"/>
    </row>
    <row r="258" ht="15.6" spans="1:47">
      <c r="A258" s="73"/>
      <c r="B258" s="62"/>
      <c r="C258" s="65" t="s">
        <v>71</v>
      </c>
      <c r="D258" s="66"/>
      <c r="E258" s="66"/>
      <c r="F258" s="67"/>
      <c r="G258" s="68"/>
      <c r="H258" s="68"/>
      <c r="I258" s="51">
        <f t="array" ref="I258">SUMPRODUCT(('[6]白单流水  导入新模板'!$C:$C=$A$2)*('[6]白单流水  导入新模板'!$AF:$AF=$C$244)*('[6]白单流水  导入新模板'!$K:$K="代收")*(ISNUMBER(FIND(LEFT($C258,4),'[6]白单流水  导入新模板'!$M:$M,1))),'[6]白单流水  导入新模板'!$S:$S)</f>
        <v>0</v>
      </c>
      <c r="J258" s="68"/>
      <c r="K258" s="66"/>
      <c r="L258" s="48">
        <f>SUMIFS('[6]白单流水  导入新模板'!$S:$S,'[6]白单流水  导入新模板'!$C:$C,$A$2,'[6]白单流水  导入新模板'!$AF:$AF,$C$244,'[6]白单流水  导入新模板'!$AB:$AB,LEFT(LEFT(L$3,4),4),'[6]白单流水  导入新模板'!$K:$K,$C258)</f>
        <v>0</v>
      </c>
      <c r="M258" s="48">
        <f>SUMIFS('[6]白单流水  导入新模板'!$S:$S,'[6]白单流水  导入新模板'!$C:$C,$A$2,'[6]白单流水  导入新模板'!$AF:$AF,$C$244,'[6]白单流水  导入新模板'!$AB:$AB,LEFT(LEFT(M$3,4),4),'[6]白单流水  导入新模板'!$K:$K,$C258)</f>
        <v>0</v>
      </c>
      <c r="N258" s="48">
        <f>SUMIFS('[6]白单流水  导入新模板'!$S:$S,'[6]白单流水  导入新模板'!$C:$C,$A$2,'[6]白单流水  导入新模板'!$AF:$AF,$C$244,'[6]白单流水  导入新模板'!$AB:$AB,LEFT(LEFT(N$3,4),4),'[6]白单流水  导入新模板'!$K:$K,$C258)</f>
        <v>0</v>
      </c>
      <c r="O258" s="48">
        <f>SUMIFS('[6]白单流水  导入新模板'!$S:$S,'[6]白单流水  导入新模板'!$C:$C,$A$2,'[6]白单流水  导入新模板'!$AF:$AF,$C$244,'[6]白单流水  导入新模板'!$AB:$AB,LEFT(LEFT(O$3,4),4),'[6]白单流水  导入新模板'!$K:$K,$C258)</f>
        <v>0</v>
      </c>
      <c r="P258" s="48">
        <f>SUMIFS('[6]白单流水  导入新模板'!$S:$S,'[6]白单流水  导入新模板'!$C:$C,$A$2,'[6]白单流水  导入新模板'!$AF:$AF,$C$244,'[6]白单流水  导入新模板'!$AB:$AB,LEFT(LEFT(P$3,4),4),'[6]白单流水  导入新模板'!$K:$K,$C258)</f>
        <v>0</v>
      </c>
      <c r="Q258" s="48">
        <f>SUMIFS('[6]白单流水  导入新模板'!$S:$S,'[6]白单流水  导入新模板'!$C:$C,$A$2,'[6]白单流水  导入新模板'!$AF:$AF,$C$244,'[6]白单流水  导入新模板'!$AB:$AB,LEFT(LEFT(Q$3,4),4),'[6]白单流水  导入新模板'!$K:$K,$C258)</f>
        <v>0</v>
      </c>
      <c r="R258" s="48">
        <f>SUMIFS('[6]白单流水  导入新模板'!$S:$S,'[6]白单流水  导入新模板'!$C:$C,$A$2,'[6]白单流水  导入新模板'!$AF:$AF,$C$244,'[6]白单流水  导入新模板'!$AB:$AB,LEFT(LEFT(R$3,4),4),'[6]白单流水  导入新模板'!$K:$K,$C258)</f>
        <v>0</v>
      </c>
      <c r="S258" s="48">
        <f>SUMIFS('[6]白单流水  导入新模板'!$S:$S,'[6]白单流水  导入新模板'!$C:$C,$A$2,'[6]白单流水  导入新模板'!$AF:$AF,$C$244,'[6]白单流水  导入新模板'!$AB:$AB,LEFT(LEFT(S$3,4),4),'[6]白单流水  导入新模板'!$K:$K,$C258)</f>
        <v>0</v>
      </c>
      <c r="T258" s="48">
        <f>SUMIFS('[6]白单流水  导入新模板'!$S:$S,'[6]白单流水  导入新模板'!$C:$C,$A$2,'[6]白单流水  导入新模板'!$AF:$AF,$C$244,'[6]白单流水  导入新模板'!$AB:$AB,LEFT(LEFT(T$3,4),4),'[6]白单流水  导入新模板'!$K:$K,$C258)</f>
        <v>0</v>
      </c>
      <c r="U258" s="48">
        <f>SUMIFS('[6]白单流水  导入新模板'!$S:$S,'[6]白单流水  导入新模板'!$C:$C,$A$2,'[6]白单流水  导入新模板'!$AF:$AF,$C$244,'[6]白单流水  导入新模板'!$AB:$AB,LEFT(LEFT(U$3,4),4),'[6]白单流水  导入新模板'!$K:$K,$C258)</f>
        <v>0</v>
      </c>
      <c r="V258" s="48">
        <f>SUMIFS('[6]白单流水  导入新模板'!$S:$S,'[6]白单流水  导入新模板'!$C:$C,$A$2,'[6]白单流水  导入新模板'!$AF:$AF,$C$244,'[6]白单流水  导入新模板'!$AB:$AB,LEFT(LEFT(V$3,4),4),'[6]白单流水  导入新模板'!$K:$K,$C258)</f>
        <v>0</v>
      </c>
      <c r="W258" s="48">
        <f>SUMIFS('[6]白单流水  导入新模板'!$S:$S,'[6]白单流水  导入新模板'!$C:$C,$A$2,'[6]白单流水  导入新模板'!$AF:$AF,$C$244,'[6]白单流水  导入新模板'!$AB:$AB,LEFT(LEFT(W$3,4),4),'[6]白单流水  导入新模板'!$K:$K,$C258)</f>
        <v>0</v>
      </c>
      <c r="X258" s="48">
        <f>SUMIFS('[6]白单流水  导入新模板'!$S:$S,'[6]白单流水  导入新模板'!$C:$C,$A$2,'[6]白单流水  导入新模板'!$AF:$AF,$C$244,'[6]白单流水  导入新模板'!$AB:$AB,LEFT(LEFT(X$3,4),4),'[6]白单流水  导入新模板'!$K:$K,$C258)</f>
        <v>0</v>
      </c>
      <c r="Y258" s="48">
        <f>SUMIFS('[6]白单流水  导入新模板'!$S:$S,'[6]白单流水  导入新模板'!$C:$C,$A$2,'[6]白单流水  导入新模板'!$AF:$AF,$C$244,'[6]白单流水  导入新模板'!$AB:$AB,LEFT(LEFT(Y$3,4),4),'[6]白单流水  导入新模板'!$K:$K,$C258)</f>
        <v>167</v>
      </c>
      <c r="Z258" s="48">
        <f>SUMIFS('[6]白单流水  导入新模板'!$S:$S,'[6]白单流水  导入新模板'!$C:$C,$A$2,'[6]白单流水  导入新模板'!$AF:$AF,$C$244,'[6]白单流水  导入新模板'!$AB:$AB,LEFT(LEFT(Z$3,4),4),'[6]白单流水  导入新模板'!$K:$K,$C258)</f>
        <v>1750</v>
      </c>
      <c r="AA258" s="48">
        <f>SUMIFS('[6]白单流水  导入新模板'!$S:$S,'[6]白单流水  导入新模板'!$C:$C,$A$2,'[6]白单流水  导入新模板'!$AF:$AF,$C$244,'[6]白单流水  导入新模板'!$AB:$AB,LEFT(LEFT(AA$3,4),4),'[6]白单流水  导入新模板'!$K:$K,$C258)</f>
        <v>0</v>
      </c>
      <c r="AB258" s="48">
        <f>SUMIFS('[6]白单流水  导入新模板'!$S:$S,'[6]白单流水  导入新模板'!$C:$C,$A$2,'[6]白单流水  导入新模板'!$AF:$AF,$C$244,'[6]白单流水  导入新模板'!$AB:$AB,LEFT(LEFT(AB$3,4),4),'[6]白单流水  导入新模板'!$K:$K,$C258)</f>
        <v>0</v>
      </c>
      <c r="AC258" s="48">
        <f>SUMIFS('[6]白单流水  导入新模板'!$S:$S,'[6]白单流水  导入新模板'!$C:$C,$A$2,'[6]白单流水  导入新模板'!$AF:$AF,$C$244,'[6]白单流水  导入新模板'!$AB:$AB,LEFT(LEFT(AC$3,4),4),'[6]白单流水  导入新模板'!$K:$K,$C258)</f>
        <v>0</v>
      </c>
      <c r="AD258" s="74"/>
      <c r="AE258" s="53">
        <f>SUM(AH258:AS258)</f>
        <v>0</v>
      </c>
      <c r="AF258" s="54"/>
      <c r="AG258" s="55">
        <f>AD258-AE258-AF258</f>
        <v>0</v>
      </c>
      <c r="AH258" s="48">
        <f>SUMIFS('[6]白单流水  导入新模板'!$S:$S,'[6]白单流水  导入新模板'!$C:$C,$A$2,'[6]白单流水  导入新模板'!$AF:$AF,$C$244,'[6]白单流水  导入新模板'!$AA:$AA,AH$3,'[6]白单流水  导入新模板'!$K:$K,$C258)</f>
        <v>0</v>
      </c>
      <c r="AI258" s="48">
        <f>SUMIFS('[6]白单流水  导入新模板'!$S:$S,'[6]白单流水  导入新模板'!$C:$C,$A$2,'[6]白单流水  导入新模板'!$AF:$AF,$C$244,'[6]白单流水  导入新模板'!$AA:$AA,AI$3,'[6]白单流水  导入新模板'!$K:$K,$C258)</f>
        <v>0</v>
      </c>
      <c r="AJ258" s="48">
        <f>SUMIFS('[6]白单流水  导入新模板'!$S:$S,'[6]白单流水  导入新模板'!$C:$C,$A$2,'[6]白单流水  导入新模板'!$AF:$AF,$C$244,'[6]白单流水  导入新模板'!$AA:$AA,AJ$3,'[6]白单流水  导入新模板'!$K:$K,$C258)</f>
        <v>0</v>
      </c>
      <c r="AK258" s="48">
        <f>SUMIFS('[6]白单流水  导入新模板'!$S:$S,'[6]白单流水  导入新模板'!$C:$C,$A$2,'[6]白单流水  导入新模板'!$AF:$AF,$C$244,'[6]白单流水  导入新模板'!$AA:$AA,AK$3,'[6]白单流水  导入新模板'!$K:$K,$C258)</f>
        <v>0</v>
      </c>
      <c r="AL258" s="48">
        <f>SUMIFS('[6]白单流水  导入新模板'!$S:$S,'[6]白单流水  导入新模板'!$C:$C,$A$2,'[6]白单流水  导入新模板'!$AF:$AF,$C$244,'[6]白单流水  导入新模板'!$AA:$AA,AL$3,'[6]白单流水  导入新模板'!$K:$K,$C258)</f>
        <v>0</v>
      </c>
      <c r="AM258" s="48">
        <f>SUMIFS('[6]白单流水  导入新模板'!$S:$S,'[6]白单流水  导入新模板'!$C:$C,$A$2,'[6]白单流水  导入新模板'!$AF:$AF,$C$244,'[6]白单流水  导入新模板'!$AA:$AA,AM$3,'[6]白单流水  导入新模板'!$K:$K,$C258)</f>
        <v>0</v>
      </c>
      <c r="AN258" s="48">
        <f>SUMIFS('[6]白单流水  导入新模板'!$S:$S,'[6]白单流水  导入新模板'!$C:$C,$A$2,'[6]白单流水  导入新模板'!$AF:$AF,$C$244,'[6]白单流水  导入新模板'!$AA:$AA,AN$3,'[6]白单流水  导入新模板'!$K:$K,$C258)</f>
        <v>0</v>
      </c>
      <c r="AO258" s="48">
        <f>SUMIFS('[6]白单流水  导入新模板'!$S:$S,'[6]白单流水  导入新模板'!$C:$C,$A$2,'[6]白单流水  导入新模板'!$AF:$AF,$C$244,'[6]白单流水  导入新模板'!$AA:$AA,AO$3,'[6]白单流水  导入新模板'!$K:$K,$C258)</f>
        <v>0</v>
      </c>
      <c r="AP258" s="48">
        <f>SUMIFS('[6]白单流水  导入新模板'!$S:$S,'[6]白单流水  导入新模板'!$C:$C,$A$2,'[6]白单流水  导入新模板'!$AF:$AF,$C$244,'[6]白单流水  导入新模板'!$AA:$AA,AP$3,'[6]白单流水  导入新模板'!$K:$K,$C258)</f>
        <v>0</v>
      </c>
      <c r="AQ258" s="48">
        <f>SUMIFS('[6]白单流水  导入新模板'!$S:$S,'[6]白单流水  导入新模板'!$C:$C,$A$2,'[6]白单流水  导入新模板'!$AF:$AF,$C$244,'[6]白单流水  导入新模板'!$AA:$AA,AQ$3,'[6]白单流水  导入新模板'!$K:$K,$C258)</f>
        <v>0</v>
      </c>
      <c r="AR258" s="48">
        <f>SUMIFS('[6]白单流水  导入新模板'!$S:$S,'[6]白单流水  导入新模板'!$C:$C,$A$2,'[6]白单流水  导入新模板'!$AF:$AF,$C$244,'[6]白单流水  导入新模板'!$AA:$AA,AR$3,'[6]白单流水  导入新模板'!$K:$K,$C258)</f>
        <v>0</v>
      </c>
      <c r="AS258" s="48">
        <f>SUMIFS('[6]白单流水  导入新模板'!$S:$S,'[6]白单流水  导入新模板'!$C:$C,$A$2,'[6]白单流水  导入新模板'!$AF:$AF,$C$244,'[6]白单流水  导入新模板'!$AA:$AA,AS$3,'[6]白单流水  导入新模板'!$K:$K,$C258)</f>
        <v>0</v>
      </c>
      <c r="AT258" s="69"/>
    </row>
    <row r="259" ht="15.6" spans="1:47">
      <c r="A259" s="73"/>
      <c r="B259" s="62"/>
      <c r="C259" s="65" t="s">
        <v>72</v>
      </c>
      <c r="D259" s="52"/>
      <c r="E259" s="52"/>
      <c r="F259" s="59"/>
      <c r="G259" s="60"/>
      <c r="H259" s="60"/>
      <c r="I259" s="51">
        <f t="array" ref="I259">SUMPRODUCT(('[6]白单流水  导入新模板'!$C:$C=$A$2)*('[6]白单流水  导入新模板'!$AF:$AF=$C$244)*('[6]白单流水  导入新模板'!$K:$K="代收")*(ISNUMBER(FIND(LEFT($C259,4),'[6]白单流水  导入新模板'!$M:$M,1))),'[6]白单流水  导入新模板'!$S:$S)</f>
        <v>0</v>
      </c>
      <c r="J259" s="60"/>
      <c r="K259" s="52"/>
      <c r="L259" s="48">
        <f>SUMIFS('[6]白单流水  导入新模板'!$S:$S,'[6]白单流水  导入新模板'!$C:$C,$A$2,'[6]白单流水  导入新模板'!$AF:$AF,$C$244,'[6]白单流水  导入新模板'!$AB:$AB,LEFT(LEFT(L$3,4),4),'[6]白单流水  导入新模板'!$K:$K,$C259)</f>
        <v>0</v>
      </c>
      <c r="M259" s="48">
        <f>SUMIFS('[6]白单流水  导入新模板'!$S:$S,'[6]白单流水  导入新模板'!$C:$C,$A$2,'[6]白单流水  导入新模板'!$AF:$AF,$C$244,'[6]白单流水  导入新模板'!$AB:$AB,LEFT(LEFT(M$3,4),4),'[6]白单流水  导入新模板'!$K:$K,$C259)</f>
        <v>0</v>
      </c>
      <c r="N259" s="48">
        <f>SUMIFS('[6]白单流水  导入新模板'!$S:$S,'[6]白单流水  导入新模板'!$C:$C,$A$2,'[6]白单流水  导入新模板'!$AF:$AF,$C$244,'[6]白单流水  导入新模板'!$AB:$AB,LEFT(LEFT(N$3,4),4),'[6]白单流水  导入新模板'!$K:$K,$C259)</f>
        <v>0</v>
      </c>
      <c r="O259" s="48">
        <f>SUMIFS('[6]白单流水  导入新模板'!$S:$S,'[6]白单流水  导入新模板'!$C:$C,$A$2,'[6]白单流水  导入新模板'!$AF:$AF,$C$244,'[6]白单流水  导入新模板'!$AB:$AB,LEFT(LEFT(O$3,4),4),'[6]白单流水  导入新模板'!$K:$K,$C259)</f>
        <v>0</v>
      </c>
      <c r="P259" s="48">
        <f>SUMIFS('[6]白单流水  导入新模板'!$S:$S,'[6]白单流水  导入新模板'!$C:$C,$A$2,'[6]白单流水  导入新模板'!$AF:$AF,$C$244,'[6]白单流水  导入新模板'!$AB:$AB,LEFT(LEFT(P$3,4),4),'[6]白单流水  导入新模板'!$K:$K,$C259)</f>
        <v>0</v>
      </c>
      <c r="Q259" s="48">
        <f>SUMIFS('[6]白单流水  导入新模板'!$S:$S,'[6]白单流水  导入新模板'!$C:$C,$A$2,'[6]白单流水  导入新模板'!$AF:$AF,$C$244,'[6]白单流水  导入新模板'!$AB:$AB,LEFT(LEFT(Q$3,4),4),'[6]白单流水  导入新模板'!$K:$K,$C259)</f>
        <v>0</v>
      </c>
      <c r="R259" s="48">
        <f>SUMIFS('[6]白单流水  导入新模板'!$S:$S,'[6]白单流水  导入新模板'!$C:$C,$A$2,'[6]白单流水  导入新模板'!$AF:$AF,$C$244,'[6]白单流水  导入新模板'!$AB:$AB,LEFT(LEFT(R$3,4),4),'[6]白单流水  导入新模板'!$K:$K,$C259)</f>
        <v>0</v>
      </c>
      <c r="S259" s="48">
        <f>SUMIFS('[6]白单流水  导入新模板'!$S:$S,'[6]白单流水  导入新模板'!$C:$C,$A$2,'[6]白单流水  导入新模板'!$AF:$AF,$C$244,'[6]白单流水  导入新模板'!$AB:$AB,LEFT(LEFT(S$3,4),4),'[6]白单流水  导入新模板'!$K:$K,$C259)</f>
        <v>0</v>
      </c>
      <c r="T259" s="48">
        <f>SUMIFS('[6]白单流水  导入新模板'!$S:$S,'[6]白单流水  导入新模板'!$C:$C,$A$2,'[6]白单流水  导入新模板'!$AF:$AF,$C$244,'[6]白单流水  导入新模板'!$AB:$AB,LEFT(LEFT(T$3,4),4),'[6]白单流水  导入新模板'!$K:$K,$C259)</f>
        <v>0</v>
      </c>
      <c r="U259" s="48">
        <f>SUMIFS('[6]白单流水  导入新模板'!$S:$S,'[6]白单流水  导入新模板'!$C:$C,$A$2,'[6]白单流水  导入新模板'!$AF:$AF,$C$244,'[6]白单流水  导入新模板'!$AB:$AB,LEFT(LEFT(U$3,4),4),'[6]白单流水  导入新模板'!$K:$K,$C259)</f>
        <v>0</v>
      </c>
      <c r="V259" s="48">
        <f>SUMIFS('[6]白单流水  导入新模板'!$S:$S,'[6]白单流水  导入新模板'!$C:$C,$A$2,'[6]白单流水  导入新模板'!$AF:$AF,$C$244,'[6]白单流水  导入新模板'!$AB:$AB,LEFT(LEFT(V$3,4),4),'[6]白单流水  导入新模板'!$K:$K,$C259)</f>
        <v>0</v>
      </c>
      <c r="W259" s="48">
        <f>SUMIFS('[6]白单流水  导入新模板'!$S:$S,'[6]白单流水  导入新模板'!$C:$C,$A$2,'[6]白单流水  导入新模板'!$AF:$AF,$C$244,'[6]白单流水  导入新模板'!$AB:$AB,LEFT(LEFT(W$3,4),4),'[6]白单流水  导入新模板'!$K:$K,$C259)</f>
        <v>0</v>
      </c>
      <c r="X259" s="48">
        <f>SUMIFS('[6]白单流水  导入新模板'!$S:$S,'[6]白单流水  导入新模板'!$C:$C,$A$2,'[6]白单流水  导入新模板'!$AF:$AF,$C$244,'[6]白单流水  导入新模板'!$AB:$AB,LEFT(LEFT(X$3,4),4),'[6]白单流水  导入新模板'!$K:$K,$C259)</f>
        <v>0</v>
      </c>
      <c r="Y259" s="48">
        <f>SUMIFS('[6]白单流水  导入新模板'!$S:$S,'[6]白单流水  导入新模板'!$C:$C,$A$2,'[6]白单流水  导入新模板'!$AF:$AF,$C$244,'[6]白单流水  导入新模板'!$AB:$AB,LEFT(LEFT(Y$3,4),4),'[6]白单流水  导入新模板'!$K:$K,$C259)</f>
        <v>233</v>
      </c>
      <c r="Z259" s="48">
        <f>SUMIFS('[6]白单流水  导入新模板'!$S:$S,'[6]白单流水  导入新模板'!$C:$C,$A$2,'[6]白单流水  导入新模板'!$AF:$AF,$C$244,'[6]白单流水  导入新模板'!$AB:$AB,LEFT(LEFT(Z$3,4),4),'[6]白单流水  导入新模板'!$K:$K,$C259)</f>
        <v>9788.33</v>
      </c>
      <c r="AA259" s="48">
        <f>SUMIFS('[6]白单流水  导入新模板'!$S:$S,'[6]白单流水  导入新模板'!$C:$C,$A$2,'[6]白单流水  导入新模板'!$AF:$AF,$C$244,'[6]白单流水  导入新模板'!$AB:$AB,LEFT(LEFT(AA$3,4),4),'[6]白单流水  导入新模板'!$K:$K,$C259)</f>
        <v>1821.66</v>
      </c>
      <c r="AB259" s="48">
        <f>SUMIFS('[6]白单流水  导入新模板'!$S:$S,'[6]白单流水  导入新模板'!$C:$C,$A$2,'[6]白单流水  导入新模板'!$AF:$AF,$C$244,'[6]白单流水  导入新模板'!$AB:$AB,LEFT(LEFT(AB$3,4),4),'[6]白单流水  导入新模板'!$K:$K,$C259)</f>
        <v>0</v>
      </c>
      <c r="AC259" s="48">
        <f>SUMIFS('[6]白单流水  导入新模板'!$S:$S,'[6]白单流水  导入新模板'!$C:$C,$A$2,'[6]白单流水  导入新模板'!$AF:$AF,$C$244,'[6]白单流水  导入新模板'!$AB:$AB,LEFT(LEFT(AC$3,4),4),'[6]白单流水  导入新模板'!$K:$K,$C259)</f>
        <v>0</v>
      </c>
      <c r="AD259" s="52"/>
      <c r="AE259" s="53">
        <f>SUM(AH259:AS259)</f>
        <v>0</v>
      </c>
      <c r="AF259" s="54"/>
      <c r="AG259" s="55">
        <f>AD259-AE259-AF259</f>
        <v>0</v>
      </c>
      <c r="AH259" s="48">
        <f>SUMIFS('[6]白单流水  导入新模板'!$S:$S,'[6]白单流水  导入新模板'!$C:$C,$A$2,'[6]白单流水  导入新模板'!$AF:$AF,$C$244,'[6]白单流水  导入新模板'!$AA:$AA,AH$3,'[6]白单流水  导入新模板'!$K:$K,$C259)</f>
        <v>0</v>
      </c>
      <c r="AI259" s="48">
        <f>SUMIFS('[6]白单流水  导入新模板'!$S:$S,'[6]白单流水  导入新模板'!$C:$C,$A$2,'[6]白单流水  导入新模板'!$AF:$AF,$C$244,'[6]白单流水  导入新模板'!$AA:$AA,AI$3,'[6]白单流水  导入新模板'!$K:$K,$C259)</f>
        <v>0</v>
      </c>
      <c r="AJ259" s="48">
        <f>SUMIFS('[6]白单流水  导入新模板'!$S:$S,'[6]白单流水  导入新模板'!$C:$C,$A$2,'[6]白单流水  导入新模板'!$AF:$AF,$C$244,'[6]白单流水  导入新模板'!$AA:$AA,AJ$3,'[6]白单流水  导入新模板'!$K:$K,$C259)</f>
        <v>0</v>
      </c>
      <c r="AK259" s="48">
        <f>SUMIFS('[6]白单流水  导入新模板'!$S:$S,'[6]白单流水  导入新模板'!$C:$C,$A$2,'[6]白单流水  导入新模板'!$AF:$AF,$C$244,'[6]白单流水  导入新模板'!$AA:$AA,AK$3,'[6]白单流水  导入新模板'!$K:$K,$C259)</f>
        <v>0</v>
      </c>
      <c r="AL259" s="48">
        <f>SUMIFS('[6]白单流水  导入新模板'!$S:$S,'[6]白单流水  导入新模板'!$C:$C,$A$2,'[6]白单流水  导入新模板'!$AF:$AF,$C$244,'[6]白单流水  导入新模板'!$AA:$AA,AL$3,'[6]白单流水  导入新模板'!$K:$K,$C259)</f>
        <v>0</v>
      </c>
      <c r="AM259" s="48">
        <f>SUMIFS('[6]白单流水  导入新模板'!$S:$S,'[6]白单流水  导入新模板'!$C:$C,$A$2,'[6]白单流水  导入新模板'!$AF:$AF,$C$244,'[6]白单流水  导入新模板'!$AA:$AA,AM$3,'[6]白单流水  导入新模板'!$K:$K,$C259)</f>
        <v>0</v>
      </c>
      <c r="AN259" s="48">
        <f>SUMIFS('[6]白单流水  导入新模板'!$S:$S,'[6]白单流水  导入新模板'!$C:$C,$A$2,'[6]白单流水  导入新模板'!$AF:$AF,$C$244,'[6]白单流水  导入新模板'!$AA:$AA,AN$3,'[6]白单流水  导入新模板'!$K:$K,$C259)</f>
        <v>0</v>
      </c>
      <c r="AO259" s="48">
        <f>SUMIFS('[6]白单流水  导入新模板'!$S:$S,'[6]白单流水  导入新模板'!$C:$C,$A$2,'[6]白单流水  导入新模板'!$AF:$AF,$C$244,'[6]白单流水  导入新模板'!$AA:$AA,AO$3,'[6]白单流水  导入新模板'!$K:$K,$C259)</f>
        <v>0</v>
      </c>
      <c r="AP259" s="48">
        <f>SUMIFS('[6]白单流水  导入新模板'!$S:$S,'[6]白单流水  导入新模板'!$C:$C,$A$2,'[6]白单流水  导入新模板'!$AF:$AF,$C$244,'[6]白单流水  导入新模板'!$AA:$AA,AP$3,'[6]白单流水  导入新模板'!$K:$K,$C259)</f>
        <v>0</v>
      </c>
      <c r="AQ259" s="48">
        <f>SUMIFS('[6]白单流水  导入新模板'!$S:$S,'[6]白单流水  导入新模板'!$C:$C,$A$2,'[6]白单流水  导入新模板'!$AF:$AF,$C$244,'[6]白单流水  导入新模板'!$AA:$AA,AQ$3,'[6]白单流水  导入新模板'!$K:$K,$C259)</f>
        <v>0</v>
      </c>
      <c r="AR259" s="48">
        <f>SUMIFS('[6]白单流水  导入新模板'!$S:$S,'[6]白单流水  导入新模板'!$C:$C,$A$2,'[6]白单流水  导入新模板'!$AF:$AF,$C$244,'[6]白单流水  导入新模板'!$AA:$AA,AR$3,'[6]白单流水  导入新模板'!$K:$K,$C259)</f>
        <v>0</v>
      </c>
      <c r="AS259" s="48">
        <f>SUMIFS('[6]白单流水  导入新模板'!$S:$S,'[6]白单流水  导入新模板'!$C:$C,$A$2,'[6]白单流水  导入新模板'!$AF:$AF,$C$244,'[6]白单流水  导入新模板'!$AA:$AA,AS$3,'[6]白单流水  导入新模板'!$K:$K,$C259)</f>
        <v>0</v>
      </c>
      <c r="AT259" s="56"/>
    </row>
    <row r="260" ht="15.6" spans="1:47">
      <c r="A260" s="73"/>
      <c r="B260" s="62"/>
      <c r="C260" s="65" t="s">
        <v>73</v>
      </c>
      <c r="D260" s="66"/>
      <c r="E260" s="66"/>
      <c r="F260" s="67"/>
      <c r="G260" s="68"/>
      <c r="H260" s="68"/>
      <c r="I260" s="51">
        <f t="array" ref="I260">SUMPRODUCT(('[6]白单流水  导入新模板'!$C:$C=$A$2)*('[6]白单流水  导入新模板'!$AF:$AF=$C$244)*('[6]白单流水  导入新模板'!$K:$K="代收")*(ISNUMBER(FIND(LEFT($C260,4),'[6]白单流水  导入新模板'!$M:$M,1))),'[6]白单流水  导入新模板'!$S:$S)</f>
        <v>0</v>
      </c>
      <c r="J260" s="68"/>
      <c r="K260" s="66"/>
      <c r="L260" s="48">
        <f>SUMIFS('[6]白单流水  导入新模板'!$S:$S,'[6]白单流水  导入新模板'!$C:$C,$A$2,'[6]白单流水  导入新模板'!$AF:$AF,$C$244,'[6]白单流水  导入新模板'!$AB:$AB,LEFT(LEFT(L$3,4),4),'[6]白单流水  导入新模板'!$K:$K,$C260)</f>
        <v>0</v>
      </c>
      <c r="M260" s="48">
        <f>SUMIFS('[6]白单流水  导入新模板'!$S:$S,'[6]白单流水  导入新模板'!$C:$C,$A$2,'[6]白单流水  导入新模板'!$AF:$AF,$C$244,'[6]白单流水  导入新模板'!$AB:$AB,LEFT(LEFT(M$3,4),4),'[6]白单流水  导入新模板'!$K:$K,$C260)</f>
        <v>0</v>
      </c>
      <c r="N260" s="48">
        <f>SUMIFS('[6]白单流水  导入新模板'!$S:$S,'[6]白单流水  导入新模板'!$C:$C,$A$2,'[6]白单流水  导入新模板'!$AF:$AF,$C$244,'[6]白单流水  导入新模板'!$AB:$AB,LEFT(LEFT(N$3,4),4),'[6]白单流水  导入新模板'!$K:$K,$C260)</f>
        <v>0</v>
      </c>
      <c r="O260" s="48">
        <f>SUMIFS('[6]白单流水  导入新模板'!$S:$S,'[6]白单流水  导入新模板'!$C:$C,$A$2,'[6]白单流水  导入新模板'!$AF:$AF,$C$244,'[6]白单流水  导入新模板'!$AB:$AB,LEFT(LEFT(O$3,4),4),'[6]白单流水  导入新模板'!$K:$K,$C260)</f>
        <v>0</v>
      </c>
      <c r="P260" s="48">
        <f>SUMIFS('[6]白单流水  导入新模板'!$S:$S,'[6]白单流水  导入新模板'!$C:$C,$A$2,'[6]白单流水  导入新模板'!$AF:$AF,$C$244,'[6]白单流水  导入新模板'!$AB:$AB,LEFT(LEFT(P$3,4),4),'[6]白单流水  导入新模板'!$K:$K,$C260)</f>
        <v>0</v>
      </c>
      <c r="Q260" s="48">
        <f>SUMIFS('[6]白单流水  导入新模板'!$S:$S,'[6]白单流水  导入新模板'!$C:$C,$A$2,'[6]白单流水  导入新模板'!$AF:$AF,$C$244,'[6]白单流水  导入新模板'!$AB:$AB,LEFT(LEFT(Q$3,4),4),'[6]白单流水  导入新模板'!$K:$K,$C260)</f>
        <v>0</v>
      </c>
      <c r="R260" s="48">
        <f>SUMIFS('[6]白单流水  导入新模板'!$S:$S,'[6]白单流水  导入新模板'!$C:$C,$A$2,'[6]白单流水  导入新模板'!$AF:$AF,$C$244,'[6]白单流水  导入新模板'!$AB:$AB,LEFT(LEFT(R$3,4),4),'[6]白单流水  导入新模板'!$K:$K,$C260)</f>
        <v>0</v>
      </c>
      <c r="S260" s="48">
        <f>SUMIFS('[6]白单流水  导入新模板'!$S:$S,'[6]白单流水  导入新模板'!$C:$C,$A$2,'[6]白单流水  导入新模板'!$AF:$AF,$C$244,'[6]白单流水  导入新模板'!$AB:$AB,LEFT(LEFT(S$3,4),4),'[6]白单流水  导入新模板'!$K:$K,$C260)</f>
        <v>0</v>
      </c>
      <c r="T260" s="48">
        <f>SUMIFS('[6]白单流水  导入新模板'!$S:$S,'[6]白单流水  导入新模板'!$C:$C,$A$2,'[6]白单流水  导入新模板'!$AF:$AF,$C$244,'[6]白单流水  导入新模板'!$AB:$AB,LEFT(LEFT(T$3,4),4),'[6]白单流水  导入新模板'!$K:$K,$C260)</f>
        <v>0</v>
      </c>
      <c r="U260" s="48">
        <f>SUMIFS('[6]白单流水  导入新模板'!$S:$S,'[6]白单流水  导入新模板'!$C:$C,$A$2,'[6]白单流水  导入新模板'!$AF:$AF,$C$244,'[6]白单流水  导入新模板'!$AB:$AB,LEFT(LEFT(U$3,4),4),'[6]白单流水  导入新模板'!$K:$K,$C260)</f>
        <v>0</v>
      </c>
      <c r="V260" s="48">
        <f>SUMIFS('[6]白单流水  导入新模板'!$S:$S,'[6]白单流水  导入新模板'!$C:$C,$A$2,'[6]白单流水  导入新模板'!$AF:$AF,$C$244,'[6]白单流水  导入新模板'!$AB:$AB,LEFT(LEFT(V$3,4),4),'[6]白单流水  导入新模板'!$K:$K,$C260)</f>
        <v>0</v>
      </c>
      <c r="W260" s="48">
        <f>SUMIFS('[6]白单流水  导入新模板'!$S:$S,'[6]白单流水  导入新模板'!$C:$C,$A$2,'[6]白单流水  导入新模板'!$AF:$AF,$C$244,'[6]白单流水  导入新模板'!$AB:$AB,LEFT(LEFT(W$3,4),4),'[6]白单流水  导入新模板'!$K:$K,$C260)</f>
        <v>0</v>
      </c>
      <c r="X260" s="48">
        <f>SUMIFS('[6]白单流水  导入新模板'!$S:$S,'[6]白单流水  导入新模板'!$C:$C,$A$2,'[6]白单流水  导入新模板'!$AF:$AF,$C$244,'[6]白单流水  导入新模板'!$AB:$AB,LEFT(LEFT(X$3,4),4),'[6]白单流水  导入新模板'!$K:$K,$C260)</f>
        <v>0</v>
      </c>
      <c r="Y260" s="48">
        <f>SUMIFS('[6]白单流水  导入新模板'!$S:$S,'[6]白单流水  导入新模板'!$C:$C,$A$2,'[6]白单流水  导入新模板'!$AF:$AF,$C$244,'[6]白单流水  导入新模板'!$AB:$AB,LEFT(LEFT(Y$3,4),4),'[6]白单流水  导入新模板'!$K:$K,$C260)</f>
        <v>0</v>
      </c>
      <c r="Z260" s="48">
        <f>SUMIFS('[6]白单流水  导入新模板'!$S:$S,'[6]白单流水  导入新模板'!$C:$C,$A$2,'[6]白单流水  导入新模板'!$AF:$AF,$C$244,'[6]白单流水  导入新模板'!$AB:$AB,LEFT(LEFT(Z$3,4),4),'[6]白单流水  导入新模板'!$K:$K,$C260)</f>
        <v>233.33</v>
      </c>
      <c r="AA260" s="48">
        <f>SUMIFS('[6]白单流水  导入新模板'!$S:$S,'[6]白单流水  导入新模板'!$C:$C,$A$2,'[6]白单流水  导入新模板'!$AF:$AF,$C$244,'[6]白单流水  导入新模板'!$AB:$AB,LEFT(LEFT(AA$3,4),4),'[6]白单流水  导入新模板'!$K:$K,$C260)</f>
        <v>2250.01</v>
      </c>
      <c r="AB260" s="48">
        <f>SUMIFS('[6]白单流水  导入新模板'!$S:$S,'[6]白单流水  导入新模板'!$C:$C,$A$2,'[6]白单流水  导入新模板'!$AF:$AF,$C$244,'[6]白单流水  导入新模板'!$AB:$AB,LEFT(LEFT(AB$3,4),4),'[6]白单流水  导入新模板'!$K:$K,$C260)</f>
        <v>0</v>
      </c>
      <c r="AC260" s="48">
        <f>SUMIFS('[6]白单流水  导入新模板'!$S:$S,'[6]白单流水  导入新模板'!$C:$C,$A$2,'[6]白单流水  导入新模板'!$AF:$AF,$C$244,'[6]白单流水  导入新模板'!$AB:$AB,LEFT(LEFT(AC$3,4),4),'[6]白单流水  导入新模板'!$K:$K,$C260)</f>
        <v>0</v>
      </c>
      <c r="AD260" s="74"/>
      <c r="AE260" s="53">
        <f>SUM(AH260:AS260)</f>
        <v>0</v>
      </c>
      <c r="AF260" s="54"/>
      <c r="AG260" s="55">
        <f>AD260-AE260-AF260</f>
        <v>0</v>
      </c>
      <c r="AH260" s="48">
        <f>SUMIFS('[6]白单流水  导入新模板'!$S:$S,'[6]白单流水  导入新模板'!$C:$C,$A$2,'[6]白单流水  导入新模板'!$AF:$AF,$C$244,'[6]白单流水  导入新模板'!$AA:$AA,AH$3,'[6]白单流水  导入新模板'!$K:$K,$C260)</f>
        <v>0</v>
      </c>
      <c r="AI260" s="48">
        <f>SUMIFS('[6]白单流水  导入新模板'!$S:$S,'[6]白单流水  导入新模板'!$C:$C,$A$2,'[6]白单流水  导入新模板'!$AF:$AF,$C$244,'[6]白单流水  导入新模板'!$AA:$AA,AI$3,'[6]白单流水  导入新模板'!$K:$K,$C260)</f>
        <v>0</v>
      </c>
      <c r="AJ260" s="48">
        <f>SUMIFS('[6]白单流水  导入新模板'!$S:$S,'[6]白单流水  导入新模板'!$C:$C,$A$2,'[6]白单流水  导入新模板'!$AF:$AF,$C$244,'[6]白单流水  导入新模板'!$AA:$AA,AJ$3,'[6]白单流水  导入新模板'!$K:$K,$C260)</f>
        <v>0</v>
      </c>
      <c r="AK260" s="48">
        <f>SUMIFS('[6]白单流水  导入新模板'!$S:$S,'[6]白单流水  导入新模板'!$C:$C,$A$2,'[6]白单流水  导入新模板'!$AF:$AF,$C$244,'[6]白单流水  导入新模板'!$AA:$AA,AK$3,'[6]白单流水  导入新模板'!$K:$K,$C260)</f>
        <v>0</v>
      </c>
      <c r="AL260" s="48">
        <f>SUMIFS('[6]白单流水  导入新模板'!$S:$S,'[6]白单流水  导入新模板'!$C:$C,$A$2,'[6]白单流水  导入新模板'!$AF:$AF,$C$244,'[6]白单流水  导入新模板'!$AA:$AA,AL$3,'[6]白单流水  导入新模板'!$K:$K,$C260)</f>
        <v>0</v>
      </c>
      <c r="AM260" s="48">
        <f>SUMIFS('[6]白单流水  导入新模板'!$S:$S,'[6]白单流水  导入新模板'!$C:$C,$A$2,'[6]白单流水  导入新模板'!$AF:$AF,$C$244,'[6]白单流水  导入新模板'!$AA:$AA,AM$3,'[6]白单流水  导入新模板'!$K:$K,$C260)</f>
        <v>0</v>
      </c>
      <c r="AN260" s="48">
        <f>SUMIFS('[6]白单流水  导入新模板'!$S:$S,'[6]白单流水  导入新模板'!$C:$C,$A$2,'[6]白单流水  导入新模板'!$AF:$AF,$C$244,'[6]白单流水  导入新模板'!$AA:$AA,AN$3,'[6]白单流水  导入新模板'!$K:$K,$C260)</f>
        <v>0</v>
      </c>
      <c r="AO260" s="48">
        <f>SUMIFS('[6]白单流水  导入新模板'!$S:$S,'[6]白单流水  导入新模板'!$C:$C,$A$2,'[6]白单流水  导入新模板'!$AF:$AF,$C$244,'[6]白单流水  导入新模板'!$AA:$AA,AO$3,'[6]白单流水  导入新模板'!$K:$K,$C260)</f>
        <v>0</v>
      </c>
      <c r="AP260" s="48">
        <f>SUMIFS('[6]白单流水  导入新模板'!$S:$S,'[6]白单流水  导入新模板'!$C:$C,$A$2,'[6]白单流水  导入新模板'!$AF:$AF,$C$244,'[6]白单流水  导入新模板'!$AA:$AA,AP$3,'[6]白单流水  导入新模板'!$K:$K,$C260)</f>
        <v>0</v>
      </c>
      <c r="AQ260" s="48">
        <f>SUMIFS('[6]白单流水  导入新模板'!$S:$S,'[6]白单流水  导入新模板'!$C:$C,$A$2,'[6]白单流水  导入新模板'!$AF:$AF,$C$244,'[6]白单流水  导入新模板'!$AA:$AA,AQ$3,'[6]白单流水  导入新模板'!$K:$K,$C260)</f>
        <v>0</v>
      </c>
      <c r="AR260" s="48">
        <f>SUMIFS('[6]白单流水  导入新模板'!$S:$S,'[6]白单流水  导入新模板'!$C:$C,$A$2,'[6]白单流水  导入新模板'!$AF:$AF,$C$244,'[6]白单流水  导入新模板'!$AA:$AA,AR$3,'[6]白单流水  导入新模板'!$K:$K,$C260)</f>
        <v>0</v>
      </c>
      <c r="AS260" s="48">
        <f>SUMIFS('[6]白单流水  导入新模板'!$S:$S,'[6]白单流水  导入新模板'!$C:$C,$A$2,'[6]白单流水  导入新模板'!$AF:$AF,$C$244,'[6]白单流水  导入新模板'!$AA:$AA,AS$3,'[6]白单流水  导入新模板'!$K:$K,$C260)</f>
        <v>0</v>
      </c>
      <c r="AT260" s="69"/>
    </row>
    <row r="261" ht="15.6" spans="1:47">
      <c r="A261" s="73"/>
      <c r="B261" s="62"/>
      <c r="C261" s="65" t="s">
        <v>74</v>
      </c>
      <c r="D261" s="52"/>
      <c r="E261" s="52"/>
      <c r="F261" s="59"/>
      <c r="G261" s="60"/>
      <c r="H261" s="60"/>
      <c r="I261" s="51">
        <f t="array" ref="I261">SUMPRODUCT(('[6]白单流水  导入新模板'!$C:$C=$A$2)*('[6]白单流水  导入新模板'!$AF:$AF=$C$244)*('[6]白单流水  导入新模板'!$K:$K="代收")*(ISNUMBER(FIND(LEFT($C261,4),'[6]白单流水  导入新模板'!$M:$M,1))),'[6]白单流水  导入新模板'!$S:$S)</f>
        <v>0</v>
      </c>
      <c r="J261" s="60"/>
      <c r="K261" s="52"/>
      <c r="L261" s="48">
        <f>SUMIFS('[6]白单流水  导入新模板'!$S:$S,'[6]白单流水  导入新模板'!$C:$C,$A$2,'[6]白单流水  导入新模板'!$AF:$AF,$C$244,'[6]白单流水  导入新模板'!$AB:$AB,LEFT(LEFT(L$3,4),4),'[6]白单流水  导入新模板'!$K:$K,$C261)</f>
        <v>0</v>
      </c>
      <c r="M261" s="48">
        <f>SUMIFS('[6]白单流水  导入新模板'!$S:$S,'[6]白单流水  导入新模板'!$C:$C,$A$2,'[6]白单流水  导入新模板'!$AF:$AF,$C$244,'[6]白单流水  导入新模板'!$AB:$AB,LEFT(LEFT(M$3,4),4),'[6]白单流水  导入新模板'!$K:$K,$C261)</f>
        <v>0</v>
      </c>
      <c r="N261" s="48">
        <f>SUMIFS('[6]白单流水  导入新模板'!$S:$S,'[6]白单流水  导入新模板'!$C:$C,$A$2,'[6]白单流水  导入新模板'!$AF:$AF,$C$244,'[6]白单流水  导入新模板'!$AB:$AB,LEFT(LEFT(N$3,4),4),'[6]白单流水  导入新模板'!$K:$K,$C261)</f>
        <v>0</v>
      </c>
      <c r="O261" s="48">
        <f>SUMIFS('[6]白单流水  导入新模板'!$S:$S,'[6]白单流水  导入新模板'!$C:$C,$A$2,'[6]白单流水  导入新模板'!$AF:$AF,$C$244,'[6]白单流水  导入新模板'!$AB:$AB,LEFT(LEFT(O$3,4),4),'[6]白单流水  导入新模板'!$K:$K,$C261)</f>
        <v>0</v>
      </c>
      <c r="P261" s="48">
        <f>SUMIFS('[6]白单流水  导入新模板'!$S:$S,'[6]白单流水  导入新模板'!$C:$C,$A$2,'[6]白单流水  导入新模板'!$AF:$AF,$C$244,'[6]白单流水  导入新模板'!$AB:$AB,LEFT(LEFT(P$3,4),4),'[6]白单流水  导入新模板'!$K:$K,$C261)</f>
        <v>0</v>
      </c>
      <c r="Q261" s="48">
        <f>SUMIFS('[6]白单流水  导入新模板'!$S:$S,'[6]白单流水  导入新模板'!$C:$C,$A$2,'[6]白单流水  导入新模板'!$AF:$AF,$C$244,'[6]白单流水  导入新模板'!$AB:$AB,LEFT(LEFT(Q$3,4),4),'[6]白单流水  导入新模板'!$K:$K,$C261)</f>
        <v>0</v>
      </c>
      <c r="R261" s="48">
        <f>SUMIFS('[6]白单流水  导入新模板'!$S:$S,'[6]白单流水  导入新模板'!$C:$C,$A$2,'[6]白单流水  导入新模板'!$AF:$AF,$C$244,'[6]白单流水  导入新模板'!$AB:$AB,LEFT(LEFT(R$3,4),4),'[6]白单流水  导入新模板'!$K:$K,$C261)</f>
        <v>0</v>
      </c>
      <c r="S261" s="48">
        <f>SUMIFS('[6]白单流水  导入新模板'!$S:$S,'[6]白单流水  导入新模板'!$C:$C,$A$2,'[6]白单流水  导入新模板'!$AF:$AF,$C$244,'[6]白单流水  导入新模板'!$AB:$AB,LEFT(LEFT(S$3,4),4),'[6]白单流水  导入新模板'!$K:$K,$C261)</f>
        <v>0</v>
      </c>
      <c r="T261" s="48">
        <f>SUMIFS('[6]白单流水  导入新模板'!$S:$S,'[6]白单流水  导入新模板'!$C:$C,$A$2,'[6]白单流水  导入新模板'!$AF:$AF,$C$244,'[6]白单流水  导入新模板'!$AB:$AB,LEFT(LEFT(T$3,4),4),'[6]白单流水  导入新模板'!$K:$K,$C261)</f>
        <v>0</v>
      </c>
      <c r="U261" s="48">
        <f>SUMIFS('[6]白单流水  导入新模板'!$S:$S,'[6]白单流水  导入新模板'!$C:$C,$A$2,'[6]白单流水  导入新模板'!$AF:$AF,$C$244,'[6]白单流水  导入新模板'!$AB:$AB,LEFT(LEFT(U$3,4),4),'[6]白单流水  导入新模板'!$K:$K,$C261)</f>
        <v>0</v>
      </c>
      <c r="V261" s="48">
        <f>SUMIFS('[6]白单流水  导入新模板'!$S:$S,'[6]白单流水  导入新模板'!$C:$C,$A$2,'[6]白单流水  导入新模板'!$AF:$AF,$C$244,'[6]白单流水  导入新模板'!$AB:$AB,LEFT(LEFT(V$3,4),4),'[6]白单流水  导入新模板'!$K:$K,$C261)</f>
        <v>0</v>
      </c>
      <c r="W261" s="48">
        <f>SUMIFS('[6]白单流水  导入新模板'!$S:$S,'[6]白单流水  导入新模板'!$C:$C,$A$2,'[6]白单流水  导入新模板'!$AF:$AF,$C$244,'[6]白单流水  导入新模板'!$AB:$AB,LEFT(LEFT(W$3,4),4),'[6]白单流水  导入新模板'!$K:$K,$C261)</f>
        <v>0</v>
      </c>
      <c r="X261" s="48">
        <f>SUMIFS('[6]白单流水  导入新模板'!$S:$S,'[6]白单流水  导入新模板'!$C:$C,$A$2,'[6]白单流水  导入新模板'!$AF:$AF,$C$244,'[6]白单流水  导入新模板'!$AB:$AB,LEFT(LEFT(X$3,4),4),'[6]白单流水  导入新模板'!$K:$K,$C261)</f>
        <v>0</v>
      </c>
      <c r="Y261" s="48">
        <f>SUMIFS('[6]白单流水  导入新模板'!$S:$S,'[6]白单流水  导入新模板'!$C:$C,$A$2,'[6]白单流水  导入新模板'!$AF:$AF,$C$244,'[6]白单流水  导入新模板'!$AB:$AB,LEFT(LEFT(Y$3,4),4),'[6]白单流水  导入新模板'!$K:$K,$C261)</f>
        <v>0</v>
      </c>
      <c r="Z261" s="48">
        <f>SUMIFS('[6]白单流水  导入新模板'!$S:$S,'[6]白单流水  导入新模板'!$C:$C,$A$2,'[6]白单流水  导入新模板'!$AF:$AF,$C$244,'[6]白单流水  导入新模板'!$AB:$AB,LEFT(LEFT(Z$3,4),4),'[6]白单流水  导入新模板'!$K:$K,$C261)</f>
        <v>0</v>
      </c>
      <c r="AA261" s="48">
        <f>SUMIFS('[6]白单流水  导入新模板'!$S:$S,'[6]白单流水  导入新模板'!$C:$C,$A$2,'[6]白单流水  导入新模板'!$AF:$AF,$C$244,'[6]白单流水  导入新模板'!$AB:$AB,LEFT(LEFT(AA$3,4),4),'[6]白单流水  导入新模板'!$K:$K,$C261)</f>
        <v>233.33</v>
      </c>
      <c r="AB261" s="48">
        <f>SUMIFS('[6]白单流水  导入新模板'!$S:$S,'[6]白单流水  导入新模板'!$C:$C,$A$2,'[6]白单流水  导入新模板'!$AF:$AF,$C$244,'[6]白单流水  导入新模板'!$AB:$AB,LEFT(LEFT(AB$3,4),4),'[6]白单流水  导入新模板'!$K:$K,$C261)</f>
        <v>416.66</v>
      </c>
      <c r="AC261" s="48">
        <f>SUMIFS('[6]白单流水  导入新模板'!$S:$S,'[6]白单流水  导入新模板'!$C:$C,$A$2,'[6]白单流水  导入新模板'!$AF:$AF,$C$244,'[6]白单流水  导入新模板'!$AB:$AB,LEFT(LEFT(AC$3,4),4),'[6]白单流水  导入新模板'!$K:$K,$C261)</f>
        <v>166.67</v>
      </c>
      <c r="AD261" s="52"/>
      <c r="AE261" s="53">
        <f>SUM(AH261:AS261)</f>
        <v>0</v>
      </c>
      <c r="AF261" s="54"/>
      <c r="AG261" s="55">
        <f>AD261-AE261-AF261</f>
        <v>0</v>
      </c>
      <c r="AH261" s="48">
        <f>SUMIFS('[6]白单流水  导入新模板'!$S:$S,'[6]白单流水  导入新模板'!$C:$C,$A$2,'[6]白单流水  导入新模板'!$AF:$AF,$C$244,'[6]白单流水  导入新模板'!$AA:$AA,AH$3,'[6]白单流水  导入新模板'!$K:$K,$C261)</f>
        <v>0</v>
      </c>
      <c r="AI261" s="48">
        <f>SUMIFS('[6]白单流水  导入新模板'!$S:$S,'[6]白单流水  导入新模板'!$C:$C,$A$2,'[6]白单流水  导入新模板'!$AF:$AF,$C$244,'[6]白单流水  导入新模板'!$AA:$AA,AI$3,'[6]白单流水  导入新模板'!$K:$K,$C261)</f>
        <v>0</v>
      </c>
      <c r="AJ261" s="48">
        <f>SUMIFS('[6]白单流水  导入新模板'!$S:$S,'[6]白单流水  导入新模板'!$C:$C,$A$2,'[6]白单流水  导入新模板'!$AF:$AF,$C$244,'[6]白单流水  导入新模板'!$AA:$AA,AJ$3,'[6]白单流水  导入新模板'!$K:$K,$C261)</f>
        <v>0</v>
      </c>
      <c r="AK261" s="48">
        <f>SUMIFS('[6]白单流水  导入新模板'!$S:$S,'[6]白单流水  导入新模板'!$C:$C,$A$2,'[6]白单流水  导入新模板'!$AF:$AF,$C$244,'[6]白单流水  导入新模板'!$AA:$AA,AK$3,'[6]白单流水  导入新模板'!$K:$K,$C261)</f>
        <v>0</v>
      </c>
      <c r="AL261" s="48">
        <f>SUMIFS('[6]白单流水  导入新模板'!$S:$S,'[6]白单流水  导入新模板'!$C:$C,$A$2,'[6]白单流水  导入新模板'!$AF:$AF,$C$244,'[6]白单流水  导入新模板'!$AA:$AA,AL$3,'[6]白单流水  导入新模板'!$K:$K,$C261)</f>
        <v>0</v>
      </c>
      <c r="AM261" s="48">
        <f>SUMIFS('[6]白单流水  导入新模板'!$S:$S,'[6]白单流水  导入新模板'!$C:$C,$A$2,'[6]白单流水  导入新模板'!$AF:$AF,$C$244,'[6]白单流水  导入新模板'!$AA:$AA,AM$3,'[6]白单流水  导入新模板'!$K:$K,$C261)</f>
        <v>0</v>
      </c>
      <c r="AN261" s="48">
        <f>SUMIFS('[6]白单流水  导入新模板'!$S:$S,'[6]白单流水  导入新模板'!$C:$C,$A$2,'[6]白单流水  导入新模板'!$AF:$AF,$C$244,'[6]白单流水  导入新模板'!$AA:$AA,AN$3,'[6]白单流水  导入新模板'!$K:$K,$C261)</f>
        <v>0</v>
      </c>
      <c r="AO261" s="48">
        <f>SUMIFS('[6]白单流水  导入新模板'!$S:$S,'[6]白单流水  导入新模板'!$C:$C,$A$2,'[6]白单流水  导入新模板'!$AF:$AF,$C$244,'[6]白单流水  导入新模板'!$AA:$AA,AO$3,'[6]白单流水  导入新模板'!$K:$K,$C261)</f>
        <v>0</v>
      </c>
      <c r="AP261" s="48">
        <f>SUMIFS('[6]白单流水  导入新模板'!$S:$S,'[6]白单流水  导入新模板'!$C:$C,$A$2,'[6]白单流水  导入新模板'!$AF:$AF,$C$244,'[6]白单流水  导入新模板'!$AA:$AA,AP$3,'[6]白单流水  导入新模板'!$K:$K,$C261)</f>
        <v>0</v>
      </c>
      <c r="AQ261" s="48">
        <f>SUMIFS('[6]白单流水  导入新模板'!$S:$S,'[6]白单流水  导入新模板'!$C:$C,$A$2,'[6]白单流水  导入新模板'!$AF:$AF,$C$244,'[6]白单流水  导入新模板'!$AA:$AA,AQ$3,'[6]白单流水  导入新模板'!$K:$K,$C261)</f>
        <v>0</v>
      </c>
      <c r="AR261" s="48">
        <f>SUMIFS('[6]白单流水  导入新模板'!$S:$S,'[6]白单流水  导入新模板'!$C:$C,$A$2,'[6]白单流水  导入新模板'!$AF:$AF,$C$244,'[6]白单流水  导入新模板'!$AA:$AA,AR$3,'[6]白单流水  导入新模板'!$K:$K,$C261)</f>
        <v>0</v>
      </c>
      <c r="AS261" s="48">
        <f>SUMIFS('[6]白单流水  导入新模板'!$S:$S,'[6]白单流水  导入新模板'!$C:$C,$A$2,'[6]白单流水  导入新模板'!$AF:$AF,$C$244,'[6]白单流水  导入新模板'!$AA:$AA,AS$3,'[6]白单流水  导入新模板'!$K:$K,$C261)</f>
        <v>0</v>
      </c>
      <c r="AT261" s="56"/>
    </row>
    <row r="262" ht="15.6" spans="1:47">
      <c r="A262" s="73"/>
      <c r="B262" s="62"/>
      <c r="C262" s="65" t="s">
        <v>75</v>
      </c>
      <c r="D262" s="66"/>
      <c r="E262" s="66"/>
      <c r="F262" s="67"/>
      <c r="G262" s="68"/>
      <c r="H262" s="68"/>
      <c r="I262" s="51">
        <f t="array" ref="I262">SUMPRODUCT(('[6]白单流水  导入新模板'!$C:$C=$A$2)*('[6]白单流水  导入新模板'!$AF:$AF=$C$244)*('[6]白单流水  导入新模板'!$K:$K="代收")*(ISNUMBER(FIND(LEFT($C262,4),'[6]白单流水  导入新模板'!$M:$M,1))),'[6]白单流水  导入新模板'!$S:$S)</f>
        <v>0</v>
      </c>
      <c r="J262" s="68"/>
      <c r="K262" s="66"/>
      <c r="L262" s="48">
        <f>SUMIFS('[6]白单流水  导入新模板'!$S:$S,'[6]白单流水  导入新模板'!$C:$C,$A$2,'[6]白单流水  导入新模板'!$AF:$AF,$C$244,'[6]白单流水  导入新模板'!$AB:$AB,LEFT(LEFT(L$3,4),4),'[6]白单流水  导入新模板'!$K:$K,$C262)</f>
        <v>0</v>
      </c>
      <c r="M262" s="48">
        <f>SUMIFS('[6]白单流水  导入新模板'!$S:$S,'[6]白单流水  导入新模板'!$C:$C,$A$2,'[6]白单流水  导入新模板'!$AF:$AF,$C$244,'[6]白单流水  导入新模板'!$AB:$AB,LEFT(LEFT(M$3,4),4),'[6]白单流水  导入新模板'!$K:$K,$C262)</f>
        <v>0</v>
      </c>
      <c r="N262" s="48">
        <f>SUMIFS('[6]白单流水  导入新模板'!$S:$S,'[6]白单流水  导入新模板'!$C:$C,$A$2,'[6]白单流水  导入新模板'!$AF:$AF,$C$244,'[6]白单流水  导入新模板'!$AB:$AB,LEFT(LEFT(N$3,4),4),'[6]白单流水  导入新模板'!$K:$K,$C262)</f>
        <v>0</v>
      </c>
      <c r="O262" s="48">
        <f>SUMIFS('[6]白单流水  导入新模板'!$S:$S,'[6]白单流水  导入新模板'!$C:$C,$A$2,'[6]白单流水  导入新模板'!$AF:$AF,$C$244,'[6]白单流水  导入新模板'!$AB:$AB,LEFT(LEFT(O$3,4),4),'[6]白单流水  导入新模板'!$K:$K,$C262)</f>
        <v>0</v>
      </c>
      <c r="P262" s="48">
        <f>SUMIFS('[6]白单流水  导入新模板'!$S:$S,'[6]白单流水  导入新模板'!$C:$C,$A$2,'[6]白单流水  导入新模板'!$AF:$AF,$C$244,'[6]白单流水  导入新模板'!$AB:$AB,LEFT(LEFT(P$3,4),4),'[6]白单流水  导入新模板'!$K:$K,$C262)</f>
        <v>0</v>
      </c>
      <c r="Q262" s="48">
        <f>SUMIFS('[6]白单流水  导入新模板'!$S:$S,'[6]白单流水  导入新模板'!$C:$C,$A$2,'[6]白单流水  导入新模板'!$AF:$AF,$C$244,'[6]白单流水  导入新模板'!$AB:$AB,LEFT(LEFT(Q$3,4),4),'[6]白单流水  导入新模板'!$K:$K,$C262)</f>
        <v>0</v>
      </c>
      <c r="R262" s="48">
        <f>SUMIFS('[6]白单流水  导入新模板'!$S:$S,'[6]白单流水  导入新模板'!$C:$C,$A$2,'[6]白单流水  导入新模板'!$AF:$AF,$C$244,'[6]白单流水  导入新模板'!$AB:$AB,LEFT(LEFT(R$3,4),4),'[6]白单流水  导入新模板'!$K:$K,$C262)</f>
        <v>0</v>
      </c>
      <c r="S262" s="48">
        <f>SUMIFS('[6]白单流水  导入新模板'!$S:$S,'[6]白单流水  导入新模板'!$C:$C,$A$2,'[6]白单流水  导入新模板'!$AF:$AF,$C$244,'[6]白单流水  导入新模板'!$AB:$AB,LEFT(LEFT(S$3,4),4),'[6]白单流水  导入新模板'!$K:$K,$C262)</f>
        <v>0</v>
      </c>
      <c r="T262" s="48">
        <f>SUMIFS('[6]白单流水  导入新模板'!$S:$S,'[6]白单流水  导入新模板'!$C:$C,$A$2,'[6]白单流水  导入新模板'!$AF:$AF,$C$244,'[6]白单流水  导入新模板'!$AB:$AB,LEFT(LEFT(T$3,4),4),'[6]白单流水  导入新模板'!$K:$K,$C262)</f>
        <v>0</v>
      </c>
      <c r="U262" s="48">
        <f>SUMIFS('[6]白单流水  导入新模板'!$S:$S,'[6]白单流水  导入新模板'!$C:$C,$A$2,'[6]白单流水  导入新模板'!$AF:$AF,$C$244,'[6]白单流水  导入新模板'!$AB:$AB,LEFT(LEFT(U$3,4),4),'[6]白单流水  导入新模板'!$K:$K,$C262)</f>
        <v>0</v>
      </c>
      <c r="V262" s="48">
        <f>SUMIFS('[6]白单流水  导入新模板'!$S:$S,'[6]白单流水  导入新模板'!$C:$C,$A$2,'[6]白单流水  导入新模板'!$AF:$AF,$C$244,'[6]白单流水  导入新模板'!$AB:$AB,LEFT(LEFT(V$3,4),4),'[6]白单流水  导入新模板'!$K:$K,$C262)</f>
        <v>0</v>
      </c>
      <c r="W262" s="48">
        <f>SUMIFS('[6]白单流水  导入新模板'!$S:$S,'[6]白单流水  导入新模板'!$C:$C,$A$2,'[6]白单流水  导入新模板'!$AF:$AF,$C$244,'[6]白单流水  导入新模板'!$AB:$AB,LEFT(LEFT(W$3,4),4),'[6]白单流水  导入新模板'!$K:$K,$C262)</f>
        <v>0</v>
      </c>
      <c r="X262" s="48">
        <f>SUMIFS('[6]白单流水  导入新模板'!$S:$S,'[6]白单流水  导入新模板'!$C:$C,$A$2,'[6]白单流水  导入新模板'!$AF:$AF,$C$244,'[6]白单流水  导入新模板'!$AB:$AB,LEFT(LEFT(X$3,4),4),'[6]白单流水  导入新模板'!$K:$K,$C262)</f>
        <v>0</v>
      </c>
      <c r="Y262" s="48">
        <f>SUMIFS('[6]白单流水  导入新模板'!$S:$S,'[6]白单流水  导入新模板'!$C:$C,$A$2,'[6]白单流水  导入新模板'!$AF:$AF,$C$244,'[6]白单流水  导入新模板'!$AB:$AB,LEFT(LEFT(Y$3,4),4),'[6]白单流水  导入新模板'!$K:$K,$C262)</f>
        <v>0</v>
      </c>
      <c r="Z262" s="48">
        <f>SUMIFS('[6]白单流水  导入新模板'!$S:$S,'[6]白单流水  导入新模板'!$C:$C,$A$2,'[6]白单流水  导入新模板'!$AF:$AF,$C$244,'[6]白单流水  导入新模板'!$AB:$AB,LEFT(LEFT(Z$3,4),4),'[6]白单流水  导入新模板'!$K:$K,$C262)</f>
        <v>0</v>
      </c>
      <c r="AA262" s="48">
        <f>SUMIFS('[6]白单流水  导入新模板'!$S:$S,'[6]白单流水  导入新模板'!$C:$C,$A$2,'[6]白单流水  导入新模板'!$AF:$AF,$C$244,'[6]白单流水  导入新模板'!$AB:$AB,LEFT(LEFT(AA$3,4),4),'[6]白单流水  导入新模板'!$K:$K,$C262)</f>
        <v>0</v>
      </c>
      <c r="AB262" s="48">
        <f>SUMIFS('[6]白单流水  导入新模板'!$S:$S,'[6]白单流水  导入新模板'!$C:$C,$A$2,'[6]白单流水  导入新模板'!$AF:$AF,$C$244,'[6]白单流水  导入新模板'!$AB:$AB,LEFT(LEFT(AB$3,4),4),'[6]白单流水  导入新模板'!$K:$K,$C262)</f>
        <v>2083.34</v>
      </c>
      <c r="AC262" s="48">
        <f>SUMIFS('[6]白单流水  导入新模板'!$S:$S,'[6]白单流水  导入新模板'!$C:$C,$A$2,'[6]白单流水  导入新模板'!$AF:$AF,$C$244,'[6]白单流水  导入新模板'!$AB:$AB,LEFT(LEFT(AC$3,4),4),'[6]白单流水  导入新模板'!$K:$K,$C262)</f>
        <v>2900</v>
      </c>
      <c r="AD262" s="74"/>
      <c r="AE262" s="53">
        <f>SUM(AH262:AS262)</f>
        <v>0</v>
      </c>
      <c r="AF262" s="54"/>
      <c r="AG262" s="55">
        <f>AD262-AE262-AF262</f>
        <v>0</v>
      </c>
      <c r="AH262" s="48">
        <f>SUMIFS('[6]白单流水  导入新模板'!$S:$S,'[6]白单流水  导入新模板'!$C:$C,$A$2,'[6]白单流水  导入新模板'!$AF:$AF,$C$244,'[6]白单流水  导入新模板'!$AA:$AA,AH$3,'[6]白单流水  导入新模板'!$K:$K,$C262)</f>
        <v>0</v>
      </c>
      <c r="AI262" s="48">
        <f>SUMIFS('[6]白单流水  导入新模板'!$S:$S,'[6]白单流水  导入新模板'!$C:$C,$A$2,'[6]白单流水  导入新模板'!$AF:$AF,$C$244,'[6]白单流水  导入新模板'!$AA:$AA,AI$3,'[6]白单流水  导入新模板'!$K:$K,$C262)</f>
        <v>0</v>
      </c>
      <c r="AJ262" s="48">
        <f>SUMIFS('[6]白单流水  导入新模板'!$S:$S,'[6]白单流水  导入新模板'!$C:$C,$A$2,'[6]白单流水  导入新模板'!$AF:$AF,$C$244,'[6]白单流水  导入新模板'!$AA:$AA,AJ$3,'[6]白单流水  导入新模板'!$K:$K,$C262)</f>
        <v>0</v>
      </c>
      <c r="AK262" s="48">
        <f>SUMIFS('[6]白单流水  导入新模板'!$S:$S,'[6]白单流水  导入新模板'!$C:$C,$A$2,'[6]白单流水  导入新模板'!$AF:$AF,$C$244,'[6]白单流水  导入新模板'!$AA:$AA,AK$3,'[6]白单流水  导入新模板'!$K:$K,$C262)</f>
        <v>0</v>
      </c>
      <c r="AL262" s="48">
        <f>SUMIFS('[6]白单流水  导入新模板'!$S:$S,'[6]白单流水  导入新模板'!$C:$C,$A$2,'[6]白单流水  导入新模板'!$AF:$AF,$C$244,'[6]白单流水  导入新模板'!$AA:$AA,AL$3,'[6]白单流水  导入新模板'!$K:$K,$C262)</f>
        <v>0</v>
      </c>
      <c r="AM262" s="48">
        <f>SUMIFS('[6]白单流水  导入新模板'!$S:$S,'[6]白单流水  导入新模板'!$C:$C,$A$2,'[6]白单流水  导入新模板'!$AF:$AF,$C$244,'[6]白单流水  导入新模板'!$AA:$AA,AM$3,'[6]白单流水  导入新模板'!$K:$K,$C262)</f>
        <v>0</v>
      </c>
      <c r="AN262" s="48">
        <f>SUMIFS('[6]白单流水  导入新模板'!$S:$S,'[6]白单流水  导入新模板'!$C:$C,$A$2,'[6]白单流水  导入新模板'!$AF:$AF,$C$244,'[6]白单流水  导入新模板'!$AA:$AA,AN$3,'[6]白单流水  导入新模板'!$K:$K,$C262)</f>
        <v>0</v>
      </c>
      <c r="AO262" s="48">
        <f>SUMIFS('[6]白单流水  导入新模板'!$S:$S,'[6]白单流水  导入新模板'!$C:$C,$A$2,'[6]白单流水  导入新模板'!$AF:$AF,$C$244,'[6]白单流水  导入新模板'!$AA:$AA,AO$3,'[6]白单流水  导入新模板'!$K:$K,$C262)</f>
        <v>0</v>
      </c>
      <c r="AP262" s="48">
        <f>SUMIFS('[6]白单流水  导入新模板'!$S:$S,'[6]白单流水  导入新模板'!$C:$C,$A$2,'[6]白单流水  导入新模板'!$AF:$AF,$C$244,'[6]白单流水  导入新模板'!$AA:$AA,AP$3,'[6]白单流水  导入新模板'!$K:$K,$C262)</f>
        <v>0</v>
      </c>
      <c r="AQ262" s="48">
        <f>SUMIFS('[6]白单流水  导入新模板'!$S:$S,'[6]白单流水  导入新模板'!$C:$C,$A$2,'[6]白单流水  导入新模板'!$AF:$AF,$C$244,'[6]白单流水  导入新模板'!$AA:$AA,AQ$3,'[6]白单流水  导入新模板'!$K:$K,$C262)</f>
        <v>0</v>
      </c>
      <c r="AR262" s="48">
        <f>SUMIFS('[6]白单流水  导入新模板'!$S:$S,'[6]白单流水  导入新模板'!$C:$C,$A$2,'[6]白单流水  导入新模板'!$AF:$AF,$C$244,'[6]白单流水  导入新模板'!$AA:$AA,AR$3,'[6]白单流水  导入新模板'!$K:$K,$C262)</f>
        <v>0</v>
      </c>
      <c r="AS262" s="48">
        <f>SUMIFS('[6]白单流水  导入新模板'!$S:$S,'[6]白单流水  导入新模板'!$C:$C,$A$2,'[6]白单流水  导入新模板'!$AF:$AF,$C$244,'[6]白单流水  导入新模板'!$AA:$AA,AS$3,'[6]白单流水  导入新模板'!$K:$K,$C262)</f>
        <v>0</v>
      </c>
      <c r="AT262" s="69"/>
    </row>
    <row r="263" ht="15.6" spans="1:47">
      <c r="A263" s="73"/>
      <c r="B263" s="62"/>
      <c r="C263" s="65" t="s">
        <v>29</v>
      </c>
      <c r="D263" s="66"/>
      <c r="E263" s="66"/>
      <c r="F263" s="67"/>
      <c r="G263" s="68"/>
      <c r="H263" s="68"/>
      <c r="I263" s="51">
        <f t="array" ref="I263">SUMPRODUCT(('[6]白单流水  导入新模板'!$C:$C=$A$2)*('[6]白单流水  导入新模板'!$AF:$AF=$C$244)*('[6]白单流水  导入新模板'!$K:$K="代收")*(ISNUMBER(FIND(LEFT($C263,4),'[6]白单流水  导入新模板'!$M:$M,1))),'[6]白单流水  导入新模板'!$S:$S)</f>
        <v>0</v>
      </c>
      <c r="J263" s="68"/>
      <c r="K263" s="66"/>
      <c r="L263" s="48">
        <f>SUMIFS('[6]白单流水  导入新模板'!$S:$S,'[6]白单流水  导入新模板'!$C:$C,$A$2,'[6]白单流水  导入新模板'!$AF:$AF,$C$244,'[6]白单流水  导入新模板'!$AB:$AB,LEFT(LEFT(L$3,4),4),'[6]白单流水  导入新模板'!$K:$K,$C263)</f>
        <v>0</v>
      </c>
      <c r="M263" s="48">
        <f>SUMIFS('[6]白单流水  导入新模板'!$S:$S,'[6]白单流水  导入新模板'!$C:$C,$A$2,'[6]白单流水  导入新模板'!$AF:$AF,$C$244,'[6]白单流水  导入新模板'!$AB:$AB,LEFT(LEFT(M$3,4),4),'[6]白单流水  导入新模板'!$K:$K,$C263)</f>
        <v>0</v>
      </c>
      <c r="N263" s="48">
        <f>SUMIFS('[6]白单流水  导入新模板'!$S:$S,'[6]白单流水  导入新模板'!$C:$C,$A$2,'[6]白单流水  导入新模板'!$AF:$AF,$C$244,'[6]白单流水  导入新模板'!$AB:$AB,LEFT(LEFT(N$3,4),4),'[6]白单流水  导入新模板'!$K:$K,$C263)</f>
        <v>0</v>
      </c>
      <c r="O263" s="48">
        <f>SUMIFS('[6]白单流水  导入新模板'!$S:$S,'[6]白单流水  导入新模板'!$C:$C,$A$2,'[6]白单流水  导入新模板'!$AF:$AF,$C$244,'[6]白单流水  导入新模板'!$AB:$AB,LEFT(LEFT(O$3,4),4),'[6]白单流水  导入新模板'!$K:$K,$C263)</f>
        <v>0</v>
      </c>
      <c r="P263" s="48">
        <f>SUMIFS('[6]白单流水  导入新模板'!$S:$S,'[6]白单流水  导入新模板'!$C:$C,$A$2,'[6]白单流水  导入新模板'!$AF:$AF,$C$244,'[6]白单流水  导入新模板'!$AB:$AB,LEFT(LEFT(P$3,4),4),'[6]白单流水  导入新模板'!$K:$K,$C263)</f>
        <v>0</v>
      </c>
      <c r="Q263" s="48">
        <f>SUMIFS('[6]白单流水  导入新模板'!$S:$S,'[6]白单流水  导入新模板'!$C:$C,$A$2,'[6]白单流水  导入新模板'!$AF:$AF,$C$244,'[6]白单流水  导入新模板'!$AB:$AB,LEFT(LEFT(Q$3,4),4),'[6]白单流水  导入新模板'!$K:$K,$C263)</f>
        <v>0</v>
      </c>
      <c r="R263" s="48">
        <f>SUMIFS('[6]白单流水  导入新模板'!$S:$S,'[6]白单流水  导入新模板'!$C:$C,$A$2,'[6]白单流水  导入新模板'!$AF:$AF,$C$244,'[6]白单流水  导入新模板'!$AB:$AB,LEFT(LEFT(R$3,4),4),'[6]白单流水  导入新模板'!$K:$K,$C263)</f>
        <v>0</v>
      </c>
      <c r="S263" s="48">
        <f>SUMIFS('[6]白单流水  导入新模板'!$S:$S,'[6]白单流水  导入新模板'!$C:$C,$A$2,'[6]白单流水  导入新模板'!$AF:$AF,$C$244,'[6]白单流水  导入新模板'!$AB:$AB,LEFT(LEFT(S$3,4),4),'[6]白单流水  导入新模板'!$K:$K,$C263)</f>
        <v>0</v>
      </c>
      <c r="T263" s="48">
        <f>SUMIFS('[6]白单流水  导入新模板'!$S:$S,'[6]白单流水  导入新模板'!$C:$C,$A$2,'[6]白单流水  导入新模板'!$AF:$AF,$C$244,'[6]白单流水  导入新模板'!$AB:$AB,LEFT(LEFT(T$3,4),4),'[6]白单流水  导入新模板'!$K:$K,$C263)</f>
        <v>0</v>
      </c>
      <c r="U263" s="48">
        <f>SUMIFS('[6]白单流水  导入新模板'!$S:$S,'[6]白单流水  导入新模板'!$C:$C,$A$2,'[6]白单流水  导入新模板'!$AF:$AF,$C$244,'[6]白单流水  导入新模板'!$AB:$AB,LEFT(LEFT(U$3,4),4),'[6]白单流水  导入新模板'!$K:$K,$C263)</f>
        <v>0</v>
      </c>
      <c r="V263" s="48">
        <f>SUMIFS('[6]白单流水  导入新模板'!$S:$S,'[6]白单流水  导入新模板'!$C:$C,$A$2,'[6]白单流水  导入新模板'!$AF:$AF,$C$244,'[6]白单流水  导入新模板'!$AB:$AB,LEFT(LEFT(V$3,4),4),'[6]白单流水  导入新模板'!$K:$K,$C263)</f>
        <v>0</v>
      </c>
      <c r="W263" s="48">
        <f>SUMIFS('[6]白单流水  导入新模板'!$S:$S,'[6]白单流水  导入新模板'!$C:$C,$A$2,'[6]白单流水  导入新模板'!$AF:$AF,$C$244,'[6]白单流水  导入新模板'!$AB:$AB,LEFT(LEFT(W$3,4),4),'[6]白单流水  导入新模板'!$K:$K,$C263)</f>
        <v>0</v>
      </c>
      <c r="X263" s="48">
        <f>SUMIFS('[6]白单流水  导入新模板'!$S:$S,'[6]白单流水  导入新模板'!$C:$C,$A$2,'[6]白单流水  导入新模板'!$AF:$AF,$C$244,'[6]白单流水  导入新模板'!$AB:$AB,LEFT(LEFT(X$3,4),4),'[6]白单流水  导入新模板'!$K:$K,$C263)</f>
        <v>0</v>
      </c>
      <c r="Y263" s="48">
        <f>SUMIFS('[6]白单流水  导入新模板'!$S:$S,'[6]白单流水  导入新模板'!$C:$C,$A$2,'[6]白单流水  导入新模板'!$AF:$AF,$C$244,'[6]白单流水  导入新模板'!$AB:$AB,LEFT(LEFT(Y$3,4),4),'[6]白单流水  导入新模板'!$K:$K,$C263)</f>
        <v>0</v>
      </c>
      <c r="Z263" s="48">
        <f>SUMIFS('[6]白单流水  导入新模板'!$S:$S,'[6]白单流水  导入新模板'!$C:$C,$A$2,'[6]白单流水  导入新模板'!$AF:$AF,$C$244,'[6]白单流水  导入新模板'!$AB:$AB,LEFT(LEFT(Z$3,4),4),'[6]白单流水  导入新模板'!$K:$K,$C263)</f>
        <v>0</v>
      </c>
      <c r="AA263" s="48">
        <f>SUMIFS('[6]白单流水  导入新模板'!$S:$S,'[6]白单流水  导入新模板'!$C:$C,$A$2,'[6]白单流水  导入新模板'!$AF:$AF,$C$244,'[6]白单流水  导入新模板'!$AB:$AB,LEFT(LEFT(AA$3,4),4),'[6]白单流水  导入新模板'!$K:$K,$C263)</f>
        <v>0</v>
      </c>
      <c r="AB263" s="48">
        <f>SUMIFS('[6]白单流水  导入新模板'!$S:$S,'[6]白单流水  导入新模板'!$C:$C,$A$2,'[6]白单流水  导入新模板'!$AF:$AF,$C$244,'[6]白单流水  导入新模板'!$AB:$AB,LEFT(LEFT(AB$3,4),4),'[6]白单流水  导入新模板'!$K:$K,$C263)</f>
        <v>0</v>
      </c>
      <c r="AC263" s="48">
        <f>SUMIFS('[6]白单流水  导入新模板'!$S:$S,'[6]白单流水  导入新模板'!$C:$C,$A$2,'[6]白单流水  导入新模板'!$AF:$AF,$C$244,'[6]白单流水  导入新模板'!$AB:$AB,LEFT(LEFT(AC$3,4),4),'[6]白单流水  导入新模板'!$K:$K,$C263)</f>
        <v>2733.33</v>
      </c>
      <c r="AD263" s="74"/>
      <c r="AE263" s="53">
        <f>SUM(AH263:AS263)</f>
        <v>2770.83</v>
      </c>
      <c r="AF263" s="54"/>
      <c r="AG263" s="55">
        <f>AD263-AE263-AF263</f>
        <v>-2770.83</v>
      </c>
      <c r="AH263" s="48">
        <f>SUMIFS('[6]白单流水  导入新模板'!$S:$S,'[6]白单流水  导入新模板'!$C:$C,$A$2,'[6]白单流水  导入新模板'!$AF:$AF,$C$244,'[6]白单流水  导入新模板'!$AA:$AA,AH$3,'[6]白单流水  导入新模板'!$K:$K,$C263)</f>
        <v>0</v>
      </c>
      <c r="AI263" s="48">
        <f>SUMIFS('[6]白单流水  导入新模板'!$S:$S,'[6]白单流水  导入新模板'!$C:$C,$A$2,'[6]白单流水  导入新模板'!$AF:$AF,$C$244,'[6]白单流水  导入新模板'!$AA:$AA,AI$3,'[6]白单流水  导入新模板'!$K:$K,$C263)</f>
        <v>0</v>
      </c>
      <c r="AJ263" s="48">
        <f>SUMIFS('[6]白单流水  导入新模板'!$S:$S,'[6]白单流水  导入新模板'!$C:$C,$A$2,'[6]白单流水  导入新模板'!$AF:$AF,$C$244,'[6]白单流水  导入新模板'!$AA:$AA,AJ$3,'[6]白单流水  导入新模板'!$K:$K,$C263)</f>
        <v>0</v>
      </c>
      <c r="AK263" s="48">
        <f>SUMIFS('[6]白单流水  导入新模板'!$S:$S,'[6]白单流水  导入新模板'!$C:$C,$A$2,'[6]白单流水  导入新模板'!$AF:$AF,$C$244,'[6]白单流水  导入新模板'!$AA:$AA,AK$3,'[6]白单流水  导入新模板'!$K:$K,$C263)</f>
        <v>0</v>
      </c>
      <c r="AL263" s="48">
        <f>SUMIFS('[6]白单流水  导入新模板'!$S:$S,'[6]白单流水  导入新模板'!$C:$C,$A$2,'[6]白单流水  导入新模板'!$AF:$AF,$C$244,'[6]白单流水  导入新模板'!$AA:$AA,AL$3,'[6]白单流水  导入新模板'!$K:$K,$C263)</f>
        <v>0</v>
      </c>
      <c r="AM263" s="48">
        <f>SUMIFS('[6]白单流水  导入新模板'!$S:$S,'[6]白单流水  导入新模板'!$C:$C,$A$2,'[6]白单流水  导入新模板'!$AF:$AF,$C$244,'[6]白单流水  导入新模板'!$AA:$AA,AM$3,'[6]白单流水  导入新模板'!$K:$K,$C263)</f>
        <v>0</v>
      </c>
      <c r="AN263" s="48">
        <f>SUMIFS('[6]白单流水  导入新模板'!$S:$S,'[6]白单流水  导入新模板'!$C:$C,$A$2,'[6]白单流水  导入新模板'!$AF:$AF,$C$244,'[6]白单流水  导入新模板'!$AA:$AA,AN$3,'[6]白单流水  导入新模板'!$K:$K,$C263)</f>
        <v>1187.5</v>
      </c>
      <c r="AO263" s="48">
        <f>SUMIFS('[6]白单流水  导入新模板'!$S:$S,'[6]白单流水  导入新模板'!$C:$C,$A$2,'[6]白单流水  导入新模板'!$AF:$AF,$C$244,'[6]白单流水  导入新模板'!$AA:$AA,AO$3,'[6]白单流水  导入新模板'!$K:$K,$C263)</f>
        <v>0</v>
      </c>
      <c r="AP263" s="48">
        <f>SUMIFS('[6]白单流水  导入新模板'!$S:$S,'[6]白单流水  导入新模板'!$C:$C,$A$2,'[6]白单流水  导入新模板'!$AF:$AF,$C$244,'[6]白单流水  导入新模板'!$AA:$AA,AP$3,'[6]白单流水  导入新模板'!$K:$K,$C263)</f>
        <v>1187.5</v>
      </c>
      <c r="AQ263" s="48">
        <f>SUMIFS('[6]白单流水  导入新模板'!$S:$S,'[6]白单流水  导入新模板'!$C:$C,$A$2,'[6]白单流水  导入新模板'!$AF:$AF,$C$244,'[6]白单流水  导入新模板'!$AA:$AA,AQ$3,'[6]白单流水  导入新模板'!$K:$K,$C263)</f>
        <v>0</v>
      </c>
      <c r="AR263" s="48">
        <f>SUMIFS('[6]白单流水  导入新模板'!$S:$S,'[6]白单流水  导入新模板'!$C:$C,$A$2,'[6]白单流水  导入新模板'!$AF:$AF,$C$244,'[6]白单流水  导入新模板'!$AA:$AA,AR$3,'[6]白单流水  导入新模板'!$K:$K,$C263)</f>
        <v>0</v>
      </c>
      <c r="AS263" s="48">
        <f>SUMIFS('[6]白单流水  导入新模板'!$S:$S,'[6]白单流水  导入新模板'!$C:$C,$A$2,'[6]白单流水  导入新模板'!$AF:$AF,$C$244,'[6]白单流水  导入新模板'!$AA:$AA,AS$3,'[6]白单流水  导入新模板'!$K:$K,$C263)</f>
        <v>395.83</v>
      </c>
      <c r="AT263" s="69"/>
    </row>
    <row r="264" ht="15.6" spans="1:47">
      <c r="A264" s="73"/>
      <c r="B264" s="62"/>
      <c r="C264" s="65" t="s">
        <v>76</v>
      </c>
      <c r="D264" s="66"/>
      <c r="E264" s="66"/>
      <c r="F264" s="67"/>
      <c r="G264" s="68"/>
      <c r="H264" s="68"/>
      <c r="I264" s="51">
        <f t="array" ref="I264">SUMPRODUCT(('[6]白单流水  导入新模板'!$C:$C=$A$2)*('[6]白单流水  导入新模板'!$AF:$AF=$C$244)*('[6]白单流水  导入新模板'!$K:$K="代收")*(ISNUMBER(FIND(LEFT($C264,4),'[6]白单流水  导入新模板'!$M:$M,1))),'[6]白单流水  导入新模板'!$S:$S)</f>
        <v>0</v>
      </c>
      <c r="J264" s="68"/>
      <c r="K264" s="66"/>
      <c r="L264" s="48">
        <f>SUMIFS('[6]白单流水  导入新模板'!$S:$S,'[6]白单流水  导入新模板'!$C:$C,$A$2,'[6]白单流水  导入新模板'!$AF:$AF,$C$244,'[6]白单流水  导入新模板'!$AB:$AB,LEFT(LEFT(L$3,4),4),'[6]白单流水  导入新模板'!$K:$K,$C264)</f>
        <v>0</v>
      </c>
      <c r="M264" s="48">
        <f>SUMIFS('[6]白单流水  导入新模板'!$S:$S,'[6]白单流水  导入新模板'!$C:$C,$A$2,'[6]白单流水  导入新模板'!$AF:$AF,$C$244,'[6]白单流水  导入新模板'!$AB:$AB,LEFT(LEFT(M$3,4),4),'[6]白单流水  导入新模板'!$K:$K,$C264)</f>
        <v>0</v>
      </c>
      <c r="N264" s="48">
        <f>SUMIFS('[6]白单流水  导入新模板'!$S:$S,'[6]白单流水  导入新模板'!$C:$C,$A$2,'[6]白单流水  导入新模板'!$AF:$AF,$C$244,'[6]白单流水  导入新模板'!$AB:$AB,LEFT(LEFT(N$3,4),4),'[6]白单流水  导入新模板'!$K:$K,$C264)</f>
        <v>0</v>
      </c>
      <c r="O264" s="48">
        <f>SUMIFS('[6]白单流水  导入新模板'!$S:$S,'[6]白单流水  导入新模板'!$C:$C,$A$2,'[6]白单流水  导入新模板'!$AF:$AF,$C$244,'[6]白单流水  导入新模板'!$AB:$AB,LEFT(LEFT(O$3,4),4),'[6]白单流水  导入新模板'!$K:$K,$C264)</f>
        <v>0</v>
      </c>
      <c r="P264" s="48">
        <f>SUMIFS('[6]白单流水  导入新模板'!$S:$S,'[6]白单流水  导入新模板'!$C:$C,$A$2,'[6]白单流水  导入新模板'!$AF:$AF,$C$244,'[6]白单流水  导入新模板'!$AB:$AB,LEFT(LEFT(P$3,4),4),'[6]白单流水  导入新模板'!$K:$K,$C264)</f>
        <v>0</v>
      </c>
      <c r="Q264" s="48">
        <f>SUMIFS('[6]白单流水  导入新模板'!$S:$S,'[6]白单流水  导入新模板'!$C:$C,$A$2,'[6]白单流水  导入新模板'!$AF:$AF,$C$244,'[6]白单流水  导入新模板'!$AB:$AB,LEFT(LEFT(Q$3,4),4),'[6]白单流水  导入新模板'!$K:$K,$C264)</f>
        <v>0</v>
      </c>
      <c r="R264" s="48">
        <f>SUMIFS('[6]白单流水  导入新模板'!$S:$S,'[6]白单流水  导入新模板'!$C:$C,$A$2,'[6]白单流水  导入新模板'!$AF:$AF,$C$244,'[6]白单流水  导入新模板'!$AB:$AB,LEFT(LEFT(R$3,4),4),'[6]白单流水  导入新模板'!$K:$K,$C264)</f>
        <v>0</v>
      </c>
      <c r="S264" s="48">
        <f>SUMIFS('[6]白单流水  导入新模板'!$S:$S,'[6]白单流水  导入新模板'!$C:$C,$A$2,'[6]白单流水  导入新模板'!$AF:$AF,$C$244,'[6]白单流水  导入新模板'!$AB:$AB,LEFT(LEFT(S$3,4),4),'[6]白单流水  导入新模板'!$K:$K,$C264)</f>
        <v>0</v>
      </c>
      <c r="T264" s="48">
        <f>SUMIFS('[6]白单流水  导入新模板'!$S:$S,'[6]白单流水  导入新模板'!$C:$C,$A$2,'[6]白单流水  导入新模板'!$AF:$AF,$C$244,'[6]白单流水  导入新模板'!$AB:$AB,LEFT(LEFT(T$3,4),4),'[6]白单流水  导入新模板'!$K:$K,$C264)</f>
        <v>0</v>
      </c>
      <c r="U264" s="48">
        <f>SUMIFS('[6]白单流水  导入新模板'!$S:$S,'[6]白单流水  导入新模板'!$C:$C,$A$2,'[6]白单流水  导入新模板'!$AF:$AF,$C$244,'[6]白单流水  导入新模板'!$AB:$AB,LEFT(LEFT(U$3,4),4),'[6]白单流水  导入新模板'!$K:$K,$C264)</f>
        <v>0</v>
      </c>
      <c r="V264" s="48">
        <f>SUMIFS('[6]白单流水  导入新模板'!$S:$S,'[6]白单流水  导入新模板'!$C:$C,$A$2,'[6]白单流水  导入新模板'!$AF:$AF,$C$244,'[6]白单流水  导入新模板'!$AB:$AB,LEFT(LEFT(V$3,4),4),'[6]白单流水  导入新模板'!$K:$K,$C264)</f>
        <v>0</v>
      </c>
      <c r="W264" s="48">
        <f>SUMIFS('[6]白单流水  导入新模板'!$S:$S,'[6]白单流水  导入新模板'!$C:$C,$A$2,'[6]白单流水  导入新模板'!$AF:$AF,$C$244,'[6]白单流水  导入新模板'!$AB:$AB,LEFT(LEFT(W$3,4),4),'[6]白单流水  导入新模板'!$K:$K,$C264)</f>
        <v>0</v>
      </c>
      <c r="X264" s="48">
        <f>SUMIFS('[6]白单流水  导入新模板'!$S:$S,'[6]白单流水  导入新模板'!$C:$C,$A$2,'[6]白单流水  导入新模板'!$AF:$AF,$C$244,'[6]白单流水  导入新模板'!$AB:$AB,LEFT(LEFT(X$3,4),4),'[6]白单流水  导入新模板'!$K:$K,$C264)</f>
        <v>0</v>
      </c>
      <c r="Y264" s="48">
        <f>SUMIFS('[6]白单流水  导入新模板'!$S:$S,'[6]白单流水  导入新模板'!$C:$C,$A$2,'[6]白单流水  导入新模板'!$AF:$AF,$C$244,'[6]白单流水  导入新模板'!$AB:$AB,LEFT(LEFT(Y$3,4),4),'[6]白单流水  导入新模板'!$K:$K,$C264)</f>
        <v>0</v>
      </c>
      <c r="Z264" s="48">
        <f>SUMIFS('[6]白单流水  导入新模板'!$S:$S,'[6]白单流水  导入新模板'!$C:$C,$A$2,'[6]白单流水  导入新模板'!$AF:$AF,$C$244,'[6]白单流水  导入新模板'!$AB:$AB,LEFT(LEFT(Z$3,4),4),'[6]白单流水  导入新模板'!$K:$K,$C264)</f>
        <v>0</v>
      </c>
      <c r="AA264" s="48">
        <f>SUMIFS('[6]白单流水  导入新模板'!$S:$S,'[6]白单流水  导入新模板'!$C:$C,$A$2,'[6]白单流水  导入新模板'!$AF:$AF,$C$244,'[6]白单流水  导入新模板'!$AB:$AB,LEFT(LEFT(AA$3,4),4),'[6]白单流水  导入新模板'!$K:$K,$C264)</f>
        <v>0</v>
      </c>
      <c r="AB264" s="48">
        <f>SUMIFS('[6]白单流水  导入新模板'!$S:$S,'[6]白单流水  导入新模板'!$C:$C,$A$2,'[6]白单流水  导入新模板'!$AF:$AF,$C$244,'[6]白单流水  导入新模板'!$AB:$AB,LEFT(LEFT(AB$3,4),4),'[6]白单流水  导入新模板'!$K:$K,$C264)</f>
        <v>0</v>
      </c>
      <c r="AC264" s="48">
        <f>SUMIFS('[6]白单流水  导入新模板'!$S:$S,'[6]白单流水  导入新模板'!$C:$C,$A$2,'[6]白单流水  导入新模板'!$AF:$AF,$C$244,'[6]白单流水  导入新模板'!$AB:$AB,LEFT(LEFT(AC$3,4),4),'[6]白单流水  导入新模板'!$K:$K,$C264)</f>
        <v>0</v>
      </c>
      <c r="AD264" s="74"/>
      <c r="AE264" s="53">
        <f>SUM(AH264:AS264)</f>
        <v>791.67</v>
      </c>
      <c r="AF264" s="54"/>
      <c r="AG264" s="55">
        <f>AD264-AE264-AF264</f>
        <v>-791.67</v>
      </c>
      <c r="AH264" s="48">
        <f>SUMIFS('[6]白单流水  导入新模板'!$S:$S,'[6]白单流水  导入新模板'!$C:$C,$A$2,'[6]白单流水  导入新模板'!$AF:$AF,$C$244,'[6]白单流水  导入新模板'!$AA:$AA,AH$3,'[6]白单流水  导入新模板'!$K:$K,$C264)</f>
        <v>0</v>
      </c>
      <c r="AI264" s="48">
        <f>SUMIFS('[6]白单流水  导入新模板'!$S:$S,'[6]白单流水  导入新模板'!$C:$C,$A$2,'[6]白单流水  导入新模板'!$AF:$AF,$C$244,'[6]白单流水  导入新模板'!$AA:$AA,AI$3,'[6]白单流水  导入新模板'!$K:$K,$C264)</f>
        <v>0</v>
      </c>
      <c r="AJ264" s="48">
        <f>SUMIFS('[6]白单流水  导入新模板'!$S:$S,'[6]白单流水  导入新模板'!$C:$C,$A$2,'[6]白单流水  导入新模板'!$AF:$AF,$C$244,'[6]白单流水  导入新模板'!$AA:$AA,AJ$3,'[6]白单流水  导入新模板'!$K:$K,$C264)</f>
        <v>0</v>
      </c>
      <c r="AK264" s="48">
        <f>SUMIFS('[6]白单流水  导入新模板'!$S:$S,'[6]白单流水  导入新模板'!$C:$C,$A$2,'[6]白单流水  导入新模板'!$AF:$AF,$C$244,'[6]白单流水  导入新模板'!$AA:$AA,AK$3,'[6]白单流水  导入新模板'!$K:$K,$C264)</f>
        <v>0</v>
      </c>
      <c r="AL264" s="48">
        <f>SUMIFS('[6]白单流水  导入新模板'!$S:$S,'[6]白单流水  导入新模板'!$C:$C,$A$2,'[6]白单流水  导入新模板'!$AF:$AF,$C$244,'[6]白单流水  导入新模板'!$AA:$AA,AL$3,'[6]白单流水  导入新模板'!$K:$K,$C264)</f>
        <v>0</v>
      </c>
      <c r="AM264" s="48">
        <f>SUMIFS('[6]白单流水  导入新模板'!$S:$S,'[6]白单流水  导入新模板'!$C:$C,$A$2,'[6]白单流水  导入新模板'!$AF:$AF,$C$244,'[6]白单流水  导入新模板'!$AA:$AA,AM$3,'[6]白单流水  导入新模板'!$K:$K,$C264)</f>
        <v>0</v>
      </c>
      <c r="AN264" s="48">
        <f>SUMIFS('[6]白单流水  导入新模板'!$S:$S,'[6]白单流水  导入新模板'!$C:$C,$A$2,'[6]白单流水  导入新模板'!$AF:$AF,$C$244,'[6]白单流水  导入新模板'!$AA:$AA,AN$3,'[6]白单流水  导入新模板'!$K:$K,$C264)</f>
        <v>0</v>
      </c>
      <c r="AO264" s="48">
        <f>SUMIFS('[6]白单流水  导入新模板'!$S:$S,'[6]白单流水  导入新模板'!$C:$C,$A$2,'[6]白单流水  导入新模板'!$AF:$AF,$C$244,'[6]白单流水  导入新模板'!$AA:$AA,AO$3,'[6]白单流水  导入新模板'!$K:$K,$C264)</f>
        <v>0</v>
      </c>
      <c r="AP264" s="48">
        <f>SUMIFS('[6]白单流水  导入新模板'!$S:$S,'[6]白单流水  导入新模板'!$C:$C,$A$2,'[6]白单流水  导入新模板'!$AF:$AF,$C$244,'[6]白单流水  导入新模板'!$AA:$AA,AP$3,'[6]白单流水  导入新模板'!$K:$K,$C264)</f>
        <v>0</v>
      </c>
      <c r="AQ264" s="48">
        <f>SUMIFS('[6]白单流水  导入新模板'!$S:$S,'[6]白单流水  导入新模板'!$C:$C,$A$2,'[6]白单流水  导入新模板'!$AF:$AF,$C$244,'[6]白单流水  导入新模板'!$AA:$AA,AQ$3,'[6]白单流水  导入新模板'!$K:$K,$C264)</f>
        <v>0</v>
      </c>
      <c r="AR264" s="48">
        <f>SUMIFS('[6]白单流水  导入新模板'!$S:$S,'[6]白单流水  导入新模板'!$C:$C,$A$2,'[6]白单流水  导入新模板'!$AF:$AF,$C$244,'[6]白单流水  导入新模板'!$AA:$AA,AR$3,'[6]白单流水  导入新模板'!$K:$K,$C264)</f>
        <v>0</v>
      </c>
      <c r="AS264" s="48">
        <f>SUMIFS('[6]白单流水  导入新模板'!$S:$S,'[6]白单流水  导入新模板'!$C:$C,$A$2,'[6]白单流水  导入新模板'!$AF:$AF,$C$244,'[6]白单流水  导入新模板'!$AA:$AA,AS$3,'[6]白单流水  导入新模板'!$K:$K,$C264)</f>
        <v>791.67</v>
      </c>
      <c r="AT264" s="69"/>
    </row>
    <row r="265" ht="15.6" spans="1:47">
      <c r="A265" s="73"/>
      <c r="B265" s="62"/>
      <c r="C265" s="65" t="s">
        <v>77</v>
      </c>
      <c r="D265" s="66"/>
      <c r="E265" s="66"/>
      <c r="F265" s="67"/>
      <c r="G265" s="68"/>
      <c r="H265" s="68"/>
      <c r="I265" s="51">
        <f t="array" ref="I265">SUMPRODUCT(('[6]白单流水  导入新模板'!$C:$C=$A$2)*('[6]白单流水  导入新模板'!$AF:$AF=$C$244)*('[6]白单流水  导入新模板'!$K:$K="代收")*(ISNUMBER(FIND(LEFT($C265,4),'[6]白单流水  导入新模板'!$M:$M,1))),'[6]白单流水  导入新模板'!$S:$S)</f>
        <v>0</v>
      </c>
      <c r="J265" s="68"/>
      <c r="K265" s="66"/>
      <c r="L265" s="48">
        <f>SUMIFS('[6]白单流水  导入新模板'!$S:$S,'[6]白单流水  导入新模板'!$C:$C,$A$2,'[6]白单流水  导入新模板'!$AF:$AF,$C$244,'[6]白单流水  导入新模板'!$AB:$AB,LEFT(LEFT(L$3,4),4),'[6]白单流水  导入新模板'!$K:$K,$C265)</f>
        <v>0</v>
      </c>
      <c r="M265" s="48">
        <f>SUMIFS('[6]白单流水  导入新模板'!$S:$S,'[6]白单流水  导入新模板'!$C:$C,$A$2,'[6]白单流水  导入新模板'!$AF:$AF,$C$244,'[6]白单流水  导入新模板'!$AB:$AB,LEFT(LEFT(M$3,4),4),'[6]白单流水  导入新模板'!$K:$K,$C265)</f>
        <v>0</v>
      </c>
      <c r="N265" s="48">
        <f>SUMIFS('[6]白单流水  导入新模板'!$S:$S,'[6]白单流水  导入新模板'!$C:$C,$A$2,'[6]白单流水  导入新模板'!$AF:$AF,$C$244,'[6]白单流水  导入新模板'!$AB:$AB,LEFT(LEFT(N$3,4),4),'[6]白单流水  导入新模板'!$K:$K,$C265)</f>
        <v>0</v>
      </c>
      <c r="O265" s="48">
        <f>SUMIFS('[6]白单流水  导入新模板'!$S:$S,'[6]白单流水  导入新模板'!$C:$C,$A$2,'[6]白单流水  导入新模板'!$AF:$AF,$C$244,'[6]白单流水  导入新模板'!$AB:$AB,LEFT(LEFT(O$3,4),4),'[6]白单流水  导入新模板'!$K:$K,$C265)</f>
        <v>0</v>
      </c>
      <c r="P265" s="48">
        <f>SUMIFS('[6]白单流水  导入新模板'!$S:$S,'[6]白单流水  导入新模板'!$C:$C,$A$2,'[6]白单流水  导入新模板'!$AF:$AF,$C$244,'[6]白单流水  导入新模板'!$AB:$AB,LEFT(LEFT(P$3,4),4),'[6]白单流水  导入新模板'!$K:$K,$C265)</f>
        <v>0</v>
      </c>
      <c r="Q265" s="48">
        <f>SUMIFS('[6]白单流水  导入新模板'!$S:$S,'[6]白单流水  导入新模板'!$C:$C,$A$2,'[6]白单流水  导入新模板'!$AF:$AF,$C$244,'[6]白单流水  导入新模板'!$AB:$AB,LEFT(LEFT(Q$3,4),4),'[6]白单流水  导入新模板'!$K:$K,$C265)</f>
        <v>0</v>
      </c>
      <c r="R265" s="48">
        <f>SUMIFS('[6]白单流水  导入新模板'!$S:$S,'[6]白单流水  导入新模板'!$C:$C,$A$2,'[6]白单流水  导入新模板'!$AF:$AF,$C$244,'[6]白单流水  导入新模板'!$AB:$AB,LEFT(LEFT(R$3,4),4),'[6]白单流水  导入新模板'!$K:$K,$C265)</f>
        <v>0</v>
      </c>
      <c r="S265" s="48">
        <f>SUMIFS('[6]白单流水  导入新模板'!$S:$S,'[6]白单流水  导入新模板'!$C:$C,$A$2,'[6]白单流水  导入新模板'!$AF:$AF,$C$244,'[6]白单流水  导入新模板'!$AB:$AB,LEFT(LEFT(S$3,4),4),'[6]白单流水  导入新模板'!$K:$K,$C265)</f>
        <v>0</v>
      </c>
      <c r="T265" s="48">
        <f>SUMIFS('[6]白单流水  导入新模板'!$S:$S,'[6]白单流水  导入新模板'!$C:$C,$A$2,'[6]白单流水  导入新模板'!$AF:$AF,$C$244,'[6]白单流水  导入新模板'!$AB:$AB,LEFT(LEFT(T$3,4),4),'[6]白单流水  导入新模板'!$K:$K,$C265)</f>
        <v>0</v>
      </c>
      <c r="U265" s="48">
        <f>SUMIFS('[6]白单流水  导入新模板'!$S:$S,'[6]白单流水  导入新模板'!$C:$C,$A$2,'[6]白单流水  导入新模板'!$AF:$AF,$C$244,'[6]白单流水  导入新模板'!$AB:$AB,LEFT(LEFT(U$3,4),4),'[6]白单流水  导入新模板'!$K:$K,$C265)</f>
        <v>0</v>
      </c>
      <c r="V265" s="48">
        <f>SUMIFS('[6]白单流水  导入新模板'!$S:$S,'[6]白单流水  导入新模板'!$C:$C,$A$2,'[6]白单流水  导入新模板'!$AF:$AF,$C$244,'[6]白单流水  导入新模板'!$AB:$AB,LEFT(LEFT(V$3,4),4),'[6]白单流水  导入新模板'!$K:$K,$C265)</f>
        <v>0</v>
      </c>
      <c r="W265" s="48">
        <f>SUMIFS('[6]白单流水  导入新模板'!$S:$S,'[6]白单流水  导入新模板'!$C:$C,$A$2,'[6]白单流水  导入新模板'!$AF:$AF,$C$244,'[6]白单流水  导入新模板'!$AB:$AB,LEFT(LEFT(W$3,4),4),'[6]白单流水  导入新模板'!$K:$K,$C265)</f>
        <v>0</v>
      </c>
      <c r="X265" s="48">
        <f>SUMIFS('[6]白单流水  导入新模板'!$S:$S,'[6]白单流水  导入新模板'!$C:$C,$A$2,'[6]白单流水  导入新模板'!$AF:$AF,$C$244,'[6]白单流水  导入新模板'!$AB:$AB,LEFT(LEFT(X$3,4),4),'[6]白单流水  导入新模板'!$K:$K,$C265)</f>
        <v>0</v>
      </c>
      <c r="Y265" s="48">
        <f>SUMIFS('[6]白单流水  导入新模板'!$S:$S,'[6]白单流水  导入新模板'!$C:$C,$A$2,'[6]白单流水  导入新模板'!$AF:$AF,$C$244,'[6]白单流水  导入新模板'!$AB:$AB,LEFT(LEFT(Y$3,4),4),'[6]白单流水  导入新模板'!$K:$K,$C265)</f>
        <v>0</v>
      </c>
      <c r="Z265" s="48">
        <f>SUMIFS('[6]白单流水  导入新模板'!$S:$S,'[6]白单流水  导入新模板'!$C:$C,$A$2,'[6]白单流水  导入新模板'!$AF:$AF,$C$244,'[6]白单流水  导入新模板'!$AB:$AB,LEFT(LEFT(Z$3,4),4),'[6]白单流水  导入新模板'!$K:$K,$C265)</f>
        <v>0</v>
      </c>
      <c r="AA265" s="48">
        <f>SUMIFS('[6]白单流水  导入新模板'!$S:$S,'[6]白单流水  导入新模板'!$C:$C,$A$2,'[6]白单流水  导入新模板'!$AF:$AF,$C$244,'[6]白单流水  导入新模板'!$AB:$AB,LEFT(LEFT(AA$3,4),4),'[6]白单流水  导入新模板'!$K:$K,$C265)</f>
        <v>0</v>
      </c>
      <c r="AB265" s="48">
        <f>SUMIFS('[6]白单流水  导入新模板'!$S:$S,'[6]白单流水  导入新模板'!$C:$C,$A$2,'[6]白单流水  导入新模板'!$AF:$AF,$C$244,'[6]白单流水  导入新模板'!$AB:$AB,LEFT(LEFT(AB$3,4),4),'[6]白单流水  导入新模板'!$K:$K,$C265)</f>
        <v>0</v>
      </c>
      <c r="AC265" s="48">
        <f>SUMIFS('[6]白单流水  导入新模板'!$S:$S,'[6]白单流水  导入新模板'!$C:$C,$A$2,'[6]白单流水  导入新模板'!$AF:$AF,$C$244,'[6]白单流水  导入新模板'!$AB:$AB,LEFT(LEFT(AC$3,4),4),'[6]白单流水  导入新模板'!$K:$K,$C265)</f>
        <v>0</v>
      </c>
      <c r="AD265" s="74"/>
      <c r="AE265" s="53">
        <f>SUM(AH265:AS265)</f>
        <v>0</v>
      </c>
      <c r="AF265" s="54"/>
      <c r="AG265" s="55">
        <f>AD265-AE265-AF265</f>
        <v>0</v>
      </c>
      <c r="AH265" s="48">
        <f>SUMIFS('[6]白单流水  导入新模板'!$S:$S,'[6]白单流水  导入新模板'!$C:$C,$A$2,'[6]白单流水  导入新模板'!$AF:$AF,$C$244,'[6]白单流水  导入新模板'!$AA:$AA,AH$3,'[6]白单流水  导入新模板'!$K:$K,$C265)</f>
        <v>0</v>
      </c>
      <c r="AI265" s="48">
        <f>SUMIFS('[6]白单流水  导入新模板'!$S:$S,'[6]白单流水  导入新模板'!$C:$C,$A$2,'[6]白单流水  导入新模板'!$AF:$AF,$C$244,'[6]白单流水  导入新模板'!$AA:$AA,AI$3,'[6]白单流水  导入新模板'!$K:$K,$C265)</f>
        <v>0</v>
      </c>
      <c r="AJ265" s="48">
        <f>SUMIFS('[6]白单流水  导入新模板'!$S:$S,'[6]白单流水  导入新模板'!$C:$C,$A$2,'[6]白单流水  导入新模板'!$AF:$AF,$C$244,'[6]白单流水  导入新模板'!$AA:$AA,AJ$3,'[6]白单流水  导入新模板'!$K:$K,$C265)</f>
        <v>0</v>
      </c>
      <c r="AK265" s="48">
        <f>SUMIFS('[6]白单流水  导入新模板'!$S:$S,'[6]白单流水  导入新模板'!$C:$C,$A$2,'[6]白单流水  导入新模板'!$AF:$AF,$C$244,'[6]白单流水  导入新模板'!$AA:$AA,AK$3,'[6]白单流水  导入新模板'!$K:$K,$C265)</f>
        <v>0</v>
      </c>
      <c r="AL265" s="48">
        <f>SUMIFS('[6]白单流水  导入新模板'!$S:$S,'[6]白单流水  导入新模板'!$C:$C,$A$2,'[6]白单流水  导入新模板'!$AF:$AF,$C$244,'[6]白单流水  导入新模板'!$AA:$AA,AL$3,'[6]白单流水  导入新模板'!$K:$K,$C265)</f>
        <v>0</v>
      </c>
      <c r="AM265" s="48">
        <f>SUMIFS('[6]白单流水  导入新模板'!$S:$S,'[6]白单流水  导入新模板'!$C:$C,$A$2,'[6]白单流水  导入新模板'!$AF:$AF,$C$244,'[6]白单流水  导入新模板'!$AA:$AA,AM$3,'[6]白单流水  导入新模板'!$K:$K,$C265)</f>
        <v>0</v>
      </c>
      <c r="AN265" s="48">
        <f>SUMIFS('[6]白单流水  导入新模板'!$S:$S,'[6]白单流水  导入新模板'!$C:$C,$A$2,'[6]白单流水  导入新模板'!$AF:$AF,$C$244,'[6]白单流水  导入新模板'!$AA:$AA,AN$3,'[6]白单流水  导入新模板'!$K:$K,$C265)</f>
        <v>0</v>
      </c>
      <c r="AO265" s="48">
        <f>SUMIFS('[6]白单流水  导入新模板'!$S:$S,'[6]白单流水  导入新模板'!$C:$C,$A$2,'[6]白单流水  导入新模板'!$AF:$AF,$C$244,'[6]白单流水  导入新模板'!$AA:$AA,AO$3,'[6]白单流水  导入新模板'!$K:$K,$C265)</f>
        <v>0</v>
      </c>
      <c r="AP265" s="48">
        <f>SUMIFS('[6]白单流水  导入新模板'!$S:$S,'[6]白单流水  导入新模板'!$C:$C,$A$2,'[6]白单流水  导入新模板'!$AF:$AF,$C$244,'[6]白单流水  导入新模板'!$AA:$AA,AP$3,'[6]白单流水  导入新模板'!$K:$K,$C265)</f>
        <v>0</v>
      </c>
      <c r="AQ265" s="48">
        <f>SUMIFS('[6]白单流水  导入新模板'!$S:$S,'[6]白单流水  导入新模板'!$C:$C,$A$2,'[6]白单流水  导入新模板'!$AF:$AF,$C$244,'[6]白单流水  导入新模板'!$AA:$AA,AQ$3,'[6]白单流水  导入新模板'!$K:$K,$C265)</f>
        <v>0</v>
      </c>
      <c r="AR265" s="48">
        <f>SUMIFS('[6]白单流水  导入新模板'!$S:$S,'[6]白单流水  导入新模板'!$C:$C,$A$2,'[6]白单流水  导入新模板'!$AF:$AF,$C$244,'[6]白单流水  导入新模板'!$AA:$AA,AR$3,'[6]白单流水  导入新模板'!$K:$K,$C265)</f>
        <v>0</v>
      </c>
      <c r="AS265" s="48">
        <f>SUMIFS('[6]白单流水  导入新模板'!$S:$S,'[6]白单流水  导入新模板'!$C:$C,$A$2,'[6]白单流水  导入新模板'!$AF:$AF,$C$244,'[6]白单流水  导入新模板'!$AA:$AA,AS$3,'[6]白单流水  导入新模板'!$K:$K,$C265)</f>
        <v>0</v>
      </c>
      <c r="AT265" s="69"/>
    </row>
    <row r="266" ht="15.6" spans="1:47">
      <c r="A266" s="73"/>
      <c r="B266" s="62"/>
      <c r="C266" s="65" t="s">
        <v>78</v>
      </c>
      <c r="D266" s="52"/>
      <c r="E266" s="52"/>
      <c r="F266" s="59"/>
      <c r="G266" s="60"/>
      <c r="H266" s="60"/>
      <c r="I266" s="51">
        <f t="array" ref="I266">SUMPRODUCT(('[6]白单流水  导入新模板'!$C:$C=$A$2)*('[6]白单流水  导入新模板'!$AF:$AF=$C$244)*('[6]白单流水  导入新模板'!$K:$K="代收")*(ISNUMBER(FIND(LEFT($C266,4),'[6]白单流水  导入新模板'!$M:$M,1))),'[6]白单流水  导入新模板'!$S:$S)</f>
        <v>0</v>
      </c>
      <c r="J266" s="60"/>
      <c r="K266" s="52"/>
      <c r="L266" s="48">
        <f>SUMIFS('[6]白单流水  导入新模板'!$S:$S,'[6]白单流水  导入新模板'!$C:$C,$A$2,'[6]白单流水  导入新模板'!$AF:$AF,$C$244,'[6]白单流水  导入新模板'!$AB:$AB,LEFT(LEFT(L$3,4),4),'[6]白单流水  导入新模板'!$K:$K,$C266)</f>
        <v>0</v>
      </c>
      <c r="M266" s="48">
        <f>SUMIFS('[6]白单流水  导入新模板'!$S:$S,'[6]白单流水  导入新模板'!$C:$C,$A$2,'[6]白单流水  导入新模板'!$AF:$AF,$C$244,'[6]白单流水  导入新模板'!$AB:$AB,LEFT(LEFT(M$3,4),4),'[6]白单流水  导入新模板'!$K:$K,$C266)</f>
        <v>0</v>
      </c>
      <c r="N266" s="48">
        <f>SUMIFS('[6]白单流水  导入新模板'!$S:$S,'[6]白单流水  导入新模板'!$C:$C,$A$2,'[6]白单流水  导入新模板'!$AF:$AF,$C$244,'[6]白单流水  导入新模板'!$AB:$AB,LEFT(LEFT(N$3,4),4),'[6]白单流水  导入新模板'!$K:$K,$C266)</f>
        <v>0</v>
      </c>
      <c r="O266" s="48">
        <f>SUMIFS('[6]白单流水  导入新模板'!$S:$S,'[6]白单流水  导入新模板'!$C:$C,$A$2,'[6]白单流水  导入新模板'!$AF:$AF,$C$244,'[6]白单流水  导入新模板'!$AB:$AB,LEFT(LEFT(O$3,4),4),'[6]白单流水  导入新模板'!$K:$K,$C266)</f>
        <v>0</v>
      </c>
      <c r="P266" s="48">
        <f>SUMIFS('[6]白单流水  导入新模板'!$S:$S,'[6]白单流水  导入新模板'!$C:$C,$A$2,'[6]白单流水  导入新模板'!$AF:$AF,$C$244,'[6]白单流水  导入新模板'!$AB:$AB,LEFT(LEFT(P$3,4),4),'[6]白单流水  导入新模板'!$K:$K,$C266)</f>
        <v>0</v>
      </c>
      <c r="Q266" s="48">
        <f>SUMIFS('[6]白单流水  导入新模板'!$S:$S,'[6]白单流水  导入新模板'!$C:$C,$A$2,'[6]白单流水  导入新模板'!$AF:$AF,$C$244,'[6]白单流水  导入新模板'!$AB:$AB,LEFT(LEFT(Q$3,4),4),'[6]白单流水  导入新模板'!$K:$K,$C266)</f>
        <v>0</v>
      </c>
      <c r="R266" s="48">
        <f>SUMIFS('[6]白单流水  导入新模板'!$S:$S,'[6]白单流水  导入新模板'!$C:$C,$A$2,'[6]白单流水  导入新模板'!$AF:$AF,$C$244,'[6]白单流水  导入新模板'!$AB:$AB,LEFT(LEFT(R$3,4),4),'[6]白单流水  导入新模板'!$K:$K,$C266)</f>
        <v>0</v>
      </c>
      <c r="S266" s="48">
        <f>SUMIFS('[6]白单流水  导入新模板'!$S:$S,'[6]白单流水  导入新模板'!$C:$C,$A$2,'[6]白单流水  导入新模板'!$AF:$AF,$C$244,'[6]白单流水  导入新模板'!$AB:$AB,LEFT(LEFT(S$3,4),4),'[6]白单流水  导入新模板'!$K:$K,$C266)</f>
        <v>0</v>
      </c>
      <c r="T266" s="48">
        <f>SUMIFS('[6]白单流水  导入新模板'!$S:$S,'[6]白单流水  导入新模板'!$C:$C,$A$2,'[6]白单流水  导入新模板'!$AF:$AF,$C$244,'[6]白单流水  导入新模板'!$AB:$AB,LEFT(LEFT(T$3,4),4),'[6]白单流水  导入新模板'!$K:$K,$C266)</f>
        <v>0</v>
      </c>
      <c r="U266" s="48">
        <f>SUMIFS('[6]白单流水  导入新模板'!$S:$S,'[6]白单流水  导入新模板'!$C:$C,$A$2,'[6]白单流水  导入新模板'!$AF:$AF,$C$244,'[6]白单流水  导入新模板'!$AB:$AB,LEFT(LEFT(U$3,4),4),'[6]白单流水  导入新模板'!$K:$K,$C266)</f>
        <v>0</v>
      </c>
      <c r="V266" s="48">
        <f>SUMIFS('[6]白单流水  导入新模板'!$S:$S,'[6]白单流水  导入新模板'!$C:$C,$A$2,'[6]白单流水  导入新模板'!$AF:$AF,$C$244,'[6]白单流水  导入新模板'!$AB:$AB,LEFT(LEFT(V$3,4),4),'[6]白单流水  导入新模板'!$K:$K,$C266)</f>
        <v>0</v>
      </c>
      <c r="W266" s="48">
        <f>SUMIFS('[6]白单流水  导入新模板'!$S:$S,'[6]白单流水  导入新模板'!$C:$C,$A$2,'[6]白单流水  导入新模板'!$AF:$AF,$C$244,'[6]白单流水  导入新模板'!$AB:$AB,LEFT(LEFT(W$3,4),4),'[6]白单流水  导入新模板'!$K:$K,$C266)</f>
        <v>0</v>
      </c>
      <c r="X266" s="48">
        <f>SUMIFS('[6]白单流水  导入新模板'!$S:$S,'[6]白单流水  导入新模板'!$C:$C,$A$2,'[6]白单流水  导入新模板'!$AF:$AF,$C$244,'[6]白单流水  导入新模板'!$AB:$AB,LEFT(LEFT(X$3,4),4),'[6]白单流水  导入新模板'!$K:$K,$C266)</f>
        <v>0</v>
      </c>
      <c r="Y266" s="48">
        <f>SUMIFS('[6]白单流水  导入新模板'!$S:$S,'[6]白单流水  导入新模板'!$C:$C,$A$2,'[6]白单流水  导入新模板'!$AF:$AF,$C$244,'[6]白单流水  导入新模板'!$AB:$AB,LEFT(LEFT(Y$3,4),4),'[6]白单流水  导入新模板'!$K:$K,$C266)</f>
        <v>0</v>
      </c>
      <c r="Z266" s="48">
        <f>SUMIFS('[6]白单流水  导入新模板'!$S:$S,'[6]白单流水  导入新模板'!$C:$C,$A$2,'[6]白单流水  导入新模板'!$AF:$AF,$C$244,'[6]白单流水  导入新模板'!$AB:$AB,LEFT(LEFT(Z$3,4),4),'[6]白单流水  导入新模板'!$K:$K,$C266)</f>
        <v>0</v>
      </c>
      <c r="AA266" s="48">
        <f>SUMIFS('[6]白单流水  导入新模板'!$S:$S,'[6]白单流水  导入新模板'!$C:$C,$A$2,'[6]白单流水  导入新模板'!$AF:$AF,$C$244,'[6]白单流水  导入新模板'!$AB:$AB,LEFT(LEFT(AA$3,4),4),'[6]白单流水  导入新模板'!$K:$K,$C266)</f>
        <v>0</v>
      </c>
      <c r="AB266" s="48">
        <f>SUMIFS('[6]白单流水  导入新模板'!$S:$S,'[6]白单流水  导入新模板'!$C:$C,$A$2,'[6]白单流水  导入新模板'!$AF:$AF,$C$244,'[6]白单流水  导入新模板'!$AB:$AB,LEFT(LEFT(AB$3,4),4),'[6]白单流水  导入新模板'!$K:$K,$C266)</f>
        <v>0</v>
      </c>
      <c r="AC266" s="48">
        <f>SUMIFS('[6]白单流水  导入新模板'!$S:$S,'[6]白单流水  导入新模板'!$C:$C,$A$2,'[6]白单流水  导入新模板'!$AF:$AF,$C$244,'[6]白单流水  导入新模板'!$AB:$AB,LEFT(LEFT(AC$3,4),4),'[6]白单流水  导入新模板'!$K:$K,$C266)</f>
        <v>0</v>
      </c>
      <c r="AD266" s="52"/>
      <c r="AE266" s="53">
        <f>SUM(AH266:AS266)</f>
        <v>0</v>
      </c>
      <c r="AF266" s="54"/>
      <c r="AG266" s="55">
        <f>AD266-AE266-AF266</f>
        <v>0</v>
      </c>
      <c r="AH266" s="48">
        <f>SUMIFS('[6]白单流水  导入新模板'!$S:$S,'[6]白单流水  导入新模板'!$C:$C,$A$2,'[6]白单流水  导入新模板'!$AF:$AF,$C$244,'[6]白单流水  导入新模板'!$AA:$AA,AH$3,'[6]白单流水  导入新模板'!$K:$K,$C266)</f>
        <v>0</v>
      </c>
      <c r="AI266" s="48">
        <f>SUMIFS('[6]白单流水  导入新模板'!$S:$S,'[6]白单流水  导入新模板'!$C:$C,$A$2,'[6]白单流水  导入新模板'!$AF:$AF,$C$244,'[6]白单流水  导入新模板'!$AA:$AA,AI$3,'[6]白单流水  导入新模板'!$K:$K,$C266)</f>
        <v>0</v>
      </c>
      <c r="AJ266" s="48">
        <f>SUMIFS('[6]白单流水  导入新模板'!$S:$S,'[6]白单流水  导入新模板'!$C:$C,$A$2,'[6]白单流水  导入新模板'!$AF:$AF,$C$244,'[6]白单流水  导入新模板'!$AA:$AA,AJ$3,'[6]白单流水  导入新模板'!$K:$K,$C266)</f>
        <v>0</v>
      </c>
      <c r="AK266" s="48">
        <f>SUMIFS('[6]白单流水  导入新模板'!$S:$S,'[6]白单流水  导入新模板'!$C:$C,$A$2,'[6]白单流水  导入新模板'!$AF:$AF,$C$244,'[6]白单流水  导入新模板'!$AA:$AA,AK$3,'[6]白单流水  导入新模板'!$K:$K,$C266)</f>
        <v>0</v>
      </c>
      <c r="AL266" s="48">
        <f>SUMIFS('[6]白单流水  导入新模板'!$S:$S,'[6]白单流水  导入新模板'!$C:$C,$A$2,'[6]白单流水  导入新模板'!$AF:$AF,$C$244,'[6]白单流水  导入新模板'!$AA:$AA,AL$3,'[6]白单流水  导入新模板'!$K:$K,$C266)</f>
        <v>0</v>
      </c>
      <c r="AM266" s="48">
        <f>SUMIFS('[6]白单流水  导入新模板'!$S:$S,'[6]白单流水  导入新模板'!$C:$C,$A$2,'[6]白单流水  导入新模板'!$AF:$AF,$C$244,'[6]白单流水  导入新模板'!$AA:$AA,AM$3,'[6]白单流水  导入新模板'!$K:$K,$C266)</f>
        <v>0</v>
      </c>
      <c r="AN266" s="48">
        <f>SUMIFS('[6]白单流水  导入新模板'!$S:$S,'[6]白单流水  导入新模板'!$C:$C,$A$2,'[6]白单流水  导入新模板'!$AF:$AF,$C$244,'[6]白单流水  导入新模板'!$AA:$AA,AN$3,'[6]白单流水  导入新模板'!$K:$K,$C266)</f>
        <v>0</v>
      </c>
      <c r="AO266" s="48">
        <f>SUMIFS('[6]白单流水  导入新模板'!$S:$S,'[6]白单流水  导入新模板'!$C:$C,$A$2,'[6]白单流水  导入新模板'!$AF:$AF,$C$244,'[6]白单流水  导入新模板'!$AA:$AA,AO$3,'[6]白单流水  导入新模板'!$K:$K,$C266)</f>
        <v>0</v>
      </c>
      <c r="AP266" s="48">
        <f>SUMIFS('[6]白单流水  导入新模板'!$S:$S,'[6]白单流水  导入新模板'!$C:$C,$A$2,'[6]白单流水  导入新模板'!$AF:$AF,$C$244,'[6]白单流水  导入新模板'!$AA:$AA,AP$3,'[6]白单流水  导入新模板'!$K:$K,$C266)</f>
        <v>0</v>
      </c>
      <c r="AQ266" s="48">
        <f>SUMIFS('[6]白单流水  导入新模板'!$S:$S,'[6]白单流水  导入新模板'!$C:$C,$A$2,'[6]白单流水  导入新模板'!$AF:$AF,$C$244,'[6]白单流水  导入新模板'!$AA:$AA,AQ$3,'[6]白单流水  导入新模板'!$K:$K,$C266)</f>
        <v>0</v>
      </c>
      <c r="AR266" s="48">
        <f>SUMIFS('[6]白单流水  导入新模板'!$S:$S,'[6]白单流水  导入新模板'!$C:$C,$A$2,'[6]白单流水  导入新模板'!$AF:$AF,$C$244,'[6]白单流水  导入新模板'!$AA:$AA,AR$3,'[6]白单流水  导入新模板'!$K:$K,$C266)</f>
        <v>0</v>
      </c>
      <c r="AS266" s="48">
        <f>SUMIFS('[6]白单流水  导入新模板'!$S:$S,'[6]白单流水  导入新模板'!$C:$C,$A$2,'[6]白单流水  导入新模板'!$AF:$AF,$C$244,'[6]白单流水  导入新模板'!$AA:$AA,AS$3,'[6]白单流水  导入新模板'!$K:$K,$C266)</f>
        <v>0</v>
      </c>
      <c r="AT266" s="56"/>
    </row>
    <row r="267" ht="124.8" spans="1:47">
      <c r="A267" s="73"/>
      <c r="B267" s="62">
        <v>11</v>
      </c>
      <c r="C267" s="42" t="s">
        <v>100</v>
      </c>
      <c r="D267" s="43"/>
      <c r="E267" s="43"/>
      <c r="F267" s="63"/>
      <c r="G267" s="44"/>
      <c r="H267" s="44"/>
      <c r="I267" s="44"/>
      <c r="J267" s="44"/>
      <c r="K267" s="43"/>
      <c r="L267" s="43">
        <f>SUM(L268:L289)</f>
        <v>0</v>
      </c>
      <c r="M267" s="43">
        <f>SUM(M268:M289)</f>
        <v>0</v>
      </c>
      <c r="N267" s="43">
        <f>SUM(N268:N289)</f>
        <v>0</v>
      </c>
      <c r="O267" s="43">
        <f>SUM(O268:O289)</f>
        <v>0</v>
      </c>
      <c r="P267" s="43">
        <f>SUM(P268:P289)</f>
        <v>0</v>
      </c>
      <c r="Q267" s="43">
        <f>SUM(Q268:Q289)</f>
        <v>0</v>
      </c>
      <c r="R267" s="43">
        <f>SUM(R268:R289)</f>
        <v>0</v>
      </c>
      <c r="S267" s="43">
        <f>SUM(S268:S289)</f>
        <v>0</v>
      </c>
      <c r="T267" s="43">
        <f>SUM(T268:T289)</f>
        <v>0</v>
      </c>
      <c r="U267" s="43">
        <f>SUM(U268:U289)</f>
        <v>0</v>
      </c>
      <c r="V267" s="43">
        <f>SUM(V268:V289)</f>
        <v>0</v>
      </c>
      <c r="W267" s="43">
        <f>SUM(W268:W289)</f>
        <v>0</v>
      </c>
      <c r="X267" s="43">
        <f>SUM(X268:X289)</f>
        <v>1600</v>
      </c>
      <c r="Y267" s="43">
        <f>SUM(Y268:Y289)</f>
        <v>0</v>
      </c>
      <c r="Z267" s="43">
        <f>SUM(Z268:Z289)</f>
        <v>0</v>
      </c>
      <c r="AA267" s="43">
        <f>SUM(AA268:AA289)</f>
        <v>0</v>
      </c>
      <c r="AB267" s="43">
        <f>SUM(AB268:AB289)</f>
        <v>0</v>
      </c>
      <c r="AC267" s="43">
        <f>SUM(AC268:AC289)</f>
        <v>10000</v>
      </c>
      <c r="AD267" s="72"/>
      <c r="AE267" s="43">
        <f>SUM(AE268:AE289)</f>
        <v>1200</v>
      </c>
      <c r="AF267" s="43">
        <f>SUM(AF268:AF289)</f>
        <v>0</v>
      </c>
      <c r="AG267" s="43">
        <f>SUM(AG268:AG289)</f>
        <v>-1200</v>
      </c>
      <c r="AH267" s="43">
        <f>SUM(AH268:AH289)</f>
        <v>0</v>
      </c>
      <c r="AI267" s="43">
        <f>SUM(AI268:AI289)</f>
        <v>0</v>
      </c>
      <c r="AJ267" s="43">
        <f>SUM(AJ268:AJ289)</f>
        <v>0</v>
      </c>
      <c r="AK267" s="43">
        <f>SUM(AK268:AK289)</f>
        <v>0</v>
      </c>
      <c r="AL267" s="43">
        <f>SUM(AL268:AL289)</f>
        <v>0</v>
      </c>
      <c r="AM267" s="43">
        <f>SUM(AM268:AM289)</f>
        <v>0</v>
      </c>
      <c r="AN267" s="43">
        <f>SUM(AN268:AN289)</f>
        <v>0</v>
      </c>
      <c r="AO267" s="43">
        <f>SUM(AO268:AO289)</f>
        <v>0</v>
      </c>
      <c r="AP267" s="43">
        <f>SUM(AP268:AP289)</f>
        <v>0</v>
      </c>
      <c r="AQ267" s="43">
        <f>SUM(AQ268:AQ289)</f>
        <v>0</v>
      </c>
      <c r="AR267" s="43">
        <f>SUM(AR268:AR289)</f>
        <v>1200</v>
      </c>
      <c r="AS267" s="43">
        <f>SUM(AS268:AS289)</f>
        <v>0</v>
      </c>
      <c r="AT267" s="64"/>
      <c r="AU267" s="1">
        <f>X267+Y267+Z267+AA267+AB267+AC267+AE267</f>
        <v>12800</v>
      </c>
    </row>
    <row r="268" ht="15.6" spans="1:47">
      <c r="A268" s="41"/>
      <c r="B268" s="62"/>
      <c r="C268" s="65" t="s">
        <v>58</v>
      </c>
      <c r="D268" s="43"/>
      <c r="E268" s="43"/>
      <c r="F268" s="63"/>
      <c r="G268" s="44"/>
      <c r="H268" s="44"/>
      <c r="I268" s="51">
        <f t="array" ref="I268">SUMPRODUCT(('[6]白单流水  导入新模板'!$C:$C=$A$2)*('[6]白单流水  导入新模板'!$AF:$AF=LEFT(LEFT($C$267,4),5))*('[6]白单流水  导入新模板'!$K:$K="代收")*(ISNUMBER(FIND(LEFT($C268,4),'[6]白单流水  导入新模板'!$M:$M,1))),'[6]白单流水  导入新模板'!$S:$S)</f>
        <v>0</v>
      </c>
      <c r="J268" s="44"/>
      <c r="K268" s="43"/>
      <c r="L268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导入新模板'!$K:$K,$C268)</f>
        <v>0</v>
      </c>
      <c r="M268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导入新模板'!$K:$K,$C268)</f>
        <v>0</v>
      </c>
      <c r="N268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导入新模板'!$K:$K,$C268)</f>
        <v>0</v>
      </c>
      <c r="O268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导入新模板'!$K:$K,$C268)</f>
        <v>0</v>
      </c>
      <c r="P268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导入新模板'!$K:$K,$C268)</f>
        <v>0</v>
      </c>
      <c r="Q268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导入新模板'!$K:$K,$C268)</f>
        <v>0</v>
      </c>
      <c r="R268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导入新模板'!$K:$K,$C268)</f>
        <v>0</v>
      </c>
      <c r="S268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导入新模板'!$K:$K,$C268)</f>
        <v>0</v>
      </c>
      <c r="T268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导入新模板'!$K:$K,$C268)</f>
        <v>0</v>
      </c>
      <c r="U268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导入新模板'!$K:$K,$C268)</f>
        <v>0</v>
      </c>
      <c r="V268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导入新模板'!$K:$K,$C268)</f>
        <v>0</v>
      </c>
      <c r="W268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导入新模板'!$K:$K,$C268)</f>
        <v>0</v>
      </c>
      <c r="X268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导入新模板'!$K:$K,$C268)</f>
        <v>0</v>
      </c>
      <c r="Y268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导入新模板'!$K:$K,$C268)</f>
        <v>0</v>
      </c>
      <c r="Z268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导入新模板'!$K:$K,$C268)</f>
        <v>0</v>
      </c>
      <c r="AA268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导入新模板'!$K:$K,$C268)</f>
        <v>0</v>
      </c>
      <c r="AB268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导入新模板'!$K:$K,$C268)</f>
        <v>0</v>
      </c>
      <c r="AC268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导入新模板'!$K:$K,$C268)</f>
        <v>0</v>
      </c>
      <c r="AD268" s="72"/>
      <c r="AE268" s="53">
        <f>SUM(AH268:AS268)</f>
        <v>0</v>
      </c>
      <c r="AF268" s="54"/>
      <c r="AG268" s="55">
        <f>AD268-AE268-AF268</f>
        <v>0</v>
      </c>
      <c r="AH268" s="48">
        <f>SUMIFS('[6]白单流水  导入新模板'!$S:$S,'[6]白单流水  导入新模板'!$C:$C,$A$2,'[6]白单流水  导入新模板'!$AF:$AF,LEFT(LEFT($C$267,4),4),'[6]白单流水  导入新模板'!$AA:$AA,AH$3,'[6]白单流水  导入新模板'!$K:$K,$C268)</f>
        <v>0</v>
      </c>
      <c r="AI268" s="48">
        <f>SUMIFS('[6]白单流水  导入新模板'!$S:$S,'[6]白单流水  导入新模板'!$C:$C,$A$2,'[6]白单流水  导入新模板'!$AF:$AF,LEFT(LEFT($C$267,4),4),'[6]白单流水  导入新模板'!$AA:$AA,AI$3,'[6]白单流水  导入新模板'!$K:$K,$C268)</f>
        <v>0</v>
      </c>
      <c r="AJ268" s="48">
        <f>SUMIFS('[6]白单流水  导入新模板'!$S:$S,'[6]白单流水  导入新模板'!$C:$C,$A$2,'[6]白单流水  导入新模板'!$AF:$AF,LEFT(LEFT($C$267,4),4),'[6]白单流水  导入新模板'!$AA:$AA,AJ$3,'[6]白单流水  导入新模板'!$K:$K,$C268)</f>
        <v>0</v>
      </c>
      <c r="AK268" s="48">
        <f>SUMIFS('[6]白单流水  导入新模板'!$S:$S,'[6]白单流水  导入新模板'!$C:$C,$A$2,'[6]白单流水  导入新模板'!$AF:$AF,LEFT(LEFT($C$267,4),4),'[6]白单流水  导入新模板'!$AA:$AA,AK$3,'[6]白单流水  导入新模板'!$K:$K,$C268)</f>
        <v>0</v>
      </c>
      <c r="AL268" s="48">
        <f>SUMIFS('[6]白单流水  导入新模板'!$S:$S,'[6]白单流水  导入新模板'!$C:$C,$A$2,'[6]白单流水  导入新模板'!$AF:$AF,LEFT(LEFT($C$267,4),4),'[6]白单流水  导入新模板'!$AA:$AA,AL$3,'[6]白单流水  导入新模板'!$K:$K,$C268)</f>
        <v>0</v>
      </c>
      <c r="AM268" s="48">
        <f>SUMIFS('[6]白单流水  导入新模板'!$S:$S,'[6]白单流水  导入新模板'!$C:$C,$A$2,'[6]白单流水  导入新模板'!$AF:$AF,LEFT(LEFT($C$267,4),4),'[6]白单流水  导入新模板'!$AA:$AA,AM$3,'[6]白单流水  导入新模板'!$K:$K,$C268)</f>
        <v>0</v>
      </c>
      <c r="AN268" s="48">
        <f>SUMIFS('[6]白单流水  导入新模板'!$S:$S,'[6]白单流水  导入新模板'!$C:$C,$A$2,'[6]白单流水  导入新模板'!$AF:$AF,LEFT(LEFT($C$267,4),4),'[6]白单流水  导入新模板'!$AA:$AA,AN$3,'[6]白单流水  导入新模板'!$K:$K,$C268)</f>
        <v>0</v>
      </c>
      <c r="AO268" s="48">
        <f>SUMIFS('[6]白单流水  导入新模板'!$S:$S,'[6]白单流水  导入新模板'!$C:$C,$A$2,'[6]白单流水  导入新模板'!$AF:$AF,LEFT(LEFT($C$267,4),4),'[6]白单流水  导入新模板'!$AA:$AA,AO$3,'[6]白单流水  导入新模板'!$K:$K,$C268)</f>
        <v>0</v>
      </c>
      <c r="AP268" s="48">
        <f>SUMIFS('[6]白单流水  导入新模板'!$S:$S,'[6]白单流水  导入新模板'!$C:$C,$A$2,'[6]白单流水  导入新模板'!$AF:$AF,LEFT(LEFT($C$267,4),4),'[6]白单流水  导入新模板'!$AA:$AA,AP$3,'[6]白单流水  导入新模板'!$K:$K,$C268)</f>
        <v>0</v>
      </c>
      <c r="AQ268" s="48">
        <f>SUMIFS('[6]白单流水  导入新模板'!$S:$S,'[6]白单流水  导入新模板'!$C:$C,$A$2,'[6]白单流水  导入新模板'!$AF:$AF,LEFT(LEFT($C$267,4),4),'[6]白单流水  导入新模板'!$AA:$AA,AQ$3,'[6]白单流水  导入新模板'!$K:$K,$C268)</f>
        <v>0</v>
      </c>
      <c r="AR268" s="48">
        <f>SUMIFS('[6]白单流水  导入新模板'!$S:$S,'[6]白单流水  导入新模板'!$C:$C,$A$2,'[6]白单流水  导入新模板'!$AF:$AF,LEFT(LEFT($C$267,4),4),'[6]白单流水  导入新模板'!$AA:$AA,AR$3,'[6]白单流水  导入新模板'!$K:$K,$C268)</f>
        <v>0</v>
      </c>
      <c r="AS268" s="48">
        <f>SUMIFS('[6]白单流水  导入新模板'!$S:$S,'[6]白单流水  导入新模板'!$C:$C,$A$2,'[6]白单流水  导入新模板'!$AF:$AF,LEFT(LEFT($C$267,4),4),'[6]白单流水  导入新模板'!$AA:$AA,AS$3,'[6]白单流水  导入新模板'!$K:$K,$C268)</f>
        <v>0</v>
      </c>
      <c r="AT268" s="64"/>
    </row>
    <row r="269" ht="15.6" spans="1:47">
      <c r="A269" s="41"/>
      <c r="B269" s="62"/>
      <c r="C269" s="65" t="s">
        <v>59</v>
      </c>
      <c r="D269" s="43"/>
      <c r="E269" s="43"/>
      <c r="F269" s="63"/>
      <c r="G269" s="44"/>
      <c r="H269" s="44"/>
      <c r="I269" s="51">
        <f t="array" ref="I269">SUMPRODUCT(('[6]白单流水  导入新模板'!$C:$C=$A$2)*('[6]白单流水  导入新模板'!$AF:$AF=LEFT(LEFT($C$267,4),5))*('[6]白单流水  导入新模板'!$K:$K="代收")*(ISNUMBER(FIND(LEFT($C269,4),'[6]白单流水  导入新模板'!$M:$M,1))),'[6]白单流水  导入新模板'!$S:$S)</f>
        <v>0</v>
      </c>
      <c r="J269" s="44"/>
      <c r="K269" s="43"/>
      <c r="L269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导入新模板'!$K:$K,$C269)</f>
        <v>0</v>
      </c>
      <c r="M269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导入新模板'!$K:$K,$C269)</f>
        <v>0</v>
      </c>
      <c r="N269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导入新模板'!$K:$K,$C269)</f>
        <v>0</v>
      </c>
      <c r="O269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导入新模板'!$K:$K,$C269)</f>
        <v>0</v>
      </c>
      <c r="P269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导入新模板'!$K:$K,$C269)</f>
        <v>0</v>
      </c>
      <c r="Q269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导入新模板'!$K:$K,$C269)</f>
        <v>0</v>
      </c>
      <c r="R269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导入新模板'!$K:$K,$C269)</f>
        <v>0</v>
      </c>
      <c r="S269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导入新模板'!$K:$K,$C269)</f>
        <v>0</v>
      </c>
      <c r="T269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导入新模板'!$K:$K,$C269)</f>
        <v>0</v>
      </c>
      <c r="U269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导入新模板'!$K:$K,$C269)</f>
        <v>0</v>
      </c>
      <c r="V269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导入新模板'!$K:$K,$C269)</f>
        <v>0</v>
      </c>
      <c r="W269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导入新模板'!$K:$K,$C269)</f>
        <v>0</v>
      </c>
      <c r="X269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导入新模板'!$K:$K,$C269)</f>
        <v>0</v>
      </c>
      <c r="Y269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导入新模板'!$K:$K,$C269)</f>
        <v>0</v>
      </c>
      <c r="Z269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导入新模板'!$K:$K,$C269)</f>
        <v>0</v>
      </c>
      <c r="AA269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导入新模板'!$K:$K,$C269)</f>
        <v>0</v>
      </c>
      <c r="AB269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导入新模板'!$K:$K,$C269)</f>
        <v>0</v>
      </c>
      <c r="AC269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导入新模板'!$K:$K,$C269)</f>
        <v>0</v>
      </c>
      <c r="AD269" s="72"/>
      <c r="AE269" s="53">
        <f>SUM(AH269:AS269)</f>
        <v>0</v>
      </c>
      <c r="AF269" s="54"/>
      <c r="AG269" s="55">
        <f>AD269-AE269-AF269</f>
        <v>0</v>
      </c>
      <c r="AH269" s="48">
        <f>SUMIFS('[6]白单流水  导入新模板'!$S:$S,'[6]白单流水  导入新模板'!$C:$C,$A$2,'[6]白单流水  导入新模板'!$AF:$AF,LEFT(LEFT($C$267,4),4),'[6]白单流水  导入新模板'!$AA:$AA,AH$3,'[6]白单流水  导入新模板'!$K:$K,$C269)</f>
        <v>0</v>
      </c>
      <c r="AI269" s="48">
        <f>SUMIFS('[6]白单流水  导入新模板'!$S:$S,'[6]白单流水  导入新模板'!$C:$C,$A$2,'[6]白单流水  导入新模板'!$AF:$AF,LEFT(LEFT($C$267,4),4),'[6]白单流水  导入新模板'!$AA:$AA,AI$3,'[6]白单流水  导入新模板'!$K:$K,$C269)</f>
        <v>0</v>
      </c>
      <c r="AJ269" s="48">
        <f>SUMIFS('[6]白单流水  导入新模板'!$S:$S,'[6]白单流水  导入新模板'!$C:$C,$A$2,'[6]白单流水  导入新模板'!$AF:$AF,LEFT(LEFT($C$267,4),4),'[6]白单流水  导入新模板'!$AA:$AA,AJ$3,'[6]白单流水  导入新模板'!$K:$K,$C269)</f>
        <v>0</v>
      </c>
      <c r="AK269" s="48">
        <f>SUMIFS('[6]白单流水  导入新模板'!$S:$S,'[6]白单流水  导入新模板'!$C:$C,$A$2,'[6]白单流水  导入新模板'!$AF:$AF,LEFT(LEFT($C$267,4),4),'[6]白单流水  导入新模板'!$AA:$AA,AK$3,'[6]白单流水  导入新模板'!$K:$K,$C269)</f>
        <v>0</v>
      </c>
      <c r="AL269" s="48">
        <f>SUMIFS('[6]白单流水  导入新模板'!$S:$S,'[6]白单流水  导入新模板'!$C:$C,$A$2,'[6]白单流水  导入新模板'!$AF:$AF,LEFT(LEFT($C$267,4),4),'[6]白单流水  导入新模板'!$AA:$AA,AL$3,'[6]白单流水  导入新模板'!$K:$K,$C269)</f>
        <v>0</v>
      </c>
      <c r="AM269" s="48">
        <f>SUMIFS('[6]白单流水  导入新模板'!$S:$S,'[6]白单流水  导入新模板'!$C:$C,$A$2,'[6]白单流水  导入新模板'!$AF:$AF,LEFT(LEFT($C$267,4),4),'[6]白单流水  导入新模板'!$AA:$AA,AM$3,'[6]白单流水  导入新模板'!$K:$K,$C269)</f>
        <v>0</v>
      </c>
      <c r="AN269" s="48">
        <f>SUMIFS('[6]白单流水  导入新模板'!$S:$S,'[6]白单流水  导入新模板'!$C:$C,$A$2,'[6]白单流水  导入新模板'!$AF:$AF,LEFT(LEFT($C$267,4),4),'[6]白单流水  导入新模板'!$AA:$AA,AN$3,'[6]白单流水  导入新模板'!$K:$K,$C269)</f>
        <v>0</v>
      </c>
      <c r="AO269" s="48">
        <f>SUMIFS('[6]白单流水  导入新模板'!$S:$S,'[6]白单流水  导入新模板'!$C:$C,$A$2,'[6]白单流水  导入新模板'!$AF:$AF,LEFT(LEFT($C$267,4),4),'[6]白单流水  导入新模板'!$AA:$AA,AO$3,'[6]白单流水  导入新模板'!$K:$K,$C269)</f>
        <v>0</v>
      </c>
      <c r="AP269" s="48">
        <f>SUMIFS('[6]白单流水  导入新模板'!$S:$S,'[6]白单流水  导入新模板'!$C:$C,$A$2,'[6]白单流水  导入新模板'!$AF:$AF,LEFT(LEFT($C$267,4),4),'[6]白单流水  导入新模板'!$AA:$AA,AP$3,'[6]白单流水  导入新模板'!$K:$K,$C269)</f>
        <v>0</v>
      </c>
      <c r="AQ269" s="48">
        <f>SUMIFS('[6]白单流水  导入新模板'!$S:$S,'[6]白单流水  导入新模板'!$C:$C,$A$2,'[6]白单流水  导入新模板'!$AF:$AF,LEFT(LEFT($C$267,4),4),'[6]白单流水  导入新模板'!$AA:$AA,AQ$3,'[6]白单流水  导入新模板'!$K:$K,$C269)</f>
        <v>0</v>
      </c>
      <c r="AR269" s="48">
        <f>SUMIFS('[6]白单流水  导入新模板'!$S:$S,'[6]白单流水  导入新模板'!$C:$C,$A$2,'[6]白单流水  导入新模板'!$AF:$AF,LEFT(LEFT($C$267,4),4),'[6]白单流水  导入新模板'!$AA:$AA,AR$3,'[6]白单流水  导入新模板'!$K:$K,$C269)</f>
        <v>0</v>
      </c>
      <c r="AS269" s="48">
        <f>SUMIFS('[6]白单流水  导入新模板'!$S:$S,'[6]白单流水  导入新模板'!$C:$C,$A$2,'[6]白单流水  导入新模板'!$AF:$AF,LEFT(LEFT($C$267,4),4),'[6]白单流水  导入新模板'!$AA:$AA,AS$3,'[6]白单流水  导入新模板'!$K:$K,$C269)</f>
        <v>0</v>
      </c>
      <c r="AT269" s="64"/>
    </row>
    <row r="270" ht="15.6" spans="1:47">
      <c r="A270" s="41"/>
      <c r="B270" s="62"/>
      <c r="C270" s="65" t="s">
        <v>60</v>
      </c>
      <c r="D270" s="43"/>
      <c r="E270" s="43"/>
      <c r="F270" s="63"/>
      <c r="G270" s="44"/>
      <c r="H270" s="44"/>
      <c r="I270" s="51">
        <f t="array" ref="I270">SUMPRODUCT(('[6]白单流水  导入新模板'!$C:$C=$A$2)*('[6]白单流水  导入新模板'!$AF:$AF=LEFT(LEFT($C$267,4),5))*('[6]白单流水  导入新模板'!$K:$K="代收")*(ISNUMBER(FIND(LEFT($C270,4),'[6]白单流水  导入新模板'!$M:$M,1))),'[6]白单流水  导入新模板'!$S:$S)</f>
        <v>0</v>
      </c>
      <c r="J270" s="44"/>
      <c r="K270" s="43"/>
      <c r="L270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导入新模板'!$K:$K,$C270)</f>
        <v>0</v>
      </c>
      <c r="M270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导入新模板'!$K:$K,$C270)</f>
        <v>0</v>
      </c>
      <c r="N270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导入新模板'!$K:$K,$C270)</f>
        <v>0</v>
      </c>
      <c r="O270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导入新模板'!$K:$K,$C270)</f>
        <v>0</v>
      </c>
      <c r="P270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导入新模板'!$K:$K,$C270)</f>
        <v>0</v>
      </c>
      <c r="Q270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导入新模板'!$K:$K,$C270)</f>
        <v>0</v>
      </c>
      <c r="R270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导入新模板'!$K:$K,$C270)</f>
        <v>0</v>
      </c>
      <c r="S270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导入新模板'!$K:$K,$C270)</f>
        <v>0</v>
      </c>
      <c r="T270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导入新模板'!$K:$K,$C270)</f>
        <v>0</v>
      </c>
      <c r="U270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导入新模板'!$K:$K,$C270)</f>
        <v>0</v>
      </c>
      <c r="V270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导入新模板'!$K:$K,$C270)</f>
        <v>0</v>
      </c>
      <c r="W270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导入新模板'!$K:$K,$C270)</f>
        <v>0</v>
      </c>
      <c r="X270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导入新模板'!$K:$K,$C270)</f>
        <v>0</v>
      </c>
      <c r="Y270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导入新模板'!$K:$K,$C270)</f>
        <v>0</v>
      </c>
      <c r="Z270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导入新模板'!$K:$K,$C270)</f>
        <v>0</v>
      </c>
      <c r="AA270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导入新模板'!$K:$K,$C270)</f>
        <v>0</v>
      </c>
      <c r="AB270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导入新模板'!$K:$K,$C270)</f>
        <v>0</v>
      </c>
      <c r="AC270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导入新模板'!$K:$K,$C270)</f>
        <v>0</v>
      </c>
      <c r="AD270" s="72"/>
      <c r="AE270" s="53">
        <f>SUM(AH270:AS270)</f>
        <v>0</v>
      </c>
      <c r="AF270" s="54"/>
      <c r="AG270" s="55">
        <f>AD270-AE270-AF270</f>
        <v>0</v>
      </c>
      <c r="AH270" s="48">
        <f>SUMIFS('[6]白单流水  导入新模板'!$S:$S,'[6]白单流水  导入新模板'!$C:$C,$A$2,'[6]白单流水  导入新模板'!$AF:$AF,LEFT(LEFT($C$267,4),4),'[6]白单流水  导入新模板'!$AA:$AA,AH$3,'[6]白单流水  导入新模板'!$K:$K,$C270)</f>
        <v>0</v>
      </c>
      <c r="AI270" s="48">
        <f>SUMIFS('[6]白单流水  导入新模板'!$S:$S,'[6]白单流水  导入新模板'!$C:$C,$A$2,'[6]白单流水  导入新模板'!$AF:$AF,LEFT(LEFT($C$267,4),4),'[6]白单流水  导入新模板'!$AA:$AA,AI$3,'[6]白单流水  导入新模板'!$K:$K,$C270)</f>
        <v>0</v>
      </c>
      <c r="AJ270" s="48">
        <f>SUMIFS('[6]白单流水  导入新模板'!$S:$S,'[6]白单流水  导入新模板'!$C:$C,$A$2,'[6]白单流水  导入新模板'!$AF:$AF,LEFT(LEFT($C$267,4),4),'[6]白单流水  导入新模板'!$AA:$AA,AJ$3,'[6]白单流水  导入新模板'!$K:$K,$C270)</f>
        <v>0</v>
      </c>
      <c r="AK270" s="48">
        <f>SUMIFS('[6]白单流水  导入新模板'!$S:$S,'[6]白单流水  导入新模板'!$C:$C,$A$2,'[6]白单流水  导入新模板'!$AF:$AF,LEFT(LEFT($C$267,4),4),'[6]白单流水  导入新模板'!$AA:$AA,AK$3,'[6]白单流水  导入新模板'!$K:$K,$C270)</f>
        <v>0</v>
      </c>
      <c r="AL270" s="48">
        <f>SUMIFS('[6]白单流水  导入新模板'!$S:$S,'[6]白单流水  导入新模板'!$C:$C,$A$2,'[6]白单流水  导入新模板'!$AF:$AF,LEFT(LEFT($C$267,4),4),'[6]白单流水  导入新模板'!$AA:$AA,AL$3,'[6]白单流水  导入新模板'!$K:$K,$C270)</f>
        <v>0</v>
      </c>
      <c r="AM270" s="48">
        <f>SUMIFS('[6]白单流水  导入新模板'!$S:$S,'[6]白单流水  导入新模板'!$C:$C,$A$2,'[6]白单流水  导入新模板'!$AF:$AF,LEFT(LEFT($C$267,4),4),'[6]白单流水  导入新模板'!$AA:$AA,AM$3,'[6]白单流水  导入新模板'!$K:$K,$C270)</f>
        <v>0</v>
      </c>
      <c r="AN270" s="48">
        <f>SUMIFS('[6]白单流水  导入新模板'!$S:$S,'[6]白单流水  导入新模板'!$C:$C,$A$2,'[6]白单流水  导入新模板'!$AF:$AF,LEFT(LEFT($C$267,4),4),'[6]白单流水  导入新模板'!$AA:$AA,AN$3,'[6]白单流水  导入新模板'!$K:$K,$C270)</f>
        <v>0</v>
      </c>
      <c r="AO270" s="48">
        <f>SUMIFS('[6]白单流水  导入新模板'!$S:$S,'[6]白单流水  导入新模板'!$C:$C,$A$2,'[6]白单流水  导入新模板'!$AF:$AF,LEFT(LEFT($C$267,4),4),'[6]白单流水  导入新模板'!$AA:$AA,AO$3,'[6]白单流水  导入新模板'!$K:$K,$C270)</f>
        <v>0</v>
      </c>
      <c r="AP270" s="48">
        <f>SUMIFS('[6]白单流水  导入新模板'!$S:$S,'[6]白单流水  导入新模板'!$C:$C,$A$2,'[6]白单流水  导入新模板'!$AF:$AF,LEFT(LEFT($C$267,4),4),'[6]白单流水  导入新模板'!$AA:$AA,AP$3,'[6]白单流水  导入新模板'!$K:$K,$C270)</f>
        <v>0</v>
      </c>
      <c r="AQ270" s="48">
        <f>SUMIFS('[6]白单流水  导入新模板'!$S:$S,'[6]白单流水  导入新模板'!$C:$C,$A$2,'[6]白单流水  导入新模板'!$AF:$AF,LEFT(LEFT($C$267,4),4),'[6]白单流水  导入新模板'!$AA:$AA,AQ$3,'[6]白单流水  导入新模板'!$K:$K,$C270)</f>
        <v>0</v>
      </c>
      <c r="AR270" s="48">
        <f>SUMIFS('[6]白单流水  导入新模板'!$S:$S,'[6]白单流水  导入新模板'!$C:$C,$A$2,'[6]白单流水  导入新模板'!$AF:$AF,LEFT(LEFT($C$267,4),4),'[6]白单流水  导入新模板'!$AA:$AA,AR$3,'[6]白单流水  导入新模板'!$K:$K,$C270)</f>
        <v>0</v>
      </c>
      <c r="AS270" s="48">
        <f>SUMIFS('[6]白单流水  导入新模板'!$S:$S,'[6]白单流水  导入新模板'!$C:$C,$A$2,'[6]白单流水  导入新模板'!$AF:$AF,LEFT(LEFT($C$267,4),4),'[6]白单流水  导入新模板'!$AA:$AA,AS$3,'[6]白单流水  导入新模板'!$K:$K,$C270)</f>
        <v>0</v>
      </c>
      <c r="AT270" s="64"/>
    </row>
    <row r="271" ht="15.6" spans="1:47">
      <c r="A271" s="41"/>
      <c r="B271" s="62"/>
      <c r="C271" s="65" t="s">
        <v>61</v>
      </c>
      <c r="D271" s="43"/>
      <c r="E271" s="43"/>
      <c r="F271" s="63"/>
      <c r="G271" s="44"/>
      <c r="H271" s="44"/>
      <c r="I271" s="51">
        <f t="array" ref="I271">SUMPRODUCT(('[6]白单流水  导入新模板'!$C:$C=$A$2)*('[6]白单流水  导入新模板'!$AF:$AF=LEFT(LEFT($C$267,4),5))*('[6]白单流水  导入新模板'!$K:$K="代收")*(ISNUMBER(FIND(LEFT($C271,4),'[6]白单流水  导入新模板'!$M:$M,1))),'[6]白单流水  导入新模板'!$S:$S)</f>
        <v>0</v>
      </c>
      <c r="J271" s="44"/>
      <c r="K271" s="43"/>
      <c r="L271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导入新模板'!$K:$K,$C271)</f>
        <v>0</v>
      </c>
      <c r="M271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导入新模板'!$K:$K,$C271)</f>
        <v>0</v>
      </c>
      <c r="N271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导入新模板'!$K:$K,$C271)</f>
        <v>0</v>
      </c>
      <c r="O271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导入新模板'!$K:$K,$C271)</f>
        <v>0</v>
      </c>
      <c r="P271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导入新模板'!$K:$K,$C271)</f>
        <v>0</v>
      </c>
      <c r="Q271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导入新模板'!$K:$K,$C271)</f>
        <v>0</v>
      </c>
      <c r="R271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导入新模板'!$K:$K,$C271)</f>
        <v>0</v>
      </c>
      <c r="S271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导入新模板'!$K:$K,$C271)</f>
        <v>0</v>
      </c>
      <c r="T271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导入新模板'!$K:$K,$C271)</f>
        <v>0</v>
      </c>
      <c r="U271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导入新模板'!$K:$K,$C271)</f>
        <v>0</v>
      </c>
      <c r="V271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导入新模板'!$K:$K,$C271)</f>
        <v>0</v>
      </c>
      <c r="W271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导入新模板'!$K:$K,$C271)</f>
        <v>0</v>
      </c>
      <c r="X271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导入新模板'!$K:$K,$C271)</f>
        <v>0</v>
      </c>
      <c r="Y271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导入新模板'!$K:$K,$C271)</f>
        <v>0</v>
      </c>
      <c r="Z271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导入新模板'!$K:$K,$C271)</f>
        <v>0</v>
      </c>
      <c r="AA271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导入新模板'!$K:$K,$C271)</f>
        <v>0</v>
      </c>
      <c r="AB271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导入新模板'!$K:$K,$C271)</f>
        <v>0</v>
      </c>
      <c r="AC271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导入新模板'!$K:$K,$C271)</f>
        <v>0</v>
      </c>
      <c r="AD271" s="72"/>
      <c r="AE271" s="53">
        <f>SUM(AH271:AS271)</f>
        <v>0</v>
      </c>
      <c r="AF271" s="54"/>
      <c r="AG271" s="55">
        <f>AD271-AE271-AF271</f>
        <v>0</v>
      </c>
      <c r="AH271" s="48">
        <f>SUMIFS('[6]白单流水  导入新模板'!$S:$S,'[6]白单流水  导入新模板'!$C:$C,$A$2,'[6]白单流水  导入新模板'!$AF:$AF,LEFT(LEFT($C$267,4),4),'[6]白单流水  导入新模板'!$AA:$AA,AH$3,'[6]白单流水  导入新模板'!$K:$K,$C271)</f>
        <v>0</v>
      </c>
      <c r="AI271" s="48">
        <f>SUMIFS('[6]白单流水  导入新模板'!$S:$S,'[6]白单流水  导入新模板'!$C:$C,$A$2,'[6]白单流水  导入新模板'!$AF:$AF,LEFT(LEFT($C$267,4),4),'[6]白单流水  导入新模板'!$AA:$AA,AI$3,'[6]白单流水  导入新模板'!$K:$K,$C271)</f>
        <v>0</v>
      </c>
      <c r="AJ271" s="48">
        <f>SUMIFS('[6]白单流水  导入新模板'!$S:$S,'[6]白单流水  导入新模板'!$C:$C,$A$2,'[6]白单流水  导入新模板'!$AF:$AF,LEFT(LEFT($C$267,4),4),'[6]白单流水  导入新模板'!$AA:$AA,AJ$3,'[6]白单流水  导入新模板'!$K:$K,$C271)</f>
        <v>0</v>
      </c>
      <c r="AK271" s="48">
        <f>SUMIFS('[6]白单流水  导入新模板'!$S:$S,'[6]白单流水  导入新模板'!$C:$C,$A$2,'[6]白单流水  导入新模板'!$AF:$AF,LEFT(LEFT($C$267,4),4),'[6]白单流水  导入新模板'!$AA:$AA,AK$3,'[6]白单流水  导入新模板'!$K:$K,$C271)</f>
        <v>0</v>
      </c>
      <c r="AL271" s="48">
        <f>SUMIFS('[6]白单流水  导入新模板'!$S:$S,'[6]白单流水  导入新模板'!$C:$C,$A$2,'[6]白单流水  导入新模板'!$AF:$AF,LEFT(LEFT($C$267,4),4),'[6]白单流水  导入新模板'!$AA:$AA,AL$3,'[6]白单流水  导入新模板'!$K:$K,$C271)</f>
        <v>0</v>
      </c>
      <c r="AM271" s="48">
        <f>SUMIFS('[6]白单流水  导入新模板'!$S:$S,'[6]白单流水  导入新模板'!$C:$C,$A$2,'[6]白单流水  导入新模板'!$AF:$AF,LEFT(LEFT($C$267,4),4),'[6]白单流水  导入新模板'!$AA:$AA,AM$3,'[6]白单流水  导入新模板'!$K:$K,$C271)</f>
        <v>0</v>
      </c>
      <c r="AN271" s="48">
        <f>SUMIFS('[6]白单流水  导入新模板'!$S:$S,'[6]白单流水  导入新模板'!$C:$C,$A$2,'[6]白单流水  导入新模板'!$AF:$AF,LEFT(LEFT($C$267,4),4),'[6]白单流水  导入新模板'!$AA:$AA,AN$3,'[6]白单流水  导入新模板'!$K:$K,$C271)</f>
        <v>0</v>
      </c>
      <c r="AO271" s="48">
        <f>SUMIFS('[6]白单流水  导入新模板'!$S:$S,'[6]白单流水  导入新模板'!$C:$C,$A$2,'[6]白单流水  导入新模板'!$AF:$AF,LEFT(LEFT($C$267,4),4),'[6]白单流水  导入新模板'!$AA:$AA,AO$3,'[6]白单流水  导入新模板'!$K:$K,$C271)</f>
        <v>0</v>
      </c>
      <c r="AP271" s="48">
        <f>SUMIFS('[6]白单流水  导入新模板'!$S:$S,'[6]白单流水  导入新模板'!$C:$C,$A$2,'[6]白单流水  导入新模板'!$AF:$AF,LEFT(LEFT($C$267,4),4),'[6]白单流水  导入新模板'!$AA:$AA,AP$3,'[6]白单流水  导入新模板'!$K:$K,$C271)</f>
        <v>0</v>
      </c>
      <c r="AQ271" s="48">
        <f>SUMIFS('[6]白单流水  导入新模板'!$S:$S,'[6]白单流水  导入新模板'!$C:$C,$A$2,'[6]白单流水  导入新模板'!$AF:$AF,LEFT(LEFT($C$267,4),4),'[6]白单流水  导入新模板'!$AA:$AA,AQ$3,'[6]白单流水  导入新模板'!$K:$K,$C271)</f>
        <v>0</v>
      </c>
      <c r="AR271" s="48">
        <f>SUMIFS('[6]白单流水  导入新模板'!$S:$S,'[6]白单流水  导入新模板'!$C:$C,$A$2,'[6]白单流水  导入新模板'!$AF:$AF,LEFT(LEFT($C$267,4),4),'[6]白单流水  导入新模板'!$AA:$AA,AR$3,'[6]白单流水  导入新模板'!$K:$K,$C271)</f>
        <v>0</v>
      </c>
      <c r="AS271" s="48">
        <f>SUMIFS('[6]白单流水  导入新模板'!$S:$S,'[6]白单流水  导入新模板'!$C:$C,$A$2,'[6]白单流水  导入新模板'!$AF:$AF,LEFT(LEFT($C$267,4),4),'[6]白单流水  导入新模板'!$AA:$AA,AS$3,'[6]白单流水  导入新模板'!$K:$K,$C271)</f>
        <v>0</v>
      </c>
      <c r="AT271" s="64"/>
    </row>
    <row r="272" ht="15.6" spans="1:47">
      <c r="A272" s="73"/>
      <c r="B272" s="62"/>
      <c r="C272" s="65" t="s">
        <v>62</v>
      </c>
      <c r="D272" s="66"/>
      <c r="E272" s="66"/>
      <c r="F272" s="67"/>
      <c r="G272" s="68"/>
      <c r="H272" s="68"/>
      <c r="I272" s="51">
        <f t="array" ref="I272">SUMPRODUCT(('[6]白单流水  导入新模板'!$C:$C=$A$2)*('[6]白单流水  导入新模板'!$AF:$AF=LEFT(LEFT($C$267,4),5))*('[6]白单流水  导入新模板'!$K:$K="代收")*(ISNUMBER(FIND(LEFT($C272,4),'[6]白单流水  导入新模板'!$M:$M,1))),'[6]白单流水  导入新模板'!$S:$S)</f>
        <v>0</v>
      </c>
      <c r="J272" s="68"/>
      <c r="K272" s="66"/>
      <c r="L272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导入新模板'!$K:$K,$C272)</f>
        <v>0</v>
      </c>
      <c r="M272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导入新模板'!$K:$K,$C272)</f>
        <v>0</v>
      </c>
      <c r="N272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导入新模板'!$K:$K,$C272)</f>
        <v>0</v>
      </c>
      <c r="O272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导入新模板'!$K:$K,$C272)</f>
        <v>0</v>
      </c>
      <c r="P272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导入新模板'!$K:$K,$C272)</f>
        <v>0</v>
      </c>
      <c r="Q272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导入新模板'!$K:$K,$C272)</f>
        <v>0</v>
      </c>
      <c r="R272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导入新模板'!$K:$K,$C272)</f>
        <v>0</v>
      </c>
      <c r="S272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导入新模板'!$K:$K,$C272)</f>
        <v>0</v>
      </c>
      <c r="T272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导入新模板'!$K:$K,$C272)</f>
        <v>0</v>
      </c>
      <c r="U272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导入新模板'!$K:$K,$C272)</f>
        <v>0</v>
      </c>
      <c r="V272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导入新模板'!$K:$K,$C272)</f>
        <v>0</v>
      </c>
      <c r="W272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导入新模板'!$K:$K,$C272)</f>
        <v>0</v>
      </c>
      <c r="X272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导入新模板'!$K:$K,$C272)</f>
        <v>0</v>
      </c>
      <c r="Y272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导入新模板'!$K:$K,$C272)</f>
        <v>0</v>
      </c>
      <c r="Z272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导入新模板'!$K:$K,$C272)</f>
        <v>0</v>
      </c>
      <c r="AA272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导入新模板'!$K:$K,$C272)</f>
        <v>0</v>
      </c>
      <c r="AB272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导入新模板'!$K:$K,$C272)</f>
        <v>0</v>
      </c>
      <c r="AC272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导入新模板'!$K:$K,$C272)</f>
        <v>0</v>
      </c>
      <c r="AD272" s="74"/>
      <c r="AE272" s="53">
        <f>SUM(AH272:AS272)</f>
        <v>0</v>
      </c>
      <c r="AF272" s="54"/>
      <c r="AG272" s="55">
        <f>AD272-AE272-AF272</f>
        <v>0</v>
      </c>
      <c r="AH272" s="48">
        <f>SUMIFS('[6]白单流水  导入新模板'!$S:$S,'[6]白单流水  导入新模板'!$C:$C,$A$2,'[6]白单流水  导入新模板'!$AF:$AF,LEFT(LEFT($C$267,4),4),'[6]白单流水  导入新模板'!$AA:$AA,AH$3,'[6]白单流水  导入新模板'!$K:$K,$C272)</f>
        <v>0</v>
      </c>
      <c r="AI272" s="48">
        <f>SUMIFS('[6]白单流水  导入新模板'!$S:$S,'[6]白单流水  导入新模板'!$C:$C,$A$2,'[6]白单流水  导入新模板'!$AF:$AF,LEFT(LEFT($C$267,4),4),'[6]白单流水  导入新模板'!$AA:$AA,AI$3,'[6]白单流水  导入新模板'!$K:$K,$C272)</f>
        <v>0</v>
      </c>
      <c r="AJ272" s="48">
        <f>SUMIFS('[6]白单流水  导入新模板'!$S:$S,'[6]白单流水  导入新模板'!$C:$C,$A$2,'[6]白单流水  导入新模板'!$AF:$AF,LEFT(LEFT($C$267,4),4),'[6]白单流水  导入新模板'!$AA:$AA,AJ$3,'[6]白单流水  导入新模板'!$K:$K,$C272)</f>
        <v>0</v>
      </c>
      <c r="AK272" s="48">
        <f>SUMIFS('[6]白单流水  导入新模板'!$S:$S,'[6]白单流水  导入新模板'!$C:$C,$A$2,'[6]白单流水  导入新模板'!$AF:$AF,LEFT(LEFT($C$267,4),4),'[6]白单流水  导入新模板'!$AA:$AA,AK$3,'[6]白单流水  导入新模板'!$K:$K,$C272)</f>
        <v>0</v>
      </c>
      <c r="AL272" s="48">
        <f>SUMIFS('[6]白单流水  导入新模板'!$S:$S,'[6]白单流水  导入新模板'!$C:$C,$A$2,'[6]白单流水  导入新模板'!$AF:$AF,LEFT(LEFT($C$267,4),4),'[6]白单流水  导入新模板'!$AA:$AA,AL$3,'[6]白单流水  导入新模板'!$K:$K,$C272)</f>
        <v>0</v>
      </c>
      <c r="AM272" s="48">
        <f>SUMIFS('[6]白单流水  导入新模板'!$S:$S,'[6]白单流水  导入新模板'!$C:$C,$A$2,'[6]白单流水  导入新模板'!$AF:$AF,LEFT(LEFT($C$267,4),4),'[6]白单流水  导入新模板'!$AA:$AA,AM$3,'[6]白单流水  导入新模板'!$K:$K,$C272)</f>
        <v>0</v>
      </c>
      <c r="AN272" s="48">
        <f>SUMIFS('[6]白单流水  导入新模板'!$S:$S,'[6]白单流水  导入新模板'!$C:$C,$A$2,'[6]白单流水  导入新模板'!$AF:$AF,LEFT(LEFT($C$267,4),4),'[6]白单流水  导入新模板'!$AA:$AA,AN$3,'[6]白单流水  导入新模板'!$K:$K,$C272)</f>
        <v>0</v>
      </c>
      <c r="AO272" s="48">
        <f>SUMIFS('[6]白单流水  导入新模板'!$S:$S,'[6]白单流水  导入新模板'!$C:$C,$A$2,'[6]白单流水  导入新模板'!$AF:$AF,LEFT(LEFT($C$267,4),4),'[6]白单流水  导入新模板'!$AA:$AA,AO$3,'[6]白单流水  导入新模板'!$K:$K,$C272)</f>
        <v>0</v>
      </c>
      <c r="AP272" s="48">
        <f>SUMIFS('[6]白单流水  导入新模板'!$S:$S,'[6]白单流水  导入新模板'!$C:$C,$A$2,'[6]白单流水  导入新模板'!$AF:$AF,LEFT(LEFT($C$267,4),4),'[6]白单流水  导入新模板'!$AA:$AA,AP$3,'[6]白单流水  导入新模板'!$K:$K,$C272)</f>
        <v>0</v>
      </c>
      <c r="AQ272" s="48">
        <f>SUMIFS('[6]白单流水  导入新模板'!$S:$S,'[6]白单流水  导入新模板'!$C:$C,$A$2,'[6]白单流水  导入新模板'!$AF:$AF,LEFT(LEFT($C$267,4),4),'[6]白单流水  导入新模板'!$AA:$AA,AQ$3,'[6]白单流水  导入新模板'!$K:$K,$C272)</f>
        <v>0</v>
      </c>
      <c r="AR272" s="48">
        <f>SUMIFS('[6]白单流水  导入新模板'!$S:$S,'[6]白单流水  导入新模板'!$C:$C,$A$2,'[6]白单流水  导入新模板'!$AF:$AF,LEFT(LEFT($C$267,4),4),'[6]白单流水  导入新模板'!$AA:$AA,AR$3,'[6]白单流水  导入新模板'!$K:$K,$C272)</f>
        <v>0</v>
      </c>
      <c r="AS272" s="48">
        <f>SUMIFS('[6]白单流水  导入新模板'!$S:$S,'[6]白单流水  导入新模板'!$C:$C,$A$2,'[6]白单流水  导入新模板'!$AF:$AF,LEFT(LEFT($C$267,4),4),'[6]白单流水  导入新模板'!$AA:$AA,AS$3,'[6]白单流水  导入新模板'!$K:$K,$C272)</f>
        <v>0</v>
      </c>
      <c r="AT272" s="69"/>
    </row>
    <row r="273" ht="15.6" spans="1:46">
      <c r="A273" s="41"/>
      <c r="B273" s="62"/>
      <c r="C273" s="65" t="s">
        <v>63</v>
      </c>
      <c r="D273" s="43"/>
      <c r="E273" s="43"/>
      <c r="F273" s="63"/>
      <c r="G273" s="44"/>
      <c r="H273" s="44"/>
      <c r="I273" s="51">
        <f t="array" ref="I273">SUMPRODUCT(('[6]白单流水  导入新模板'!$C:$C=$A$2)*('[6]白单流水  导入新模板'!$AF:$AF=LEFT(LEFT($C$267,4),5))*('[6]白单流水  导入新模板'!$K:$K="代收")*(ISNUMBER(FIND(LEFT($C273,4),'[6]白单流水  导入新模板'!$M:$M,1))),'[6]白单流水  导入新模板'!$S:$S)</f>
        <v>0</v>
      </c>
      <c r="J273" s="44"/>
      <c r="K273" s="43"/>
      <c r="L273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导入新模板'!$K:$K,$C273)</f>
        <v>0</v>
      </c>
      <c r="M273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导入新模板'!$K:$K,$C273)</f>
        <v>0</v>
      </c>
      <c r="N273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导入新模板'!$K:$K,$C273)</f>
        <v>0</v>
      </c>
      <c r="O273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导入新模板'!$K:$K,$C273)</f>
        <v>0</v>
      </c>
      <c r="P273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导入新模板'!$K:$K,$C273)</f>
        <v>0</v>
      </c>
      <c r="Q273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导入新模板'!$K:$K,$C273)</f>
        <v>0</v>
      </c>
      <c r="R273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导入新模板'!$K:$K,$C273)</f>
        <v>0</v>
      </c>
      <c r="S273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导入新模板'!$K:$K,$C273)</f>
        <v>0</v>
      </c>
      <c r="T273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导入新模板'!$K:$K,$C273)</f>
        <v>0</v>
      </c>
      <c r="U273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导入新模板'!$K:$K,$C273)</f>
        <v>0</v>
      </c>
      <c r="V273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导入新模板'!$K:$K,$C273)</f>
        <v>0</v>
      </c>
      <c r="W273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导入新模板'!$K:$K,$C273)</f>
        <v>0</v>
      </c>
      <c r="X273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导入新模板'!$K:$K,$C273)</f>
        <v>0</v>
      </c>
      <c r="Y273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导入新模板'!$K:$K,$C273)</f>
        <v>0</v>
      </c>
      <c r="Z273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导入新模板'!$K:$K,$C273)</f>
        <v>0</v>
      </c>
      <c r="AA273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导入新模板'!$K:$K,$C273)</f>
        <v>0</v>
      </c>
      <c r="AB273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导入新模板'!$K:$K,$C273)</f>
        <v>0</v>
      </c>
      <c r="AC273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导入新模板'!$K:$K,$C273)</f>
        <v>0</v>
      </c>
      <c r="AD273" s="72"/>
      <c r="AE273" s="53">
        <f>SUM(AH273:AS273)</f>
        <v>0</v>
      </c>
      <c r="AF273" s="54"/>
      <c r="AG273" s="55">
        <f>AD273-AE273-AF273</f>
        <v>0</v>
      </c>
      <c r="AH273" s="48">
        <f>SUMIFS('[6]白单流水  导入新模板'!$S:$S,'[6]白单流水  导入新模板'!$C:$C,$A$2,'[6]白单流水  导入新模板'!$AF:$AF,LEFT(LEFT($C$267,4),4),'[6]白单流水  导入新模板'!$AA:$AA,AH$3,'[6]白单流水  导入新模板'!$K:$K,$C273)</f>
        <v>0</v>
      </c>
      <c r="AI273" s="48">
        <f>SUMIFS('[6]白单流水  导入新模板'!$S:$S,'[6]白单流水  导入新模板'!$C:$C,$A$2,'[6]白单流水  导入新模板'!$AF:$AF,LEFT(LEFT($C$267,4),4),'[6]白单流水  导入新模板'!$AA:$AA,AI$3,'[6]白单流水  导入新模板'!$K:$K,$C273)</f>
        <v>0</v>
      </c>
      <c r="AJ273" s="48">
        <f>SUMIFS('[6]白单流水  导入新模板'!$S:$S,'[6]白单流水  导入新模板'!$C:$C,$A$2,'[6]白单流水  导入新模板'!$AF:$AF,LEFT(LEFT($C$267,4),4),'[6]白单流水  导入新模板'!$AA:$AA,AJ$3,'[6]白单流水  导入新模板'!$K:$K,$C273)</f>
        <v>0</v>
      </c>
      <c r="AK273" s="48">
        <f>SUMIFS('[6]白单流水  导入新模板'!$S:$S,'[6]白单流水  导入新模板'!$C:$C,$A$2,'[6]白单流水  导入新模板'!$AF:$AF,LEFT(LEFT($C$267,4),4),'[6]白单流水  导入新模板'!$AA:$AA,AK$3,'[6]白单流水  导入新模板'!$K:$K,$C273)</f>
        <v>0</v>
      </c>
      <c r="AL273" s="48">
        <f>SUMIFS('[6]白单流水  导入新模板'!$S:$S,'[6]白单流水  导入新模板'!$C:$C,$A$2,'[6]白单流水  导入新模板'!$AF:$AF,LEFT(LEFT($C$267,4),4),'[6]白单流水  导入新模板'!$AA:$AA,AL$3,'[6]白单流水  导入新模板'!$K:$K,$C273)</f>
        <v>0</v>
      </c>
      <c r="AM273" s="48">
        <f>SUMIFS('[6]白单流水  导入新模板'!$S:$S,'[6]白单流水  导入新模板'!$C:$C,$A$2,'[6]白单流水  导入新模板'!$AF:$AF,LEFT(LEFT($C$267,4),4),'[6]白单流水  导入新模板'!$AA:$AA,AM$3,'[6]白单流水  导入新模板'!$K:$K,$C273)</f>
        <v>0</v>
      </c>
      <c r="AN273" s="48">
        <f>SUMIFS('[6]白单流水  导入新模板'!$S:$S,'[6]白单流水  导入新模板'!$C:$C,$A$2,'[6]白单流水  导入新模板'!$AF:$AF,LEFT(LEFT($C$267,4),4),'[6]白单流水  导入新模板'!$AA:$AA,AN$3,'[6]白单流水  导入新模板'!$K:$K,$C273)</f>
        <v>0</v>
      </c>
      <c r="AO273" s="48">
        <f>SUMIFS('[6]白单流水  导入新模板'!$S:$S,'[6]白单流水  导入新模板'!$C:$C,$A$2,'[6]白单流水  导入新模板'!$AF:$AF,LEFT(LEFT($C$267,4),4),'[6]白单流水  导入新模板'!$AA:$AA,AO$3,'[6]白单流水  导入新模板'!$K:$K,$C273)</f>
        <v>0</v>
      </c>
      <c r="AP273" s="48">
        <f>SUMIFS('[6]白单流水  导入新模板'!$S:$S,'[6]白单流水  导入新模板'!$C:$C,$A$2,'[6]白单流水  导入新模板'!$AF:$AF,LEFT(LEFT($C$267,4),4),'[6]白单流水  导入新模板'!$AA:$AA,AP$3,'[6]白单流水  导入新模板'!$K:$K,$C273)</f>
        <v>0</v>
      </c>
      <c r="AQ273" s="48">
        <f>SUMIFS('[6]白单流水  导入新模板'!$S:$S,'[6]白单流水  导入新模板'!$C:$C,$A$2,'[6]白单流水  导入新模板'!$AF:$AF,LEFT(LEFT($C$267,4),4),'[6]白单流水  导入新模板'!$AA:$AA,AQ$3,'[6]白单流水  导入新模板'!$K:$K,$C273)</f>
        <v>0</v>
      </c>
      <c r="AR273" s="48">
        <f>SUMIFS('[6]白单流水  导入新模板'!$S:$S,'[6]白单流水  导入新模板'!$C:$C,$A$2,'[6]白单流水  导入新模板'!$AF:$AF,LEFT(LEFT($C$267,4),4),'[6]白单流水  导入新模板'!$AA:$AA,AR$3,'[6]白单流水  导入新模板'!$K:$K,$C273)</f>
        <v>0</v>
      </c>
      <c r="AS273" s="48">
        <f>SUMIFS('[6]白单流水  导入新模板'!$S:$S,'[6]白单流水  导入新模板'!$C:$C,$A$2,'[6]白单流水  导入新模板'!$AF:$AF,LEFT(LEFT($C$267,4),4),'[6]白单流水  导入新模板'!$AA:$AA,AS$3,'[6]白单流水  导入新模板'!$K:$K,$C273)</f>
        <v>0</v>
      </c>
      <c r="AT273" s="64"/>
    </row>
    <row r="274" ht="15.6" spans="1:46">
      <c r="A274" s="41"/>
      <c r="B274" s="62"/>
      <c r="C274" s="65" t="s">
        <v>64</v>
      </c>
      <c r="D274" s="43"/>
      <c r="E274" s="43"/>
      <c r="F274" s="63"/>
      <c r="G274" s="44"/>
      <c r="H274" s="44"/>
      <c r="I274" s="51">
        <f t="array" ref="I274">SUMPRODUCT(('[6]白单流水  导入新模板'!$C:$C=$A$2)*('[6]白单流水  导入新模板'!$AF:$AF=LEFT(LEFT($C$267,4),5))*('[6]白单流水  导入新模板'!$K:$K="代收")*(ISNUMBER(FIND(LEFT($C274,4),'[6]白单流水  导入新模板'!$M:$M,1))),'[6]白单流水  导入新模板'!$S:$S)</f>
        <v>0</v>
      </c>
      <c r="J274" s="44"/>
      <c r="K274" s="43"/>
      <c r="L274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导入新模板'!$K:$K,$C274)</f>
        <v>0</v>
      </c>
      <c r="M274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导入新模板'!$K:$K,$C274)</f>
        <v>0</v>
      </c>
      <c r="N274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导入新模板'!$K:$K,$C274)</f>
        <v>0</v>
      </c>
      <c r="O274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导入新模板'!$K:$K,$C274)</f>
        <v>0</v>
      </c>
      <c r="P274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导入新模板'!$K:$K,$C274)</f>
        <v>0</v>
      </c>
      <c r="Q274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导入新模板'!$K:$K,$C274)</f>
        <v>0</v>
      </c>
      <c r="R274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导入新模板'!$K:$K,$C274)</f>
        <v>0</v>
      </c>
      <c r="S274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导入新模板'!$K:$K,$C274)</f>
        <v>0</v>
      </c>
      <c r="T274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导入新模板'!$K:$K,$C274)</f>
        <v>0</v>
      </c>
      <c r="U274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导入新模板'!$K:$K,$C274)</f>
        <v>0</v>
      </c>
      <c r="V274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导入新模板'!$K:$K,$C274)</f>
        <v>0</v>
      </c>
      <c r="W274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导入新模板'!$K:$K,$C274)</f>
        <v>0</v>
      </c>
      <c r="X274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导入新模板'!$K:$K,$C274)</f>
        <v>0</v>
      </c>
      <c r="Y274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导入新模板'!$K:$K,$C274)</f>
        <v>0</v>
      </c>
      <c r="Z274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导入新模板'!$K:$K,$C274)</f>
        <v>0</v>
      </c>
      <c r="AA274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导入新模板'!$K:$K,$C274)</f>
        <v>0</v>
      </c>
      <c r="AB274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导入新模板'!$K:$K,$C274)</f>
        <v>0</v>
      </c>
      <c r="AC274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导入新模板'!$K:$K,$C274)</f>
        <v>0</v>
      </c>
      <c r="AD274" s="72"/>
      <c r="AE274" s="53">
        <f>SUM(AH274:AS274)</f>
        <v>0</v>
      </c>
      <c r="AF274" s="54"/>
      <c r="AG274" s="55">
        <f>AD274-AE274-AF274</f>
        <v>0</v>
      </c>
      <c r="AH274" s="48">
        <f>SUMIFS('[6]白单流水  导入新模板'!$S:$S,'[6]白单流水  导入新模板'!$C:$C,$A$2,'[6]白单流水  导入新模板'!$AF:$AF,LEFT(LEFT($C$267,4),4),'[6]白单流水  导入新模板'!$AA:$AA,AH$3,'[6]白单流水  导入新模板'!$K:$K,$C274)</f>
        <v>0</v>
      </c>
      <c r="AI274" s="48">
        <f>SUMIFS('[6]白单流水  导入新模板'!$S:$S,'[6]白单流水  导入新模板'!$C:$C,$A$2,'[6]白单流水  导入新模板'!$AF:$AF,LEFT(LEFT($C$267,4),4),'[6]白单流水  导入新模板'!$AA:$AA,AI$3,'[6]白单流水  导入新模板'!$K:$K,$C274)</f>
        <v>0</v>
      </c>
      <c r="AJ274" s="48">
        <f>SUMIFS('[6]白单流水  导入新模板'!$S:$S,'[6]白单流水  导入新模板'!$C:$C,$A$2,'[6]白单流水  导入新模板'!$AF:$AF,LEFT(LEFT($C$267,4),4),'[6]白单流水  导入新模板'!$AA:$AA,AJ$3,'[6]白单流水  导入新模板'!$K:$K,$C274)</f>
        <v>0</v>
      </c>
      <c r="AK274" s="48">
        <f>SUMIFS('[6]白单流水  导入新模板'!$S:$S,'[6]白单流水  导入新模板'!$C:$C,$A$2,'[6]白单流水  导入新模板'!$AF:$AF,LEFT(LEFT($C$267,4),4),'[6]白单流水  导入新模板'!$AA:$AA,AK$3,'[6]白单流水  导入新模板'!$K:$K,$C274)</f>
        <v>0</v>
      </c>
      <c r="AL274" s="48">
        <f>SUMIFS('[6]白单流水  导入新模板'!$S:$S,'[6]白单流水  导入新模板'!$C:$C,$A$2,'[6]白单流水  导入新模板'!$AF:$AF,LEFT(LEFT($C$267,4),4),'[6]白单流水  导入新模板'!$AA:$AA,AL$3,'[6]白单流水  导入新模板'!$K:$K,$C274)</f>
        <v>0</v>
      </c>
      <c r="AM274" s="48">
        <f>SUMIFS('[6]白单流水  导入新模板'!$S:$S,'[6]白单流水  导入新模板'!$C:$C,$A$2,'[6]白单流水  导入新模板'!$AF:$AF,LEFT(LEFT($C$267,4),4),'[6]白单流水  导入新模板'!$AA:$AA,AM$3,'[6]白单流水  导入新模板'!$K:$K,$C274)</f>
        <v>0</v>
      </c>
      <c r="AN274" s="48">
        <f>SUMIFS('[6]白单流水  导入新模板'!$S:$S,'[6]白单流水  导入新模板'!$C:$C,$A$2,'[6]白单流水  导入新模板'!$AF:$AF,LEFT(LEFT($C$267,4),4),'[6]白单流水  导入新模板'!$AA:$AA,AN$3,'[6]白单流水  导入新模板'!$K:$K,$C274)</f>
        <v>0</v>
      </c>
      <c r="AO274" s="48">
        <f>SUMIFS('[6]白单流水  导入新模板'!$S:$S,'[6]白单流水  导入新模板'!$C:$C,$A$2,'[6]白单流水  导入新模板'!$AF:$AF,LEFT(LEFT($C$267,4),4),'[6]白单流水  导入新模板'!$AA:$AA,AO$3,'[6]白单流水  导入新模板'!$K:$K,$C274)</f>
        <v>0</v>
      </c>
      <c r="AP274" s="48">
        <f>SUMIFS('[6]白单流水  导入新模板'!$S:$S,'[6]白单流水  导入新模板'!$C:$C,$A$2,'[6]白单流水  导入新模板'!$AF:$AF,LEFT(LEFT($C$267,4),4),'[6]白单流水  导入新模板'!$AA:$AA,AP$3,'[6]白单流水  导入新模板'!$K:$K,$C274)</f>
        <v>0</v>
      </c>
      <c r="AQ274" s="48">
        <f>SUMIFS('[6]白单流水  导入新模板'!$S:$S,'[6]白单流水  导入新模板'!$C:$C,$A$2,'[6]白单流水  导入新模板'!$AF:$AF,LEFT(LEFT($C$267,4),4),'[6]白单流水  导入新模板'!$AA:$AA,AQ$3,'[6]白单流水  导入新模板'!$K:$K,$C274)</f>
        <v>0</v>
      </c>
      <c r="AR274" s="48">
        <f>SUMIFS('[6]白单流水  导入新模板'!$S:$S,'[6]白单流水  导入新模板'!$C:$C,$A$2,'[6]白单流水  导入新模板'!$AF:$AF,LEFT(LEFT($C$267,4),4),'[6]白单流水  导入新模板'!$AA:$AA,AR$3,'[6]白单流水  导入新模板'!$K:$K,$C274)</f>
        <v>0</v>
      </c>
      <c r="AS274" s="48">
        <f>SUMIFS('[6]白单流水  导入新模板'!$S:$S,'[6]白单流水  导入新模板'!$C:$C,$A$2,'[6]白单流水  导入新模板'!$AF:$AF,LEFT(LEFT($C$267,4),4),'[6]白单流水  导入新模板'!$AA:$AA,AS$3,'[6]白单流水  导入新模板'!$K:$K,$C274)</f>
        <v>0</v>
      </c>
      <c r="AT274" s="64"/>
    </row>
    <row r="275" ht="15.6" spans="1:46">
      <c r="A275" s="41"/>
      <c r="B275" s="62"/>
      <c r="C275" s="65" t="s">
        <v>65</v>
      </c>
      <c r="D275" s="43"/>
      <c r="E275" s="43"/>
      <c r="F275" s="63"/>
      <c r="G275" s="44"/>
      <c r="H275" s="44"/>
      <c r="I275" s="51">
        <f t="array" ref="I275">SUMPRODUCT(('[6]白单流水  导入新模板'!$C:$C=$A$2)*('[6]白单流水  导入新模板'!$AF:$AF=LEFT(LEFT($C$267,4),5))*('[6]白单流水  导入新模板'!$K:$K="代收")*(ISNUMBER(FIND(LEFT($C275,4),'[6]白单流水  导入新模板'!$M:$M,1))),'[6]白单流水  导入新模板'!$S:$S)</f>
        <v>0</v>
      </c>
      <c r="J275" s="44"/>
      <c r="K275" s="43"/>
      <c r="L275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导入新模板'!$K:$K,$C275)</f>
        <v>0</v>
      </c>
      <c r="M275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导入新模板'!$K:$K,$C275)</f>
        <v>0</v>
      </c>
      <c r="N275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导入新模板'!$K:$K,$C275)</f>
        <v>0</v>
      </c>
      <c r="O275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导入新模板'!$K:$K,$C275)</f>
        <v>0</v>
      </c>
      <c r="P275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导入新模板'!$K:$K,$C275)</f>
        <v>0</v>
      </c>
      <c r="Q275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导入新模板'!$K:$K,$C275)</f>
        <v>0</v>
      </c>
      <c r="R275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导入新模板'!$K:$K,$C275)</f>
        <v>0</v>
      </c>
      <c r="S275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导入新模板'!$K:$K,$C275)</f>
        <v>0</v>
      </c>
      <c r="T275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导入新模板'!$K:$K,$C275)</f>
        <v>0</v>
      </c>
      <c r="U275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导入新模板'!$K:$K,$C275)</f>
        <v>0</v>
      </c>
      <c r="V275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导入新模板'!$K:$K,$C275)</f>
        <v>0</v>
      </c>
      <c r="W275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导入新模板'!$K:$K,$C275)</f>
        <v>0</v>
      </c>
      <c r="X275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导入新模板'!$K:$K,$C275)</f>
        <v>0</v>
      </c>
      <c r="Y275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导入新模板'!$K:$K,$C275)</f>
        <v>0</v>
      </c>
      <c r="Z275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导入新模板'!$K:$K,$C275)</f>
        <v>0</v>
      </c>
      <c r="AA275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导入新模板'!$K:$K,$C275)</f>
        <v>0</v>
      </c>
      <c r="AB275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导入新模板'!$K:$K,$C275)</f>
        <v>0</v>
      </c>
      <c r="AC275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导入新模板'!$K:$K,$C275)</f>
        <v>0</v>
      </c>
      <c r="AD275" s="72"/>
      <c r="AE275" s="53">
        <f>SUM(AH275:AS275)</f>
        <v>0</v>
      </c>
      <c r="AF275" s="54"/>
      <c r="AG275" s="55">
        <f>AD275-AE275-AF275</f>
        <v>0</v>
      </c>
      <c r="AH275" s="48">
        <f>SUMIFS('[6]白单流水  导入新模板'!$S:$S,'[6]白单流水  导入新模板'!$C:$C,$A$2,'[6]白单流水  导入新模板'!$AF:$AF,LEFT(LEFT($C$267,4),4),'[6]白单流水  导入新模板'!$AA:$AA,AH$3,'[6]白单流水  导入新模板'!$K:$K,$C275)</f>
        <v>0</v>
      </c>
      <c r="AI275" s="48">
        <f>SUMIFS('[6]白单流水  导入新模板'!$S:$S,'[6]白单流水  导入新模板'!$C:$C,$A$2,'[6]白单流水  导入新模板'!$AF:$AF,LEFT(LEFT($C$267,4),4),'[6]白单流水  导入新模板'!$AA:$AA,AI$3,'[6]白单流水  导入新模板'!$K:$K,$C275)</f>
        <v>0</v>
      </c>
      <c r="AJ275" s="48">
        <f>SUMIFS('[6]白单流水  导入新模板'!$S:$S,'[6]白单流水  导入新模板'!$C:$C,$A$2,'[6]白单流水  导入新模板'!$AF:$AF,LEFT(LEFT($C$267,4),4),'[6]白单流水  导入新模板'!$AA:$AA,AJ$3,'[6]白单流水  导入新模板'!$K:$K,$C275)</f>
        <v>0</v>
      </c>
      <c r="AK275" s="48">
        <f>SUMIFS('[6]白单流水  导入新模板'!$S:$S,'[6]白单流水  导入新模板'!$C:$C,$A$2,'[6]白单流水  导入新模板'!$AF:$AF,LEFT(LEFT($C$267,4),4),'[6]白单流水  导入新模板'!$AA:$AA,AK$3,'[6]白单流水  导入新模板'!$K:$K,$C275)</f>
        <v>0</v>
      </c>
      <c r="AL275" s="48">
        <f>SUMIFS('[6]白单流水  导入新模板'!$S:$S,'[6]白单流水  导入新模板'!$C:$C,$A$2,'[6]白单流水  导入新模板'!$AF:$AF,LEFT(LEFT($C$267,4),4),'[6]白单流水  导入新模板'!$AA:$AA,AL$3,'[6]白单流水  导入新模板'!$K:$K,$C275)</f>
        <v>0</v>
      </c>
      <c r="AM275" s="48">
        <f>SUMIFS('[6]白单流水  导入新模板'!$S:$S,'[6]白单流水  导入新模板'!$C:$C,$A$2,'[6]白单流水  导入新模板'!$AF:$AF,LEFT(LEFT($C$267,4),4),'[6]白单流水  导入新模板'!$AA:$AA,AM$3,'[6]白单流水  导入新模板'!$K:$K,$C275)</f>
        <v>0</v>
      </c>
      <c r="AN275" s="48">
        <f>SUMIFS('[6]白单流水  导入新模板'!$S:$S,'[6]白单流水  导入新模板'!$C:$C,$A$2,'[6]白单流水  导入新模板'!$AF:$AF,LEFT(LEFT($C$267,4),4),'[6]白单流水  导入新模板'!$AA:$AA,AN$3,'[6]白单流水  导入新模板'!$K:$K,$C275)</f>
        <v>0</v>
      </c>
      <c r="AO275" s="48">
        <f>SUMIFS('[6]白单流水  导入新模板'!$S:$S,'[6]白单流水  导入新模板'!$C:$C,$A$2,'[6]白单流水  导入新模板'!$AF:$AF,LEFT(LEFT($C$267,4),4),'[6]白单流水  导入新模板'!$AA:$AA,AO$3,'[6]白单流水  导入新模板'!$K:$K,$C275)</f>
        <v>0</v>
      </c>
      <c r="AP275" s="48">
        <f>SUMIFS('[6]白单流水  导入新模板'!$S:$S,'[6]白单流水  导入新模板'!$C:$C,$A$2,'[6]白单流水  导入新模板'!$AF:$AF,LEFT(LEFT($C$267,4),4),'[6]白单流水  导入新模板'!$AA:$AA,AP$3,'[6]白单流水  导入新模板'!$K:$K,$C275)</f>
        <v>0</v>
      </c>
      <c r="AQ275" s="48">
        <f>SUMIFS('[6]白单流水  导入新模板'!$S:$S,'[6]白单流水  导入新模板'!$C:$C,$A$2,'[6]白单流水  导入新模板'!$AF:$AF,LEFT(LEFT($C$267,4),4),'[6]白单流水  导入新模板'!$AA:$AA,AQ$3,'[6]白单流水  导入新模板'!$K:$K,$C275)</f>
        <v>0</v>
      </c>
      <c r="AR275" s="48">
        <f>SUMIFS('[6]白单流水  导入新模板'!$S:$S,'[6]白单流水  导入新模板'!$C:$C,$A$2,'[6]白单流水  导入新模板'!$AF:$AF,LEFT(LEFT($C$267,4),4),'[6]白单流水  导入新模板'!$AA:$AA,AR$3,'[6]白单流水  导入新模板'!$K:$K,$C275)</f>
        <v>0</v>
      </c>
      <c r="AS275" s="48">
        <f>SUMIFS('[6]白单流水  导入新模板'!$S:$S,'[6]白单流水  导入新模板'!$C:$C,$A$2,'[6]白单流水  导入新模板'!$AF:$AF,LEFT(LEFT($C$267,4),4),'[6]白单流水  导入新模板'!$AA:$AA,AS$3,'[6]白单流水  导入新模板'!$K:$K,$C275)</f>
        <v>0</v>
      </c>
      <c r="AT275" s="64"/>
    </row>
    <row r="276" ht="15.6" spans="1:46">
      <c r="A276" s="73"/>
      <c r="B276" s="62"/>
      <c r="C276" s="65" t="s">
        <v>66</v>
      </c>
      <c r="D276" s="66"/>
      <c r="E276" s="66"/>
      <c r="F276" s="67"/>
      <c r="G276" s="68"/>
      <c r="H276" s="68"/>
      <c r="I276" s="51">
        <f t="array" ref="I276">SUMPRODUCT(('[6]白单流水  导入新模板'!$C:$C=$A$2)*('[6]白单流水  导入新模板'!$AF:$AF=LEFT(LEFT($C$267,4),5))*('[6]白单流水  导入新模板'!$K:$K="代收")*(ISNUMBER(FIND(LEFT($C276,4),'[6]白单流水  导入新模板'!$M:$M,1))),'[6]白单流水  导入新模板'!$S:$S)</f>
        <v>0</v>
      </c>
      <c r="J276" s="68"/>
      <c r="K276" s="66"/>
      <c r="L276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导入新模板'!$K:$K,$C276)</f>
        <v>0</v>
      </c>
      <c r="M276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导入新模板'!$K:$K,$C276)</f>
        <v>0</v>
      </c>
      <c r="N276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导入新模板'!$K:$K,$C276)</f>
        <v>0</v>
      </c>
      <c r="O276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导入新模板'!$K:$K,$C276)</f>
        <v>0</v>
      </c>
      <c r="P276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导入新模板'!$K:$K,$C276)</f>
        <v>0</v>
      </c>
      <c r="Q276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导入新模板'!$K:$K,$C276)</f>
        <v>0</v>
      </c>
      <c r="R276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导入新模板'!$K:$K,$C276)</f>
        <v>0</v>
      </c>
      <c r="S276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导入新模板'!$K:$K,$C276)</f>
        <v>0</v>
      </c>
      <c r="T276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导入新模板'!$K:$K,$C276)</f>
        <v>0</v>
      </c>
      <c r="U276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导入新模板'!$K:$K,$C276)</f>
        <v>0</v>
      </c>
      <c r="V276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导入新模板'!$K:$K,$C276)</f>
        <v>0</v>
      </c>
      <c r="W276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导入新模板'!$K:$K,$C276)</f>
        <v>0</v>
      </c>
      <c r="X276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导入新模板'!$K:$K,$C276)</f>
        <v>0</v>
      </c>
      <c r="Y276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导入新模板'!$K:$K,$C276)</f>
        <v>0</v>
      </c>
      <c r="Z276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导入新模板'!$K:$K,$C276)</f>
        <v>0</v>
      </c>
      <c r="AA276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导入新模板'!$K:$K,$C276)</f>
        <v>0</v>
      </c>
      <c r="AB276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导入新模板'!$K:$K,$C276)</f>
        <v>0</v>
      </c>
      <c r="AC276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导入新模板'!$K:$K,$C276)</f>
        <v>0</v>
      </c>
      <c r="AD276" s="74"/>
      <c r="AE276" s="53">
        <f>SUM(AH276:AS276)</f>
        <v>0</v>
      </c>
      <c r="AF276" s="54"/>
      <c r="AG276" s="55">
        <f>AD276-AE276-AF276</f>
        <v>0</v>
      </c>
      <c r="AH276" s="48">
        <f>SUMIFS('[6]白单流水  导入新模板'!$S:$S,'[6]白单流水  导入新模板'!$C:$C,$A$2,'[6]白单流水  导入新模板'!$AF:$AF,LEFT(LEFT($C$267,4),4),'[6]白单流水  导入新模板'!$AA:$AA,AH$3,'[6]白单流水  导入新模板'!$K:$K,$C276)</f>
        <v>0</v>
      </c>
      <c r="AI276" s="48">
        <f>SUMIFS('[6]白单流水  导入新模板'!$S:$S,'[6]白单流水  导入新模板'!$C:$C,$A$2,'[6]白单流水  导入新模板'!$AF:$AF,LEFT(LEFT($C$267,4),4),'[6]白单流水  导入新模板'!$AA:$AA,AI$3,'[6]白单流水  导入新模板'!$K:$K,$C276)</f>
        <v>0</v>
      </c>
      <c r="AJ276" s="48">
        <f>SUMIFS('[6]白单流水  导入新模板'!$S:$S,'[6]白单流水  导入新模板'!$C:$C,$A$2,'[6]白单流水  导入新模板'!$AF:$AF,LEFT(LEFT($C$267,4),4),'[6]白单流水  导入新模板'!$AA:$AA,AJ$3,'[6]白单流水  导入新模板'!$K:$K,$C276)</f>
        <v>0</v>
      </c>
      <c r="AK276" s="48">
        <f>SUMIFS('[6]白单流水  导入新模板'!$S:$S,'[6]白单流水  导入新模板'!$C:$C,$A$2,'[6]白单流水  导入新模板'!$AF:$AF,LEFT(LEFT($C$267,4),4),'[6]白单流水  导入新模板'!$AA:$AA,AK$3,'[6]白单流水  导入新模板'!$K:$K,$C276)</f>
        <v>0</v>
      </c>
      <c r="AL276" s="48">
        <f>SUMIFS('[6]白单流水  导入新模板'!$S:$S,'[6]白单流水  导入新模板'!$C:$C,$A$2,'[6]白单流水  导入新模板'!$AF:$AF,LEFT(LEFT($C$267,4),4),'[6]白单流水  导入新模板'!$AA:$AA,AL$3,'[6]白单流水  导入新模板'!$K:$K,$C276)</f>
        <v>0</v>
      </c>
      <c r="AM276" s="48">
        <f>SUMIFS('[6]白单流水  导入新模板'!$S:$S,'[6]白单流水  导入新模板'!$C:$C,$A$2,'[6]白单流水  导入新模板'!$AF:$AF,LEFT(LEFT($C$267,4),4),'[6]白单流水  导入新模板'!$AA:$AA,AM$3,'[6]白单流水  导入新模板'!$K:$K,$C276)</f>
        <v>0</v>
      </c>
      <c r="AN276" s="48">
        <f>SUMIFS('[6]白单流水  导入新模板'!$S:$S,'[6]白单流水  导入新模板'!$C:$C,$A$2,'[6]白单流水  导入新模板'!$AF:$AF,LEFT(LEFT($C$267,4),4),'[6]白单流水  导入新模板'!$AA:$AA,AN$3,'[6]白单流水  导入新模板'!$K:$K,$C276)</f>
        <v>0</v>
      </c>
      <c r="AO276" s="48">
        <f>SUMIFS('[6]白单流水  导入新模板'!$S:$S,'[6]白单流水  导入新模板'!$C:$C,$A$2,'[6]白单流水  导入新模板'!$AF:$AF,LEFT(LEFT($C$267,4),4),'[6]白单流水  导入新模板'!$AA:$AA,AO$3,'[6]白单流水  导入新模板'!$K:$K,$C276)</f>
        <v>0</v>
      </c>
      <c r="AP276" s="48">
        <f>SUMIFS('[6]白单流水  导入新模板'!$S:$S,'[6]白单流水  导入新模板'!$C:$C,$A$2,'[6]白单流水  导入新模板'!$AF:$AF,LEFT(LEFT($C$267,4),4),'[6]白单流水  导入新模板'!$AA:$AA,AP$3,'[6]白单流水  导入新模板'!$K:$K,$C276)</f>
        <v>0</v>
      </c>
      <c r="AQ276" s="48">
        <f>SUMIFS('[6]白单流水  导入新模板'!$S:$S,'[6]白单流水  导入新模板'!$C:$C,$A$2,'[6]白单流水  导入新模板'!$AF:$AF,LEFT(LEFT($C$267,4),4),'[6]白单流水  导入新模板'!$AA:$AA,AQ$3,'[6]白单流水  导入新模板'!$K:$K,$C276)</f>
        <v>0</v>
      </c>
      <c r="AR276" s="48">
        <f>SUMIFS('[6]白单流水  导入新模板'!$S:$S,'[6]白单流水  导入新模板'!$C:$C,$A$2,'[6]白单流水  导入新模板'!$AF:$AF,LEFT(LEFT($C$267,4),4),'[6]白单流水  导入新模板'!$AA:$AA,AR$3,'[6]白单流水  导入新模板'!$K:$K,$C276)</f>
        <v>0</v>
      </c>
      <c r="AS276" s="48">
        <f>SUMIFS('[6]白单流水  导入新模板'!$S:$S,'[6]白单流水  导入新模板'!$C:$C,$A$2,'[6]白单流水  导入新模板'!$AF:$AF,LEFT(LEFT($C$267,4),4),'[6]白单流水  导入新模板'!$AA:$AA,AS$3,'[6]白单流水  导入新模板'!$K:$K,$C276)</f>
        <v>0</v>
      </c>
      <c r="AT276" s="69"/>
    </row>
    <row r="277" ht="15.6" spans="1:46">
      <c r="A277" s="41"/>
      <c r="B277" s="62"/>
      <c r="C277" s="65" t="s">
        <v>67</v>
      </c>
      <c r="D277" s="43"/>
      <c r="E277" s="43"/>
      <c r="F277" s="63"/>
      <c r="G277" s="44"/>
      <c r="H277" s="44"/>
      <c r="I277" s="51">
        <f t="array" ref="I277">SUMPRODUCT(('[6]白单流水  导入新模板'!$C:$C=$A$2)*('[6]白单流水  导入新模板'!$AF:$AF=LEFT(LEFT($C$267,4),5))*('[6]白单流水  导入新模板'!$K:$K="代收")*(ISNUMBER(FIND(LEFT($C277,4),'[6]白单流水  导入新模板'!$M:$M,1))),'[6]白单流水  导入新模板'!$S:$S)</f>
        <v>0</v>
      </c>
      <c r="J277" s="44"/>
      <c r="K277" s="43"/>
      <c r="L277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导入新模板'!$K:$K,$C277)</f>
        <v>0</v>
      </c>
      <c r="M277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导入新模板'!$K:$K,$C277)</f>
        <v>0</v>
      </c>
      <c r="N277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导入新模板'!$K:$K,$C277)</f>
        <v>0</v>
      </c>
      <c r="O277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导入新模板'!$K:$K,$C277)</f>
        <v>0</v>
      </c>
      <c r="P277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导入新模板'!$K:$K,$C277)</f>
        <v>0</v>
      </c>
      <c r="Q277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导入新模板'!$K:$K,$C277)</f>
        <v>0</v>
      </c>
      <c r="R277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导入新模板'!$K:$K,$C277)</f>
        <v>0</v>
      </c>
      <c r="S277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导入新模板'!$K:$K,$C277)</f>
        <v>0</v>
      </c>
      <c r="T277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导入新模板'!$K:$K,$C277)</f>
        <v>0</v>
      </c>
      <c r="U277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导入新模板'!$K:$K,$C277)</f>
        <v>0</v>
      </c>
      <c r="V277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导入新模板'!$K:$K,$C277)</f>
        <v>0</v>
      </c>
      <c r="W277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导入新模板'!$K:$K,$C277)</f>
        <v>0</v>
      </c>
      <c r="X277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导入新模板'!$K:$K,$C277)</f>
        <v>0</v>
      </c>
      <c r="Y277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导入新模板'!$K:$K,$C277)</f>
        <v>0</v>
      </c>
      <c r="Z277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导入新模板'!$K:$K,$C277)</f>
        <v>0</v>
      </c>
      <c r="AA277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导入新模板'!$K:$K,$C277)</f>
        <v>0</v>
      </c>
      <c r="AB277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导入新模板'!$K:$K,$C277)</f>
        <v>0</v>
      </c>
      <c r="AC277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导入新模板'!$K:$K,$C277)</f>
        <v>0</v>
      </c>
      <c r="AD277" s="72"/>
      <c r="AE277" s="53">
        <f>SUM(AH277:AS277)</f>
        <v>0</v>
      </c>
      <c r="AF277" s="54"/>
      <c r="AG277" s="55">
        <f>AD277-AE277-AF277</f>
        <v>0</v>
      </c>
      <c r="AH277" s="48">
        <f>SUMIFS('[6]白单流水  导入新模板'!$S:$S,'[6]白单流水  导入新模板'!$C:$C,$A$2,'[6]白单流水  导入新模板'!$AF:$AF,LEFT(LEFT($C$267,4),4),'[6]白单流水  导入新模板'!$AA:$AA,AH$3,'[6]白单流水  导入新模板'!$K:$K,$C277)</f>
        <v>0</v>
      </c>
      <c r="AI277" s="48">
        <f>SUMIFS('[6]白单流水  导入新模板'!$S:$S,'[6]白单流水  导入新模板'!$C:$C,$A$2,'[6]白单流水  导入新模板'!$AF:$AF,LEFT(LEFT($C$267,4),4),'[6]白单流水  导入新模板'!$AA:$AA,AI$3,'[6]白单流水  导入新模板'!$K:$K,$C277)</f>
        <v>0</v>
      </c>
      <c r="AJ277" s="48">
        <f>SUMIFS('[6]白单流水  导入新模板'!$S:$S,'[6]白单流水  导入新模板'!$C:$C,$A$2,'[6]白单流水  导入新模板'!$AF:$AF,LEFT(LEFT($C$267,4),4),'[6]白单流水  导入新模板'!$AA:$AA,AJ$3,'[6]白单流水  导入新模板'!$K:$K,$C277)</f>
        <v>0</v>
      </c>
      <c r="AK277" s="48">
        <f>SUMIFS('[6]白单流水  导入新模板'!$S:$S,'[6]白单流水  导入新模板'!$C:$C,$A$2,'[6]白单流水  导入新模板'!$AF:$AF,LEFT(LEFT($C$267,4),4),'[6]白单流水  导入新模板'!$AA:$AA,AK$3,'[6]白单流水  导入新模板'!$K:$K,$C277)</f>
        <v>0</v>
      </c>
      <c r="AL277" s="48">
        <f>SUMIFS('[6]白单流水  导入新模板'!$S:$S,'[6]白单流水  导入新模板'!$C:$C,$A$2,'[6]白单流水  导入新模板'!$AF:$AF,LEFT(LEFT($C$267,4),4),'[6]白单流水  导入新模板'!$AA:$AA,AL$3,'[6]白单流水  导入新模板'!$K:$K,$C277)</f>
        <v>0</v>
      </c>
      <c r="AM277" s="48">
        <f>SUMIFS('[6]白单流水  导入新模板'!$S:$S,'[6]白单流水  导入新模板'!$C:$C,$A$2,'[6]白单流水  导入新模板'!$AF:$AF,LEFT(LEFT($C$267,4),4),'[6]白单流水  导入新模板'!$AA:$AA,AM$3,'[6]白单流水  导入新模板'!$K:$K,$C277)</f>
        <v>0</v>
      </c>
      <c r="AN277" s="48">
        <f>SUMIFS('[6]白单流水  导入新模板'!$S:$S,'[6]白单流水  导入新模板'!$C:$C,$A$2,'[6]白单流水  导入新模板'!$AF:$AF,LEFT(LEFT($C$267,4),4),'[6]白单流水  导入新模板'!$AA:$AA,AN$3,'[6]白单流水  导入新模板'!$K:$K,$C277)</f>
        <v>0</v>
      </c>
      <c r="AO277" s="48">
        <f>SUMIFS('[6]白单流水  导入新模板'!$S:$S,'[6]白单流水  导入新模板'!$C:$C,$A$2,'[6]白单流水  导入新模板'!$AF:$AF,LEFT(LEFT($C$267,4),4),'[6]白单流水  导入新模板'!$AA:$AA,AO$3,'[6]白单流水  导入新模板'!$K:$K,$C277)</f>
        <v>0</v>
      </c>
      <c r="AP277" s="48">
        <f>SUMIFS('[6]白单流水  导入新模板'!$S:$S,'[6]白单流水  导入新模板'!$C:$C,$A$2,'[6]白单流水  导入新模板'!$AF:$AF,LEFT(LEFT($C$267,4),4),'[6]白单流水  导入新模板'!$AA:$AA,AP$3,'[6]白单流水  导入新模板'!$K:$K,$C277)</f>
        <v>0</v>
      </c>
      <c r="AQ277" s="48">
        <f>SUMIFS('[6]白单流水  导入新模板'!$S:$S,'[6]白单流水  导入新模板'!$C:$C,$A$2,'[6]白单流水  导入新模板'!$AF:$AF,LEFT(LEFT($C$267,4),4),'[6]白单流水  导入新模板'!$AA:$AA,AQ$3,'[6]白单流水  导入新模板'!$K:$K,$C277)</f>
        <v>0</v>
      </c>
      <c r="AR277" s="48">
        <f>SUMIFS('[6]白单流水  导入新模板'!$S:$S,'[6]白单流水  导入新模板'!$C:$C,$A$2,'[6]白单流水  导入新模板'!$AF:$AF,LEFT(LEFT($C$267,4),4),'[6]白单流水  导入新模板'!$AA:$AA,AR$3,'[6]白单流水  导入新模板'!$K:$K,$C277)</f>
        <v>0</v>
      </c>
      <c r="AS277" s="48">
        <f>SUMIFS('[6]白单流水  导入新模板'!$S:$S,'[6]白单流水  导入新模板'!$C:$C,$A$2,'[6]白单流水  导入新模板'!$AF:$AF,LEFT(LEFT($C$267,4),4),'[6]白单流水  导入新模板'!$AA:$AA,AS$3,'[6]白单流水  导入新模板'!$K:$K,$C277)</f>
        <v>0</v>
      </c>
      <c r="AT277" s="64"/>
    </row>
    <row r="278" ht="15.6" spans="1:46">
      <c r="A278" s="41"/>
      <c r="B278" s="62"/>
      <c r="C278" s="65" t="s">
        <v>68</v>
      </c>
      <c r="D278" s="43"/>
      <c r="E278" s="43"/>
      <c r="F278" s="63"/>
      <c r="G278" s="44"/>
      <c r="H278" s="44"/>
      <c r="I278" s="51">
        <f t="array" ref="I278">SUMPRODUCT(('[6]白单流水  导入新模板'!$C:$C=$A$2)*('[6]白单流水  导入新模板'!$AF:$AF=LEFT(LEFT($C$267,4),5))*('[6]白单流水  导入新模板'!$K:$K="代收")*(ISNUMBER(FIND(LEFT($C278,4),'[6]白单流水  导入新模板'!$M:$M,1))),'[6]白单流水  导入新模板'!$S:$S)</f>
        <v>0</v>
      </c>
      <c r="J278" s="44"/>
      <c r="K278" s="43"/>
      <c r="L278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导入新模板'!$K:$K,$C278)</f>
        <v>0</v>
      </c>
      <c r="M278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导入新模板'!$K:$K,$C278)</f>
        <v>0</v>
      </c>
      <c r="N278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导入新模板'!$K:$K,$C278)</f>
        <v>0</v>
      </c>
      <c r="O278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导入新模板'!$K:$K,$C278)</f>
        <v>0</v>
      </c>
      <c r="P278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导入新模板'!$K:$K,$C278)</f>
        <v>0</v>
      </c>
      <c r="Q278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导入新模板'!$K:$K,$C278)</f>
        <v>0</v>
      </c>
      <c r="R278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导入新模板'!$K:$K,$C278)</f>
        <v>0</v>
      </c>
      <c r="S278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导入新模板'!$K:$K,$C278)</f>
        <v>0</v>
      </c>
      <c r="T278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导入新模板'!$K:$K,$C278)</f>
        <v>0</v>
      </c>
      <c r="U278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导入新模板'!$K:$K,$C278)</f>
        <v>0</v>
      </c>
      <c r="V278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导入新模板'!$K:$K,$C278)</f>
        <v>0</v>
      </c>
      <c r="W278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导入新模板'!$K:$K,$C278)</f>
        <v>0</v>
      </c>
      <c r="X278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导入新模板'!$K:$K,$C278)</f>
        <v>0</v>
      </c>
      <c r="Y278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导入新模板'!$K:$K,$C278)</f>
        <v>0</v>
      </c>
      <c r="Z278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导入新模板'!$K:$K,$C278)</f>
        <v>0</v>
      </c>
      <c r="AA278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导入新模板'!$K:$K,$C278)</f>
        <v>0</v>
      </c>
      <c r="AB278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导入新模板'!$K:$K,$C278)</f>
        <v>0</v>
      </c>
      <c r="AC278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导入新模板'!$K:$K,$C278)</f>
        <v>0</v>
      </c>
      <c r="AD278" s="72"/>
      <c r="AE278" s="53">
        <f>SUM(AH278:AS278)</f>
        <v>0</v>
      </c>
      <c r="AF278" s="54"/>
      <c r="AG278" s="55">
        <f>AD278-AE278-AF278</f>
        <v>0</v>
      </c>
      <c r="AH278" s="48">
        <f>SUMIFS('[6]白单流水  导入新模板'!$S:$S,'[6]白单流水  导入新模板'!$C:$C,$A$2,'[6]白单流水  导入新模板'!$AF:$AF,LEFT(LEFT($C$267,4),4),'[6]白单流水  导入新模板'!$AA:$AA,AH$3,'[6]白单流水  导入新模板'!$K:$K,$C278)</f>
        <v>0</v>
      </c>
      <c r="AI278" s="48">
        <f>SUMIFS('[6]白单流水  导入新模板'!$S:$S,'[6]白单流水  导入新模板'!$C:$C,$A$2,'[6]白单流水  导入新模板'!$AF:$AF,LEFT(LEFT($C$267,4),4),'[6]白单流水  导入新模板'!$AA:$AA,AI$3,'[6]白单流水  导入新模板'!$K:$K,$C278)</f>
        <v>0</v>
      </c>
      <c r="AJ278" s="48">
        <f>SUMIFS('[6]白单流水  导入新模板'!$S:$S,'[6]白单流水  导入新模板'!$C:$C,$A$2,'[6]白单流水  导入新模板'!$AF:$AF,LEFT(LEFT($C$267,4),4),'[6]白单流水  导入新模板'!$AA:$AA,AJ$3,'[6]白单流水  导入新模板'!$K:$K,$C278)</f>
        <v>0</v>
      </c>
      <c r="AK278" s="48">
        <f>SUMIFS('[6]白单流水  导入新模板'!$S:$S,'[6]白单流水  导入新模板'!$C:$C,$A$2,'[6]白单流水  导入新模板'!$AF:$AF,LEFT(LEFT($C$267,4),4),'[6]白单流水  导入新模板'!$AA:$AA,AK$3,'[6]白单流水  导入新模板'!$K:$K,$C278)</f>
        <v>0</v>
      </c>
      <c r="AL278" s="48">
        <f>SUMIFS('[6]白单流水  导入新模板'!$S:$S,'[6]白单流水  导入新模板'!$C:$C,$A$2,'[6]白单流水  导入新模板'!$AF:$AF,LEFT(LEFT($C$267,4),4),'[6]白单流水  导入新模板'!$AA:$AA,AL$3,'[6]白单流水  导入新模板'!$K:$K,$C278)</f>
        <v>0</v>
      </c>
      <c r="AM278" s="48">
        <f>SUMIFS('[6]白单流水  导入新模板'!$S:$S,'[6]白单流水  导入新模板'!$C:$C,$A$2,'[6]白单流水  导入新模板'!$AF:$AF,LEFT(LEFT($C$267,4),4),'[6]白单流水  导入新模板'!$AA:$AA,AM$3,'[6]白单流水  导入新模板'!$K:$K,$C278)</f>
        <v>0</v>
      </c>
      <c r="AN278" s="48">
        <f>SUMIFS('[6]白单流水  导入新模板'!$S:$S,'[6]白单流水  导入新模板'!$C:$C,$A$2,'[6]白单流水  导入新模板'!$AF:$AF,LEFT(LEFT($C$267,4),4),'[6]白单流水  导入新模板'!$AA:$AA,AN$3,'[6]白单流水  导入新模板'!$K:$K,$C278)</f>
        <v>0</v>
      </c>
      <c r="AO278" s="48">
        <f>SUMIFS('[6]白单流水  导入新模板'!$S:$S,'[6]白单流水  导入新模板'!$C:$C,$A$2,'[6]白单流水  导入新模板'!$AF:$AF,LEFT(LEFT($C$267,4),4),'[6]白单流水  导入新模板'!$AA:$AA,AO$3,'[6]白单流水  导入新模板'!$K:$K,$C278)</f>
        <v>0</v>
      </c>
      <c r="AP278" s="48">
        <f>SUMIFS('[6]白单流水  导入新模板'!$S:$S,'[6]白单流水  导入新模板'!$C:$C,$A$2,'[6]白单流水  导入新模板'!$AF:$AF,LEFT(LEFT($C$267,4),4),'[6]白单流水  导入新模板'!$AA:$AA,AP$3,'[6]白单流水  导入新模板'!$K:$K,$C278)</f>
        <v>0</v>
      </c>
      <c r="AQ278" s="48">
        <f>SUMIFS('[6]白单流水  导入新模板'!$S:$S,'[6]白单流水  导入新模板'!$C:$C,$A$2,'[6]白单流水  导入新模板'!$AF:$AF,LEFT(LEFT($C$267,4),4),'[6]白单流水  导入新模板'!$AA:$AA,AQ$3,'[6]白单流水  导入新模板'!$K:$K,$C278)</f>
        <v>0</v>
      </c>
      <c r="AR278" s="48">
        <f>SUMIFS('[6]白单流水  导入新模板'!$S:$S,'[6]白单流水  导入新模板'!$C:$C,$A$2,'[6]白单流水  导入新模板'!$AF:$AF,LEFT(LEFT($C$267,4),4),'[6]白单流水  导入新模板'!$AA:$AA,AR$3,'[6]白单流水  导入新模板'!$K:$K,$C278)</f>
        <v>0</v>
      </c>
      <c r="AS278" s="48">
        <f>SUMIFS('[6]白单流水  导入新模板'!$S:$S,'[6]白单流水  导入新模板'!$C:$C,$A$2,'[6]白单流水  导入新模板'!$AF:$AF,LEFT(LEFT($C$267,4),4),'[6]白单流水  导入新模板'!$AA:$AA,AS$3,'[6]白单流水  导入新模板'!$K:$K,$C278)</f>
        <v>0</v>
      </c>
      <c r="AT278" s="64"/>
    </row>
    <row r="279" ht="15.6" spans="1:46">
      <c r="A279" s="41"/>
      <c r="B279" s="62"/>
      <c r="C279" s="65" t="s">
        <v>86</v>
      </c>
      <c r="D279" s="43"/>
      <c r="E279" s="43"/>
      <c r="F279" s="63"/>
      <c r="G279" s="44"/>
      <c r="H279" s="44"/>
      <c r="I279" s="51">
        <f t="array" ref="I279">SUMPRODUCT(('[6]白单流水  导入新模板'!$C:$C=$A$2)*('[6]白单流水  导入新模板'!$AF:$AF=LEFT(LEFT($C$267,4),5))*('[6]白单流水  导入新模板'!$K:$K="代收")*(ISNUMBER(FIND(LEFT($C279,4),'[6]白单流水  导入新模板'!$M:$M,1))),'[6]白单流水  导入新模板'!$S:$S)</f>
        <v>0</v>
      </c>
      <c r="J279" s="44"/>
      <c r="K279" s="43"/>
      <c r="L279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导入新模板'!$K:$K,$C279)</f>
        <v>0</v>
      </c>
      <c r="M279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导入新模板'!$K:$K,$C279)</f>
        <v>0</v>
      </c>
      <c r="N279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导入新模板'!$K:$K,$C279)</f>
        <v>0</v>
      </c>
      <c r="O279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导入新模板'!$K:$K,$C279)</f>
        <v>0</v>
      </c>
      <c r="P279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导入新模板'!$K:$K,$C279)</f>
        <v>0</v>
      </c>
      <c r="Q279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导入新模板'!$K:$K,$C279)</f>
        <v>0</v>
      </c>
      <c r="R279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导入新模板'!$K:$K,$C279)</f>
        <v>0</v>
      </c>
      <c r="S279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导入新模板'!$K:$K,$C279)</f>
        <v>0</v>
      </c>
      <c r="T279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导入新模板'!$K:$K,$C279)</f>
        <v>0</v>
      </c>
      <c r="U279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导入新模板'!$K:$K,$C279)</f>
        <v>0</v>
      </c>
      <c r="V279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导入新模板'!$K:$K,$C279)</f>
        <v>0</v>
      </c>
      <c r="W279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导入新模板'!$K:$K,$C279)</f>
        <v>0</v>
      </c>
      <c r="X279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导入新模板'!$K:$K,$C279)</f>
        <v>133.33</v>
      </c>
      <c r="Y279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导入新模板'!$K:$K,$C279)</f>
        <v>0</v>
      </c>
      <c r="Z279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导入新模板'!$K:$K,$C279)</f>
        <v>0</v>
      </c>
      <c r="AA279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导入新模板'!$K:$K,$C279)</f>
        <v>0</v>
      </c>
      <c r="AB279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导入新模板'!$K:$K,$C279)</f>
        <v>0</v>
      </c>
      <c r="AC279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导入新模板'!$K:$K,$C279)</f>
        <v>0</v>
      </c>
      <c r="AD279" s="72"/>
      <c r="AE279" s="53">
        <f>SUM(AH279:AS279)</f>
        <v>0</v>
      </c>
      <c r="AF279" s="54"/>
      <c r="AG279" s="55">
        <f>AD279-AE279-AF279</f>
        <v>0</v>
      </c>
      <c r="AH279" s="48">
        <f>SUMIFS('[6]白单流水  导入新模板'!$S:$S,'[6]白单流水  导入新模板'!$C:$C,$A$2,'[6]白单流水  导入新模板'!$AF:$AF,LEFT(LEFT($C$267,4),4),'[6]白单流水  导入新模板'!$AA:$AA,AH$3,'[6]白单流水  导入新模板'!$K:$K,$C279)</f>
        <v>0</v>
      </c>
      <c r="AI279" s="48">
        <f>SUMIFS('[6]白单流水  导入新模板'!$S:$S,'[6]白单流水  导入新模板'!$C:$C,$A$2,'[6]白单流水  导入新模板'!$AF:$AF,LEFT(LEFT($C$267,4),4),'[6]白单流水  导入新模板'!$AA:$AA,AI$3,'[6]白单流水  导入新模板'!$K:$K,$C279)</f>
        <v>0</v>
      </c>
      <c r="AJ279" s="48">
        <f>SUMIFS('[6]白单流水  导入新模板'!$S:$S,'[6]白单流水  导入新模板'!$C:$C,$A$2,'[6]白单流水  导入新模板'!$AF:$AF,LEFT(LEFT($C$267,4),4),'[6]白单流水  导入新模板'!$AA:$AA,AJ$3,'[6]白单流水  导入新模板'!$K:$K,$C279)</f>
        <v>0</v>
      </c>
      <c r="AK279" s="48">
        <f>SUMIFS('[6]白单流水  导入新模板'!$S:$S,'[6]白单流水  导入新模板'!$C:$C,$A$2,'[6]白单流水  导入新模板'!$AF:$AF,LEFT(LEFT($C$267,4),4),'[6]白单流水  导入新模板'!$AA:$AA,AK$3,'[6]白单流水  导入新模板'!$K:$K,$C279)</f>
        <v>0</v>
      </c>
      <c r="AL279" s="48">
        <f>SUMIFS('[6]白单流水  导入新模板'!$S:$S,'[6]白单流水  导入新模板'!$C:$C,$A$2,'[6]白单流水  导入新模板'!$AF:$AF,LEFT(LEFT($C$267,4),4),'[6]白单流水  导入新模板'!$AA:$AA,AL$3,'[6]白单流水  导入新模板'!$K:$K,$C279)</f>
        <v>0</v>
      </c>
      <c r="AM279" s="48">
        <f>SUMIFS('[6]白单流水  导入新模板'!$S:$S,'[6]白单流水  导入新模板'!$C:$C,$A$2,'[6]白单流水  导入新模板'!$AF:$AF,LEFT(LEFT($C$267,4),4),'[6]白单流水  导入新模板'!$AA:$AA,AM$3,'[6]白单流水  导入新模板'!$K:$K,$C279)</f>
        <v>0</v>
      </c>
      <c r="AN279" s="48">
        <f>SUMIFS('[6]白单流水  导入新模板'!$S:$S,'[6]白单流水  导入新模板'!$C:$C,$A$2,'[6]白单流水  导入新模板'!$AF:$AF,LEFT(LEFT($C$267,4),4),'[6]白单流水  导入新模板'!$AA:$AA,AN$3,'[6]白单流水  导入新模板'!$K:$K,$C279)</f>
        <v>0</v>
      </c>
      <c r="AO279" s="48">
        <f>SUMIFS('[6]白单流水  导入新模板'!$S:$S,'[6]白单流水  导入新模板'!$C:$C,$A$2,'[6]白单流水  导入新模板'!$AF:$AF,LEFT(LEFT($C$267,4),4),'[6]白单流水  导入新模板'!$AA:$AA,AO$3,'[6]白单流水  导入新模板'!$K:$K,$C279)</f>
        <v>0</v>
      </c>
      <c r="AP279" s="48">
        <f>SUMIFS('[6]白单流水  导入新模板'!$S:$S,'[6]白单流水  导入新模板'!$C:$C,$A$2,'[6]白单流水  导入新模板'!$AF:$AF,LEFT(LEFT($C$267,4),4),'[6]白单流水  导入新模板'!$AA:$AA,AP$3,'[6]白单流水  导入新模板'!$K:$K,$C279)</f>
        <v>0</v>
      </c>
      <c r="AQ279" s="48">
        <f>SUMIFS('[6]白单流水  导入新模板'!$S:$S,'[6]白单流水  导入新模板'!$C:$C,$A$2,'[6]白单流水  导入新模板'!$AF:$AF,LEFT(LEFT($C$267,4),4),'[6]白单流水  导入新模板'!$AA:$AA,AQ$3,'[6]白单流水  导入新模板'!$K:$K,$C279)</f>
        <v>0</v>
      </c>
      <c r="AR279" s="48">
        <f>SUMIFS('[6]白单流水  导入新模板'!$S:$S,'[6]白单流水  导入新模板'!$C:$C,$A$2,'[6]白单流水  导入新模板'!$AF:$AF,LEFT(LEFT($C$267,4),4),'[6]白单流水  导入新模板'!$AA:$AA,AR$3,'[6]白单流水  导入新模板'!$K:$K,$C279)</f>
        <v>0</v>
      </c>
      <c r="AS279" s="48">
        <f>SUMIFS('[6]白单流水  导入新模板'!$S:$S,'[6]白单流水  导入新模板'!$C:$C,$A$2,'[6]白单流水  导入新模板'!$AF:$AF,LEFT(LEFT($C$267,4),4),'[6]白单流水  导入新模板'!$AA:$AA,AS$3,'[6]白单流水  导入新模板'!$K:$K,$C279)</f>
        <v>0</v>
      </c>
      <c r="AT279" s="64"/>
    </row>
    <row r="280" ht="15.6" spans="1:46">
      <c r="A280" s="73"/>
      <c r="B280" s="62"/>
      <c r="C280" s="65" t="s">
        <v>70</v>
      </c>
      <c r="D280" s="66"/>
      <c r="E280" s="66"/>
      <c r="F280" s="67"/>
      <c r="G280" s="68"/>
      <c r="H280" s="68"/>
      <c r="I280" s="51">
        <f t="array" ref="I280">SUMPRODUCT(('[6]白单流水  导入新模板'!$C:$C=$A$2)*('[6]白单流水  导入新模板'!$AF:$AF=LEFT(LEFT($C$267,4),5))*('[6]白单流水  导入新模板'!$K:$K="代收")*(ISNUMBER(FIND(LEFT($C280,4),'[6]白单流水  导入新模板'!$M:$M,1))),'[6]白单流水  导入新模板'!$S:$S)</f>
        <v>0</v>
      </c>
      <c r="J280" s="68"/>
      <c r="K280" s="66"/>
      <c r="L280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导入新模板'!$K:$K,$C280)</f>
        <v>0</v>
      </c>
      <c r="M280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导入新模板'!$K:$K,$C280)</f>
        <v>0</v>
      </c>
      <c r="N280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导入新模板'!$K:$K,$C280)</f>
        <v>0</v>
      </c>
      <c r="O280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导入新模板'!$K:$K,$C280)</f>
        <v>0</v>
      </c>
      <c r="P280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导入新模板'!$K:$K,$C280)</f>
        <v>0</v>
      </c>
      <c r="Q280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导入新模板'!$K:$K,$C280)</f>
        <v>0</v>
      </c>
      <c r="R280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导入新模板'!$K:$K,$C280)</f>
        <v>0</v>
      </c>
      <c r="S280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导入新模板'!$K:$K,$C280)</f>
        <v>0</v>
      </c>
      <c r="T280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导入新模板'!$K:$K,$C280)</f>
        <v>0</v>
      </c>
      <c r="U280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导入新模板'!$K:$K,$C280)</f>
        <v>0</v>
      </c>
      <c r="V280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导入新模板'!$K:$K,$C280)</f>
        <v>0</v>
      </c>
      <c r="W280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导入新模板'!$K:$K,$C280)</f>
        <v>0</v>
      </c>
      <c r="X280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导入新模板'!$K:$K,$C280)</f>
        <v>1333.34</v>
      </c>
      <c r="Y280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导入新模板'!$K:$K,$C280)</f>
        <v>0</v>
      </c>
      <c r="Z280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导入新模板'!$K:$K,$C280)</f>
        <v>0</v>
      </c>
      <c r="AA280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导入新模板'!$K:$K,$C280)</f>
        <v>0</v>
      </c>
      <c r="AB280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导入新模板'!$K:$K,$C280)</f>
        <v>0</v>
      </c>
      <c r="AC280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导入新模板'!$K:$K,$C280)</f>
        <v>0</v>
      </c>
      <c r="AD280" s="74"/>
      <c r="AE280" s="53">
        <f>SUM(AH280:AS280)</f>
        <v>0</v>
      </c>
      <c r="AF280" s="54"/>
      <c r="AG280" s="55">
        <f>AD280-AE280-AF280</f>
        <v>0</v>
      </c>
      <c r="AH280" s="48">
        <f>SUMIFS('[6]白单流水  导入新模板'!$S:$S,'[6]白单流水  导入新模板'!$C:$C,$A$2,'[6]白单流水  导入新模板'!$AF:$AF,LEFT(LEFT($C$267,4),4),'[6]白单流水  导入新模板'!$AA:$AA,AH$3,'[6]白单流水  导入新模板'!$K:$K,$C280)</f>
        <v>0</v>
      </c>
      <c r="AI280" s="48">
        <f>SUMIFS('[6]白单流水  导入新模板'!$S:$S,'[6]白单流水  导入新模板'!$C:$C,$A$2,'[6]白单流水  导入新模板'!$AF:$AF,LEFT(LEFT($C$267,4),4),'[6]白单流水  导入新模板'!$AA:$AA,AI$3,'[6]白单流水  导入新模板'!$K:$K,$C280)</f>
        <v>0</v>
      </c>
      <c r="AJ280" s="48">
        <f>SUMIFS('[6]白单流水  导入新模板'!$S:$S,'[6]白单流水  导入新模板'!$C:$C,$A$2,'[6]白单流水  导入新模板'!$AF:$AF,LEFT(LEFT($C$267,4),4),'[6]白单流水  导入新模板'!$AA:$AA,AJ$3,'[6]白单流水  导入新模板'!$K:$K,$C280)</f>
        <v>0</v>
      </c>
      <c r="AK280" s="48">
        <f>SUMIFS('[6]白单流水  导入新模板'!$S:$S,'[6]白单流水  导入新模板'!$C:$C,$A$2,'[6]白单流水  导入新模板'!$AF:$AF,LEFT(LEFT($C$267,4),4),'[6]白单流水  导入新模板'!$AA:$AA,AK$3,'[6]白单流水  导入新模板'!$K:$K,$C280)</f>
        <v>0</v>
      </c>
      <c r="AL280" s="48">
        <f>SUMIFS('[6]白单流水  导入新模板'!$S:$S,'[6]白单流水  导入新模板'!$C:$C,$A$2,'[6]白单流水  导入新模板'!$AF:$AF,LEFT(LEFT($C$267,4),4),'[6]白单流水  导入新模板'!$AA:$AA,AL$3,'[6]白单流水  导入新模板'!$K:$K,$C280)</f>
        <v>0</v>
      </c>
      <c r="AM280" s="48">
        <f>SUMIFS('[6]白单流水  导入新模板'!$S:$S,'[6]白单流水  导入新模板'!$C:$C,$A$2,'[6]白单流水  导入新模板'!$AF:$AF,LEFT(LEFT($C$267,4),4),'[6]白单流水  导入新模板'!$AA:$AA,AM$3,'[6]白单流水  导入新模板'!$K:$K,$C280)</f>
        <v>0</v>
      </c>
      <c r="AN280" s="48">
        <f>SUMIFS('[6]白单流水  导入新模板'!$S:$S,'[6]白单流水  导入新模板'!$C:$C,$A$2,'[6]白单流水  导入新模板'!$AF:$AF,LEFT(LEFT($C$267,4),4),'[6]白单流水  导入新模板'!$AA:$AA,AN$3,'[6]白单流水  导入新模板'!$K:$K,$C280)</f>
        <v>0</v>
      </c>
      <c r="AO280" s="48">
        <f>SUMIFS('[6]白单流水  导入新模板'!$S:$S,'[6]白单流水  导入新模板'!$C:$C,$A$2,'[6]白单流水  导入新模板'!$AF:$AF,LEFT(LEFT($C$267,4),4),'[6]白单流水  导入新模板'!$AA:$AA,AO$3,'[6]白单流水  导入新模板'!$K:$K,$C280)</f>
        <v>0</v>
      </c>
      <c r="AP280" s="48">
        <f>SUMIFS('[6]白单流水  导入新模板'!$S:$S,'[6]白单流水  导入新模板'!$C:$C,$A$2,'[6]白单流水  导入新模板'!$AF:$AF,LEFT(LEFT($C$267,4),4),'[6]白单流水  导入新模板'!$AA:$AA,AP$3,'[6]白单流水  导入新模板'!$K:$K,$C280)</f>
        <v>0</v>
      </c>
      <c r="AQ280" s="48">
        <f>SUMIFS('[6]白单流水  导入新模板'!$S:$S,'[6]白单流水  导入新模板'!$C:$C,$A$2,'[6]白单流水  导入新模板'!$AF:$AF,LEFT(LEFT($C$267,4),4),'[6]白单流水  导入新模板'!$AA:$AA,AQ$3,'[6]白单流水  导入新模板'!$K:$K,$C280)</f>
        <v>0</v>
      </c>
      <c r="AR280" s="48">
        <f>SUMIFS('[6]白单流水  导入新模板'!$S:$S,'[6]白单流水  导入新模板'!$C:$C,$A$2,'[6]白单流水  导入新模板'!$AF:$AF,LEFT(LEFT($C$267,4),4),'[6]白单流水  导入新模板'!$AA:$AA,AR$3,'[6]白单流水  导入新模板'!$K:$K,$C280)</f>
        <v>0</v>
      </c>
      <c r="AS280" s="48">
        <f>SUMIFS('[6]白单流水  导入新模板'!$S:$S,'[6]白单流水  导入新模板'!$C:$C,$A$2,'[6]白单流水  导入新模板'!$AF:$AF,LEFT(LEFT($C$267,4),4),'[6]白单流水  导入新模板'!$AA:$AA,AS$3,'[6]白单流水  导入新模板'!$K:$K,$C280)</f>
        <v>0</v>
      </c>
      <c r="AT280" s="69"/>
    </row>
    <row r="281" ht="15.6" spans="1:46">
      <c r="A281" s="73"/>
      <c r="B281" s="62"/>
      <c r="C281" s="65" t="s">
        <v>71</v>
      </c>
      <c r="D281" s="66"/>
      <c r="E281" s="66"/>
      <c r="F281" s="67"/>
      <c r="G281" s="68"/>
      <c r="H281" s="68"/>
      <c r="I281" s="51">
        <f t="array" ref="I281">SUMPRODUCT(('[6]白单流水  导入新模板'!$C:$C=$A$2)*('[6]白单流水  导入新模板'!$AF:$AF=LEFT(LEFT($C$267,4),5))*('[6]白单流水  导入新模板'!$K:$K="代收")*(ISNUMBER(FIND(LEFT($C281,4),'[6]白单流水  导入新模板'!$M:$M,1))),'[6]白单流水  导入新模板'!$S:$S)</f>
        <v>0</v>
      </c>
      <c r="J281" s="68"/>
      <c r="K281" s="66"/>
      <c r="L281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导入新模板'!$K:$K,$C281)</f>
        <v>0</v>
      </c>
      <c r="M281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导入新模板'!$K:$K,$C281)</f>
        <v>0</v>
      </c>
      <c r="N281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导入新模板'!$K:$K,$C281)</f>
        <v>0</v>
      </c>
      <c r="O281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导入新模板'!$K:$K,$C281)</f>
        <v>0</v>
      </c>
      <c r="P281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导入新模板'!$K:$K,$C281)</f>
        <v>0</v>
      </c>
      <c r="Q281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导入新模板'!$K:$K,$C281)</f>
        <v>0</v>
      </c>
      <c r="R281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导入新模板'!$K:$K,$C281)</f>
        <v>0</v>
      </c>
      <c r="S281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导入新模板'!$K:$K,$C281)</f>
        <v>0</v>
      </c>
      <c r="T281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导入新模板'!$K:$K,$C281)</f>
        <v>0</v>
      </c>
      <c r="U281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导入新模板'!$K:$K,$C281)</f>
        <v>0</v>
      </c>
      <c r="V281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导入新模板'!$K:$K,$C281)</f>
        <v>0</v>
      </c>
      <c r="W281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导入新模板'!$K:$K,$C281)</f>
        <v>0</v>
      </c>
      <c r="X281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导入新模板'!$K:$K,$C281)</f>
        <v>133.33</v>
      </c>
      <c r="Y281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导入新模板'!$K:$K,$C281)</f>
        <v>0</v>
      </c>
      <c r="Z281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导入新模板'!$K:$K,$C281)</f>
        <v>0</v>
      </c>
      <c r="AA281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导入新模板'!$K:$K,$C281)</f>
        <v>0</v>
      </c>
      <c r="AB281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导入新模板'!$K:$K,$C281)</f>
        <v>0</v>
      </c>
      <c r="AC281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导入新模板'!$K:$K,$C281)</f>
        <v>0</v>
      </c>
      <c r="AD281" s="74"/>
      <c r="AE281" s="53">
        <f>SUM(AH281:AS281)</f>
        <v>0</v>
      </c>
      <c r="AF281" s="54"/>
      <c r="AG281" s="55">
        <f>AD281-AE281-AF281</f>
        <v>0</v>
      </c>
      <c r="AH281" s="48">
        <f>SUMIFS('[6]白单流水  导入新模板'!$S:$S,'[6]白单流水  导入新模板'!$C:$C,$A$2,'[6]白单流水  导入新模板'!$AF:$AF,LEFT(LEFT($C$267,4),4),'[6]白单流水  导入新模板'!$AA:$AA,AH$3,'[6]白单流水  导入新模板'!$K:$K,$C281)</f>
        <v>0</v>
      </c>
      <c r="AI281" s="48">
        <f>SUMIFS('[6]白单流水  导入新模板'!$S:$S,'[6]白单流水  导入新模板'!$C:$C,$A$2,'[6]白单流水  导入新模板'!$AF:$AF,LEFT(LEFT($C$267,4),4),'[6]白单流水  导入新模板'!$AA:$AA,AI$3,'[6]白单流水  导入新模板'!$K:$K,$C281)</f>
        <v>0</v>
      </c>
      <c r="AJ281" s="48">
        <f>SUMIFS('[6]白单流水  导入新模板'!$S:$S,'[6]白单流水  导入新模板'!$C:$C,$A$2,'[6]白单流水  导入新模板'!$AF:$AF,LEFT(LEFT($C$267,4),4),'[6]白单流水  导入新模板'!$AA:$AA,AJ$3,'[6]白单流水  导入新模板'!$K:$K,$C281)</f>
        <v>0</v>
      </c>
      <c r="AK281" s="48">
        <f>SUMIFS('[6]白单流水  导入新模板'!$S:$S,'[6]白单流水  导入新模板'!$C:$C,$A$2,'[6]白单流水  导入新模板'!$AF:$AF,LEFT(LEFT($C$267,4),4),'[6]白单流水  导入新模板'!$AA:$AA,AK$3,'[6]白单流水  导入新模板'!$K:$K,$C281)</f>
        <v>0</v>
      </c>
      <c r="AL281" s="48">
        <f>SUMIFS('[6]白单流水  导入新模板'!$S:$S,'[6]白单流水  导入新模板'!$C:$C,$A$2,'[6]白单流水  导入新模板'!$AF:$AF,LEFT(LEFT($C$267,4),4),'[6]白单流水  导入新模板'!$AA:$AA,AL$3,'[6]白单流水  导入新模板'!$K:$K,$C281)</f>
        <v>0</v>
      </c>
      <c r="AM281" s="48">
        <f>SUMIFS('[6]白单流水  导入新模板'!$S:$S,'[6]白单流水  导入新模板'!$C:$C,$A$2,'[6]白单流水  导入新模板'!$AF:$AF,LEFT(LEFT($C$267,4),4),'[6]白单流水  导入新模板'!$AA:$AA,AM$3,'[6]白单流水  导入新模板'!$K:$K,$C281)</f>
        <v>0</v>
      </c>
      <c r="AN281" s="48">
        <f>SUMIFS('[6]白单流水  导入新模板'!$S:$S,'[6]白单流水  导入新模板'!$C:$C,$A$2,'[6]白单流水  导入新模板'!$AF:$AF,LEFT(LEFT($C$267,4),4),'[6]白单流水  导入新模板'!$AA:$AA,AN$3,'[6]白单流水  导入新模板'!$K:$K,$C281)</f>
        <v>0</v>
      </c>
      <c r="AO281" s="48">
        <f>SUMIFS('[6]白单流水  导入新模板'!$S:$S,'[6]白单流水  导入新模板'!$C:$C,$A$2,'[6]白单流水  导入新模板'!$AF:$AF,LEFT(LEFT($C$267,4),4),'[6]白单流水  导入新模板'!$AA:$AA,AO$3,'[6]白单流水  导入新模板'!$K:$K,$C281)</f>
        <v>0</v>
      </c>
      <c r="AP281" s="48">
        <f>SUMIFS('[6]白单流水  导入新模板'!$S:$S,'[6]白单流水  导入新模板'!$C:$C,$A$2,'[6]白单流水  导入新模板'!$AF:$AF,LEFT(LEFT($C$267,4),4),'[6]白单流水  导入新模板'!$AA:$AA,AP$3,'[6]白单流水  导入新模板'!$K:$K,$C281)</f>
        <v>0</v>
      </c>
      <c r="AQ281" s="48">
        <f>SUMIFS('[6]白单流水  导入新模板'!$S:$S,'[6]白单流水  导入新模板'!$C:$C,$A$2,'[6]白单流水  导入新模板'!$AF:$AF,LEFT(LEFT($C$267,4),4),'[6]白单流水  导入新模板'!$AA:$AA,AQ$3,'[6]白单流水  导入新模板'!$K:$K,$C281)</f>
        <v>0</v>
      </c>
      <c r="AR281" s="48">
        <f>SUMIFS('[6]白单流水  导入新模板'!$S:$S,'[6]白单流水  导入新模板'!$C:$C,$A$2,'[6]白单流水  导入新模板'!$AF:$AF,LEFT(LEFT($C$267,4),4),'[6]白单流水  导入新模板'!$AA:$AA,AR$3,'[6]白单流水  导入新模板'!$K:$K,$C281)</f>
        <v>0</v>
      </c>
      <c r="AS281" s="48">
        <f>SUMIFS('[6]白单流水  导入新模板'!$S:$S,'[6]白单流水  导入新模板'!$C:$C,$A$2,'[6]白单流水  导入新模板'!$AF:$AF,LEFT(LEFT($C$267,4),4),'[6]白单流水  导入新模板'!$AA:$AA,AS$3,'[6]白单流水  导入新模板'!$K:$K,$C281)</f>
        <v>0</v>
      </c>
      <c r="AT281" s="69"/>
    </row>
    <row r="282" ht="15.6" spans="1:46">
      <c r="A282" s="73"/>
      <c r="B282" s="62"/>
      <c r="C282" s="65" t="s">
        <v>72</v>
      </c>
      <c r="D282" s="52"/>
      <c r="E282" s="52"/>
      <c r="F282" s="59"/>
      <c r="G282" s="60"/>
      <c r="H282" s="60"/>
      <c r="I282" s="51">
        <f t="array" ref="I282">SUMPRODUCT(('[6]白单流水  导入新模板'!$C:$C=$A$2)*('[6]白单流水  导入新模板'!$AF:$AF=LEFT(LEFT($C$267,4),5))*('[6]白单流水  导入新模板'!$K:$K="代收")*(ISNUMBER(FIND(LEFT($C282,4),'[6]白单流水  导入新模板'!$M:$M,1))),'[6]白单流水  导入新模板'!$S:$S)</f>
        <v>0</v>
      </c>
      <c r="J282" s="60"/>
      <c r="K282" s="52"/>
      <c r="L282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导入新模板'!$K:$K,$C282)</f>
        <v>0</v>
      </c>
      <c r="M282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导入新模板'!$K:$K,$C282)</f>
        <v>0</v>
      </c>
      <c r="N282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导入新模板'!$K:$K,$C282)</f>
        <v>0</v>
      </c>
      <c r="O282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导入新模板'!$K:$K,$C282)</f>
        <v>0</v>
      </c>
      <c r="P282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导入新模板'!$K:$K,$C282)</f>
        <v>0</v>
      </c>
      <c r="Q282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导入新模板'!$K:$K,$C282)</f>
        <v>0</v>
      </c>
      <c r="R282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导入新模板'!$K:$K,$C282)</f>
        <v>0</v>
      </c>
      <c r="S282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导入新模板'!$K:$K,$C282)</f>
        <v>0</v>
      </c>
      <c r="T282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导入新模板'!$K:$K,$C282)</f>
        <v>0</v>
      </c>
      <c r="U282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导入新模板'!$K:$K,$C282)</f>
        <v>0</v>
      </c>
      <c r="V282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导入新模板'!$K:$K,$C282)</f>
        <v>0</v>
      </c>
      <c r="W282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导入新模板'!$K:$K,$C282)</f>
        <v>0</v>
      </c>
      <c r="X282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导入新模板'!$K:$K,$C282)</f>
        <v>0</v>
      </c>
      <c r="Y282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导入新模板'!$K:$K,$C282)</f>
        <v>0</v>
      </c>
      <c r="Z282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导入新模板'!$K:$K,$C282)</f>
        <v>0</v>
      </c>
      <c r="AA282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导入新模板'!$K:$K,$C282)</f>
        <v>0</v>
      </c>
      <c r="AB282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导入新模板'!$K:$K,$C282)</f>
        <v>0</v>
      </c>
      <c r="AC282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导入新模板'!$K:$K,$C282)</f>
        <v>0</v>
      </c>
      <c r="AD282" s="52"/>
      <c r="AE282" s="53">
        <f>SUM(AH282:AS282)</f>
        <v>0</v>
      </c>
      <c r="AF282" s="54"/>
      <c r="AG282" s="55">
        <f>AD282-AE282-AF282</f>
        <v>0</v>
      </c>
      <c r="AH282" s="48">
        <f>SUMIFS('[6]白单流水  导入新模板'!$S:$S,'[6]白单流水  导入新模板'!$C:$C,$A$2,'[6]白单流水  导入新模板'!$AF:$AF,LEFT(LEFT($C$267,4),4),'[6]白单流水  导入新模板'!$AA:$AA,AH$3,'[6]白单流水  导入新模板'!$K:$K,$C282)</f>
        <v>0</v>
      </c>
      <c r="AI282" s="48">
        <f>SUMIFS('[6]白单流水  导入新模板'!$S:$S,'[6]白单流水  导入新模板'!$C:$C,$A$2,'[6]白单流水  导入新模板'!$AF:$AF,LEFT(LEFT($C$267,4),4),'[6]白单流水  导入新模板'!$AA:$AA,AI$3,'[6]白单流水  导入新模板'!$K:$K,$C282)</f>
        <v>0</v>
      </c>
      <c r="AJ282" s="48">
        <f>SUMIFS('[6]白单流水  导入新模板'!$S:$S,'[6]白单流水  导入新模板'!$C:$C,$A$2,'[6]白单流水  导入新模板'!$AF:$AF,LEFT(LEFT($C$267,4),4),'[6]白单流水  导入新模板'!$AA:$AA,AJ$3,'[6]白单流水  导入新模板'!$K:$K,$C282)</f>
        <v>0</v>
      </c>
      <c r="AK282" s="48">
        <f>SUMIFS('[6]白单流水  导入新模板'!$S:$S,'[6]白单流水  导入新模板'!$C:$C,$A$2,'[6]白单流水  导入新模板'!$AF:$AF,LEFT(LEFT($C$267,4),4),'[6]白单流水  导入新模板'!$AA:$AA,AK$3,'[6]白单流水  导入新模板'!$K:$K,$C282)</f>
        <v>0</v>
      </c>
      <c r="AL282" s="48">
        <f>SUMIFS('[6]白单流水  导入新模板'!$S:$S,'[6]白单流水  导入新模板'!$C:$C,$A$2,'[6]白单流水  导入新模板'!$AF:$AF,LEFT(LEFT($C$267,4),4),'[6]白单流水  导入新模板'!$AA:$AA,AL$3,'[6]白单流水  导入新模板'!$K:$K,$C282)</f>
        <v>0</v>
      </c>
      <c r="AM282" s="48">
        <f>SUMIFS('[6]白单流水  导入新模板'!$S:$S,'[6]白单流水  导入新模板'!$C:$C,$A$2,'[6]白单流水  导入新模板'!$AF:$AF,LEFT(LEFT($C$267,4),4),'[6]白单流水  导入新模板'!$AA:$AA,AM$3,'[6]白单流水  导入新模板'!$K:$K,$C282)</f>
        <v>0</v>
      </c>
      <c r="AN282" s="48">
        <f>SUMIFS('[6]白单流水  导入新模板'!$S:$S,'[6]白单流水  导入新模板'!$C:$C,$A$2,'[6]白单流水  导入新模板'!$AF:$AF,LEFT(LEFT($C$267,4),4),'[6]白单流水  导入新模板'!$AA:$AA,AN$3,'[6]白单流水  导入新模板'!$K:$K,$C282)</f>
        <v>0</v>
      </c>
      <c r="AO282" s="48">
        <f>SUMIFS('[6]白单流水  导入新模板'!$S:$S,'[6]白单流水  导入新模板'!$C:$C,$A$2,'[6]白单流水  导入新模板'!$AF:$AF,LEFT(LEFT($C$267,4),4),'[6]白单流水  导入新模板'!$AA:$AA,AO$3,'[6]白单流水  导入新模板'!$K:$K,$C282)</f>
        <v>0</v>
      </c>
      <c r="AP282" s="48">
        <f>SUMIFS('[6]白单流水  导入新模板'!$S:$S,'[6]白单流水  导入新模板'!$C:$C,$A$2,'[6]白单流水  导入新模板'!$AF:$AF,LEFT(LEFT($C$267,4),4),'[6]白单流水  导入新模板'!$AA:$AA,AP$3,'[6]白单流水  导入新模板'!$K:$K,$C282)</f>
        <v>0</v>
      </c>
      <c r="AQ282" s="48">
        <f>SUMIFS('[6]白单流水  导入新模板'!$S:$S,'[6]白单流水  导入新模板'!$C:$C,$A$2,'[6]白单流水  导入新模板'!$AF:$AF,LEFT(LEFT($C$267,4),4),'[6]白单流水  导入新模板'!$AA:$AA,AQ$3,'[6]白单流水  导入新模板'!$K:$K,$C282)</f>
        <v>0</v>
      </c>
      <c r="AR282" s="48">
        <f>SUMIFS('[6]白单流水  导入新模板'!$S:$S,'[6]白单流水  导入新模板'!$C:$C,$A$2,'[6]白单流水  导入新模板'!$AF:$AF,LEFT(LEFT($C$267,4),4),'[6]白单流水  导入新模板'!$AA:$AA,AR$3,'[6]白单流水  导入新模板'!$K:$K,$C282)</f>
        <v>0</v>
      </c>
      <c r="AS282" s="48">
        <f>SUMIFS('[6]白单流水  导入新模板'!$S:$S,'[6]白单流水  导入新模板'!$C:$C,$A$2,'[6]白单流水  导入新模板'!$AF:$AF,LEFT(LEFT($C$267,4),4),'[6]白单流水  导入新模板'!$AA:$AA,AS$3,'[6]白单流水  导入新模板'!$K:$K,$C282)</f>
        <v>0</v>
      </c>
      <c r="AT282" s="56"/>
    </row>
    <row r="283" ht="15.6" spans="1:46">
      <c r="A283" s="73"/>
      <c r="B283" s="62"/>
      <c r="C283" s="65" t="s">
        <v>73</v>
      </c>
      <c r="D283" s="66"/>
      <c r="E283" s="66"/>
      <c r="F283" s="67"/>
      <c r="G283" s="68"/>
      <c r="H283" s="68"/>
      <c r="I283" s="51">
        <f t="array" ref="I283">SUMPRODUCT(('[6]白单流水  导入新模板'!$C:$C=$A$2)*('[6]白单流水  导入新模板'!$AF:$AF=LEFT(LEFT($C$267,4),5))*('[6]白单流水  导入新模板'!$K:$K="代收")*(ISNUMBER(FIND(LEFT($C283,4),'[6]白单流水  导入新模板'!$M:$M,1))),'[6]白单流水  导入新模板'!$S:$S)</f>
        <v>0</v>
      </c>
      <c r="J283" s="68"/>
      <c r="K283" s="66"/>
      <c r="L283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导入新模板'!$K:$K,$C283)</f>
        <v>0</v>
      </c>
      <c r="M283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导入新模板'!$K:$K,$C283)</f>
        <v>0</v>
      </c>
      <c r="N283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导入新模板'!$K:$K,$C283)</f>
        <v>0</v>
      </c>
      <c r="O283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导入新模板'!$K:$K,$C283)</f>
        <v>0</v>
      </c>
      <c r="P283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导入新模板'!$K:$K,$C283)</f>
        <v>0</v>
      </c>
      <c r="Q283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导入新模板'!$K:$K,$C283)</f>
        <v>0</v>
      </c>
      <c r="R283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导入新模板'!$K:$K,$C283)</f>
        <v>0</v>
      </c>
      <c r="S283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导入新模板'!$K:$K,$C283)</f>
        <v>0</v>
      </c>
      <c r="T283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导入新模板'!$K:$K,$C283)</f>
        <v>0</v>
      </c>
      <c r="U283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导入新模板'!$K:$K,$C283)</f>
        <v>0</v>
      </c>
      <c r="V283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导入新模板'!$K:$K,$C283)</f>
        <v>0</v>
      </c>
      <c r="W283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导入新模板'!$K:$K,$C283)</f>
        <v>0</v>
      </c>
      <c r="X283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导入新模板'!$K:$K,$C283)</f>
        <v>0</v>
      </c>
      <c r="Y283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导入新模板'!$K:$K,$C283)</f>
        <v>0</v>
      </c>
      <c r="Z283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导入新模板'!$K:$K,$C283)</f>
        <v>0</v>
      </c>
      <c r="AA283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导入新模板'!$K:$K,$C283)</f>
        <v>0</v>
      </c>
      <c r="AB283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导入新模板'!$K:$K,$C283)</f>
        <v>0</v>
      </c>
      <c r="AC283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导入新模板'!$K:$K,$C283)</f>
        <v>0</v>
      </c>
      <c r="AD283" s="74"/>
      <c r="AE283" s="53">
        <f>SUM(AH283:AS283)</f>
        <v>0</v>
      </c>
      <c r="AF283" s="54"/>
      <c r="AG283" s="55">
        <f>AD283-AE283-AF283</f>
        <v>0</v>
      </c>
      <c r="AH283" s="48">
        <f>SUMIFS('[6]白单流水  导入新模板'!$S:$S,'[6]白单流水  导入新模板'!$C:$C,$A$2,'[6]白单流水  导入新模板'!$AF:$AF,LEFT(LEFT($C$267,4),4),'[6]白单流水  导入新模板'!$AA:$AA,AH$3,'[6]白单流水  导入新模板'!$K:$K,$C283)</f>
        <v>0</v>
      </c>
      <c r="AI283" s="48">
        <f>SUMIFS('[6]白单流水  导入新模板'!$S:$S,'[6]白单流水  导入新模板'!$C:$C,$A$2,'[6]白单流水  导入新模板'!$AF:$AF,LEFT(LEFT($C$267,4),4),'[6]白单流水  导入新模板'!$AA:$AA,AI$3,'[6]白单流水  导入新模板'!$K:$K,$C283)</f>
        <v>0</v>
      </c>
      <c r="AJ283" s="48">
        <f>SUMIFS('[6]白单流水  导入新模板'!$S:$S,'[6]白单流水  导入新模板'!$C:$C,$A$2,'[6]白单流水  导入新模板'!$AF:$AF,LEFT(LEFT($C$267,4),4),'[6]白单流水  导入新模板'!$AA:$AA,AJ$3,'[6]白单流水  导入新模板'!$K:$K,$C283)</f>
        <v>0</v>
      </c>
      <c r="AK283" s="48">
        <f>SUMIFS('[6]白单流水  导入新模板'!$S:$S,'[6]白单流水  导入新模板'!$C:$C,$A$2,'[6]白单流水  导入新模板'!$AF:$AF,LEFT(LEFT($C$267,4),4),'[6]白单流水  导入新模板'!$AA:$AA,AK$3,'[6]白单流水  导入新模板'!$K:$K,$C283)</f>
        <v>0</v>
      </c>
      <c r="AL283" s="48">
        <f>SUMIFS('[6]白单流水  导入新模板'!$S:$S,'[6]白单流水  导入新模板'!$C:$C,$A$2,'[6]白单流水  导入新模板'!$AF:$AF,LEFT(LEFT($C$267,4),4),'[6]白单流水  导入新模板'!$AA:$AA,AL$3,'[6]白单流水  导入新模板'!$K:$K,$C283)</f>
        <v>0</v>
      </c>
      <c r="AM283" s="48">
        <f>SUMIFS('[6]白单流水  导入新模板'!$S:$S,'[6]白单流水  导入新模板'!$C:$C,$A$2,'[6]白单流水  导入新模板'!$AF:$AF,LEFT(LEFT($C$267,4),4),'[6]白单流水  导入新模板'!$AA:$AA,AM$3,'[6]白单流水  导入新模板'!$K:$K,$C283)</f>
        <v>0</v>
      </c>
      <c r="AN283" s="48">
        <f>SUMIFS('[6]白单流水  导入新模板'!$S:$S,'[6]白单流水  导入新模板'!$C:$C,$A$2,'[6]白单流水  导入新模板'!$AF:$AF,LEFT(LEFT($C$267,4),4),'[6]白单流水  导入新模板'!$AA:$AA,AN$3,'[6]白单流水  导入新模板'!$K:$K,$C283)</f>
        <v>0</v>
      </c>
      <c r="AO283" s="48">
        <f>SUMIFS('[6]白单流水  导入新模板'!$S:$S,'[6]白单流水  导入新模板'!$C:$C,$A$2,'[6]白单流水  导入新模板'!$AF:$AF,LEFT(LEFT($C$267,4),4),'[6]白单流水  导入新模板'!$AA:$AA,AO$3,'[6]白单流水  导入新模板'!$K:$K,$C283)</f>
        <v>0</v>
      </c>
      <c r="AP283" s="48">
        <f>SUMIFS('[6]白单流水  导入新模板'!$S:$S,'[6]白单流水  导入新模板'!$C:$C,$A$2,'[6]白单流水  导入新模板'!$AF:$AF,LEFT(LEFT($C$267,4),4),'[6]白单流水  导入新模板'!$AA:$AA,AP$3,'[6]白单流水  导入新模板'!$K:$K,$C283)</f>
        <v>0</v>
      </c>
      <c r="AQ283" s="48">
        <f>SUMIFS('[6]白单流水  导入新模板'!$S:$S,'[6]白单流水  导入新模板'!$C:$C,$A$2,'[6]白单流水  导入新模板'!$AF:$AF,LEFT(LEFT($C$267,4),4),'[6]白单流水  导入新模板'!$AA:$AA,AQ$3,'[6]白单流水  导入新模板'!$K:$K,$C283)</f>
        <v>0</v>
      </c>
      <c r="AR283" s="48">
        <f>SUMIFS('[6]白单流水  导入新模板'!$S:$S,'[6]白单流水  导入新模板'!$C:$C,$A$2,'[6]白单流水  导入新模板'!$AF:$AF,LEFT(LEFT($C$267,4),4),'[6]白单流水  导入新模板'!$AA:$AA,AR$3,'[6]白单流水  导入新模板'!$K:$K,$C283)</f>
        <v>0</v>
      </c>
      <c r="AS283" s="48">
        <f>SUMIFS('[6]白单流水  导入新模板'!$S:$S,'[6]白单流水  导入新模板'!$C:$C,$A$2,'[6]白单流水  导入新模板'!$AF:$AF,LEFT(LEFT($C$267,4),4),'[6]白单流水  导入新模板'!$AA:$AA,AS$3,'[6]白单流水  导入新模板'!$K:$K,$C283)</f>
        <v>0</v>
      </c>
      <c r="AT283" s="69"/>
    </row>
    <row r="284" ht="15.6" spans="1:46">
      <c r="A284" s="73"/>
      <c r="B284" s="62"/>
      <c r="C284" s="65" t="s">
        <v>74</v>
      </c>
      <c r="D284" s="52"/>
      <c r="E284" s="52"/>
      <c r="F284" s="59"/>
      <c r="G284" s="60"/>
      <c r="H284" s="60"/>
      <c r="I284" s="51">
        <f t="array" ref="I284">SUMPRODUCT(('[6]白单流水  导入新模板'!$C:$C=$A$2)*('[6]白单流水  导入新模板'!$AF:$AF=LEFT(LEFT($C$267,4),5))*('[6]白单流水  导入新模板'!$K:$K="代收")*(ISNUMBER(FIND(LEFT($C284,4),'[6]白单流水  导入新模板'!$M:$M,1))),'[6]白单流水  导入新模板'!$S:$S)</f>
        <v>0</v>
      </c>
      <c r="J284" s="60"/>
      <c r="K284" s="52"/>
      <c r="L284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导入新模板'!$K:$K,$C284)</f>
        <v>0</v>
      </c>
      <c r="M284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导入新模板'!$K:$K,$C284)</f>
        <v>0</v>
      </c>
      <c r="N284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导入新模板'!$K:$K,$C284)</f>
        <v>0</v>
      </c>
      <c r="O284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导入新模板'!$K:$K,$C284)</f>
        <v>0</v>
      </c>
      <c r="P284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导入新模板'!$K:$K,$C284)</f>
        <v>0</v>
      </c>
      <c r="Q284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导入新模板'!$K:$K,$C284)</f>
        <v>0</v>
      </c>
      <c r="R284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导入新模板'!$K:$K,$C284)</f>
        <v>0</v>
      </c>
      <c r="S284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导入新模板'!$K:$K,$C284)</f>
        <v>0</v>
      </c>
      <c r="T284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导入新模板'!$K:$K,$C284)</f>
        <v>0</v>
      </c>
      <c r="U284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导入新模板'!$K:$K,$C284)</f>
        <v>0</v>
      </c>
      <c r="V284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导入新模板'!$K:$K,$C284)</f>
        <v>0</v>
      </c>
      <c r="W284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导入新模板'!$K:$K,$C284)</f>
        <v>0</v>
      </c>
      <c r="X284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导入新模板'!$K:$K,$C284)</f>
        <v>0</v>
      </c>
      <c r="Y284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导入新模板'!$K:$K,$C284)</f>
        <v>0</v>
      </c>
      <c r="Z284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导入新模板'!$K:$K,$C284)</f>
        <v>0</v>
      </c>
      <c r="AA284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导入新模板'!$K:$K,$C284)</f>
        <v>0</v>
      </c>
      <c r="AB284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导入新模板'!$K:$K,$C284)</f>
        <v>0</v>
      </c>
      <c r="AC284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导入新模板'!$K:$K,$C284)</f>
        <v>10000</v>
      </c>
      <c r="AD284" s="52"/>
      <c r="AE284" s="53">
        <f>SUM(AH284:AS284)</f>
        <v>0</v>
      </c>
      <c r="AF284" s="54"/>
      <c r="AG284" s="55">
        <f>AD284-AE284-AF284</f>
        <v>0</v>
      </c>
      <c r="AH284" s="48">
        <f>SUMIFS('[6]白单流水  导入新模板'!$S:$S,'[6]白单流水  导入新模板'!$C:$C,$A$2,'[6]白单流水  导入新模板'!$AF:$AF,LEFT(LEFT($C$267,4),4),'[6]白单流水  导入新模板'!$AA:$AA,AH$3,'[6]白单流水  导入新模板'!$K:$K,$C284)</f>
        <v>0</v>
      </c>
      <c r="AI284" s="48">
        <f>SUMIFS('[6]白单流水  导入新模板'!$S:$S,'[6]白单流水  导入新模板'!$C:$C,$A$2,'[6]白单流水  导入新模板'!$AF:$AF,LEFT(LEFT($C$267,4),4),'[6]白单流水  导入新模板'!$AA:$AA,AI$3,'[6]白单流水  导入新模板'!$K:$K,$C284)</f>
        <v>0</v>
      </c>
      <c r="AJ284" s="48">
        <f>SUMIFS('[6]白单流水  导入新模板'!$S:$S,'[6]白单流水  导入新模板'!$C:$C,$A$2,'[6]白单流水  导入新模板'!$AF:$AF,LEFT(LEFT($C$267,4),4),'[6]白单流水  导入新模板'!$AA:$AA,AJ$3,'[6]白单流水  导入新模板'!$K:$K,$C284)</f>
        <v>0</v>
      </c>
      <c r="AK284" s="48">
        <f>SUMIFS('[6]白单流水  导入新模板'!$S:$S,'[6]白单流水  导入新模板'!$C:$C,$A$2,'[6]白单流水  导入新模板'!$AF:$AF,LEFT(LEFT($C$267,4),4),'[6]白单流水  导入新模板'!$AA:$AA,AK$3,'[6]白单流水  导入新模板'!$K:$K,$C284)</f>
        <v>0</v>
      </c>
      <c r="AL284" s="48">
        <f>SUMIFS('[6]白单流水  导入新模板'!$S:$S,'[6]白单流水  导入新模板'!$C:$C,$A$2,'[6]白单流水  导入新模板'!$AF:$AF,LEFT(LEFT($C$267,4),4),'[6]白单流水  导入新模板'!$AA:$AA,AL$3,'[6]白单流水  导入新模板'!$K:$K,$C284)</f>
        <v>0</v>
      </c>
      <c r="AM284" s="48">
        <f>SUMIFS('[6]白单流水  导入新模板'!$S:$S,'[6]白单流水  导入新模板'!$C:$C,$A$2,'[6]白单流水  导入新模板'!$AF:$AF,LEFT(LEFT($C$267,4),4),'[6]白单流水  导入新模板'!$AA:$AA,AM$3,'[6]白单流水  导入新模板'!$K:$K,$C284)</f>
        <v>0</v>
      </c>
      <c r="AN284" s="48">
        <f>SUMIFS('[6]白单流水  导入新模板'!$S:$S,'[6]白单流水  导入新模板'!$C:$C,$A$2,'[6]白单流水  导入新模板'!$AF:$AF,LEFT(LEFT($C$267,4),4),'[6]白单流水  导入新模板'!$AA:$AA,AN$3,'[6]白单流水  导入新模板'!$K:$K,$C284)</f>
        <v>0</v>
      </c>
      <c r="AO284" s="48">
        <f>SUMIFS('[6]白单流水  导入新模板'!$S:$S,'[6]白单流水  导入新模板'!$C:$C,$A$2,'[6]白单流水  导入新模板'!$AF:$AF,LEFT(LEFT($C$267,4),4),'[6]白单流水  导入新模板'!$AA:$AA,AO$3,'[6]白单流水  导入新模板'!$K:$K,$C284)</f>
        <v>0</v>
      </c>
      <c r="AP284" s="48">
        <f>SUMIFS('[6]白单流水  导入新模板'!$S:$S,'[6]白单流水  导入新模板'!$C:$C,$A$2,'[6]白单流水  导入新模板'!$AF:$AF,LEFT(LEFT($C$267,4),4),'[6]白单流水  导入新模板'!$AA:$AA,AP$3,'[6]白单流水  导入新模板'!$K:$K,$C284)</f>
        <v>0</v>
      </c>
      <c r="AQ284" s="48">
        <f>SUMIFS('[6]白单流水  导入新模板'!$S:$S,'[6]白单流水  导入新模板'!$C:$C,$A$2,'[6]白单流水  导入新模板'!$AF:$AF,LEFT(LEFT($C$267,4),4),'[6]白单流水  导入新模板'!$AA:$AA,AQ$3,'[6]白单流水  导入新模板'!$K:$K,$C284)</f>
        <v>0</v>
      </c>
      <c r="AR284" s="48">
        <f>SUMIFS('[6]白单流水  导入新模板'!$S:$S,'[6]白单流水  导入新模板'!$C:$C,$A$2,'[6]白单流水  导入新模板'!$AF:$AF,LEFT(LEFT($C$267,4),4),'[6]白单流水  导入新模板'!$AA:$AA,AR$3,'[6]白单流水  导入新模板'!$K:$K,$C284)</f>
        <v>0</v>
      </c>
      <c r="AS284" s="48">
        <f>SUMIFS('[6]白单流水  导入新模板'!$S:$S,'[6]白单流水  导入新模板'!$C:$C,$A$2,'[6]白单流水  导入新模板'!$AF:$AF,LEFT(LEFT($C$267,4),4),'[6]白单流水  导入新模板'!$AA:$AA,AS$3,'[6]白单流水  导入新模板'!$K:$K,$C284)</f>
        <v>0</v>
      </c>
      <c r="AT284" s="56"/>
    </row>
    <row r="285" ht="15.6" spans="1:46">
      <c r="A285" s="73"/>
      <c r="B285" s="62"/>
      <c r="C285" s="65" t="s">
        <v>75</v>
      </c>
      <c r="D285" s="66"/>
      <c r="E285" s="66"/>
      <c r="F285" s="67"/>
      <c r="G285" s="68"/>
      <c r="H285" s="68"/>
      <c r="I285" s="51">
        <f t="array" ref="I285">SUMPRODUCT(('[6]白单流水  导入新模板'!$C:$C=$A$2)*('[6]白单流水  导入新模板'!$AF:$AF=LEFT(LEFT($C$267,4),5))*('[6]白单流水  导入新模板'!$K:$K="代收")*(ISNUMBER(FIND(LEFT($C285,4),'[6]白单流水  导入新模板'!$M:$M,1))),'[6]白单流水  导入新模板'!$S:$S)</f>
        <v>0</v>
      </c>
      <c r="J285" s="68"/>
      <c r="K285" s="66"/>
      <c r="L285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导入新模板'!$K:$K,$C285)</f>
        <v>0</v>
      </c>
      <c r="M285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导入新模板'!$K:$K,$C285)</f>
        <v>0</v>
      </c>
      <c r="N285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导入新模板'!$K:$K,$C285)</f>
        <v>0</v>
      </c>
      <c r="O285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导入新模板'!$K:$K,$C285)</f>
        <v>0</v>
      </c>
      <c r="P285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导入新模板'!$K:$K,$C285)</f>
        <v>0</v>
      </c>
      <c r="Q285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导入新模板'!$K:$K,$C285)</f>
        <v>0</v>
      </c>
      <c r="R285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导入新模板'!$K:$K,$C285)</f>
        <v>0</v>
      </c>
      <c r="S285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导入新模板'!$K:$K,$C285)</f>
        <v>0</v>
      </c>
      <c r="T285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导入新模板'!$K:$K,$C285)</f>
        <v>0</v>
      </c>
      <c r="U285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导入新模板'!$K:$K,$C285)</f>
        <v>0</v>
      </c>
      <c r="V285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导入新模板'!$K:$K,$C285)</f>
        <v>0</v>
      </c>
      <c r="W285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导入新模板'!$K:$K,$C285)</f>
        <v>0</v>
      </c>
      <c r="X285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导入新模板'!$K:$K,$C285)</f>
        <v>0</v>
      </c>
      <c r="Y285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导入新模板'!$K:$K,$C285)</f>
        <v>0</v>
      </c>
      <c r="Z285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导入新模板'!$K:$K,$C285)</f>
        <v>0</v>
      </c>
      <c r="AA285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导入新模板'!$K:$K,$C285)</f>
        <v>0</v>
      </c>
      <c r="AB285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导入新模板'!$K:$K,$C285)</f>
        <v>0</v>
      </c>
      <c r="AC285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导入新模板'!$K:$K,$C285)</f>
        <v>0</v>
      </c>
      <c r="AD285" s="74"/>
      <c r="AE285" s="53">
        <f>SUM(AH285:AS285)</f>
        <v>0</v>
      </c>
      <c r="AF285" s="54"/>
      <c r="AG285" s="55">
        <f>AD285-AE285-AF285</f>
        <v>0</v>
      </c>
      <c r="AH285" s="48">
        <f>SUMIFS('[6]白单流水  导入新模板'!$S:$S,'[6]白单流水  导入新模板'!$C:$C,$A$2,'[6]白单流水  导入新模板'!$AF:$AF,LEFT(LEFT($C$267,4),4),'[6]白单流水  导入新模板'!$AA:$AA,AH$3,'[6]白单流水  导入新模板'!$K:$K,$C285)</f>
        <v>0</v>
      </c>
      <c r="AI285" s="48">
        <f>SUMIFS('[6]白单流水  导入新模板'!$S:$S,'[6]白单流水  导入新模板'!$C:$C,$A$2,'[6]白单流水  导入新模板'!$AF:$AF,LEFT(LEFT($C$267,4),4),'[6]白单流水  导入新模板'!$AA:$AA,AI$3,'[6]白单流水  导入新模板'!$K:$K,$C285)</f>
        <v>0</v>
      </c>
      <c r="AJ285" s="48">
        <f>SUMIFS('[6]白单流水  导入新模板'!$S:$S,'[6]白单流水  导入新模板'!$C:$C,$A$2,'[6]白单流水  导入新模板'!$AF:$AF,LEFT(LEFT($C$267,4),4),'[6]白单流水  导入新模板'!$AA:$AA,AJ$3,'[6]白单流水  导入新模板'!$K:$K,$C285)</f>
        <v>0</v>
      </c>
      <c r="AK285" s="48">
        <f>SUMIFS('[6]白单流水  导入新模板'!$S:$S,'[6]白单流水  导入新模板'!$C:$C,$A$2,'[6]白单流水  导入新模板'!$AF:$AF,LEFT(LEFT($C$267,4),4),'[6]白单流水  导入新模板'!$AA:$AA,AK$3,'[6]白单流水  导入新模板'!$K:$K,$C285)</f>
        <v>0</v>
      </c>
      <c r="AL285" s="48">
        <f>SUMIFS('[6]白单流水  导入新模板'!$S:$S,'[6]白单流水  导入新模板'!$C:$C,$A$2,'[6]白单流水  导入新模板'!$AF:$AF,LEFT(LEFT($C$267,4),4),'[6]白单流水  导入新模板'!$AA:$AA,AL$3,'[6]白单流水  导入新模板'!$K:$K,$C285)</f>
        <v>0</v>
      </c>
      <c r="AM285" s="48">
        <f>SUMIFS('[6]白单流水  导入新模板'!$S:$S,'[6]白单流水  导入新模板'!$C:$C,$A$2,'[6]白单流水  导入新模板'!$AF:$AF,LEFT(LEFT($C$267,4),4),'[6]白单流水  导入新模板'!$AA:$AA,AM$3,'[6]白单流水  导入新模板'!$K:$K,$C285)</f>
        <v>0</v>
      </c>
      <c r="AN285" s="48">
        <f>SUMIFS('[6]白单流水  导入新模板'!$S:$S,'[6]白单流水  导入新模板'!$C:$C,$A$2,'[6]白单流水  导入新模板'!$AF:$AF,LEFT(LEFT($C$267,4),4),'[6]白单流水  导入新模板'!$AA:$AA,AN$3,'[6]白单流水  导入新模板'!$K:$K,$C285)</f>
        <v>0</v>
      </c>
      <c r="AO285" s="48">
        <f>SUMIFS('[6]白单流水  导入新模板'!$S:$S,'[6]白单流水  导入新模板'!$C:$C,$A$2,'[6]白单流水  导入新模板'!$AF:$AF,LEFT(LEFT($C$267,4),4),'[6]白单流水  导入新模板'!$AA:$AA,AO$3,'[6]白单流水  导入新模板'!$K:$K,$C285)</f>
        <v>0</v>
      </c>
      <c r="AP285" s="48">
        <f>SUMIFS('[6]白单流水  导入新模板'!$S:$S,'[6]白单流水  导入新模板'!$C:$C,$A$2,'[6]白单流水  导入新模板'!$AF:$AF,LEFT(LEFT($C$267,4),4),'[6]白单流水  导入新模板'!$AA:$AA,AP$3,'[6]白单流水  导入新模板'!$K:$K,$C285)</f>
        <v>0</v>
      </c>
      <c r="AQ285" s="48">
        <f>SUMIFS('[6]白单流水  导入新模板'!$S:$S,'[6]白单流水  导入新模板'!$C:$C,$A$2,'[6]白单流水  导入新模板'!$AF:$AF,LEFT(LEFT($C$267,4),4),'[6]白单流水  导入新模板'!$AA:$AA,AQ$3,'[6]白单流水  导入新模板'!$K:$K,$C285)</f>
        <v>0</v>
      </c>
      <c r="AR285" s="48">
        <f>SUMIFS('[6]白单流水  导入新模板'!$S:$S,'[6]白单流水  导入新模板'!$C:$C,$A$2,'[6]白单流水  导入新模板'!$AF:$AF,LEFT(LEFT($C$267,4),4),'[6]白单流水  导入新模板'!$AA:$AA,AR$3,'[6]白单流水  导入新模板'!$K:$K,$C285)</f>
        <v>0</v>
      </c>
      <c r="AS285" s="48">
        <f>SUMIFS('[6]白单流水  导入新模板'!$S:$S,'[6]白单流水  导入新模板'!$C:$C,$A$2,'[6]白单流水  导入新模板'!$AF:$AF,LEFT(LEFT($C$267,4),4),'[6]白单流水  导入新模板'!$AA:$AA,AS$3,'[6]白单流水  导入新模板'!$K:$K,$C285)</f>
        <v>0</v>
      </c>
      <c r="AT285" s="69"/>
    </row>
    <row r="286" ht="15.6" spans="1:46">
      <c r="A286" s="73"/>
      <c r="B286" s="62"/>
      <c r="C286" s="65" t="s">
        <v>29</v>
      </c>
      <c r="D286" s="66"/>
      <c r="E286" s="66"/>
      <c r="F286" s="67"/>
      <c r="G286" s="68"/>
      <c r="H286" s="68"/>
      <c r="I286" s="51">
        <f t="array" ref="I286">SUMPRODUCT(('[6]白单流水  导入新模板'!$C:$C=$A$2)*('[6]白单流水  导入新模板'!$AF:$AF=LEFT(LEFT($C$267,4),5))*('[6]白单流水  导入新模板'!$K:$K="代收")*(ISNUMBER(FIND(LEFT($C286,4),'[6]白单流水  导入新模板'!$M:$M,1))),'[6]白单流水  导入新模板'!$S:$S)</f>
        <v>0</v>
      </c>
      <c r="J286" s="68"/>
      <c r="K286" s="66"/>
      <c r="L286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导入新模板'!$K:$K,$C286)</f>
        <v>0</v>
      </c>
      <c r="M286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导入新模板'!$K:$K,$C286)</f>
        <v>0</v>
      </c>
      <c r="N286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导入新模板'!$K:$K,$C286)</f>
        <v>0</v>
      </c>
      <c r="O286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导入新模板'!$K:$K,$C286)</f>
        <v>0</v>
      </c>
      <c r="P286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导入新模板'!$K:$K,$C286)</f>
        <v>0</v>
      </c>
      <c r="Q286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导入新模板'!$K:$K,$C286)</f>
        <v>0</v>
      </c>
      <c r="R286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导入新模板'!$K:$K,$C286)</f>
        <v>0</v>
      </c>
      <c r="S286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导入新模板'!$K:$K,$C286)</f>
        <v>0</v>
      </c>
      <c r="T286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导入新模板'!$K:$K,$C286)</f>
        <v>0</v>
      </c>
      <c r="U286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导入新模板'!$K:$K,$C286)</f>
        <v>0</v>
      </c>
      <c r="V286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导入新模板'!$K:$K,$C286)</f>
        <v>0</v>
      </c>
      <c r="W286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导入新模板'!$K:$K,$C286)</f>
        <v>0</v>
      </c>
      <c r="X286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导入新模板'!$K:$K,$C286)</f>
        <v>0</v>
      </c>
      <c r="Y286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导入新模板'!$K:$K,$C286)</f>
        <v>0</v>
      </c>
      <c r="Z286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导入新模板'!$K:$K,$C286)</f>
        <v>0</v>
      </c>
      <c r="AA286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导入新模板'!$K:$K,$C286)</f>
        <v>0</v>
      </c>
      <c r="AB286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导入新模板'!$K:$K,$C286)</f>
        <v>0</v>
      </c>
      <c r="AC286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导入新模板'!$K:$K,$C286)</f>
        <v>0</v>
      </c>
      <c r="AD286" s="74"/>
      <c r="AE286" s="53">
        <f>SUM(AH286:AS286)</f>
        <v>500</v>
      </c>
      <c r="AF286" s="54"/>
      <c r="AG286" s="55">
        <f>AD286-AE286-AF286</f>
        <v>-500</v>
      </c>
      <c r="AH286" s="48">
        <f>SUMIFS('[6]白单流水  导入新模板'!$S:$S,'[6]白单流水  导入新模板'!$C:$C,$A$2,'[6]白单流水  导入新模板'!$AF:$AF,LEFT(LEFT($C$267,4),4),'[6]白单流水  导入新模板'!$AA:$AA,AH$3,'[6]白单流水  导入新模板'!$K:$K,$C286)</f>
        <v>0</v>
      </c>
      <c r="AI286" s="48">
        <f>SUMIFS('[6]白单流水  导入新模板'!$S:$S,'[6]白单流水  导入新模板'!$C:$C,$A$2,'[6]白单流水  导入新模板'!$AF:$AF,LEFT(LEFT($C$267,4),4),'[6]白单流水  导入新模板'!$AA:$AA,AI$3,'[6]白单流水  导入新模板'!$K:$K,$C286)</f>
        <v>0</v>
      </c>
      <c r="AJ286" s="48">
        <f>SUMIFS('[6]白单流水  导入新模板'!$S:$S,'[6]白单流水  导入新模板'!$C:$C,$A$2,'[6]白单流水  导入新模板'!$AF:$AF,LEFT(LEFT($C$267,4),4),'[6]白单流水  导入新模板'!$AA:$AA,AJ$3,'[6]白单流水  导入新模板'!$K:$K,$C286)</f>
        <v>0</v>
      </c>
      <c r="AK286" s="48">
        <f>SUMIFS('[6]白单流水  导入新模板'!$S:$S,'[6]白单流水  导入新模板'!$C:$C,$A$2,'[6]白单流水  导入新模板'!$AF:$AF,LEFT(LEFT($C$267,4),4),'[6]白单流水  导入新模板'!$AA:$AA,AK$3,'[6]白单流水  导入新模板'!$K:$K,$C286)</f>
        <v>0</v>
      </c>
      <c r="AL286" s="48">
        <f>SUMIFS('[6]白单流水  导入新模板'!$S:$S,'[6]白单流水  导入新模板'!$C:$C,$A$2,'[6]白单流水  导入新模板'!$AF:$AF,LEFT(LEFT($C$267,4),4),'[6]白单流水  导入新模板'!$AA:$AA,AL$3,'[6]白单流水  导入新模板'!$K:$K,$C286)</f>
        <v>0</v>
      </c>
      <c r="AM286" s="48">
        <f>SUMIFS('[6]白单流水  导入新模板'!$S:$S,'[6]白单流水  导入新模板'!$C:$C,$A$2,'[6]白单流水  导入新模板'!$AF:$AF,LEFT(LEFT($C$267,4),4),'[6]白单流水  导入新模板'!$AA:$AA,AM$3,'[6]白单流水  导入新模板'!$K:$K,$C286)</f>
        <v>0</v>
      </c>
      <c r="AN286" s="48">
        <f>SUMIFS('[6]白单流水  导入新模板'!$S:$S,'[6]白单流水  导入新模板'!$C:$C,$A$2,'[6]白单流水  导入新模板'!$AF:$AF,LEFT(LEFT($C$267,4),4),'[6]白单流水  导入新模板'!$AA:$AA,AN$3,'[6]白单流水  导入新模板'!$K:$K,$C286)</f>
        <v>0</v>
      </c>
      <c r="AO286" s="48">
        <f>SUMIFS('[6]白单流水  导入新模板'!$S:$S,'[6]白单流水  导入新模板'!$C:$C,$A$2,'[6]白单流水  导入新模板'!$AF:$AF,LEFT(LEFT($C$267,4),4),'[6]白单流水  导入新模板'!$AA:$AA,AO$3,'[6]白单流水  导入新模板'!$K:$K,$C286)</f>
        <v>0</v>
      </c>
      <c r="AP286" s="48">
        <f>SUMIFS('[6]白单流水  导入新模板'!$S:$S,'[6]白单流水  导入新模板'!$C:$C,$A$2,'[6]白单流水  导入新模板'!$AF:$AF,LEFT(LEFT($C$267,4),4),'[6]白单流水  导入新模板'!$AA:$AA,AP$3,'[6]白单流水  导入新模板'!$K:$K,$C286)</f>
        <v>0</v>
      </c>
      <c r="AQ286" s="48">
        <f>SUMIFS('[6]白单流水  导入新模板'!$S:$S,'[6]白单流水  导入新模板'!$C:$C,$A$2,'[6]白单流水  导入新模板'!$AF:$AF,LEFT(LEFT($C$267,4),4),'[6]白单流水  导入新模板'!$AA:$AA,AQ$3,'[6]白单流水  导入新模板'!$K:$K,$C286)</f>
        <v>0</v>
      </c>
      <c r="AR286" s="48">
        <f>SUMIFS('[6]白单流水  导入新模板'!$S:$S,'[6]白单流水  导入新模板'!$C:$C,$A$2,'[6]白单流水  导入新模板'!$AF:$AF,LEFT(LEFT($C$267,4),4),'[6]白单流水  导入新模板'!$AA:$AA,AR$3,'[6]白单流水  导入新模板'!$K:$K,$C286)</f>
        <v>500</v>
      </c>
      <c r="AS286" s="48">
        <f>SUMIFS('[6]白单流水  导入新模板'!$S:$S,'[6]白单流水  导入新模板'!$C:$C,$A$2,'[6]白单流水  导入新模板'!$AF:$AF,LEFT(LEFT($C$267,4),4),'[6]白单流水  导入新模板'!$AA:$AA,AS$3,'[6]白单流水  导入新模板'!$K:$K,$C286)</f>
        <v>0</v>
      </c>
      <c r="AT286" s="69"/>
    </row>
    <row r="287" ht="15.6" spans="1:46">
      <c r="A287" s="73"/>
      <c r="B287" s="62"/>
      <c r="C287" s="65" t="s">
        <v>76</v>
      </c>
      <c r="D287" s="66"/>
      <c r="E287" s="66"/>
      <c r="F287" s="67"/>
      <c r="G287" s="68"/>
      <c r="H287" s="68"/>
      <c r="I287" s="51">
        <f t="array" ref="I287">SUMPRODUCT(('[6]白单流水  导入新模板'!$C:$C=$A$2)*('[6]白单流水  导入新模板'!$AF:$AF=LEFT(LEFT($C$267,4),5))*('[6]白单流水  导入新模板'!$K:$K="代收")*(ISNUMBER(FIND(LEFT($C287,4),'[6]白单流水  导入新模板'!$M:$M,1))),'[6]白单流水  导入新模板'!$S:$S)</f>
        <v>0</v>
      </c>
      <c r="J287" s="68"/>
      <c r="K287" s="66"/>
      <c r="L287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导入新模板'!$K:$K,$C287)</f>
        <v>0</v>
      </c>
      <c r="M287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导入新模板'!$K:$K,$C287)</f>
        <v>0</v>
      </c>
      <c r="N287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导入新模板'!$K:$K,$C287)</f>
        <v>0</v>
      </c>
      <c r="O287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导入新模板'!$K:$K,$C287)</f>
        <v>0</v>
      </c>
      <c r="P287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导入新模板'!$K:$K,$C287)</f>
        <v>0</v>
      </c>
      <c r="Q287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导入新模板'!$K:$K,$C287)</f>
        <v>0</v>
      </c>
      <c r="R287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导入新模板'!$K:$K,$C287)</f>
        <v>0</v>
      </c>
      <c r="S287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导入新模板'!$K:$K,$C287)</f>
        <v>0</v>
      </c>
      <c r="T287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导入新模板'!$K:$K,$C287)</f>
        <v>0</v>
      </c>
      <c r="U287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导入新模板'!$K:$K,$C287)</f>
        <v>0</v>
      </c>
      <c r="V287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导入新模板'!$K:$K,$C287)</f>
        <v>0</v>
      </c>
      <c r="W287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导入新模板'!$K:$K,$C287)</f>
        <v>0</v>
      </c>
      <c r="X287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导入新模板'!$K:$K,$C287)</f>
        <v>0</v>
      </c>
      <c r="Y287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导入新模板'!$K:$K,$C287)</f>
        <v>0</v>
      </c>
      <c r="Z287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导入新模板'!$K:$K,$C287)</f>
        <v>0</v>
      </c>
      <c r="AA287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导入新模板'!$K:$K,$C287)</f>
        <v>0</v>
      </c>
      <c r="AB287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导入新模板'!$K:$K,$C287)</f>
        <v>0</v>
      </c>
      <c r="AC287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导入新模板'!$K:$K,$C287)</f>
        <v>0</v>
      </c>
      <c r="AD287" s="74"/>
      <c r="AE287" s="53">
        <f>SUM(AH287:AS287)</f>
        <v>700</v>
      </c>
      <c r="AF287" s="54"/>
      <c r="AG287" s="55">
        <f>AD287-AE287-AF287</f>
        <v>-700</v>
      </c>
      <c r="AH287" s="48">
        <f>SUMIFS('[6]白单流水  导入新模板'!$S:$S,'[6]白单流水  导入新模板'!$C:$C,$A$2,'[6]白单流水  导入新模板'!$AF:$AF,LEFT(LEFT($C$267,4),4),'[6]白单流水  导入新模板'!$AA:$AA,AH$3,'[6]白单流水  导入新模板'!$K:$K,$C287)</f>
        <v>0</v>
      </c>
      <c r="AI287" s="48">
        <f>SUMIFS('[6]白单流水  导入新模板'!$S:$S,'[6]白单流水  导入新模板'!$C:$C,$A$2,'[6]白单流水  导入新模板'!$AF:$AF,LEFT(LEFT($C$267,4),4),'[6]白单流水  导入新模板'!$AA:$AA,AI$3,'[6]白单流水  导入新模板'!$K:$K,$C287)</f>
        <v>0</v>
      </c>
      <c r="AJ287" s="48">
        <f>SUMIFS('[6]白单流水  导入新模板'!$S:$S,'[6]白单流水  导入新模板'!$C:$C,$A$2,'[6]白单流水  导入新模板'!$AF:$AF,LEFT(LEFT($C$267,4),4),'[6]白单流水  导入新模板'!$AA:$AA,AJ$3,'[6]白单流水  导入新模板'!$K:$K,$C287)</f>
        <v>0</v>
      </c>
      <c r="AK287" s="48">
        <f>SUMIFS('[6]白单流水  导入新模板'!$S:$S,'[6]白单流水  导入新模板'!$C:$C,$A$2,'[6]白单流水  导入新模板'!$AF:$AF,LEFT(LEFT($C$267,4),4),'[6]白单流水  导入新模板'!$AA:$AA,AK$3,'[6]白单流水  导入新模板'!$K:$K,$C287)</f>
        <v>0</v>
      </c>
      <c r="AL287" s="48">
        <f>SUMIFS('[6]白单流水  导入新模板'!$S:$S,'[6]白单流水  导入新模板'!$C:$C,$A$2,'[6]白单流水  导入新模板'!$AF:$AF,LEFT(LEFT($C$267,4),4),'[6]白单流水  导入新模板'!$AA:$AA,AL$3,'[6]白单流水  导入新模板'!$K:$K,$C287)</f>
        <v>0</v>
      </c>
      <c r="AM287" s="48">
        <f>SUMIFS('[6]白单流水  导入新模板'!$S:$S,'[6]白单流水  导入新模板'!$C:$C,$A$2,'[6]白单流水  导入新模板'!$AF:$AF,LEFT(LEFT($C$267,4),4),'[6]白单流水  导入新模板'!$AA:$AA,AM$3,'[6]白单流水  导入新模板'!$K:$K,$C287)</f>
        <v>0</v>
      </c>
      <c r="AN287" s="48">
        <f>SUMIFS('[6]白单流水  导入新模板'!$S:$S,'[6]白单流水  导入新模板'!$C:$C,$A$2,'[6]白单流水  导入新模板'!$AF:$AF,LEFT(LEFT($C$267,4),4),'[6]白单流水  导入新模板'!$AA:$AA,AN$3,'[6]白单流水  导入新模板'!$K:$K,$C287)</f>
        <v>0</v>
      </c>
      <c r="AO287" s="48">
        <f>SUMIFS('[6]白单流水  导入新模板'!$S:$S,'[6]白单流水  导入新模板'!$C:$C,$A$2,'[6]白单流水  导入新模板'!$AF:$AF,LEFT(LEFT($C$267,4),4),'[6]白单流水  导入新模板'!$AA:$AA,AO$3,'[6]白单流水  导入新模板'!$K:$K,$C287)</f>
        <v>0</v>
      </c>
      <c r="AP287" s="48">
        <f>SUMIFS('[6]白单流水  导入新模板'!$S:$S,'[6]白单流水  导入新模板'!$C:$C,$A$2,'[6]白单流水  导入新模板'!$AF:$AF,LEFT(LEFT($C$267,4),4),'[6]白单流水  导入新模板'!$AA:$AA,AP$3,'[6]白单流水  导入新模板'!$K:$K,$C287)</f>
        <v>0</v>
      </c>
      <c r="AQ287" s="48">
        <f>SUMIFS('[6]白单流水  导入新模板'!$S:$S,'[6]白单流水  导入新模板'!$C:$C,$A$2,'[6]白单流水  导入新模板'!$AF:$AF,LEFT(LEFT($C$267,4),4),'[6]白单流水  导入新模板'!$AA:$AA,AQ$3,'[6]白单流水  导入新模板'!$K:$K,$C287)</f>
        <v>0</v>
      </c>
      <c r="AR287" s="48">
        <f>SUMIFS('[6]白单流水  导入新模板'!$S:$S,'[6]白单流水  导入新模板'!$C:$C,$A$2,'[6]白单流水  导入新模板'!$AF:$AF,LEFT(LEFT($C$267,4),4),'[6]白单流水  导入新模板'!$AA:$AA,AR$3,'[6]白单流水  导入新模板'!$K:$K,$C287)</f>
        <v>700</v>
      </c>
      <c r="AS287" s="48">
        <f>SUMIFS('[6]白单流水  导入新模板'!$S:$S,'[6]白单流水  导入新模板'!$C:$C,$A$2,'[6]白单流水  导入新模板'!$AF:$AF,LEFT(LEFT($C$267,4),4),'[6]白单流水  导入新模板'!$AA:$AA,AS$3,'[6]白单流水  导入新模板'!$K:$K,$C287)</f>
        <v>0</v>
      </c>
      <c r="AT287" s="69"/>
    </row>
    <row r="288" ht="15.6" spans="1:46">
      <c r="A288" s="73"/>
      <c r="B288" s="62"/>
      <c r="C288" s="65" t="s">
        <v>77</v>
      </c>
      <c r="D288" s="66"/>
      <c r="E288" s="66"/>
      <c r="F288" s="67"/>
      <c r="G288" s="68"/>
      <c r="H288" s="68"/>
      <c r="I288" s="51">
        <f t="array" ref="I288">SUMPRODUCT(('[6]白单流水  导入新模板'!$C:$C=$A$2)*('[6]白单流水  导入新模板'!$AF:$AF=LEFT(LEFT($C$267,4),5))*('[6]白单流水  导入新模板'!$K:$K="代收")*(ISNUMBER(FIND(LEFT($C288,4),'[6]白单流水  导入新模板'!$M:$M,1))),'[6]白单流水  导入新模板'!$S:$S)</f>
        <v>0</v>
      </c>
      <c r="J288" s="68"/>
      <c r="K288" s="66"/>
      <c r="L288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导入新模板'!$K:$K,$C288)</f>
        <v>0</v>
      </c>
      <c r="M288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导入新模板'!$K:$K,$C288)</f>
        <v>0</v>
      </c>
      <c r="N288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导入新模板'!$K:$K,$C288)</f>
        <v>0</v>
      </c>
      <c r="O288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导入新模板'!$K:$K,$C288)</f>
        <v>0</v>
      </c>
      <c r="P288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导入新模板'!$K:$K,$C288)</f>
        <v>0</v>
      </c>
      <c r="Q288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导入新模板'!$K:$K,$C288)</f>
        <v>0</v>
      </c>
      <c r="R288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导入新模板'!$K:$K,$C288)</f>
        <v>0</v>
      </c>
      <c r="S288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导入新模板'!$K:$K,$C288)</f>
        <v>0</v>
      </c>
      <c r="T288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导入新模板'!$K:$K,$C288)</f>
        <v>0</v>
      </c>
      <c r="U288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导入新模板'!$K:$K,$C288)</f>
        <v>0</v>
      </c>
      <c r="V288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导入新模板'!$K:$K,$C288)</f>
        <v>0</v>
      </c>
      <c r="W288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导入新模板'!$K:$K,$C288)</f>
        <v>0</v>
      </c>
      <c r="X288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导入新模板'!$K:$K,$C288)</f>
        <v>0</v>
      </c>
      <c r="Y288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导入新模板'!$K:$K,$C288)</f>
        <v>0</v>
      </c>
      <c r="Z288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导入新模板'!$K:$K,$C288)</f>
        <v>0</v>
      </c>
      <c r="AA288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导入新模板'!$K:$K,$C288)</f>
        <v>0</v>
      </c>
      <c r="AB288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导入新模板'!$K:$K,$C288)</f>
        <v>0</v>
      </c>
      <c r="AC288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导入新模板'!$K:$K,$C288)</f>
        <v>0</v>
      </c>
      <c r="AD288" s="74"/>
      <c r="AE288" s="53">
        <f>SUM(AH288:AS288)</f>
        <v>0</v>
      </c>
      <c r="AF288" s="54"/>
      <c r="AG288" s="55">
        <f>AD288-AE288-AF288</f>
        <v>0</v>
      </c>
      <c r="AH288" s="48">
        <f>SUMIFS('[6]白单流水  导入新模板'!$S:$S,'[6]白单流水  导入新模板'!$C:$C,$A$2,'[6]白单流水  导入新模板'!$AF:$AF,LEFT(LEFT($C$267,4),4),'[6]白单流水  导入新模板'!$AA:$AA,AH$3,'[6]白单流水  导入新模板'!$K:$K,$C288)</f>
        <v>0</v>
      </c>
      <c r="AI288" s="48">
        <f>SUMIFS('[6]白单流水  导入新模板'!$S:$S,'[6]白单流水  导入新模板'!$C:$C,$A$2,'[6]白单流水  导入新模板'!$AF:$AF,LEFT(LEFT($C$267,4),4),'[6]白单流水  导入新模板'!$AA:$AA,AI$3,'[6]白单流水  导入新模板'!$K:$K,$C288)</f>
        <v>0</v>
      </c>
      <c r="AJ288" s="48">
        <f>SUMIFS('[6]白单流水  导入新模板'!$S:$S,'[6]白单流水  导入新模板'!$C:$C,$A$2,'[6]白单流水  导入新模板'!$AF:$AF,LEFT(LEFT($C$267,4),4),'[6]白单流水  导入新模板'!$AA:$AA,AJ$3,'[6]白单流水  导入新模板'!$K:$K,$C288)</f>
        <v>0</v>
      </c>
      <c r="AK288" s="48">
        <f>SUMIFS('[6]白单流水  导入新模板'!$S:$S,'[6]白单流水  导入新模板'!$C:$C,$A$2,'[6]白单流水  导入新模板'!$AF:$AF,LEFT(LEFT($C$267,4),4),'[6]白单流水  导入新模板'!$AA:$AA,AK$3,'[6]白单流水  导入新模板'!$K:$K,$C288)</f>
        <v>0</v>
      </c>
      <c r="AL288" s="48">
        <f>SUMIFS('[6]白单流水  导入新模板'!$S:$S,'[6]白单流水  导入新模板'!$C:$C,$A$2,'[6]白单流水  导入新模板'!$AF:$AF,LEFT(LEFT($C$267,4),4),'[6]白单流水  导入新模板'!$AA:$AA,AL$3,'[6]白单流水  导入新模板'!$K:$K,$C288)</f>
        <v>0</v>
      </c>
      <c r="AM288" s="48">
        <f>SUMIFS('[6]白单流水  导入新模板'!$S:$S,'[6]白单流水  导入新模板'!$C:$C,$A$2,'[6]白单流水  导入新模板'!$AF:$AF,LEFT(LEFT($C$267,4),4),'[6]白单流水  导入新模板'!$AA:$AA,AM$3,'[6]白单流水  导入新模板'!$K:$K,$C288)</f>
        <v>0</v>
      </c>
      <c r="AN288" s="48">
        <f>SUMIFS('[6]白单流水  导入新模板'!$S:$S,'[6]白单流水  导入新模板'!$C:$C,$A$2,'[6]白单流水  导入新模板'!$AF:$AF,LEFT(LEFT($C$267,4),4),'[6]白单流水  导入新模板'!$AA:$AA,AN$3,'[6]白单流水  导入新模板'!$K:$K,$C288)</f>
        <v>0</v>
      </c>
      <c r="AO288" s="48">
        <f>SUMIFS('[6]白单流水  导入新模板'!$S:$S,'[6]白单流水  导入新模板'!$C:$C,$A$2,'[6]白单流水  导入新模板'!$AF:$AF,LEFT(LEFT($C$267,4),4),'[6]白单流水  导入新模板'!$AA:$AA,AO$3,'[6]白单流水  导入新模板'!$K:$K,$C288)</f>
        <v>0</v>
      </c>
      <c r="AP288" s="48">
        <f>SUMIFS('[6]白单流水  导入新模板'!$S:$S,'[6]白单流水  导入新模板'!$C:$C,$A$2,'[6]白单流水  导入新模板'!$AF:$AF,LEFT(LEFT($C$267,4),4),'[6]白单流水  导入新模板'!$AA:$AA,AP$3,'[6]白单流水  导入新模板'!$K:$K,$C288)</f>
        <v>0</v>
      </c>
      <c r="AQ288" s="48">
        <f>SUMIFS('[6]白单流水  导入新模板'!$S:$S,'[6]白单流水  导入新模板'!$C:$C,$A$2,'[6]白单流水  导入新模板'!$AF:$AF,LEFT(LEFT($C$267,4),4),'[6]白单流水  导入新模板'!$AA:$AA,AQ$3,'[6]白单流水  导入新模板'!$K:$K,$C288)</f>
        <v>0</v>
      </c>
      <c r="AR288" s="48">
        <f>SUMIFS('[6]白单流水  导入新模板'!$S:$S,'[6]白单流水  导入新模板'!$C:$C,$A$2,'[6]白单流水  导入新模板'!$AF:$AF,LEFT(LEFT($C$267,4),4),'[6]白单流水  导入新模板'!$AA:$AA,AR$3,'[6]白单流水  导入新模板'!$K:$K,$C288)</f>
        <v>0</v>
      </c>
      <c r="AS288" s="48">
        <f>SUMIFS('[6]白单流水  导入新模板'!$S:$S,'[6]白单流水  导入新模板'!$C:$C,$A$2,'[6]白单流水  导入新模板'!$AF:$AF,LEFT(LEFT($C$267,4),4),'[6]白单流水  导入新模板'!$AA:$AA,AS$3,'[6]白单流水  导入新模板'!$K:$K,$C288)</f>
        <v>0</v>
      </c>
      <c r="AT288" s="69"/>
    </row>
    <row r="289" ht="15.6" spans="1:47">
      <c r="A289" s="73"/>
      <c r="B289" s="62"/>
      <c r="C289" s="65" t="s">
        <v>78</v>
      </c>
      <c r="D289" s="52"/>
      <c r="E289" s="52"/>
      <c r="F289" s="59"/>
      <c r="G289" s="60"/>
      <c r="H289" s="60"/>
      <c r="I289" s="51">
        <f t="array" ref="I289">SUMPRODUCT(('[6]白单流水  导入新模板'!$C:$C=$A$2)*('[6]白单流水  导入新模板'!$AF:$AF=LEFT(LEFT($C$267,4),5))*('[6]白单流水  导入新模板'!$K:$K="代收")*(ISNUMBER(FIND(LEFT($C289,4),'[6]白单流水  导入新模板'!$M:$M,1))),'[6]白单流水  导入新模板'!$S:$S)</f>
        <v>0</v>
      </c>
      <c r="J289" s="60"/>
      <c r="K289" s="52"/>
      <c r="L289" s="48">
        <f>SUMIFS('[6]白单流水  导入新模板'!$S:$S,'[6]白单流水  导入新模板'!$C:$C,$A$2,'[6]白单流水  导入新模板'!$AF:$AF,LEFT(LEFT($C$267,4),4),'[6]白单流水  导入新模板'!$AB:$AB,LEFT(LEFT(L$3,4),4),'[6]白单流水  导入新模板'!$K:$K,$C289)</f>
        <v>0</v>
      </c>
      <c r="M289" s="48">
        <f>SUMIFS('[6]白单流水  导入新模板'!$S:$S,'[6]白单流水  导入新模板'!$C:$C,$A$2,'[6]白单流水  导入新模板'!$AF:$AF,LEFT(LEFT($C$267,4),4),'[6]白单流水  导入新模板'!$AB:$AB,LEFT(LEFT(M$3,4),4),'[6]白单流水  导入新模板'!$K:$K,$C289)</f>
        <v>0</v>
      </c>
      <c r="N289" s="48">
        <f>SUMIFS('[6]白单流水  导入新模板'!$S:$S,'[6]白单流水  导入新模板'!$C:$C,$A$2,'[6]白单流水  导入新模板'!$AF:$AF,LEFT(LEFT($C$267,4),4),'[6]白单流水  导入新模板'!$AB:$AB,LEFT(LEFT(N$3,4),4),'[6]白单流水  导入新模板'!$K:$K,$C289)</f>
        <v>0</v>
      </c>
      <c r="O289" s="48">
        <f>SUMIFS('[6]白单流水  导入新模板'!$S:$S,'[6]白单流水  导入新模板'!$C:$C,$A$2,'[6]白单流水  导入新模板'!$AF:$AF,LEFT(LEFT($C$267,4),4),'[6]白单流水  导入新模板'!$AB:$AB,LEFT(LEFT(O$3,4),4),'[6]白单流水  导入新模板'!$K:$K,$C289)</f>
        <v>0</v>
      </c>
      <c r="P289" s="48">
        <f>SUMIFS('[6]白单流水  导入新模板'!$S:$S,'[6]白单流水  导入新模板'!$C:$C,$A$2,'[6]白单流水  导入新模板'!$AF:$AF,LEFT(LEFT($C$267,4),4),'[6]白单流水  导入新模板'!$AB:$AB,LEFT(LEFT(P$3,4),4),'[6]白单流水  导入新模板'!$K:$K,$C289)</f>
        <v>0</v>
      </c>
      <c r="Q289" s="48">
        <f>SUMIFS('[6]白单流水  导入新模板'!$S:$S,'[6]白单流水  导入新模板'!$C:$C,$A$2,'[6]白单流水  导入新模板'!$AF:$AF,LEFT(LEFT($C$267,4),4),'[6]白单流水  导入新模板'!$AB:$AB,LEFT(LEFT(Q$3,4),4),'[6]白单流水  导入新模板'!$K:$K,$C289)</f>
        <v>0</v>
      </c>
      <c r="R289" s="48">
        <f>SUMIFS('[6]白单流水  导入新模板'!$S:$S,'[6]白单流水  导入新模板'!$C:$C,$A$2,'[6]白单流水  导入新模板'!$AF:$AF,LEFT(LEFT($C$267,4),4),'[6]白单流水  导入新模板'!$AB:$AB,LEFT(LEFT(R$3,4),4),'[6]白单流水  导入新模板'!$K:$K,$C289)</f>
        <v>0</v>
      </c>
      <c r="S289" s="48">
        <f>SUMIFS('[6]白单流水  导入新模板'!$S:$S,'[6]白单流水  导入新模板'!$C:$C,$A$2,'[6]白单流水  导入新模板'!$AF:$AF,LEFT(LEFT($C$267,4),4),'[6]白单流水  导入新模板'!$AB:$AB,LEFT(LEFT(S$3,4),4),'[6]白单流水  导入新模板'!$K:$K,$C289)</f>
        <v>0</v>
      </c>
      <c r="T289" s="48">
        <f>SUMIFS('[6]白单流水  导入新模板'!$S:$S,'[6]白单流水  导入新模板'!$C:$C,$A$2,'[6]白单流水  导入新模板'!$AF:$AF,LEFT(LEFT($C$267,4),4),'[6]白单流水  导入新模板'!$AB:$AB,LEFT(LEFT(T$3,4),4),'[6]白单流水  导入新模板'!$K:$K,$C289)</f>
        <v>0</v>
      </c>
      <c r="U289" s="48">
        <f>SUMIFS('[6]白单流水  导入新模板'!$S:$S,'[6]白单流水  导入新模板'!$C:$C,$A$2,'[6]白单流水  导入新模板'!$AF:$AF,LEFT(LEFT($C$267,4),4),'[6]白单流水  导入新模板'!$AB:$AB,LEFT(LEFT(U$3,4),4),'[6]白单流水  导入新模板'!$K:$K,$C289)</f>
        <v>0</v>
      </c>
      <c r="V289" s="48">
        <f>SUMIFS('[6]白单流水  导入新模板'!$S:$S,'[6]白单流水  导入新模板'!$C:$C,$A$2,'[6]白单流水  导入新模板'!$AF:$AF,LEFT(LEFT($C$267,4),4),'[6]白单流水  导入新模板'!$AB:$AB,LEFT(LEFT(V$3,4),4),'[6]白单流水  导入新模板'!$K:$K,$C289)</f>
        <v>0</v>
      </c>
      <c r="W289" s="48">
        <f>SUMIFS('[6]白单流水  导入新模板'!$S:$S,'[6]白单流水  导入新模板'!$C:$C,$A$2,'[6]白单流水  导入新模板'!$AF:$AF,LEFT(LEFT($C$267,4),4),'[6]白单流水  导入新模板'!$AB:$AB,LEFT(LEFT(W$3,4),4),'[6]白单流水  导入新模板'!$K:$K,$C289)</f>
        <v>0</v>
      </c>
      <c r="X289" s="48">
        <f>SUMIFS('[6]白单流水  导入新模板'!$S:$S,'[6]白单流水  导入新模板'!$C:$C,$A$2,'[6]白单流水  导入新模板'!$AF:$AF,LEFT(LEFT($C$267,4),4),'[6]白单流水  导入新模板'!$AB:$AB,LEFT(LEFT(X$3,4),4),'[6]白单流水  导入新模板'!$K:$K,$C289)</f>
        <v>0</v>
      </c>
      <c r="Y289" s="48">
        <f>SUMIFS('[6]白单流水  导入新模板'!$S:$S,'[6]白单流水  导入新模板'!$C:$C,$A$2,'[6]白单流水  导入新模板'!$AF:$AF,LEFT(LEFT($C$267,4),4),'[6]白单流水  导入新模板'!$AB:$AB,LEFT(LEFT(Y$3,4),4),'[6]白单流水  导入新模板'!$K:$K,$C289)</f>
        <v>0</v>
      </c>
      <c r="Z289" s="48">
        <f>SUMIFS('[6]白单流水  导入新模板'!$S:$S,'[6]白单流水  导入新模板'!$C:$C,$A$2,'[6]白单流水  导入新模板'!$AF:$AF,LEFT(LEFT($C$267,4),4),'[6]白单流水  导入新模板'!$AB:$AB,LEFT(LEFT(Z$3,4),4),'[6]白单流水  导入新模板'!$K:$K,$C289)</f>
        <v>0</v>
      </c>
      <c r="AA289" s="48">
        <f>SUMIFS('[6]白单流水  导入新模板'!$S:$S,'[6]白单流水  导入新模板'!$C:$C,$A$2,'[6]白单流水  导入新模板'!$AF:$AF,LEFT(LEFT($C$267,4),4),'[6]白单流水  导入新模板'!$AB:$AB,LEFT(LEFT(AA$3,4),4),'[6]白单流水  导入新模板'!$K:$K,$C289)</f>
        <v>0</v>
      </c>
      <c r="AB289" s="48">
        <f>SUMIFS('[6]白单流水  导入新模板'!$S:$S,'[6]白单流水  导入新模板'!$C:$C,$A$2,'[6]白单流水  导入新模板'!$AF:$AF,LEFT(LEFT($C$267,4),4),'[6]白单流水  导入新模板'!$AB:$AB,LEFT(LEFT(AB$3,4),4),'[6]白单流水  导入新模板'!$K:$K,$C289)</f>
        <v>0</v>
      </c>
      <c r="AC289" s="48">
        <f>SUMIFS('[6]白单流水  导入新模板'!$S:$S,'[6]白单流水  导入新模板'!$C:$C,$A$2,'[6]白单流水  导入新模板'!$AF:$AF,LEFT(LEFT($C$267,4),4),'[6]白单流水  导入新模板'!$AB:$AB,LEFT(LEFT(AC$3,4),4),'[6]白单流水  导入新模板'!$K:$K,$C289)</f>
        <v>0</v>
      </c>
      <c r="AD289" s="52"/>
      <c r="AE289" s="53">
        <f>SUM(AH289:AS289)</f>
        <v>0</v>
      </c>
      <c r="AF289" s="54"/>
      <c r="AG289" s="55">
        <f>AD289-AE289-AF289</f>
        <v>0</v>
      </c>
      <c r="AH289" s="48">
        <f>SUMIFS('[6]白单流水  导入新模板'!$S:$S,'[6]白单流水  导入新模板'!$C:$C,$A$2,'[6]白单流水  导入新模板'!$AF:$AF,LEFT(LEFT($C$267,4),4),'[6]白单流水  导入新模板'!$AA:$AA,AH$3,'[6]白单流水  导入新模板'!$K:$K,$C289)</f>
        <v>0</v>
      </c>
      <c r="AI289" s="48">
        <f>SUMIFS('[6]白单流水  导入新模板'!$S:$S,'[6]白单流水  导入新模板'!$C:$C,$A$2,'[6]白单流水  导入新模板'!$AF:$AF,LEFT(LEFT($C$267,4),4),'[6]白单流水  导入新模板'!$AA:$AA,AI$3,'[6]白单流水  导入新模板'!$K:$K,$C289)</f>
        <v>0</v>
      </c>
      <c r="AJ289" s="48">
        <f>SUMIFS('[6]白单流水  导入新模板'!$S:$S,'[6]白单流水  导入新模板'!$C:$C,$A$2,'[6]白单流水  导入新模板'!$AF:$AF,LEFT(LEFT($C$267,4),4),'[6]白单流水  导入新模板'!$AA:$AA,AJ$3,'[6]白单流水  导入新模板'!$K:$K,$C289)</f>
        <v>0</v>
      </c>
      <c r="AK289" s="48">
        <f>SUMIFS('[6]白单流水  导入新模板'!$S:$S,'[6]白单流水  导入新模板'!$C:$C,$A$2,'[6]白单流水  导入新模板'!$AF:$AF,LEFT(LEFT($C$267,4),4),'[6]白单流水  导入新模板'!$AA:$AA,AK$3,'[6]白单流水  导入新模板'!$K:$K,$C289)</f>
        <v>0</v>
      </c>
      <c r="AL289" s="48">
        <f>SUMIFS('[6]白单流水  导入新模板'!$S:$S,'[6]白单流水  导入新模板'!$C:$C,$A$2,'[6]白单流水  导入新模板'!$AF:$AF,LEFT(LEFT($C$267,4),4),'[6]白单流水  导入新模板'!$AA:$AA,AL$3,'[6]白单流水  导入新模板'!$K:$K,$C289)</f>
        <v>0</v>
      </c>
      <c r="AM289" s="48">
        <f>SUMIFS('[6]白单流水  导入新模板'!$S:$S,'[6]白单流水  导入新模板'!$C:$C,$A$2,'[6]白单流水  导入新模板'!$AF:$AF,LEFT(LEFT($C$267,4),4),'[6]白单流水  导入新模板'!$AA:$AA,AM$3,'[6]白单流水  导入新模板'!$K:$K,$C289)</f>
        <v>0</v>
      </c>
      <c r="AN289" s="48">
        <f>SUMIFS('[6]白单流水  导入新模板'!$S:$S,'[6]白单流水  导入新模板'!$C:$C,$A$2,'[6]白单流水  导入新模板'!$AF:$AF,LEFT(LEFT($C$267,4),4),'[6]白单流水  导入新模板'!$AA:$AA,AN$3,'[6]白单流水  导入新模板'!$K:$K,$C289)</f>
        <v>0</v>
      </c>
      <c r="AO289" s="48">
        <f>SUMIFS('[6]白单流水  导入新模板'!$S:$S,'[6]白单流水  导入新模板'!$C:$C,$A$2,'[6]白单流水  导入新模板'!$AF:$AF,LEFT(LEFT($C$267,4),4),'[6]白单流水  导入新模板'!$AA:$AA,AO$3,'[6]白单流水  导入新模板'!$K:$K,$C289)</f>
        <v>0</v>
      </c>
      <c r="AP289" s="48">
        <f>SUMIFS('[6]白单流水  导入新模板'!$S:$S,'[6]白单流水  导入新模板'!$C:$C,$A$2,'[6]白单流水  导入新模板'!$AF:$AF,LEFT(LEFT($C$267,4),4),'[6]白单流水  导入新模板'!$AA:$AA,AP$3,'[6]白单流水  导入新模板'!$K:$K,$C289)</f>
        <v>0</v>
      </c>
      <c r="AQ289" s="48">
        <f>SUMIFS('[6]白单流水  导入新模板'!$S:$S,'[6]白单流水  导入新模板'!$C:$C,$A$2,'[6]白单流水  导入新模板'!$AF:$AF,LEFT(LEFT($C$267,4),4),'[6]白单流水  导入新模板'!$AA:$AA,AQ$3,'[6]白单流水  导入新模板'!$K:$K,$C289)</f>
        <v>0</v>
      </c>
      <c r="AR289" s="48">
        <f>SUMIFS('[6]白单流水  导入新模板'!$S:$S,'[6]白单流水  导入新模板'!$C:$C,$A$2,'[6]白单流水  导入新模板'!$AF:$AF,LEFT(LEFT($C$267,4),4),'[6]白单流水  导入新模板'!$AA:$AA,AR$3,'[6]白单流水  导入新模板'!$K:$K,$C289)</f>
        <v>0</v>
      </c>
      <c r="AS289" s="48">
        <f>SUMIFS('[6]白单流水  导入新模板'!$S:$S,'[6]白单流水  导入新模板'!$C:$C,$A$2,'[6]白单流水  导入新模板'!$AF:$AF,LEFT(LEFT($C$267,4),4),'[6]白单流水  导入新模板'!$AA:$AA,AS$3,'[6]白单流水  导入新模板'!$K:$K,$C289)</f>
        <v>0</v>
      </c>
      <c r="AT289" s="56"/>
    </row>
    <row r="290" ht="15.6" spans="1:47">
      <c r="A290" s="73"/>
      <c r="B290" s="62">
        <v>12</v>
      </c>
      <c r="C290" s="42" t="s">
        <v>101</v>
      </c>
      <c r="D290" s="43"/>
      <c r="E290" s="43"/>
      <c r="F290" s="63"/>
      <c r="G290" s="44"/>
      <c r="H290" s="44"/>
      <c r="I290" s="44"/>
      <c r="J290" s="44"/>
      <c r="K290" s="43"/>
      <c r="L290" s="43">
        <f>SUM(L291:L312)</f>
        <v>0</v>
      </c>
      <c r="M290" s="43">
        <f>SUM(M291:M312)</f>
        <v>0</v>
      </c>
      <c r="N290" s="43">
        <f>SUM(N291:N312)</f>
        <v>0</v>
      </c>
      <c r="O290" s="43">
        <f>SUM(O291:O312)</f>
        <v>0</v>
      </c>
      <c r="P290" s="43">
        <f>SUM(P291:P312)</f>
        <v>0</v>
      </c>
      <c r="Q290" s="43">
        <f>SUM(Q291:Q312)</f>
        <v>0</v>
      </c>
      <c r="R290" s="43">
        <f>SUM(R291:R312)</f>
        <v>0</v>
      </c>
      <c r="S290" s="43">
        <f>SUM(S291:S312)</f>
        <v>0</v>
      </c>
      <c r="T290" s="43">
        <f>SUM(T291:T312)</f>
        <v>0</v>
      </c>
      <c r="U290" s="43">
        <f>SUM(U291:U312)</f>
        <v>0</v>
      </c>
      <c r="V290" s="43">
        <f>SUM(V291:V312)</f>
        <v>0</v>
      </c>
      <c r="W290" s="43">
        <f>SUM(W291:W312)</f>
        <v>0</v>
      </c>
      <c r="X290" s="43">
        <f>SUM(X291:X312)</f>
        <v>19160</v>
      </c>
      <c r="Y290" s="43">
        <f>SUM(Y291:Y312)</f>
        <v>9000</v>
      </c>
      <c r="Z290" s="43">
        <f>SUM(Z291:Z312)</f>
        <v>9000</v>
      </c>
      <c r="AA290" s="43">
        <f>SUM(AA291:AA312)</f>
        <v>1700</v>
      </c>
      <c r="AB290" s="43">
        <f>SUM(AB291:AB312)</f>
        <v>10500</v>
      </c>
      <c r="AC290" s="43">
        <f>SUM(AC291:AC312)</f>
        <v>4820</v>
      </c>
      <c r="AD290" s="72"/>
      <c r="AE290" s="43">
        <f>SUM(AE291:AE312)</f>
        <v>3000</v>
      </c>
      <c r="AF290" s="43">
        <f>SUM(AF291:AF312)</f>
        <v>0</v>
      </c>
      <c r="AG290" s="43">
        <f>SUM(AG291:AG312)</f>
        <v>-3000</v>
      </c>
      <c r="AH290" s="43">
        <f>SUM(AH291:AH312)</f>
        <v>0</v>
      </c>
      <c r="AI290" s="43">
        <f>SUM(AI291:AI312)</f>
        <v>0</v>
      </c>
      <c r="AJ290" s="43">
        <f>SUM(AJ291:AJ312)</f>
        <v>0</v>
      </c>
      <c r="AK290" s="43">
        <f>SUM(AK291:AK312)</f>
        <v>0</v>
      </c>
      <c r="AL290" s="43">
        <f>SUM(AL291:AL312)</f>
        <v>0</v>
      </c>
      <c r="AM290" s="43">
        <f>SUM(AM291:AM312)</f>
        <v>0</v>
      </c>
      <c r="AN290" s="43">
        <f>SUM(AN291:AN312)</f>
        <v>0</v>
      </c>
      <c r="AO290" s="43">
        <f>SUM(AO291:AO312)</f>
        <v>0</v>
      </c>
      <c r="AP290" s="43">
        <f>SUM(AP291:AP312)</f>
        <v>3000</v>
      </c>
      <c r="AQ290" s="43">
        <f>SUM(AQ291:AQ312)</f>
        <v>0</v>
      </c>
      <c r="AR290" s="43">
        <f>SUM(AR291:AR312)</f>
        <v>0</v>
      </c>
      <c r="AS290" s="43">
        <f>SUM(AS291:AS312)</f>
        <v>0</v>
      </c>
      <c r="AT290" s="64"/>
      <c r="AU290" s="1">
        <f>X290+Y290+Z290+AA290+AB290+AC290+AE290</f>
        <v>57180</v>
      </c>
    </row>
    <row r="291" ht="15.6" spans="1:47">
      <c r="A291" s="41"/>
      <c r="B291" s="62"/>
      <c r="C291" s="65" t="s">
        <v>58</v>
      </c>
      <c r="D291" s="43"/>
      <c r="E291" s="43"/>
      <c r="F291" s="63"/>
      <c r="G291" s="44"/>
      <c r="H291" s="44"/>
      <c r="I291" s="51">
        <f t="array" ref="I291">SUMPRODUCT(('[6]白单流水  导入新模板'!$C:$C=$A$2)*('[6]白单流水  导入新模板'!$AF:$AF=LEFT(LEFT($C$290,3),5))*('[6]白单流水  导入新模板'!$K:$K="代收")*(ISNUMBER(FIND(LEFT($C291,4),'[6]白单流水  导入新模板'!$M:$M,1))),'[6]白单流水  导入新模板'!$S:$S)</f>
        <v>0</v>
      </c>
      <c r="J291" s="44"/>
      <c r="K291" s="43"/>
      <c r="L291" s="48">
        <f>SUMIFS('[6]白单流水  导入新模板'!$S:$S,'[6]白单流水  导入新模板'!$C:$C,$A$2,'[6]白单流水  导入新模板'!$AF:$AF,$C$290,'[6]白单流水  导入新模板'!$AB:$AB,LEFT(LEFT(L$3,4),4),'[6]白单流水  导入新模板'!$K:$K,$C291)</f>
        <v>0</v>
      </c>
      <c r="M291" s="48">
        <f>SUMIFS('[6]白单流水  导入新模板'!$S:$S,'[6]白单流水  导入新模板'!$C:$C,$A$2,'[6]白单流水  导入新模板'!$AF:$AF,$C$290,'[6]白单流水  导入新模板'!$AB:$AB,LEFT(LEFT(M$3,4),4),'[6]白单流水  导入新模板'!$K:$K,$C291)</f>
        <v>0</v>
      </c>
      <c r="N291" s="48">
        <f>SUMIFS('[6]白单流水  导入新模板'!$S:$S,'[6]白单流水  导入新模板'!$C:$C,$A$2,'[6]白单流水  导入新模板'!$AF:$AF,$C$290,'[6]白单流水  导入新模板'!$AB:$AB,LEFT(LEFT(N$3,4),4),'[6]白单流水  导入新模板'!$K:$K,$C291)</f>
        <v>0</v>
      </c>
      <c r="O291" s="48">
        <f>SUMIFS('[6]白单流水  导入新模板'!$S:$S,'[6]白单流水  导入新模板'!$C:$C,$A$2,'[6]白单流水  导入新模板'!$AF:$AF,$C$290,'[6]白单流水  导入新模板'!$AB:$AB,LEFT(LEFT(O$3,4),4),'[6]白单流水  导入新模板'!$K:$K,$C291)</f>
        <v>0</v>
      </c>
      <c r="P291" s="48">
        <f>SUMIFS('[6]白单流水  导入新模板'!$S:$S,'[6]白单流水  导入新模板'!$C:$C,$A$2,'[6]白单流水  导入新模板'!$AF:$AF,$C$290,'[6]白单流水  导入新模板'!$AB:$AB,LEFT(LEFT(P$3,4),4),'[6]白单流水  导入新模板'!$K:$K,$C291)</f>
        <v>0</v>
      </c>
      <c r="Q291" s="48">
        <f>SUMIFS('[6]白单流水  导入新模板'!$S:$S,'[6]白单流水  导入新模板'!$C:$C,$A$2,'[6]白单流水  导入新模板'!$AF:$AF,$C$290,'[6]白单流水  导入新模板'!$AB:$AB,LEFT(LEFT(Q$3,4),4),'[6]白单流水  导入新模板'!$K:$K,$C291)</f>
        <v>0</v>
      </c>
      <c r="R291" s="48">
        <f>SUMIFS('[6]白单流水  导入新模板'!$S:$S,'[6]白单流水  导入新模板'!$C:$C,$A$2,'[6]白单流水  导入新模板'!$AF:$AF,$C$290,'[6]白单流水  导入新模板'!$AB:$AB,LEFT(LEFT(R$3,4),4),'[6]白单流水  导入新模板'!$K:$K,$C291)</f>
        <v>0</v>
      </c>
      <c r="S291" s="48">
        <f>SUMIFS('[6]白单流水  导入新模板'!$S:$S,'[6]白单流水  导入新模板'!$C:$C,$A$2,'[6]白单流水  导入新模板'!$AF:$AF,$C$290,'[6]白单流水  导入新模板'!$AB:$AB,LEFT(LEFT(S$3,4),4),'[6]白单流水  导入新模板'!$K:$K,$C291)</f>
        <v>0</v>
      </c>
      <c r="T291" s="48">
        <f>SUMIFS('[6]白单流水  导入新模板'!$S:$S,'[6]白单流水  导入新模板'!$C:$C,$A$2,'[6]白单流水  导入新模板'!$AF:$AF,$C$290,'[6]白单流水  导入新模板'!$AB:$AB,LEFT(LEFT(T$3,4),4),'[6]白单流水  导入新模板'!$K:$K,$C291)</f>
        <v>0</v>
      </c>
      <c r="U291" s="48">
        <f>SUMIFS('[6]白单流水  导入新模板'!$S:$S,'[6]白单流水  导入新模板'!$C:$C,$A$2,'[6]白单流水  导入新模板'!$AF:$AF,$C$290,'[6]白单流水  导入新模板'!$AB:$AB,LEFT(LEFT(U$3,4),4),'[6]白单流水  导入新模板'!$K:$K,$C291)</f>
        <v>0</v>
      </c>
      <c r="V291" s="48">
        <f>SUMIFS('[6]白单流水  导入新模板'!$S:$S,'[6]白单流水  导入新模板'!$C:$C,$A$2,'[6]白单流水  导入新模板'!$AF:$AF,$C$290,'[6]白单流水  导入新模板'!$AB:$AB,LEFT(LEFT(V$3,4),4),'[6]白单流水  导入新模板'!$K:$K,$C291)</f>
        <v>0</v>
      </c>
      <c r="W291" s="48">
        <f>SUMIFS('[6]白单流水  导入新模板'!$S:$S,'[6]白单流水  导入新模板'!$C:$C,$A$2,'[6]白单流水  导入新模板'!$AF:$AF,$C$290,'[6]白单流水  导入新模板'!$AB:$AB,LEFT(LEFT(W$3,4),4),'[6]白单流水  导入新模板'!$K:$K,$C291)</f>
        <v>0</v>
      </c>
      <c r="X291" s="48">
        <f>SUMIFS('[6]白单流水  导入新模板'!$S:$S,'[6]白单流水  导入新模板'!$C:$C,$A$2,'[6]白单流水  导入新模板'!$AF:$AF,$C$290,'[6]白单流水  导入新模板'!$AB:$AB,LEFT(LEFT(X$3,4),4),'[6]白单流水  导入新模板'!$K:$K,$C291)</f>
        <v>0</v>
      </c>
      <c r="Y291" s="48">
        <f>SUMIFS('[6]白单流水  导入新模板'!$S:$S,'[6]白单流水  导入新模板'!$C:$C,$A$2,'[6]白单流水  导入新模板'!$AF:$AF,$C$290,'[6]白单流水  导入新模板'!$AB:$AB,LEFT(LEFT(Y$3,4),4),'[6]白单流水  导入新模板'!$K:$K,$C291)</f>
        <v>0</v>
      </c>
      <c r="Z291" s="48">
        <f>SUMIFS('[6]白单流水  导入新模板'!$S:$S,'[6]白单流水  导入新模板'!$C:$C,$A$2,'[6]白单流水  导入新模板'!$AF:$AF,$C$290,'[6]白单流水  导入新模板'!$AB:$AB,LEFT(LEFT(Z$3,4),4),'[6]白单流水  导入新模板'!$K:$K,$C291)</f>
        <v>0</v>
      </c>
      <c r="AA291" s="48">
        <f>SUMIFS('[6]白单流水  导入新模板'!$S:$S,'[6]白单流水  导入新模板'!$C:$C,$A$2,'[6]白单流水  导入新模板'!$AF:$AF,$C$290,'[6]白单流水  导入新模板'!$AB:$AB,LEFT(LEFT(AA$3,4),4),'[6]白单流水  导入新模板'!$K:$K,$C291)</f>
        <v>0</v>
      </c>
      <c r="AB291" s="48">
        <f>SUMIFS('[6]白单流水  导入新模板'!$S:$S,'[6]白单流水  导入新模板'!$C:$C,$A$2,'[6]白单流水  导入新模板'!$AF:$AF,$C$290,'[6]白单流水  导入新模板'!$AB:$AB,LEFT(LEFT(AB$3,4),4),'[6]白单流水  导入新模板'!$K:$K,$C291)</f>
        <v>0</v>
      </c>
      <c r="AC291" s="48">
        <f>SUMIFS('[6]白单流水  导入新模板'!$S:$S,'[6]白单流水  导入新模板'!$C:$C,$A$2,'[6]白单流水  导入新模板'!$AF:$AF,$C$290,'[6]白单流水  导入新模板'!$AB:$AB,LEFT(LEFT(AC$3,4),4),'[6]白单流水  导入新模板'!$K:$K,$C291)</f>
        <v>0</v>
      </c>
      <c r="AD291" s="72"/>
      <c r="AE291" s="53">
        <f>SUM(AH291:AS291)</f>
        <v>0</v>
      </c>
      <c r="AF291" s="54"/>
      <c r="AG291" s="55">
        <f>AD291-AE291-AF291</f>
        <v>0</v>
      </c>
      <c r="AH291" s="48">
        <f>SUMIFS('[6]白单流水  导入新模板'!$S:$S,'[6]白单流水  导入新模板'!$C:$C,$A$2,'[6]白单流水  导入新模板'!$AF:$AF,$C$290,'[6]白单流水  导入新模板'!$AA:$AA,AH$3,'[6]白单流水  导入新模板'!$K:$K,$C291)</f>
        <v>0</v>
      </c>
      <c r="AI291" s="48">
        <f>SUMIFS('[6]白单流水  导入新模板'!$S:$S,'[6]白单流水  导入新模板'!$C:$C,$A$2,'[6]白单流水  导入新模板'!$AF:$AF,$C$290,'[6]白单流水  导入新模板'!$AA:$AA,AI$3,'[6]白单流水  导入新模板'!$K:$K,$C291)</f>
        <v>0</v>
      </c>
      <c r="AJ291" s="48">
        <f>SUMIFS('[6]白单流水  导入新模板'!$S:$S,'[6]白单流水  导入新模板'!$C:$C,$A$2,'[6]白单流水  导入新模板'!$AF:$AF,$C$290,'[6]白单流水  导入新模板'!$AA:$AA,AJ$3,'[6]白单流水  导入新模板'!$K:$K,$C291)</f>
        <v>0</v>
      </c>
      <c r="AK291" s="48">
        <f>SUMIFS('[6]白单流水  导入新模板'!$S:$S,'[6]白单流水  导入新模板'!$C:$C,$A$2,'[6]白单流水  导入新模板'!$AF:$AF,$C$290,'[6]白单流水  导入新模板'!$AA:$AA,AK$3,'[6]白单流水  导入新模板'!$K:$K,$C291)</f>
        <v>0</v>
      </c>
      <c r="AL291" s="48">
        <f>SUMIFS('[6]白单流水  导入新模板'!$S:$S,'[6]白单流水  导入新模板'!$C:$C,$A$2,'[6]白单流水  导入新模板'!$AF:$AF,$C$290,'[6]白单流水  导入新模板'!$AA:$AA,AL$3,'[6]白单流水  导入新模板'!$K:$K,$C291)</f>
        <v>0</v>
      </c>
      <c r="AM291" s="48">
        <f>SUMIFS('[6]白单流水  导入新模板'!$S:$S,'[6]白单流水  导入新模板'!$C:$C,$A$2,'[6]白单流水  导入新模板'!$AF:$AF,$C$290,'[6]白单流水  导入新模板'!$AA:$AA,AM$3,'[6]白单流水  导入新模板'!$K:$K,$C291)</f>
        <v>0</v>
      </c>
      <c r="AN291" s="48">
        <f>SUMIFS('[6]白单流水  导入新模板'!$S:$S,'[6]白单流水  导入新模板'!$C:$C,$A$2,'[6]白单流水  导入新模板'!$AF:$AF,$C$290,'[6]白单流水  导入新模板'!$AA:$AA,AN$3,'[6]白单流水  导入新模板'!$K:$K,$C291)</f>
        <v>0</v>
      </c>
      <c r="AO291" s="48">
        <f>SUMIFS('[6]白单流水  导入新模板'!$S:$S,'[6]白单流水  导入新模板'!$C:$C,$A$2,'[6]白单流水  导入新模板'!$AF:$AF,$C$290,'[6]白单流水  导入新模板'!$AA:$AA,AO$3,'[6]白单流水  导入新模板'!$K:$K,$C291)</f>
        <v>0</v>
      </c>
      <c r="AP291" s="48">
        <f>SUMIFS('[6]白单流水  导入新模板'!$S:$S,'[6]白单流水  导入新模板'!$C:$C,$A$2,'[6]白单流水  导入新模板'!$AF:$AF,$C$290,'[6]白单流水  导入新模板'!$AA:$AA,AP$3,'[6]白单流水  导入新模板'!$K:$K,$C291)</f>
        <v>0</v>
      </c>
      <c r="AQ291" s="48">
        <f>SUMIFS('[6]白单流水  导入新模板'!$S:$S,'[6]白单流水  导入新模板'!$C:$C,$A$2,'[6]白单流水  导入新模板'!$AF:$AF,$C$290,'[6]白单流水  导入新模板'!$AA:$AA,AQ$3,'[6]白单流水  导入新模板'!$K:$K,$C291)</f>
        <v>0</v>
      </c>
      <c r="AR291" s="48">
        <f>SUMIFS('[6]白单流水  导入新模板'!$S:$S,'[6]白单流水  导入新模板'!$C:$C,$A$2,'[6]白单流水  导入新模板'!$AF:$AF,$C$290,'[6]白单流水  导入新模板'!$AA:$AA,AR$3,'[6]白单流水  导入新模板'!$K:$K,$C291)</f>
        <v>0</v>
      </c>
      <c r="AS291" s="48">
        <f>SUMIFS('[6]白单流水  导入新模板'!$S:$S,'[6]白单流水  导入新模板'!$C:$C,$A$2,'[6]白单流水  导入新模板'!$AF:$AF,$C$290,'[6]白单流水  导入新模板'!$AA:$AA,AS$3,'[6]白单流水  导入新模板'!$K:$K,$C291)</f>
        <v>0</v>
      </c>
      <c r="AT291" s="64"/>
    </row>
    <row r="292" ht="15.6" spans="1:47">
      <c r="A292" s="41"/>
      <c r="B292" s="62"/>
      <c r="C292" s="65" t="s">
        <v>59</v>
      </c>
      <c r="D292" s="43"/>
      <c r="E292" s="43"/>
      <c r="F292" s="63"/>
      <c r="G292" s="44"/>
      <c r="H292" s="44"/>
      <c r="I292" s="51">
        <f t="array" ref="I292">SUMPRODUCT(('[6]白单流水  导入新模板'!$C:$C=$A$2)*('[6]白单流水  导入新模板'!$AF:$AF=LEFT(LEFT($C$290,3),5))*('[6]白单流水  导入新模板'!$K:$K="代收")*(ISNUMBER(FIND(LEFT($C292,4),'[6]白单流水  导入新模板'!$M:$M,1))),'[6]白单流水  导入新模板'!$S:$S)</f>
        <v>0</v>
      </c>
      <c r="J292" s="44"/>
      <c r="K292" s="43"/>
      <c r="L292" s="48">
        <f>SUMIFS('[6]白单流水  导入新模板'!$S:$S,'[6]白单流水  导入新模板'!$C:$C,$A$2,'[6]白单流水  导入新模板'!$AF:$AF,$C$290,'[6]白单流水  导入新模板'!$AB:$AB,LEFT(LEFT(L$3,4),4),'[6]白单流水  导入新模板'!$K:$K,$C292)</f>
        <v>0</v>
      </c>
      <c r="M292" s="48">
        <f>SUMIFS('[6]白单流水  导入新模板'!$S:$S,'[6]白单流水  导入新模板'!$C:$C,$A$2,'[6]白单流水  导入新模板'!$AF:$AF,$C$290,'[6]白单流水  导入新模板'!$AB:$AB,LEFT(LEFT(M$3,4),4),'[6]白单流水  导入新模板'!$K:$K,$C292)</f>
        <v>0</v>
      </c>
      <c r="N292" s="48">
        <f>SUMIFS('[6]白单流水  导入新模板'!$S:$S,'[6]白单流水  导入新模板'!$C:$C,$A$2,'[6]白单流水  导入新模板'!$AF:$AF,$C$290,'[6]白单流水  导入新模板'!$AB:$AB,LEFT(LEFT(N$3,4),4),'[6]白单流水  导入新模板'!$K:$K,$C292)</f>
        <v>0</v>
      </c>
      <c r="O292" s="48">
        <f>SUMIFS('[6]白单流水  导入新模板'!$S:$S,'[6]白单流水  导入新模板'!$C:$C,$A$2,'[6]白单流水  导入新模板'!$AF:$AF,$C$290,'[6]白单流水  导入新模板'!$AB:$AB,LEFT(LEFT(O$3,4),4),'[6]白单流水  导入新模板'!$K:$K,$C292)</f>
        <v>0</v>
      </c>
      <c r="P292" s="48">
        <f>SUMIFS('[6]白单流水  导入新模板'!$S:$S,'[6]白单流水  导入新模板'!$C:$C,$A$2,'[6]白单流水  导入新模板'!$AF:$AF,$C$290,'[6]白单流水  导入新模板'!$AB:$AB,LEFT(LEFT(P$3,4),4),'[6]白单流水  导入新模板'!$K:$K,$C292)</f>
        <v>0</v>
      </c>
      <c r="Q292" s="48">
        <f>SUMIFS('[6]白单流水  导入新模板'!$S:$S,'[6]白单流水  导入新模板'!$C:$C,$A$2,'[6]白单流水  导入新模板'!$AF:$AF,$C$290,'[6]白单流水  导入新模板'!$AB:$AB,LEFT(LEFT(Q$3,4),4),'[6]白单流水  导入新模板'!$K:$K,$C292)</f>
        <v>0</v>
      </c>
      <c r="R292" s="48">
        <f>SUMIFS('[6]白单流水  导入新模板'!$S:$S,'[6]白单流水  导入新模板'!$C:$C,$A$2,'[6]白单流水  导入新模板'!$AF:$AF,$C$290,'[6]白单流水  导入新模板'!$AB:$AB,LEFT(LEFT(R$3,4),4),'[6]白单流水  导入新模板'!$K:$K,$C292)</f>
        <v>0</v>
      </c>
      <c r="S292" s="48">
        <f>SUMIFS('[6]白单流水  导入新模板'!$S:$S,'[6]白单流水  导入新模板'!$C:$C,$A$2,'[6]白单流水  导入新模板'!$AF:$AF,$C$290,'[6]白单流水  导入新模板'!$AB:$AB,LEFT(LEFT(S$3,4),4),'[6]白单流水  导入新模板'!$K:$K,$C292)</f>
        <v>0</v>
      </c>
      <c r="T292" s="48">
        <f>SUMIFS('[6]白单流水  导入新模板'!$S:$S,'[6]白单流水  导入新模板'!$C:$C,$A$2,'[6]白单流水  导入新模板'!$AF:$AF,$C$290,'[6]白单流水  导入新模板'!$AB:$AB,LEFT(LEFT(T$3,4),4),'[6]白单流水  导入新模板'!$K:$K,$C292)</f>
        <v>0</v>
      </c>
      <c r="U292" s="48">
        <f>SUMIFS('[6]白单流水  导入新模板'!$S:$S,'[6]白单流水  导入新模板'!$C:$C,$A$2,'[6]白单流水  导入新模板'!$AF:$AF,$C$290,'[6]白单流水  导入新模板'!$AB:$AB,LEFT(LEFT(U$3,4),4),'[6]白单流水  导入新模板'!$K:$K,$C292)</f>
        <v>0</v>
      </c>
      <c r="V292" s="48">
        <f>SUMIFS('[6]白单流水  导入新模板'!$S:$S,'[6]白单流水  导入新模板'!$C:$C,$A$2,'[6]白单流水  导入新模板'!$AF:$AF,$C$290,'[6]白单流水  导入新模板'!$AB:$AB,LEFT(LEFT(V$3,4),4),'[6]白单流水  导入新模板'!$K:$K,$C292)</f>
        <v>0</v>
      </c>
      <c r="W292" s="48">
        <f>SUMIFS('[6]白单流水  导入新模板'!$S:$S,'[6]白单流水  导入新模板'!$C:$C,$A$2,'[6]白单流水  导入新模板'!$AF:$AF,$C$290,'[6]白单流水  导入新模板'!$AB:$AB,LEFT(LEFT(W$3,4),4),'[6]白单流水  导入新模板'!$K:$K,$C292)</f>
        <v>0</v>
      </c>
      <c r="X292" s="48">
        <f>SUMIFS('[6]白单流水  导入新模板'!$S:$S,'[6]白单流水  导入新模板'!$C:$C,$A$2,'[6]白单流水  导入新模板'!$AF:$AF,$C$290,'[6]白单流水  导入新模板'!$AB:$AB,LEFT(LEFT(X$3,4),4),'[6]白单流水  导入新模板'!$K:$K,$C292)</f>
        <v>0</v>
      </c>
      <c r="Y292" s="48">
        <f>SUMIFS('[6]白单流水  导入新模板'!$S:$S,'[6]白单流水  导入新模板'!$C:$C,$A$2,'[6]白单流水  导入新模板'!$AF:$AF,$C$290,'[6]白单流水  导入新模板'!$AB:$AB,LEFT(LEFT(Y$3,4),4),'[6]白单流水  导入新模板'!$K:$K,$C292)</f>
        <v>0</v>
      </c>
      <c r="Z292" s="48">
        <f>SUMIFS('[6]白单流水  导入新模板'!$S:$S,'[6]白单流水  导入新模板'!$C:$C,$A$2,'[6]白单流水  导入新模板'!$AF:$AF,$C$290,'[6]白单流水  导入新模板'!$AB:$AB,LEFT(LEFT(Z$3,4),4),'[6]白单流水  导入新模板'!$K:$K,$C292)</f>
        <v>0</v>
      </c>
      <c r="AA292" s="48">
        <f>SUMIFS('[6]白单流水  导入新模板'!$S:$S,'[6]白单流水  导入新模板'!$C:$C,$A$2,'[6]白单流水  导入新模板'!$AF:$AF,$C$290,'[6]白单流水  导入新模板'!$AB:$AB,LEFT(LEFT(AA$3,4),4),'[6]白单流水  导入新模板'!$K:$K,$C292)</f>
        <v>0</v>
      </c>
      <c r="AB292" s="48">
        <f>SUMIFS('[6]白单流水  导入新模板'!$S:$S,'[6]白单流水  导入新模板'!$C:$C,$A$2,'[6]白单流水  导入新模板'!$AF:$AF,$C$290,'[6]白单流水  导入新模板'!$AB:$AB,LEFT(LEFT(AB$3,4),4),'[6]白单流水  导入新模板'!$K:$K,$C292)</f>
        <v>0</v>
      </c>
      <c r="AC292" s="48">
        <f>SUMIFS('[6]白单流水  导入新模板'!$S:$S,'[6]白单流水  导入新模板'!$C:$C,$A$2,'[6]白单流水  导入新模板'!$AF:$AF,$C$290,'[6]白单流水  导入新模板'!$AB:$AB,LEFT(LEFT(AC$3,4),4),'[6]白单流水  导入新模板'!$K:$K,$C292)</f>
        <v>0</v>
      </c>
      <c r="AD292" s="72"/>
      <c r="AE292" s="53">
        <f>SUM(AH292:AS292)</f>
        <v>0</v>
      </c>
      <c r="AF292" s="54"/>
      <c r="AG292" s="55">
        <f>AD292-AE292-AF292</f>
        <v>0</v>
      </c>
      <c r="AH292" s="48">
        <f>SUMIFS('[6]白单流水  导入新模板'!$S:$S,'[6]白单流水  导入新模板'!$C:$C,$A$2,'[6]白单流水  导入新模板'!$AF:$AF,$C$290,'[6]白单流水  导入新模板'!$AA:$AA,AH$3,'[6]白单流水  导入新模板'!$K:$K,$C292)</f>
        <v>0</v>
      </c>
      <c r="AI292" s="48">
        <f>SUMIFS('[6]白单流水  导入新模板'!$S:$S,'[6]白单流水  导入新模板'!$C:$C,$A$2,'[6]白单流水  导入新模板'!$AF:$AF,$C$290,'[6]白单流水  导入新模板'!$AA:$AA,AI$3,'[6]白单流水  导入新模板'!$K:$K,$C292)</f>
        <v>0</v>
      </c>
      <c r="AJ292" s="48">
        <f>SUMIFS('[6]白单流水  导入新模板'!$S:$S,'[6]白单流水  导入新模板'!$C:$C,$A$2,'[6]白单流水  导入新模板'!$AF:$AF,$C$290,'[6]白单流水  导入新模板'!$AA:$AA,AJ$3,'[6]白单流水  导入新模板'!$K:$K,$C292)</f>
        <v>0</v>
      </c>
      <c r="AK292" s="48">
        <f>SUMIFS('[6]白单流水  导入新模板'!$S:$S,'[6]白单流水  导入新模板'!$C:$C,$A$2,'[6]白单流水  导入新模板'!$AF:$AF,$C$290,'[6]白单流水  导入新模板'!$AA:$AA,AK$3,'[6]白单流水  导入新模板'!$K:$K,$C292)</f>
        <v>0</v>
      </c>
      <c r="AL292" s="48">
        <f>SUMIFS('[6]白单流水  导入新模板'!$S:$S,'[6]白单流水  导入新模板'!$C:$C,$A$2,'[6]白单流水  导入新模板'!$AF:$AF,$C$290,'[6]白单流水  导入新模板'!$AA:$AA,AL$3,'[6]白单流水  导入新模板'!$K:$K,$C292)</f>
        <v>0</v>
      </c>
      <c r="AM292" s="48">
        <f>SUMIFS('[6]白单流水  导入新模板'!$S:$S,'[6]白单流水  导入新模板'!$C:$C,$A$2,'[6]白单流水  导入新模板'!$AF:$AF,$C$290,'[6]白单流水  导入新模板'!$AA:$AA,AM$3,'[6]白单流水  导入新模板'!$K:$K,$C292)</f>
        <v>0</v>
      </c>
      <c r="AN292" s="48">
        <f>SUMIFS('[6]白单流水  导入新模板'!$S:$S,'[6]白单流水  导入新模板'!$C:$C,$A$2,'[6]白单流水  导入新模板'!$AF:$AF,$C$290,'[6]白单流水  导入新模板'!$AA:$AA,AN$3,'[6]白单流水  导入新模板'!$K:$K,$C292)</f>
        <v>0</v>
      </c>
      <c r="AO292" s="48">
        <f>SUMIFS('[6]白单流水  导入新模板'!$S:$S,'[6]白单流水  导入新模板'!$C:$C,$A$2,'[6]白单流水  导入新模板'!$AF:$AF,$C$290,'[6]白单流水  导入新模板'!$AA:$AA,AO$3,'[6]白单流水  导入新模板'!$K:$K,$C292)</f>
        <v>0</v>
      </c>
      <c r="AP292" s="48">
        <f>SUMIFS('[6]白单流水  导入新模板'!$S:$S,'[6]白单流水  导入新模板'!$C:$C,$A$2,'[6]白单流水  导入新模板'!$AF:$AF,$C$290,'[6]白单流水  导入新模板'!$AA:$AA,AP$3,'[6]白单流水  导入新模板'!$K:$K,$C292)</f>
        <v>0</v>
      </c>
      <c r="AQ292" s="48">
        <f>SUMIFS('[6]白单流水  导入新模板'!$S:$S,'[6]白单流水  导入新模板'!$C:$C,$A$2,'[6]白单流水  导入新模板'!$AF:$AF,$C$290,'[6]白单流水  导入新模板'!$AA:$AA,AQ$3,'[6]白单流水  导入新模板'!$K:$K,$C292)</f>
        <v>0</v>
      </c>
      <c r="AR292" s="48">
        <f>SUMIFS('[6]白单流水  导入新模板'!$S:$S,'[6]白单流水  导入新模板'!$C:$C,$A$2,'[6]白单流水  导入新模板'!$AF:$AF,$C$290,'[6]白单流水  导入新模板'!$AA:$AA,AR$3,'[6]白单流水  导入新模板'!$K:$K,$C292)</f>
        <v>0</v>
      </c>
      <c r="AS292" s="48">
        <f>SUMIFS('[6]白单流水  导入新模板'!$S:$S,'[6]白单流水  导入新模板'!$C:$C,$A$2,'[6]白单流水  导入新模板'!$AF:$AF,$C$290,'[6]白单流水  导入新模板'!$AA:$AA,AS$3,'[6]白单流水  导入新模板'!$K:$K,$C292)</f>
        <v>0</v>
      </c>
      <c r="AT292" s="64"/>
    </row>
    <row r="293" ht="15.6" spans="1:47">
      <c r="A293" s="41"/>
      <c r="B293" s="62"/>
      <c r="C293" s="65" t="s">
        <v>60</v>
      </c>
      <c r="D293" s="43"/>
      <c r="E293" s="43"/>
      <c r="F293" s="63"/>
      <c r="G293" s="44"/>
      <c r="H293" s="44"/>
      <c r="I293" s="51">
        <f t="array" ref="I293">SUMPRODUCT(('[6]白单流水  导入新模板'!$C:$C=$A$2)*('[6]白单流水  导入新模板'!$AF:$AF=LEFT(LEFT($C$290,3),5))*('[6]白单流水  导入新模板'!$K:$K="代收")*(ISNUMBER(FIND(LEFT($C293,4),'[6]白单流水  导入新模板'!$M:$M,1))),'[6]白单流水  导入新模板'!$S:$S)</f>
        <v>0</v>
      </c>
      <c r="J293" s="44"/>
      <c r="K293" s="43"/>
      <c r="L293" s="48">
        <f>SUMIFS('[6]白单流水  导入新模板'!$S:$S,'[6]白单流水  导入新模板'!$C:$C,$A$2,'[6]白单流水  导入新模板'!$AF:$AF,$C$290,'[6]白单流水  导入新模板'!$AB:$AB,LEFT(LEFT(L$3,4),4),'[6]白单流水  导入新模板'!$K:$K,$C293)</f>
        <v>0</v>
      </c>
      <c r="M293" s="48">
        <f>SUMIFS('[6]白单流水  导入新模板'!$S:$S,'[6]白单流水  导入新模板'!$C:$C,$A$2,'[6]白单流水  导入新模板'!$AF:$AF,$C$290,'[6]白单流水  导入新模板'!$AB:$AB,LEFT(LEFT(M$3,4),4),'[6]白单流水  导入新模板'!$K:$K,$C293)</f>
        <v>0</v>
      </c>
      <c r="N293" s="48">
        <f>SUMIFS('[6]白单流水  导入新模板'!$S:$S,'[6]白单流水  导入新模板'!$C:$C,$A$2,'[6]白单流水  导入新模板'!$AF:$AF,$C$290,'[6]白单流水  导入新模板'!$AB:$AB,LEFT(LEFT(N$3,4),4),'[6]白单流水  导入新模板'!$K:$K,$C293)</f>
        <v>0</v>
      </c>
      <c r="O293" s="48">
        <f>SUMIFS('[6]白单流水  导入新模板'!$S:$S,'[6]白单流水  导入新模板'!$C:$C,$A$2,'[6]白单流水  导入新模板'!$AF:$AF,$C$290,'[6]白单流水  导入新模板'!$AB:$AB,LEFT(LEFT(O$3,4),4),'[6]白单流水  导入新模板'!$K:$K,$C293)</f>
        <v>0</v>
      </c>
      <c r="P293" s="48">
        <f>SUMIFS('[6]白单流水  导入新模板'!$S:$S,'[6]白单流水  导入新模板'!$C:$C,$A$2,'[6]白单流水  导入新模板'!$AF:$AF,$C$290,'[6]白单流水  导入新模板'!$AB:$AB,LEFT(LEFT(P$3,4),4),'[6]白单流水  导入新模板'!$K:$K,$C293)</f>
        <v>0</v>
      </c>
      <c r="Q293" s="48">
        <f>SUMIFS('[6]白单流水  导入新模板'!$S:$S,'[6]白单流水  导入新模板'!$C:$C,$A$2,'[6]白单流水  导入新模板'!$AF:$AF,$C$290,'[6]白单流水  导入新模板'!$AB:$AB,LEFT(LEFT(Q$3,4),4),'[6]白单流水  导入新模板'!$K:$K,$C293)</f>
        <v>0</v>
      </c>
      <c r="R293" s="48">
        <f>SUMIFS('[6]白单流水  导入新模板'!$S:$S,'[6]白单流水  导入新模板'!$C:$C,$A$2,'[6]白单流水  导入新模板'!$AF:$AF,$C$290,'[6]白单流水  导入新模板'!$AB:$AB,LEFT(LEFT(R$3,4),4),'[6]白单流水  导入新模板'!$K:$K,$C293)</f>
        <v>0</v>
      </c>
      <c r="S293" s="48">
        <f>SUMIFS('[6]白单流水  导入新模板'!$S:$S,'[6]白单流水  导入新模板'!$C:$C,$A$2,'[6]白单流水  导入新模板'!$AF:$AF,$C$290,'[6]白单流水  导入新模板'!$AB:$AB,LEFT(LEFT(S$3,4),4),'[6]白单流水  导入新模板'!$K:$K,$C293)</f>
        <v>0</v>
      </c>
      <c r="T293" s="48">
        <f>SUMIFS('[6]白单流水  导入新模板'!$S:$S,'[6]白单流水  导入新模板'!$C:$C,$A$2,'[6]白单流水  导入新模板'!$AF:$AF,$C$290,'[6]白单流水  导入新模板'!$AB:$AB,LEFT(LEFT(T$3,4),4),'[6]白单流水  导入新模板'!$K:$K,$C293)</f>
        <v>0</v>
      </c>
      <c r="U293" s="48">
        <f>SUMIFS('[6]白单流水  导入新模板'!$S:$S,'[6]白单流水  导入新模板'!$C:$C,$A$2,'[6]白单流水  导入新模板'!$AF:$AF,$C$290,'[6]白单流水  导入新模板'!$AB:$AB,LEFT(LEFT(U$3,4),4),'[6]白单流水  导入新模板'!$K:$K,$C293)</f>
        <v>0</v>
      </c>
      <c r="V293" s="48">
        <f>SUMIFS('[6]白单流水  导入新模板'!$S:$S,'[6]白单流水  导入新模板'!$C:$C,$A$2,'[6]白单流水  导入新模板'!$AF:$AF,$C$290,'[6]白单流水  导入新模板'!$AB:$AB,LEFT(LEFT(V$3,4),4),'[6]白单流水  导入新模板'!$K:$K,$C293)</f>
        <v>0</v>
      </c>
      <c r="W293" s="48">
        <f>SUMIFS('[6]白单流水  导入新模板'!$S:$S,'[6]白单流水  导入新模板'!$C:$C,$A$2,'[6]白单流水  导入新模板'!$AF:$AF,$C$290,'[6]白单流水  导入新模板'!$AB:$AB,LEFT(LEFT(W$3,4),4),'[6]白单流水  导入新模板'!$K:$K,$C293)</f>
        <v>0</v>
      </c>
      <c r="X293" s="48">
        <f>SUMIFS('[6]白单流水  导入新模板'!$S:$S,'[6]白单流水  导入新模板'!$C:$C,$A$2,'[6]白单流水  导入新模板'!$AF:$AF,$C$290,'[6]白单流水  导入新模板'!$AB:$AB,LEFT(LEFT(X$3,4),4),'[6]白单流水  导入新模板'!$K:$K,$C293)</f>
        <v>0</v>
      </c>
      <c r="Y293" s="48">
        <f>SUMIFS('[6]白单流水  导入新模板'!$S:$S,'[6]白单流水  导入新模板'!$C:$C,$A$2,'[6]白单流水  导入新模板'!$AF:$AF,$C$290,'[6]白单流水  导入新模板'!$AB:$AB,LEFT(LEFT(Y$3,4),4),'[6]白单流水  导入新模板'!$K:$K,$C293)</f>
        <v>0</v>
      </c>
      <c r="Z293" s="48">
        <f>SUMIFS('[6]白单流水  导入新模板'!$S:$S,'[6]白单流水  导入新模板'!$C:$C,$A$2,'[6]白单流水  导入新模板'!$AF:$AF,$C$290,'[6]白单流水  导入新模板'!$AB:$AB,LEFT(LEFT(Z$3,4),4),'[6]白单流水  导入新模板'!$K:$K,$C293)</f>
        <v>0</v>
      </c>
      <c r="AA293" s="48">
        <f>SUMIFS('[6]白单流水  导入新模板'!$S:$S,'[6]白单流水  导入新模板'!$C:$C,$A$2,'[6]白单流水  导入新模板'!$AF:$AF,$C$290,'[6]白单流水  导入新模板'!$AB:$AB,LEFT(LEFT(AA$3,4),4),'[6]白单流水  导入新模板'!$K:$K,$C293)</f>
        <v>0</v>
      </c>
      <c r="AB293" s="48">
        <f>SUMIFS('[6]白单流水  导入新模板'!$S:$S,'[6]白单流水  导入新模板'!$C:$C,$A$2,'[6]白单流水  导入新模板'!$AF:$AF,$C$290,'[6]白单流水  导入新模板'!$AB:$AB,LEFT(LEFT(AB$3,4),4),'[6]白单流水  导入新模板'!$K:$K,$C293)</f>
        <v>0</v>
      </c>
      <c r="AC293" s="48">
        <f>SUMIFS('[6]白单流水  导入新模板'!$S:$S,'[6]白单流水  导入新模板'!$C:$C,$A$2,'[6]白单流水  导入新模板'!$AF:$AF,$C$290,'[6]白单流水  导入新模板'!$AB:$AB,LEFT(LEFT(AC$3,4),4),'[6]白单流水  导入新模板'!$K:$K,$C293)</f>
        <v>0</v>
      </c>
      <c r="AD293" s="72"/>
      <c r="AE293" s="53">
        <f>SUM(AH293:AS293)</f>
        <v>0</v>
      </c>
      <c r="AF293" s="54"/>
      <c r="AG293" s="55">
        <f>AD293-AE293-AF293</f>
        <v>0</v>
      </c>
      <c r="AH293" s="48">
        <f>SUMIFS('[6]白单流水  导入新模板'!$S:$S,'[6]白单流水  导入新模板'!$C:$C,$A$2,'[6]白单流水  导入新模板'!$AF:$AF,$C$290,'[6]白单流水  导入新模板'!$AA:$AA,AH$3,'[6]白单流水  导入新模板'!$K:$K,$C293)</f>
        <v>0</v>
      </c>
      <c r="AI293" s="48">
        <f>SUMIFS('[6]白单流水  导入新模板'!$S:$S,'[6]白单流水  导入新模板'!$C:$C,$A$2,'[6]白单流水  导入新模板'!$AF:$AF,$C$290,'[6]白单流水  导入新模板'!$AA:$AA,AI$3,'[6]白单流水  导入新模板'!$K:$K,$C293)</f>
        <v>0</v>
      </c>
      <c r="AJ293" s="48">
        <f>SUMIFS('[6]白单流水  导入新模板'!$S:$S,'[6]白单流水  导入新模板'!$C:$C,$A$2,'[6]白单流水  导入新模板'!$AF:$AF,$C$290,'[6]白单流水  导入新模板'!$AA:$AA,AJ$3,'[6]白单流水  导入新模板'!$K:$K,$C293)</f>
        <v>0</v>
      </c>
      <c r="AK293" s="48">
        <f>SUMIFS('[6]白单流水  导入新模板'!$S:$S,'[6]白单流水  导入新模板'!$C:$C,$A$2,'[6]白单流水  导入新模板'!$AF:$AF,$C$290,'[6]白单流水  导入新模板'!$AA:$AA,AK$3,'[6]白单流水  导入新模板'!$K:$K,$C293)</f>
        <v>0</v>
      </c>
      <c r="AL293" s="48">
        <f>SUMIFS('[6]白单流水  导入新模板'!$S:$S,'[6]白单流水  导入新模板'!$C:$C,$A$2,'[6]白单流水  导入新模板'!$AF:$AF,$C$290,'[6]白单流水  导入新模板'!$AA:$AA,AL$3,'[6]白单流水  导入新模板'!$K:$K,$C293)</f>
        <v>0</v>
      </c>
      <c r="AM293" s="48">
        <f>SUMIFS('[6]白单流水  导入新模板'!$S:$S,'[6]白单流水  导入新模板'!$C:$C,$A$2,'[6]白单流水  导入新模板'!$AF:$AF,$C$290,'[6]白单流水  导入新模板'!$AA:$AA,AM$3,'[6]白单流水  导入新模板'!$K:$K,$C293)</f>
        <v>0</v>
      </c>
      <c r="AN293" s="48">
        <f>SUMIFS('[6]白单流水  导入新模板'!$S:$S,'[6]白单流水  导入新模板'!$C:$C,$A$2,'[6]白单流水  导入新模板'!$AF:$AF,$C$290,'[6]白单流水  导入新模板'!$AA:$AA,AN$3,'[6]白单流水  导入新模板'!$K:$K,$C293)</f>
        <v>0</v>
      </c>
      <c r="AO293" s="48">
        <f>SUMIFS('[6]白单流水  导入新模板'!$S:$S,'[6]白单流水  导入新模板'!$C:$C,$A$2,'[6]白单流水  导入新模板'!$AF:$AF,$C$290,'[6]白单流水  导入新模板'!$AA:$AA,AO$3,'[6]白单流水  导入新模板'!$K:$K,$C293)</f>
        <v>0</v>
      </c>
      <c r="AP293" s="48">
        <f>SUMIFS('[6]白单流水  导入新模板'!$S:$S,'[6]白单流水  导入新模板'!$C:$C,$A$2,'[6]白单流水  导入新模板'!$AF:$AF,$C$290,'[6]白单流水  导入新模板'!$AA:$AA,AP$3,'[6]白单流水  导入新模板'!$K:$K,$C293)</f>
        <v>0</v>
      </c>
      <c r="AQ293" s="48">
        <f>SUMIFS('[6]白单流水  导入新模板'!$S:$S,'[6]白单流水  导入新模板'!$C:$C,$A$2,'[6]白单流水  导入新模板'!$AF:$AF,$C$290,'[6]白单流水  导入新模板'!$AA:$AA,AQ$3,'[6]白单流水  导入新模板'!$K:$K,$C293)</f>
        <v>0</v>
      </c>
      <c r="AR293" s="48">
        <f>SUMIFS('[6]白单流水  导入新模板'!$S:$S,'[6]白单流水  导入新模板'!$C:$C,$A$2,'[6]白单流水  导入新模板'!$AF:$AF,$C$290,'[6]白单流水  导入新模板'!$AA:$AA,AR$3,'[6]白单流水  导入新模板'!$K:$K,$C293)</f>
        <v>0</v>
      </c>
      <c r="AS293" s="48">
        <f>SUMIFS('[6]白单流水  导入新模板'!$S:$S,'[6]白单流水  导入新模板'!$C:$C,$A$2,'[6]白单流水  导入新模板'!$AF:$AF,$C$290,'[6]白单流水  导入新模板'!$AA:$AA,AS$3,'[6]白单流水  导入新模板'!$K:$K,$C293)</f>
        <v>0</v>
      </c>
      <c r="AT293" s="64"/>
    </row>
    <row r="294" ht="15.6" spans="1:47">
      <c r="A294" s="41"/>
      <c r="B294" s="62"/>
      <c r="C294" s="65" t="s">
        <v>61</v>
      </c>
      <c r="D294" s="43"/>
      <c r="E294" s="43"/>
      <c r="F294" s="63"/>
      <c r="G294" s="44"/>
      <c r="H294" s="44"/>
      <c r="I294" s="51">
        <f t="array" ref="I294">SUMPRODUCT(('[6]白单流水  导入新模板'!$C:$C=$A$2)*('[6]白单流水  导入新模板'!$AF:$AF=LEFT(LEFT($C$290,3),5))*('[6]白单流水  导入新模板'!$K:$K="代收")*(ISNUMBER(FIND(LEFT($C294,4),'[6]白单流水  导入新模板'!$M:$M,1))),'[6]白单流水  导入新模板'!$S:$S)</f>
        <v>0</v>
      </c>
      <c r="J294" s="44"/>
      <c r="K294" s="43"/>
      <c r="L294" s="48">
        <f>SUMIFS('[6]白单流水  导入新模板'!$S:$S,'[6]白单流水  导入新模板'!$C:$C,$A$2,'[6]白单流水  导入新模板'!$AF:$AF,$C$290,'[6]白单流水  导入新模板'!$AB:$AB,LEFT(LEFT(L$3,4),4),'[6]白单流水  导入新模板'!$K:$K,$C294)</f>
        <v>0</v>
      </c>
      <c r="M294" s="48">
        <f>SUMIFS('[6]白单流水  导入新模板'!$S:$S,'[6]白单流水  导入新模板'!$C:$C,$A$2,'[6]白单流水  导入新模板'!$AF:$AF,$C$290,'[6]白单流水  导入新模板'!$AB:$AB,LEFT(LEFT(M$3,4),4),'[6]白单流水  导入新模板'!$K:$K,$C294)</f>
        <v>0</v>
      </c>
      <c r="N294" s="48">
        <f>SUMIFS('[6]白单流水  导入新模板'!$S:$S,'[6]白单流水  导入新模板'!$C:$C,$A$2,'[6]白单流水  导入新模板'!$AF:$AF,$C$290,'[6]白单流水  导入新模板'!$AB:$AB,LEFT(LEFT(N$3,4),4),'[6]白单流水  导入新模板'!$K:$K,$C294)</f>
        <v>0</v>
      </c>
      <c r="O294" s="48">
        <f>SUMIFS('[6]白单流水  导入新模板'!$S:$S,'[6]白单流水  导入新模板'!$C:$C,$A$2,'[6]白单流水  导入新模板'!$AF:$AF,$C$290,'[6]白单流水  导入新模板'!$AB:$AB,LEFT(LEFT(O$3,4),4),'[6]白单流水  导入新模板'!$K:$K,$C294)</f>
        <v>0</v>
      </c>
      <c r="P294" s="48">
        <f>SUMIFS('[6]白单流水  导入新模板'!$S:$S,'[6]白单流水  导入新模板'!$C:$C,$A$2,'[6]白单流水  导入新模板'!$AF:$AF,$C$290,'[6]白单流水  导入新模板'!$AB:$AB,LEFT(LEFT(P$3,4),4),'[6]白单流水  导入新模板'!$K:$K,$C294)</f>
        <v>0</v>
      </c>
      <c r="Q294" s="48">
        <f>SUMIFS('[6]白单流水  导入新模板'!$S:$S,'[6]白单流水  导入新模板'!$C:$C,$A$2,'[6]白单流水  导入新模板'!$AF:$AF,$C$290,'[6]白单流水  导入新模板'!$AB:$AB,LEFT(LEFT(Q$3,4),4),'[6]白单流水  导入新模板'!$K:$K,$C294)</f>
        <v>0</v>
      </c>
      <c r="R294" s="48">
        <f>SUMIFS('[6]白单流水  导入新模板'!$S:$S,'[6]白单流水  导入新模板'!$C:$C,$A$2,'[6]白单流水  导入新模板'!$AF:$AF,$C$290,'[6]白单流水  导入新模板'!$AB:$AB,LEFT(LEFT(R$3,4),4),'[6]白单流水  导入新模板'!$K:$K,$C294)</f>
        <v>0</v>
      </c>
      <c r="S294" s="48">
        <f>SUMIFS('[6]白单流水  导入新模板'!$S:$S,'[6]白单流水  导入新模板'!$C:$C,$A$2,'[6]白单流水  导入新模板'!$AF:$AF,$C$290,'[6]白单流水  导入新模板'!$AB:$AB,LEFT(LEFT(S$3,4),4),'[6]白单流水  导入新模板'!$K:$K,$C294)</f>
        <v>0</v>
      </c>
      <c r="T294" s="48">
        <f>SUMIFS('[6]白单流水  导入新模板'!$S:$S,'[6]白单流水  导入新模板'!$C:$C,$A$2,'[6]白单流水  导入新模板'!$AF:$AF,$C$290,'[6]白单流水  导入新模板'!$AB:$AB,LEFT(LEFT(T$3,4),4),'[6]白单流水  导入新模板'!$K:$K,$C294)</f>
        <v>0</v>
      </c>
      <c r="U294" s="48">
        <f>SUMIFS('[6]白单流水  导入新模板'!$S:$S,'[6]白单流水  导入新模板'!$C:$C,$A$2,'[6]白单流水  导入新模板'!$AF:$AF,$C$290,'[6]白单流水  导入新模板'!$AB:$AB,LEFT(LEFT(U$3,4),4),'[6]白单流水  导入新模板'!$K:$K,$C294)</f>
        <v>0</v>
      </c>
      <c r="V294" s="48">
        <f>SUMIFS('[6]白单流水  导入新模板'!$S:$S,'[6]白单流水  导入新模板'!$C:$C,$A$2,'[6]白单流水  导入新模板'!$AF:$AF,$C$290,'[6]白单流水  导入新模板'!$AB:$AB,LEFT(LEFT(V$3,4),4),'[6]白单流水  导入新模板'!$K:$K,$C294)</f>
        <v>0</v>
      </c>
      <c r="W294" s="48">
        <f>SUMIFS('[6]白单流水  导入新模板'!$S:$S,'[6]白单流水  导入新模板'!$C:$C,$A$2,'[6]白单流水  导入新模板'!$AF:$AF,$C$290,'[6]白单流水  导入新模板'!$AB:$AB,LEFT(LEFT(W$3,4),4),'[6]白单流水  导入新模板'!$K:$K,$C294)</f>
        <v>0</v>
      </c>
      <c r="X294" s="48">
        <f>SUMIFS('[6]白单流水  导入新模板'!$S:$S,'[6]白单流水  导入新模板'!$C:$C,$A$2,'[6]白单流水  导入新模板'!$AF:$AF,$C$290,'[6]白单流水  导入新模板'!$AB:$AB,LEFT(LEFT(X$3,4),4),'[6]白单流水  导入新模板'!$K:$K,$C294)</f>
        <v>0</v>
      </c>
      <c r="Y294" s="48">
        <f>SUMIFS('[6]白单流水  导入新模板'!$S:$S,'[6]白单流水  导入新模板'!$C:$C,$A$2,'[6]白单流水  导入新模板'!$AF:$AF,$C$290,'[6]白单流水  导入新模板'!$AB:$AB,LEFT(LEFT(Y$3,4),4),'[6]白单流水  导入新模板'!$K:$K,$C294)</f>
        <v>0</v>
      </c>
      <c r="Z294" s="48">
        <f>SUMIFS('[6]白单流水  导入新模板'!$S:$S,'[6]白单流水  导入新模板'!$C:$C,$A$2,'[6]白单流水  导入新模板'!$AF:$AF,$C$290,'[6]白单流水  导入新模板'!$AB:$AB,LEFT(LEFT(Z$3,4),4),'[6]白单流水  导入新模板'!$K:$K,$C294)</f>
        <v>0</v>
      </c>
      <c r="AA294" s="48">
        <f>SUMIFS('[6]白单流水  导入新模板'!$S:$S,'[6]白单流水  导入新模板'!$C:$C,$A$2,'[6]白单流水  导入新模板'!$AF:$AF,$C$290,'[6]白单流水  导入新模板'!$AB:$AB,LEFT(LEFT(AA$3,4),4),'[6]白单流水  导入新模板'!$K:$K,$C294)</f>
        <v>0</v>
      </c>
      <c r="AB294" s="48">
        <f>SUMIFS('[6]白单流水  导入新模板'!$S:$S,'[6]白单流水  导入新模板'!$C:$C,$A$2,'[6]白单流水  导入新模板'!$AF:$AF,$C$290,'[6]白单流水  导入新模板'!$AB:$AB,LEFT(LEFT(AB$3,4),4),'[6]白单流水  导入新模板'!$K:$K,$C294)</f>
        <v>0</v>
      </c>
      <c r="AC294" s="48">
        <f>SUMIFS('[6]白单流水  导入新模板'!$S:$S,'[6]白单流水  导入新模板'!$C:$C,$A$2,'[6]白单流水  导入新模板'!$AF:$AF,$C$290,'[6]白单流水  导入新模板'!$AB:$AB,LEFT(LEFT(AC$3,4),4),'[6]白单流水  导入新模板'!$K:$K,$C294)</f>
        <v>0</v>
      </c>
      <c r="AD294" s="72"/>
      <c r="AE294" s="53">
        <f>SUM(AH294:AS294)</f>
        <v>0</v>
      </c>
      <c r="AF294" s="54"/>
      <c r="AG294" s="55">
        <f>AD294-AE294-AF294</f>
        <v>0</v>
      </c>
      <c r="AH294" s="48">
        <f>SUMIFS('[6]白单流水  导入新模板'!$S:$S,'[6]白单流水  导入新模板'!$C:$C,$A$2,'[6]白单流水  导入新模板'!$AF:$AF,$C$290,'[6]白单流水  导入新模板'!$AA:$AA,AH$3,'[6]白单流水  导入新模板'!$K:$K,$C294)</f>
        <v>0</v>
      </c>
      <c r="AI294" s="48">
        <f>SUMIFS('[6]白单流水  导入新模板'!$S:$S,'[6]白单流水  导入新模板'!$C:$C,$A$2,'[6]白单流水  导入新模板'!$AF:$AF,$C$290,'[6]白单流水  导入新模板'!$AA:$AA,AI$3,'[6]白单流水  导入新模板'!$K:$K,$C294)</f>
        <v>0</v>
      </c>
      <c r="AJ294" s="48">
        <f>SUMIFS('[6]白单流水  导入新模板'!$S:$S,'[6]白单流水  导入新模板'!$C:$C,$A$2,'[6]白单流水  导入新模板'!$AF:$AF,$C$290,'[6]白单流水  导入新模板'!$AA:$AA,AJ$3,'[6]白单流水  导入新模板'!$K:$K,$C294)</f>
        <v>0</v>
      </c>
      <c r="AK294" s="48">
        <f>SUMIFS('[6]白单流水  导入新模板'!$S:$S,'[6]白单流水  导入新模板'!$C:$C,$A$2,'[6]白单流水  导入新模板'!$AF:$AF,$C$290,'[6]白单流水  导入新模板'!$AA:$AA,AK$3,'[6]白单流水  导入新模板'!$K:$K,$C294)</f>
        <v>0</v>
      </c>
      <c r="AL294" s="48">
        <f>SUMIFS('[6]白单流水  导入新模板'!$S:$S,'[6]白单流水  导入新模板'!$C:$C,$A$2,'[6]白单流水  导入新模板'!$AF:$AF,$C$290,'[6]白单流水  导入新模板'!$AA:$AA,AL$3,'[6]白单流水  导入新模板'!$K:$K,$C294)</f>
        <v>0</v>
      </c>
      <c r="AM294" s="48">
        <f>SUMIFS('[6]白单流水  导入新模板'!$S:$S,'[6]白单流水  导入新模板'!$C:$C,$A$2,'[6]白单流水  导入新模板'!$AF:$AF,$C$290,'[6]白单流水  导入新模板'!$AA:$AA,AM$3,'[6]白单流水  导入新模板'!$K:$K,$C294)</f>
        <v>0</v>
      </c>
      <c r="AN294" s="48">
        <f>SUMIFS('[6]白单流水  导入新模板'!$S:$S,'[6]白单流水  导入新模板'!$C:$C,$A$2,'[6]白单流水  导入新模板'!$AF:$AF,$C$290,'[6]白单流水  导入新模板'!$AA:$AA,AN$3,'[6]白单流水  导入新模板'!$K:$K,$C294)</f>
        <v>0</v>
      </c>
      <c r="AO294" s="48">
        <f>SUMIFS('[6]白单流水  导入新模板'!$S:$S,'[6]白单流水  导入新模板'!$C:$C,$A$2,'[6]白单流水  导入新模板'!$AF:$AF,$C$290,'[6]白单流水  导入新模板'!$AA:$AA,AO$3,'[6]白单流水  导入新模板'!$K:$K,$C294)</f>
        <v>0</v>
      </c>
      <c r="AP294" s="48">
        <f>SUMIFS('[6]白单流水  导入新模板'!$S:$S,'[6]白单流水  导入新模板'!$C:$C,$A$2,'[6]白单流水  导入新模板'!$AF:$AF,$C$290,'[6]白单流水  导入新模板'!$AA:$AA,AP$3,'[6]白单流水  导入新模板'!$K:$K,$C294)</f>
        <v>0</v>
      </c>
      <c r="AQ294" s="48">
        <f>SUMIFS('[6]白单流水  导入新模板'!$S:$S,'[6]白单流水  导入新模板'!$C:$C,$A$2,'[6]白单流水  导入新模板'!$AF:$AF,$C$290,'[6]白单流水  导入新模板'!$AA:$AA,AQ$3,'[6]白单流水  导入新模板'!$K:$K,$C294)</f>
        <v>0</v>
      </c>
      <c r="AR294" s="48">
        <f>SUMIFS('[6]白单流水  导入新模板'!$S:$S,'[6]白单流水  导入新模板'!$C:$C,$A$2,'[6]白单流水  导入新模板'!$AF:$AF,$C$290,'[6]白单流水  导入新模板'!$AA:$AA,AR$3,'[6]白单流水  导入新模板'!$K:$K,$C294)</f>
        <v>0</v>
      </c>
      <c r="AS294" s="48">
        <f>SUMIFS('[6]白单流水  导入新模板'!$S:$S,'[6]白单流水  导入新模板'!$C:$C,$A$2,'[6]白单流水  导入新模板'!$AF:$AF,$C$290,'[6]白单流水  导入新模板'!$AA:$AA,AS$3,'[6]白单流水  导入新模板'!$K:$K,$C294)</f>
        <v>0</v>
      </c>
      <c r="AT294" s="64"/>
    </row>
    <row r="295" ht="15.6" spans="1:47">
      <c r="A295" s="73"/>
      <c r="B295" s="62"/>
      <c r="C295" s="65" t="s">
        <v>62</v>
      </c>
      <c r="D295" s="66"/>
      <c r="E295" s="66"/>
      <c r="F295" s="67"/>
      <c r="G295" s="68"/>
      <c r="H295" s="68"/>
      <c r="I295" s="51">
        <f t="array" ref="I295">SUMPRODUCT(('[6]白单流水  导入新模板'!$C:$C=$A$2)*('[6]白单流水  导入新模板'!$AF:$AF=LEFT(LEFT($C$290,3),5))*('[6]白单流水  导入新模板'!$K:$K="代收")*(ISNUMBER(FIND(LEFT($C295,4),'[6]白单流水  导入新模板'!$M:$M,1))),'[6]白单流水  导入新模板'!$S:$S)</f>
        <v>0</v>
      </c>
      <c r="J295" s="68"/>
      <c r="K295" s="66"/>
      <c r="L295" s="48">
        <f>SUMIFS('[6]白单流水  导入新模板'!$S:$S,'[6]白单流水  导入新模板'!$C:$C,$A$2,'[6]白单流水  导入新模板'!$AF:$AF,$C$290,'[6]白单流水  导入新模板'!$AB:$AB,LEFT(LEFT(L$3,4),4),'[6]白单流水  导入新模板'!$K:$K,$C295)</f>
        <v>0</v>
      </c>
      <c r="M295" s="48">
        <f>SUMIFS('[6]白单流水  导入新模板'!$S:$S,'[6]白单流水  导入新模板'!$C:$C,$A$2,'[6]白单流水  导入新模板'!$AF:$AF,$C$290,'[6]白单流水  导入新模板'!$AB:$AB,LEFT(LEFT(M$3,4),4),'[6]白单流水  导入新模板'!$K:$K,$C295)</f>
        <v>0</v>
      </c>
      <c r="N295" s="48">
        <f>SUMIFS('[6]白单流水  导入新模板'!$S:$S,'[6]白单流水  导入新模板'!$C:$C,$A$2,'[6]白单流水  导入新模板'!$AF:$AF,$C$290,'[6]白单流水  导入新模板'!$AB:$AB,LEFT(LEFT(N$3,4),4),'[6]白单流水  导入新模板'!$K:$K,$C295)</f>
        <v>0</v>
      </c>
      <c r="O295" s="48">
        <f>SUMIFS('[6]白单流水  导入新模板'!$S:$S,'[6]白单流水  导入新模板'!$C:$C,$A$2,'[6]白单流水  导入新模板'!$AF:$AF,$C$290,'[6]白单流水  导入新模板'!$AB:$AB,LEFT(LEFT(O$3,4),4),'[6]白单流水  导入新模板'!$K:$K,$C295)</f>
        <v>0</v>
      </c>
      <c r="P295" s="48">
        <f>SUMIFS('[6]白单流水  导入新模板'!$S:$S,'[6]白单流水  导入新模板'!$C:$C,$A$2,'[6]白单流水  导入新模板'!$AF:$AF,$C$290,'[6]白单流水  导入新模板'!$AB:$AB,LEFT(LEFT(P$3,4),4),'[6]白单流水  导入新模板'!$K:$K,$C295)</f>
        <v>0</v>
      </c>
      <c r="Q295" s="48">
        <f>SUMIFS('[6]白单流水  导入新模板'!$S:$S,'[6]白单流水  导入新模板'!$C:$C,$A$2,'[6]白单流水  导入新模板'!$AF:$AF,$C$290,'[6]白单流水  导入新模板'!$AB:$AB,LEFT(LEFT(Q$3,4),4),'[6]白单流水  导入新模板'!$K:$K,$C295)</f>
        <v>0</v>
      </c>
      <c r="R295" s="48">
        <f>SUMIFS('[6]白单流水  导入新模板'!$S:$S,'[6]白单流水  导入新模板'!$C:$C,$A$2,'[6]白单流水  导入新模板'!$AF:$AF,$C$290,'[6]白单流水  导入新模板'!$AB:$AB,LEFT(LEFT(R$3,4),4),'[6]白单流水  导入新模板'!$K:$K,$C295)</f>
        <v>0</v>
      </c>
      <c r="S295" s="48">
        <f>SUMIFS('[6]白单流水  导入新模板'!$S:$S,'[6]白单流水  导入新模板'!$C:$C,$A$2,'[6]白单流水  导入新模板'!$AF:$AF,$C$290,'[6]白单流水  导入新模板'!$AB:$AB,LEFT(LEFT(S$3,4),4),'[6]白单流水  导入新模板'!$K:$K,$C295)</f>
        <v>0</v>
      </c>
      <c r="T295" s="48">
        <f>SUMIFS('[6]白单流水  导入新模板'!$S:$S,'[6]白单流水  导入新模板'!$C:$C,$A$2,'[6]白单流水  导入新模板'!$AF:$AF,$C$290,'[6]白单流水  导入新模板'!$AB:$AB,LEFT(LEFT(T$3,4),4),'[6]白单流水  导入新模板'!$K:$K,$C295)</f>
        <v>0</v>
      </c>
      <c r="U295" s="48">
        <f>SUMIFS('[6]白单流水  导入新模板'!$S:$S,'[6]白单流水  导入新模板'!$C:$C,$A$2,'[6]白单流水  导入新模板'!$AF:$AF,$C$290,'[6]白单流水  导入新模板'!$AB:$AB,LEFT(LEFT(U$3,4),4),'[6]白单流水  导入新模板'!$K:$K,$C295)</f>
        <v>0</v>
      </c>
      <c r="V295" s="48">
        <f>SUMIFS('[6]白单流水  导入新模板'!$S:$S,'[6]白单流水  导入新模板'!$C:$C,$A$2,'[6]白单流水  导入新模板'!$AF:$AF,$C$290,'[6]白单流水  导入新模板'!$AB:$AB,LEFT(LEFT(V$3,4),4),'[6]白单流水  导入新模板'!$K:$K,$C295)</f>
        <v>0</v>
      </c>
      <c r="W295" s="48">
        <f>SUMIFS('[6]白单流水  导入新模板'!$S:$S,'[6]白单流水  导入新模板'!$C:$C,$A$2,'[6]白单流水  导入新模板'!$AF:$AF,$C$290,'[6]白单流水  导入新模板'!$AB:$AB,LEFT(LEFT(W$3,4),4),'[6]白单流水  导入新模板'!$K:$K,$C295)</f>
        <v>0</v>
      </c>
      <c r="X295" s="48">
        <f>SUMIFS('[6]白单流水  导入新模板'!$S:$S,'[6]白单流水  导入新模板'!$C:$C,$A$2,'[6]白单流水  导入新模板'!$AF:$AF,$C$290,'[6]白单流水  导入新模板'!$AB:$AB,LEFT(LEFT(X$3,4),4),'[6]白单流水  导入新模板'!$K:$K,$C295)</f>
        <v>0</v>
      </c>
      <c r="Y295" s="48">
        <f>SUMIFS('[6]白单流水  导入新模板'!$S:$S,'[6]白单流水  导入新模板'!$C:$C,$A$2,'[6]白单流水  导入新模板'!$AF:$AF,$C$290,'[6]白单流水  导入新模板'!$AB:$AB,LEFT(LEFT(Y$3,4),4),'[6]白单流水  导入新模板'!$K:$K,$C295)</f>
        <v>0</v>
      </c>
      <c r="Z295" s="48">
        <f>SUMIFS('[6]白单流水  导入新模板'!$S:$S,'[6]白单流水  导入新模板'!$C:$C,$A$2,'[6]白单流水  导入新模板'!$AF:$AF,$C$290,'[6]白单流水  导入新模板'!$AB:$AB,LEFT(LEFT(Z$3,4),4),'[6]白单流水  导入新模板'!$K:$K,$C295)</f>
        <v>0</v>
      </c>
      <c r="AA295" s="48">
        <f>SUMIFS('[6]白单流水  导入新模板'!$S:$S,'[6]白单流水  导入新模板'!$C:$C,$A$2,'[6]白单流水  导入新模板'!$AF:$AF,$C$290,'[6]白单流水  导入新模板'!$AB:$AB,LEFT(LEFT(AA$3,4),4),'[6]白单流水  导入新模板'!$K:$K,$C295)</f>
        <v>0</v>
      </c>
      <c r="AB295" s="48">
        <f>SUMIFS('[6]白单流水  导入新模板'!$S:$S,'[6]白单流水  导入新模板'!$C:$C,$A$2,'[6]白单流水  导入新模板'!$AF:$AF,$C$290,'[6]白单流水  导入新模板'!$AB:$AB,LEFT(LEFT(AB$3,4),4),'[6]白单流水  导入新模板'!$K:$K,$C295)</f>
        <v>0</v>
      </c>
      <c r="AC295" s="48">
        <f>SUMIFS('[6]白单流水  导入新模板'!$S:$S,'[6]白单流水  导入新模板'!$C:$C,$A$2,'[6]白单流水  导入新模板'!$AF:$AF,$C$290,'[6]白单流水  导入新模板'!$AB:$AB,LEFT(LEFT(AC$3,4),4),'[6]白单流水  导入新模板'!$K:$K,$C295)</f>
        <v>0</v>
      </c>
      <c r="AD295" s="74"/>
      <c r="AE295" s="53">
        <f>SUM(AH295:AS295)</f>
        <v>0</v>
      </c>
      <c r="AF295" s="54"/>
      <c r="AG295" s="55">
        <f>AD295-AE295-AF295</f>
        <v>0</v>
      </c>
      <c r="AH295" s="48">
        <f>SUMIFS('[6]白单流水  导入新模板'!$S:$S,'[6]白单流水  导入新模板'!$C:$C,$A$2,'[6]白单流水  导入新模板'!$AF:$AF,$C$290,'[6]白单流水  导入新模板'!$AA:$AA,AH$3,'[6]白单流水  导入新模板'!$K:$K,$C295)</f>
        <v>0</v>
      </c>
      <c r="AI295" s="48">
        <f>SUMIFS('[6]白单流水  导入新模板'!$S:$S,'[6]白单流水  导入新模板'!$C:$C,$A$2,'[6]白单流水  导入新模板'!$AF:$AF,$C$290,'[6]白单流水  导入新模板'!$AA:$AA,AI$3,'[6]白单流水  导入新模板'!$K:$K,$C295)</f>
        <v>0</v>
      </c>
      <c r="AJ295" s="48">
        <f>SUMIFS('[6]白单流水  导入新模板'!$S:$S,'[6]白单流水  导入新模板'!$C:$C,$A$2,'[6]白单流水  导入新模板'!$AF:$AF,$C$290,'[6]白单流水  导入新模板'!$AA:$AA,AJ$3,'[6]白单流水  导入新模板'!$K:$K,$C295)</f>
        <v>0</v>
      </c>
      <c r="AK295" s="48">
        <f>SUMIFS('[6]白单流水  导入新模板'!$S:$S,'[6]白单流水  导入新模板'!$C:$C,$A$2,'[6]白单流水  导入新模板'!$AF:$AF,$C$290,'[6]白单流水  导入新模板'!$AA:$AA,AK$3,'[6]白单流水  导入新模板'!$K:$K,$C295)</f>
        <v>0</v>
      </c>
      <c r="AL295" s="48">
        <f>SUMIFS('[6]白单流水  导入新模板'!$S:$S,'[6]白单流水  导入新模板'!$C:$C,$A$2,'[6]白单流水  导入新模板'!$AF:$AF,$C$290,'[6]白单流水  导入新模板'!$AA:$AA,AL$3,'[6]白单流水  导入新模板'!$K:$K,$C295)</f>
        <v>0</v>
      </c>
      <c r="AM295" s="48">
        <f>SUMIFS('[6]白单流水  导入新模板'!$S:$S,'[6]白单流水  导入新模板'!$C:$C,$A$2,'[6]白单流水  导入新模板'!$AF:$AF,$C$290,'[6]白单流水  导入新模板'!$AA:$AA,AM$3,'[6]白单流水  导入新模板'!$K:$K,$C295)</f>
        <v>0</v>
      </c>
      <c r="AN295" s="48">
        <f>SUMIFS('[6]白单流水  导入新模板'!$S:$S,'[6]白单流水  导入新模板'!$C:$C,$A$2,'[6]白单流水  导入新模板'!$AF:$AF,$C$290,'[6]白单流水  导入新模板'!$AA:$AA,AN$3,'[6]白单流水  导入新模板'!$K:$K,$C295)</f>
        <v>0</v>
      </c>
      <c r="AO295" s="48">
        <f>SUMIFS('[6]白单流水  导入新模板'!$S:$S,'[6]白单流水  导入新模板'!$C:$C,$A$2,'[6]白单流水  导入新模板'!$AF:$AF,$C$290,'[6]白单流水  导入新模板'!$AA:$AA,AO$3,'[6]白单流水  导入新模板'!$K:$K,$C295)</f>
        <v>0</v>
      </c>
      <c r="AP295" s="48">
        <f>SUMIFS('[6]白单流水  导入新模板'!$S:$S,'[6]白单流水  导入新模板'!$C:$C,$A$2,'[6]白单流水  导入新模板'!$AF:$AF,$C$290,'[6]白单流水  导入新模板'!$AA:$AA,AP$3,'[6]白单流水  导入新模板'!$K:$K,$C295)</f>
        <v>0</v>
      </c>
      <c r="AQ295" s="48">
        <f>SUMIFS('[6]白单流水  导入新模板'!$S:$S,'[6]白单流水  导入新模板'!$C:$C,$A$2,'[6]白单流水  导入新模板'!$AF:$AF,$C$290,'[6]白单流水  导入新模板'!$AA:$AA,AQ$3,'[6]白单流水  导入新模板'!$K:$K,$C295)</f>
        <v>0</v>
      </c>
      <c r="AR295" s="48">
        <f>SUMIFS('[6]白单流水  导入新模板'!$S:$S,'[6]白单流水  导入新模板'!$C:$C,$A$2,'[6]白单流水  导入新模板'!$AF:$AF,$C$290,'[6]白单流水  导入新模板'!$AA:$AA,AR$3,'[6]白单流水  导入新模板'!$K:$K,$C295)</f>
        <v>0</v>
      </c>
      <c r="AS295" s="48">
        <f>SUMIFS('[6]白单流水  导入新模板'!$S:$S,'[6]白单流水  导入新模板'!$C:$C,$A$2,'[6]白单流水  导入新模板'!$AF:$AF,$C$290,'[6]白单流水  导入新模板'!$AA:$AA,AS$3,'[6]白单流水  导入新模板'!$K:$K,$C295)</f>
        <v>0</v>
      </c>
      <c r="AT295" s="69"/>
    </row>
    <row r="296" ht="15.6" spans="1:47">
      <c r="A296" s="41"/>
      <c r="B296" s="62"/>
      <c r="C296" s="65" t="s">
        <v>63</v>
      </c>
      <c r="D296" s="43"/>
      <c r="E296" s="43"/>
      <c r="F296" s="63"/>
      <c r="G296" s="44"/>
      <c r="H296" s="44"/>
      <c r="I296" s="51">
        <f t="array" ref="I296">SUMPRODUCT(('[6]白单流水  导入新模板'!$C:$C=$A$2)*('[6]白单流水  导入新模板'!$AF:$AF=LEFT(LEFT($C$290,3),5))*('[6]白单流水  导入新模板'!$K:$K="代收")*(ISNUMBER(FIND(LEFT($C296,4),'[6]白单流水  导入新模板'!$M:$M,1))),'[6]白单流水  导入新模板'!$S:$S)</f>
        <v>0</v>
      </c>
      <c r="J296" s="44"/>
      <c r="K296" s="43"/>
      <c r="L296" s="48">
        <f>SUMIFS('[6]白单流水  导入新模板'!$S:$S,'[6]白单流水  导入新模板'!$C:$C,$A$2,'[6]白单流水  导入新模板'!$AF:$AF,$C$290,'[6]白单流水  导入新模板'!$AB:$AB,LEFT(LEFT(L$3,4),4),'[6]白单流水  导入新模板'!$K:$K,$C296)</f>
        <v>0</v>
      </c>
      <c r="M296" s="48">
        <f>SUMIFS('[6]白单流水  导入新模板'!$S:$S,'[6]白单流水  导入新模板'!$C:$C,$A$2,'[6]白单流水  导入新模板'!$AF:$AF,$C$290,'[6]白单流水  导入新模板'!$AB:$AB,LEFT(LEFT(M$3,4),4),'[6]白单流水  导入新模板'!$K:$K,$C296)</f>
        <v>0</v>
      </c>
      <c r="N296" s="48">
        <f>SUMIFS('[6]白单流水  导入新模板'!$S:$S,'[6]白单流水  导入新模板'!$C:$C,$A$2,'[6]白单流水  导入新模板'!$AF:$AF,$C$290,'[6]白单流水  导入新模板'!$AB:$AB,LEFT(LEFT(N$3,4),4),'[6]白单流水  导入新模板'!$K:$K,$C296)</f>
        <v>0</v>
      </c>
      <c r="O296" s="48">
        <f>SUMIFS('[6]白单流水  导入新模板'!$S:$S,'[6]白单流水  导入新模板'!$C:$C,$A$2,'[6]白单流水  导入新模板'!$AF:$AF,$C$290,'[6]白单流水  导入新模板'!$AB:$AB,LEFT(LEFT(O$3,4),4),'[6]白单流水  导入新模板'!$K:$K,$C296)</f>
        <v>0</v>
      </c>
      <c r="P296" s="48">
        <f>SUMIFS('[6]白单流水  导入新模板'!$S:$S,'[6]白单流水  导入新模板'!$C:$C,$A$2,'[6]白单流水  导入新模板'!$AF:$AF,$C$290,'[6]白单流水  导入新模板'!$AB:$AB,LEFT(LEFT(P$3,4),4),'[6]白单流水  导入新模板'!$K:$K,$C296)</f>
        <v>0</v>
      </c>
      <c r="Q296" s="48">
        <f>SUMIFS('[6]白单流水  导入新模板'!$S:$S,'[6]白单流水  导入新模板'!$C:$C,$A$2,'[6]白单流水  导入新模板'!$AF:$AF,$C$290,'[6]白单流水  导入新模板'!$AB:$AB,LEFT(LEFT(Q$3,4),4),'[6]白单流水  导入新模板'!$K:$K,$C296)</f>
        <v>0</v>
      </c>
      <c r="R296" s="48">
        <f>SUMIFS('[6]白单流水  导入新模板'!$S:$S,'[6]白单流水  导入新模板'!$C:$C,$A$2,'[6]白单流水  导入新模板'!$AF:$AF,$C$290,'[6]白单流水  导入新模板'!$AB:$AB,LEFT(LEFT(R$3,4),4),'[6]白单流水  导入新模板'!$K:$K,$C296)</f>
        <v>0</v>
      </c>
      <c r="S296" s="48">
        <f>SUMIFS('[6]白单流水  导入新模板'!$S:$S,'[6]白单流水  导入新模板'!$C:$C,$A$2,'[6]白单流水  导入新模板'!$AF:$AF,$C$290,'[6]白单流水  导入新模板'!$AB:$AB,LEFT(LEFT(S$3,4),4),'[6]白单流水  导入新模板'!$K:$K,$C296)</f>
        <v>0</v>
      </c>
      <c r="T296" s="48">
        <f>SUMIFS('[6]白单流水  导入新模板'!$S:$S,'[6]白单流水  导入新模板'!$C:$C,$A$2,'[6]白单流水  导入新模板'!$AF:$AF,$C$290,'[6]白单流水  导入新模板'!$AB:$AB,LEFT(LEFT(T$3,4),4),'[6]白单流水  导入新模板'!$K:$K,$C296)</f>
        <v>0</v>
      </c>
      <c r="U296" s="48">
        <f>SUMIFS('[6]白单流水  导入新模板'!$S:$S,'[6]白单流水  导入新模板'!$C:$C,$A$2,'[6]白单流水  导入新模板'!$AF:$AF,$C$290,'[6]白单流水  导入新模板'!$AB:$AB,LEFT(LEFT(U$3,4),4),'[6]白单流水  导入新模板'!$K:$K,$C296)</f>
        <v>0</v>
      </c>
      <c r="V296" s="48">
        <f>SUMIFS('[6]白单流水  导入新模板'!$S:$S,'[6]白单流水  导入新模板'!$C:$C,$A$2,'[6]白单流水  导入新模板'!$AF:$AF,$C$290,'[6]白单流水  导入新模板'!$AB:$AB,LEFT(LEFT(V$3,4),4),'[6]白单流水  导入新模板'!$K:$K,$C296)</f>
        <v>0</v>
      </c>
      <c r="W296" s="48">
        <f>SUMIFS('[6]白单流水  导入新模板'!$S:$S,'[6]白单流水  导入新模板'!$C:$C,$A$2,'[6]白单流水  导入新模板'!$AF:$AF,$C$290,'[6]白单流水  导入新模板'!$AB:$AB,LEFT(LEFT(W$3,4),4),'[6]白单流水  导入新模板'!$K:$K,$C296)</f>
        <v>0</v>
      </c>
      <c r="X296" s="48">
        <f>SUMIFS('[6]白单流水  导入新模板'!$S:$S,'[6]白单流水  导入新模板'!$C:$C,$A$2,'[6]白单流水  导入新模板'!$AF:$AF,$C$290,'[6]白单流水  导入新模板'!$AB:$AB,LEFT(LEFT(X$3,4),4),'[6]白单流水  导入新模板'!$K:$K,$C296)</f>
        <v>0</v>
      </c>
      <c r="Y296" s="48">
        <f>SUMIFS('[6]白单流水  导入新模板'!$S:$S,'[6]白单流水  导入新模板'!$C:$C,$A$2,'[6]白单流水  导入新模板'!$AF:$AF,$C$290,'[6]白单流水  导入新模板'!$AB:$AB,LEFT(LEFT(Y$3,4),4),'[6]白单流水  导入新模板'!$K:$K,$C296)</f>
        <v>0</v>
      </c>
      <c r="Z296" s="48">
        <f>SUMIFS('[6]白单流水  导入新模板'!$S:$S,'[6]白单流水  导入新模板'!$C:$C,$A$2,'[6]白单流水  导入新模板'!$AF:$AF,$C$290,'[6]白单流水  导入新模板'!$AB:$AB,LEFT(LEFT(Z$3,4),4),'[6]白单流水  导入新模板'!$K:$K,$C296)</f>
        <v>0</v>
      </c>
      <c r="AA296" s="48">
        <f>SUMIFS('[6]白单流水  导入新模板'!$S:$S,'[6]白单流水  导入新模板'!$C:$C,$A$2,'[6]白单流水  导入新模板'!$AF:$AF,$C$290,'[6]白单流水  导入新模板'!$AB:$AB,LEFT(LEFT(AA$3,4),4),'[6]白单流水  导入新模板'!$K:$K,$C296)</f>
        <v>0</v>
      </c>
      <c r="AB296" s="48">
        <f>SUMIFS('[6]白单流水  导入新模板'!$S:$S,'[6]白单流水  导入新模板'!$C:$C,$A$2,'[6]白单流水  导入新模板'!$AF:$AF,$C$290,'[6]白单流水  导入新模板'!$AB:$AB,LEFT(LEFT(AB$3,4),4),'[6]白单流水  导入新模板'!$K:$K,$C296)</f>
        <v>0</v>
      </c>
      <c r="AC296" s="48">
        <f>SUMIFS('[6]白单流水  导入新模板'!$S:$S,'[6]白单流水  导入新模板'!$C:$C,$A$2,'[6]白单流水  导入新模板'!$AF:$AF,$C$290,'[6]白单流水  导入新模板'!$AB:$AB,LEFT(LEFT(AC$3,4),4),'[6]白单流水  导入新模板'!$K:$K,$C296)</f>
        <v>0</v>
      </c>
      <c r="AD296" s="72"/>
      <c r="AE296" s="53">
        <f>SUM(AH296:AS296)</f>
        <v>0</v>
      </c>
      <c r="AF296" s="54"/>
      <c r="AG296" s="55">
        <f>AD296-AE296-AF296</f>
        <v>0</v>
      </c>
      <c r="AH296" s="48">
        <f>SUMIFS('[6]白单流水  导入新模板'!$S:$S,'[6]白单流水  导入新模板'!$C:$C,$A$2,'[6]白单流水  导入新模板'!$AF:$AF,$C$290,'[6]白单流水  导入新模板'!$AA:$AA,AH$3,'[6]白单流水  导入新模板'!$K:$K,$C296)</f>
        <v>0</v>
      </c>
      <c r="AI296" s="48">
        <f>SUMIFS('[6]白单流水  导入新模板'!$S:$S,'[6]白单流水  导入新模板'!$C:$C,$A$2,'[6]白单流水  导入新模板'!$AF:$AF,$C$290,'[6]白单流水  导入新模板'!$AA:$AA,AI$3,'[6]白单流水  导入新模板'!$K:$K,$C296)</f>
        <v>0</v>
      </c>
      <c r="AJ296" s="48">
        <f>SUMIFS('[6]白单流水  导入新模板'!$S:$S,'[6]白单流水  导入新模板'!$C:$C,$A$2,'[6]白单流水  导入新模板'!$AF:$AF,$C$290,'[6]白单流水  导入新模板'!$AA:$AA,AJ$3,'[6]白单流水  导入新模板'!$K:$K,$C296)</f>
        <v>0</v>
      </c>
      <c r="AK296" s="48">
        <f>SUMIFS('[6]白单流水  导入新模板'!$S:$S,'[6]白单流水  导入新模板'!$C:$C,$A$2,'[6]白单流水  导入新模板'!$AF:$AF,$C$290,'[6]白单流水  导入新模板'!$AA:$AA,AK$3,'[6]白单流水  导入新模板'!$K:$K,$C296)</f>
        <v>0</v>
      </c>
      <c r="AL296" s="48">
        <f>SUMIFS('[6]白单流水  导入新模板'!$S:$S,'[6]白单流水  导入新模板'!$C:$C,$A$2,'[6]白单流水  导入新模板'!$AF:$AF,$C$290,'[6]白单流水  导入新模板'!$AA:$AA,AL$3,'[6]白单流水  导入新模板'!$K:$K,$C296)</f>
        <v>0</v>
      </c>
      <c r="AM296" s="48">
        <f>SUMIFS('[6]白单流水  导入新模板'!$S:$S,'[6]白单流水  导入新模板'!$C:$C,$A$2,'[6]白单流水  导入新模板'!$AF:$AF,$C$290,'[6]白单流水  导入新模板'!$AA:$AA,AM$3,'[6]白单流水  导入新模板'!$K:$K,$C296)</f>
        <v>0</v>
      </c>
      <c r="AN296" s="48">
        <f>SUMIFS('[6]白单流水  导入新模板'!$S:$S,'[6]白单流水  导入新模板'!$C:$C,$A$2,'[6]白单流水  导入新模板'!$AF:$AF,$C$290,'[6]白单流水  导入新模板'!$AA:$AA,AN$3,'[6]白单流水  导入新模板'!$K:$K,$C296)</f>
        <v>0</v>
      </c>
      <c r="AO296" s="48">
        <f>SUMIFS('[6]白单流水  导入新模板'!$S:$S,'[6]白单流水  导入新模板'!$C:$C,$A$2,'[6]白单流水  导入新模板'!$AF:$AF,$C$290,'[6]白单流水  导入新模板'!$AA:$AA,AO$3,'[6]白单流水  导入新模板'!$K:$K,$C296)</f>
        <v>0</v>
      </c>
      <c r="AP296" s="48">
        <f>SUMIFS('[6]白单流水  导入新模板'!$S:$S,'[6]白单流水  导入新模板'!$C:$C,$A$2,'[6]白单流水  导入新模板'!$AF:$AF,$C$290,'[6]白单流水  导入新模板'!$AA:$AA,AP$3,'[6]白单流水  导入新模板'!$K:$K,$C296)</f>
        <v>0</v>
      </c>
      <c r="AQ296" s="48">
        <f>SUMIFS('[6]白单流水  导入新模板'!$S:$S,'[6]白单流水  导入新模板'!$C:$C,$A$2,'[6]白单流水  导入新模板'!$AF:$AF,$C$290,'[6]白单流水  导入新模板'!$AA:$AA,AQ$3,'[6]白单流水  导入新模板'!$K:$K,$C296)</f>
        <v>0</v>
      </c>
      <c r="AR296" s="48">
        <f>SUMIFS('[6]白单流水  导入新模板'!$S:$S,'[6]白单流水  导入新模板'!$C:$C,$A$2,'[6]白单流水  导入新模板'!$AF:$AF,$C$290,'[6]白单流水  导入新模板'!$AA:$AA,AR$3,'[6]白单流水  导入新模板'!$K:$K,$C296)</f>
        <v>0</v>
      </c>
      <c r="AS296" s="48">
        <f>SUMIFS('[6]白单流水  导入新模板'!$S:$S,'[6]白单流水  导入新模板'!$C:$C,$A$2,'[6]白单流水  导入新模板'!$AF:$AF,$C$290,'[6]白单流水  导入新模板'!$AA:$AA,AS$3,'[6]白单流水  导入新模板'!$K:$K,$C296)</f>
        <v>0</v>
      </c>
      <c r="AT296" s="64"/>
    </row>
    <row r="297" ht="15.6" spans="1:47">
      <c r="A297" s="41"/>
      <c r="B297" s="62"/>
      <c r="C297" s="65" t="s">
        <v>64</v>
      </c>
      <c r="D297" s="43"/>
      <c r="E297" s="43"/>
      <c r="F297" s="63"/>
      <c r="G297" s="44"/>
      <c r="H297" s="44"/>
      <c r="I297" s="51">
        <f t="array" ref="I297">SUMPRODUCT(('[6]白单流水  导入新模板'!$C:$C=$A$2)*('[6]白单流水  导入新模板'!$AF:$AF=LEFT(LEFT($C$290,3),5))*('[6]白单流水  导入新模板'!$K:$K="代收")*(ISNUMBER(FIND(LEFT($C297,4),'[6]白单流水  导入新模板'!$M:$M,1))),'[6]白单流水  导入新模板'!$S:$S)</f>
        <v>0</v>
      </c>
      <c r="J297" s="44"/>
      <c r="K297" s="43"/>
      <c r="L297" s="48">
        <f>SUMIFS('[6]白单流水  导入新模板'!$S:$S,'[6]白单流水  导入新模板'!$C:$C,$A$2,'[6]白单流水  导入新模板'!$AF:$AF,$C$290,'[6]白单流水  导入新模板'!$AB:$AB,LEFT(LEFT(L$3,4),4),'[6]白单流水  导入新模板'!$K:$K,$C297)</f>
        <v>0</v>
      </c>
      <c r="M297" s="48">
        <f>SUMIFS('[6]白单流水  导入新模板'!$S:$S,'[6]白单流水  导入新模板'!$C:$C,$A$2,'[6]白单流水  导入新模板'!$AF:$AF,$C$290,'[6]白单流水  导入新模板'!$AB:$AB,LEFT(LEFT(M$3,4),4),'[6]白单流水  导入新模板'!$K:$K,$C297)</f>
        <v>0</v>
      </c>
      <c r="N297" s="48">
        <f>SUMIFS('[6]白单流水  导入新模板'!$S:$S,'[6]白单流水  导入新模板'!$C:$C,$A$2,'[6]白单流水  导入新模板'!$AF:$AF,$C$290,'[6]白单流水  导入新模板'!$AB:$AB,LEFT(LEFT(N$3,4),4),'[6]白单流水  导入新模板'!$K:$K,$C297)</f>
        <v>0</v>
      </c>
      <c r="O297" s="48">
        <f>SUMIFS('[6]白单流水  导入新模板'!$S:$S,'[6]白单流水  导入新模板'!$C:$C,$A$2,'[6]白单流水  导入新模板'!$AF:$AF,$C$290,'[6]白单流水  导入新模板'!$AB:$AB,LEFT(LEFT(O$3,4),4),'[6]白单流水  导入新模板'!$K:$K,$C297)</f>
        <v>0</v>
      </c>
      <c r="P297" s="48">
        <f>SUMIFS('[6]白单流水  导入新模板'!$S:$S,'[6]白单流水  导入新模板'!$C:$C,$A$2,'[6]白单流水  导入新模板'!$AF:$AF,$C$290,'[6]白单流水  导入新模板'!$AB:$AB,LEFT(LEFT(P$3,4),4),'[6]白单流水  导入新模板'!$K:$K,$C297)</f>
        <v>0</v>
      </c>
      <c r="Q297" s="48">
        <f>SUMIFS('[6]白单流水  导入新模板'!$S:$S,'[6]白单流水  导入新模板'!$C:$C,$A$2,'[6]白单流水  导入新模板'!$AF:$AF,$C$290,'[6]白单流水  导入新模板'!$AB:$AB,LEFT(LEFT(Q$3,4),4),'[6]白单流水  导入新模板'!$K:$K,$C297)</f>
        <v>0</v>
      </c>
      <c r="R297" s="48">
        <f>SUMIFS('[6]白单流水  导入新模板'!$S:$S,'[6]白单流水  导入新模板'!$C:$C,$A$2,'[6]白单流水  导入新模板'!$AF:$AF,$C$290,'[6]白单流水  导入新模板'!$AB:$AB,LEFT(LEFT(R$3,4),4),'[6]白单流水  导入新模板'!$K:$K,$C297)</f>
        <v>0</v>
      </c>
      <c r="S297" s="48">
        <f>SUMIFS('[6]白单流水  导入新模板'!$S:$S,'[6]白单流水  导入新模板'!$C:$C,$A$2,'[6]白单流水  导入新模板'!$AF:$AF,$C$290,'[6]白单流水  导入新模板'!$AB:$AB,LEFT(LEFT(S$3,4),4),'[6]白单流水  导入新模板'!$K:$K,$C297)</f>
        <v>0</v>
      </c>
      <c r="T297" s="48">
        <f>SUMIFS('[6]白单流水  导入新模板'!$S:$S,'[6]白单流水  导入新模板'!$C:$C,$A$2,'[6]白单流水  导入新模板'!$AF:$AF,$C$290,'[6]白单流水  导入新模板'!$AB:$AB,LEFT(LEFT(T$3,4),4),'[6]白单流水  导入新模板'!$K:$K,$C297)</f>
        <v>0</v>
      </c>
      <c r="U297" s="48">
        <f>SUMIFS('[6]白单流水  导入新模板'!$S:$S,'[6]白单流水  导入新模板'!$C:$C,$A$2,'[6]白单流水  导入新模板'!$AF:$AF,$C$290,'[6]白单流水  导入新模板'!$AB:$AB,LEFT(LEFT(U$3,4),4),'[6]白单流水  导入新模板'!$K:$K,$C297)</f>
        <v>0</v>
      </c>
      <c r="V297" s="48">
        <f>SUMIFS('[6]白单流水  导入新模板'!$S:$S,'[6]白单流水  导入新模板'!$C:$C,$A$2,'[6]白单流水  导入新模板'!$AF:$AF,$C$290,'[6]白单流水  导入新模板'!$AB:$AB,LEFT(LEFT(V$3,4),4),'[6]白单流水  导入新模板'!$K:$K,$C297)</f>
        <v>0</v>
      </c>
      <c r="W297" s="48">
        <f>SUMIFS('[6]白单流水  导入新模板'!$S:$S,'[6]白单流水  导入新模板'!$C:$C,$A$2,'[6]白单流水  导入新模板'!$AF:$AF,$C$290,'[6]白单流水  导入新模板'!$AB:$AB,LEFT(LEFT(W$3,4),4),'[6]白单流水  导入新模板'!$K:$K,$C297)</f>
        <v>0</v>
      </c>
      <c r="X297" s="48">
        <f>SUMIFS('[6]白单流水  导入新模板'!$S:$S,'[6]白单流水  导入新模板'!$C:$C,$A$2,'[6]白单流水  导入新模板'!$AF:$AF,$C$290,'[6]白单流水  导入新模板'!$AB:$AB,LEFT(LEFT(X$3,4),4),'[6]白单流水  导入新模板'!$K:$K,$C297)</f>
        <v>0</v>
      </c>
      <c r="Y297" s="48">
        <f>SUMIFS('[6]白单流水  导入新模板'!$S:$S,'[6]白单流水  导入新模板'!$C:$C,$A$2,'[6]白单流水  导入新模板'!$AF:$AF,$C$290,'[6]白单流水  导入新模板'!$AB:$AB,LEFT(LEFT(Y$3,4),4),'[6]白单流水  导入新模板'!$K:$K,$C297)</f>
        <v>0</v>
      </c>
      <c r="Z297" s="48">
        <f>SUMIFS('[6]白单流水  导入新模板'!$S:$S,'[6]白单流水  导入新模板'!$C:$C,$A$2,'[6]白单流水  导入新模板'!$AF:$AF,$C$290,'[6]白单流水  导入新模板'!$AB:$AB,LEFT(LEFT(Z$3,4),4),'[6]白单流水  导入新模板'!$K:$K,$C297)</f>
        <v>0</v>
      </c>
      <c r="AA297" s="48">
        <f>SUMIFS('[6]白单流水  导入新模板'!$S:$S,'[6]白单流水  导入新模板'!$C:$C,$A$2,'[6]白单流水  导入新模板'!$AF:$AF,$C$290,'[6]白单流水  导入新模板'!$AB:$AB,LEFT(LEFT(AA$3,4),4),'[6]白单流水  导入新模板'!$K:$K,$C297)</f>
        <v>0</v>
      </c>
      <c r="AB297" s="48">
        <f>SUMIFS('[6]白单流水  导入新模板'!$S:$S,'[6]白单流水  导入新模板'!$C:$C,$A$2,'[6]白单流水  导入新模板'!$AF:$AF,$C$290,'[6]白单流水  导入新模板'!$AB:$AB,LEFT(LEFT(AB$3,4),4),'[6]白单流水  导入新模板'!$K:$K,$C297)</f>
        <v>0</v>
      </c>
      <c r="AC297" s="48">
        <f>SUMIFS('[6]白单流水  导入新模板'!$S:$S,'[6]白单流水  导入新模板'!$C:$C,$A$2,'[6]白单流水  导入新模板'!$AF:$AF,$C$290,'[6]白单流水  导入新模板'!$AB:$AB,LEFT(LEFT(AC$3,4),4),'[6]白单流水  导入新模板'!$K:$K,$C297)</f>
        <v>0</v>
      </c>
      <c r="AD297" s="72"/>
      <c r="AE297" s="53">
        <f>SUM(AH297:AS297)</f>
        <v>0</v>
      </c>
      <c r="AF297" s="54"/>
      <c r="AG297" s="55">
        <f>AD297-AE297-AF297</f>
        <v>0</v>
      </c>
      <c r="AH297" s="48">
        <f>SUMIFS('[6]白单流水  导入新模板'!$S:$S,'[6]白单流水  导入新模板'!$C:$C,$A$2,'[6]白单流水  导入新模板'!$AF:$AF,$C$290,'[6]白单流水  导入新模板'!$AA:$AA,AH$3,'[6]白单流水  导入新模板'!$K:$K,$C297)</f>
        <v>0</v>
      </c>
      <c r="AI297" s="48">
        <f>SUMIFS('[6]白单流水  导入新模板'!$S:$S,'[6]白单流水  导入新模板'!$C:$C,$A$2,'[6]白单流水  导入新模板'!$AF:$AF,$C$290,'[6]白单流水  导入新模板'!$AA:$AA,AI$3,'[6]白单流水  导入新模板'!$K:$K,$C297)</f>
        <v>0</v>
      </c>
      <c r="AJ297" s="48">
        <f>SUMIFS('[6]白单流水  导入新模板'!$S:$S,'[6]白单流水  导入新模板'!$C:$C,$A$2,'[6]白单流水  导入新模板'!$AF:$AF,$C$290,'[6]白单流水  导入新模板'!$AA:$AA,AJ$3,'[6]白单流水  导入新模板'!$K:$K,$C297)</f>
        <v>0</v>
      </c>
      <c r="AK297" s="48">
        <f>SUMIFS('[6]白单流水  导入新模板'!$S:$S,'[6]白单流水  导入新模板'!$C:$C,$A$2,'[6]白单流水  导入新模板'!$AF:$AF,$C$290,'[6]白单流水  导入新模板'!$AA:$AA,AK$3,'[6]白单流水  导入新模板'!$K:$K,$C297)</f>
        <v>0</v>
      </c>
      <c r="AL297" s="48">
        <f>SUMIFS('[6]白单流水  导入新模板'!$S:$S,'[6]白单流水  导入新模板'!$C:$C,$A$2,'[6]白单流水  导入新模板'!$AF:$AF,$C$290,'[6]白单流水  导入新模板'!$AA:$AA,AL$3,'[6]白单流水  导入新模板'!$K:$K,$C297)</f>
        <v>0</v>
      </c>
      <c r="AM297" s="48">
        <f>SUMIFS('[6]白单流水  导入新模板'!$S:$S,'[6]白单流水  导入新模板'!$C:$C,$A$2,'[6]白单流水  导入新模板'!$AF:$AF,$C$290,'[6]白单流水  导入新模板'!$AA:$AA,AM$3,'[6]白单流水  导入新模板'!$K:$K,$C297)</f>
        <v>0</v>
      </c>
      <c r="AN297" s="48">
        <f>SUMIFS('[6]白单流水  导入新模板'!$S:$S,'[6]白单流水  导入新模板'!$C:$C,$A$2,'[6]白单流水  导入新模板'!$AF:$AF,$C$290,'[6]白单流水  导入新模板'!$AA:$AA,AN$3,'[6]白单流水  导入新模板'!$K:$K,$C297)</f>
        <v>0</v>
      </c>
      <c r="AO297" s="48">
        <f>SUMIFS('[6]白单流水  导入新模板'!$S:$S,'[6]白单流水  导入新模板'!$C:$C,$A$2,'[6]白单流水  导入新模板'!$AF:$AF,$C$290,'[6]白单流水  导入新模板'!$AA:$AA,AO$3,'[6]白单流水  导入新模板'!$K:$K,$C297)</f>
        <v>0</v>
      </c>
      <c r="AP297" s="48">
        <f>SUMIFS('[6]白单流水  导入新模板'!$S:$S,'[6]白单流水  导入新模板'!$C:$C,$A$2,'[6]白单流水  导入新模板'!$AF:$AF,$C$290,'[6]白单流水  导入新模板'!$AA:$AA,AP$3,'[6]白单流水  导入新模板'!$K:$K,$C297)</f>
        <v>0</v>
      </c>
      <c r="AQ297" s="48">
        <f>SUMIFS('[6]白单流水  导入新模板'!$S:$S,'[6]白单流水  导入新模板'!$C:$C,$A$2,'[6]白单流水  导入新模板'!$AF:$AF,$C$290,'[6]白单流水  导入新模板'!$AA:$AA,AQ$3,'[6]白单流水  导入新模板'!$K:$K,$C297)</f>
        <v>0</v>
      </c>
      <c r="AR297" s="48">
        <f>SUMIFS('[6]白单流水  导入新模板'!$S:$S,'[6]白单流水  导入新模板'!$C:$C,$A$2,'[6]白单流水  导入新模板'!$AF:$AF,$C$290,'[6]白单流水  导入新模板'!$AA:$AA,AR$3,'[6]白单流水  导入新模板'!$K:$K,$C297)</f>
        <v>0</v>
      </c>
      <c r="AS297" s="48">
        <f>SUMIFS('[6]白单流水  导入新模板'!$S:$S,'[6]白单流水  导入新模板'!$C:$C,$A$2,'[6]白单流水  导入新模板'!$AF:$AF,$C$290,'[6]白单流水  导入新模板'!$AA:$AA,AS$3,'[6]白单流水  导入新模板'!$K:$K,$C297)</f>
        <v>0</v>
      </c>
      <c r="AT297" s="64"/>
    </row>
    <row r="298" ht="15.6" spans="1:47">
      <c r="A298" s="41"/>
      <c r="B298" s="62"/>
      <c r="C298" s="65" t="s">
        <v>65</v>
      </c>
      <c r="D298" s="43"/>
      <c r="E298" s="43"/>
      <c r="F298" s="63"/>
      <c r="G298" s="44"/>
      <c r="H298" s="44"/>
      <c r="I298" s="51">
        <f t="array" ref="I298">SUMPRODUCT(('[6]白单流水  导入新模板'!$C:$C=$A$2)*('[6]白单流水  导入新模板'!$AF:$AF=LEFT(LEFT($C$290,3),5))*('[6]白单流水  导入新模板'!$K:$K="代收")*(ISNUMBER(FIND(LEFT($C298,4),'[6]白单流水  导入新模板'!$M:$M,1))),'[6]白单流水  导入新模板'!$S:$S)</f>
        <v>0</v>
      </c>
      <c r="J298" s="44"/>
      <c r="K298" s="43"/>
      <c r="L298" s="48">
        <f>SUMIFS('[6]白单流水  导入新模板'!$S:$S,'[6]白单流水  导入新模板'!$C:$C,$A$2,'[6]白单流水  导入新模板'!$AF:$AF,$C$290,'[6]白单流水  导入新模板'!$AB:$AB,LEFT(LEFT(L$3,4),4),'[6]白单流水  导入新模板'!$K:$K,$C298)</f>
        <v>0</v>
      </c>
      <c r="M298" s="48">
        <f>SUMIFS('[6]白单流水  导入新模板'!$S:$S,'[6]白单流水  导入新模板'!$C:$C,$A$2,'[6]白单流水  导入新模板'!$AF:$AF,$C$290,'[6]白单流水  导入新模板'!$AB:$AB,LEFT(LEFT(M$3,4),4),'[6]白单流水  导入新模板'!$K:$K,$C298)</f>
        <v>0</v>
      </c>
      <c r="N298" s="48">
        <f>SUMIFS('[6]白单流水  导入新模板'!$S:$S,'[6]白单流水  导入新模板'!$C:$C,$A$2,'[6]白单流水  导入新模板'!$AF:$AF,$C$290,'[6]白单流水  导入新模板'!$AB:$AB,LEFT(LEFT(N$3,4),4),'[6]白单流水  导入新模板'!$K:$K,$C298)</f>
        <v>0</v>
      </c>
      <c r="O298" s="48">
        <f>SUMIFS('[6]白单流水  导入新模板'!$S:$S,'[6]白单流水  导入新模板'!$C:$C,$A$2,'[6]白单流水  导入新模板'!$AF:$AF,$C$290,'[6]白单流水  导入新模板'!$AB:$AB,LEFT(LEFT(O$3,4),4),'[6]白单流水  导入新模板'!$K:$K,$C298)</f>
        <v>0</v>
      </c>
      <c r="P298" s="48">
        <f>SUMIFS('[6]白单流水  导入新模板'!$S:$S,'[6]白单流水  导入新模板'!$C:$C,$A$2,'[6]白单流水  导入新模板'!$AF:$AF,$C$290,'[6]白单流水  导入新模板'!$AB:$AB,LEFT(LEFT(P$3,4),4),'[6]白单流水  导入新模板'!$K:$K,$C298)</f>
        <v>0</v>
      </c>
      <c r="Q298" s="48">
        <f>SUMIFS('[6]白单流水  导入新模板'!$S:$S,'[6]白单流水  导入新模板'!$C:$C,$A$2,'[6]白单流水  导入新模板'!$AF:$AF,$C$290,'[6]白单流水  导入新模板'!$AB:$AB,LEFT(LEFT(Q$3,4),4),'[6]白单流水  导入新模板'!$K:$K,$C298)</f>
        <v>0</v>
      </c>
      <c r="R298" s="48">
        <f>SUMIFS('[6]白单流水  导入新模板'!$S:$S,'[6]白单流水  导入新模板'!$C:$C,$A$2,'[6]白单流水  导入新模板'!$AF:$AF,$C$290,'[6]白单流水  导入新模板'!$AB:$AB,LEFT(LEFT(R$3,4),4),'[6]白单流水  导入新模板'!$K:$K,$C298)</f>
        <v>0</v>
      </c>
      <c r="S298" s="48">
        <f>SUMIFS('[6]白单流水  导入新模板'!$S:$S,'[6]白单流水  导入新模板'!$C:$C,$A$2,'[6]白单流水  导入新模板'!$AF:$AF,$C$290,'[6]白单流水  导入新模板'!$AB:$AB,LEFT(LEFT(S$3,4),4),'[6]白单流水  导入新模板'!$K:$K,$C298)</f>
        <v>0</v>
      </c>
      <c r="T298" s="48">
        <f>SUMIFS('[6]白单流水  导入新模板'!$S:$S,'[6]白单流水  导入新模板'!$C:$C,$A$2,'[6]白单流水  导入新模板'!$AF:$AF,$C$290,'[6]白单流水  导入新模板'!$AB:$AB,LEFT(LEFT(T$3,4),4),'[6]白单流水  导入新模板'!$K:$K,$C298)</f>
        <v>0</v>
      </c>
      <c r="U298" s="48">
        <f>SUMIFS('[6]白单流水  导入新模板'!$S:$S,'[6]白单流水  导入新模板'!$C:$C,$A$2,'[6]白单流水  导入新模板'!$AF:$AF,$C$290,'[6]白单流水  导入新模板'!$AB:$AB,LEFT(LEFT(U$3,4),4),'[6]白单流水  导入新模板'!$K:$K,$C298)</f>
        <v>0</v>
      </c>
      <c r="V298" s="48">
        <f>SUMIFS('[6]白单流水  导入新模板'!$S:$S,'[6]白单流水  导入新模板'!$C:$C,$A$2,'[6]白单流水  导入新模板'!$AF:$AF,$C$290,'[6]白单流水  导入新模板'!$AB:$AB,LEFT(LEFT(V$3,4),4),'[6]白单流水  导入新模板'!$K:$K,$C298)</f>
        <v>0</v>
      </c>
      <c r="W298" s="48">
        <f>SUMIFS('[6]白单流水  导入新模板'!$S:$S,'[6]白单流水  导入新模板'!$C:$C,$A$2,'[6]白单流水  导入新模板'!$AF:$AF,$C$290,'[6]白单流水  导入新模板'!$AB:$AB,LEFT(LEFT(W$3,4),4),'[6]白单流水  导入新模板'!$K:$K,$C298)</f>
        <v>0</v>
      </c>
      <c r="X298" s="48">
        <f>SUMIFS('[6]白单流水  导入新模板'!$S:$S,'[6]白单流水  导入新模板'!$C:$C,$A$2,'[6]白单流水  导入新模板'!$AF:$AF,$C$290,'[6]白单流水  导入新模板'!$AB:$AB,LEFT(LEFT(X$3,4),4),'[6]白单流水  导入新模板'!$K:$K,$C298)</f>
        <v>0</v>
      </c>
      <c r="Y298" s="48">
        <f>SUMIFS('[6]白单流水  导入新模板'!$S:$S,'[6]白单流水  导入新模板'!$C:$C,$A$2,'[6]白单流水  导入新模板'!$AF:$AF,$C$290,'[6]白单流水  导入新模板'!$AB:$AB,LEFT(LEFT(Y$3,4),4),'[6]白单流水  导入新模板'!$K:$K,$C298)</f>
        <v>0</v>
      </c>
      <c r="Z298" s="48">
        <f>SUMIFS('[6]白单流水  导入新模板'!$S:$S,'[6]白单流水  导入新模板'!$C:$C,$A$2,'[6]白单流水  导入新模板'!$AF:$AF,$C$290,'[6]白单流水  导入新模板'!$AB:$AB,LEFT(LEFT(Z$3,4),4),'[6]白单流水  导入新模板'!$K:$K,$C298)</f>
        <v>0</v>
      </c>
      <c r="AA298" s="48">
        <f>SUMIFS('[6]白单流水  导入新模板'!$S:$S,'[6]白单流水  导入新模板'!$C:$C,$A$2,'[6]白单流水  导入新模板'!$AF:$AF,$C$290,'[6]白单流水  导入新模板'!$AB:$AB,LEFT(LEFT(AA$3,4),4),'[6]白单流水  导入新模板'!$K:$K,$C298)</f>
        <v>0</v>
      </c>
      <c r="AB298" s="48">
        <f>SUMIFS('[6]白单流水  导入新模板'!$S:$S,'[6]白单流水  导入新模板'!$C:$C,$A$2,'[6]白单流水  导入新模板'!$AF:$AF,$C$290,'[6]白单流水  导入新模板'!$AB:$AB,LEFT(LEFT(AB$3,4),4),'[6]白单流水  导入新模板'!$K:$K,$C298)</f>
        <v>0</v>
      </c>
      <c r="AC298" s="48">
        <f>SUMIFS('[6]白单流水  导入新模板'!$S:$S,'[6]白单流水  导入新模板'!$C:$C,$A$2,'[6]白单流水  导入新模板'!$AF:$AF,$C$290,'[6]白单流水  导入新模板'!$AB:$AB,LEFT(LEFT(AC$3,4),4),'[6]白单流水  导入新模板'!$K:$K,$C298)</f>
        <v>0</v>
      </c>
      <c r="AD298" s="72"/>
      <c r="AE298" s="53">
        <f>SUM(AH298:AS298)</f>
        <v>0</v>
      </c>
      <c r="AF298" s="54"/>
      <c r="AG298" s="55">
        <f>AD298-AE298-AF298</f>
        <v>0</v>
      </c>
      <c r="AH298" s="48">
        <f>SUMIFS('[6]白单流水  导入新模板'!$S:$S,'[6]白单流水  导入新模板'!$C:$C,$A$2,'[6]白单流水  导入新模板'!$AF:$AF,$C$290,'[6]白单流水  导入新模板'!$AA:$AA,AH$3,'[6]白单流水  导入新模板'!$K:$K,$C298)</f>
        <v>0</v>
      </c>
      <c r="AI298" s="48">
        <f>SUMIFS('[6]白单流水  导入新模板'!$S:$S,'[6]白单流水  导入新模板'!$C:$C,$A$2,'[6]白单流水  导入新模板'!$AF:$AF,$C$290,'[6]白单流水  导入新模板'!$AA:$AA,AI$3,'[6]白单流水  导入新模板'!$K:$K,$C298)</f>
        <v>0</v>
      </c>
      <c r="AJ298" s="48">
        <f>SUMIFS('[6]白单流水  导入新模板'!$S:$S,'[6]白单流水  导入新模板'!$C:$C,$A$2,'[6]白单流水  导入新模板'!$AF:$AF,$C$290,'[6]白单流水  导入新模板'!$AA:$AA,AJ$3,'[6]白单流水  导入新模板'!$K:$K,$C298)</f>
        <v>0</v>
      </c>
      <c r="AK298" s="48">
        <f>SUMIFS('[6]白单流水  导入新模板'!$S:$S,'[6]白单流水  导入新模板'!$C:$C,$A$2,'[6]白单流水  导入新模板'!$AF:$AF,$C$290,'[6]白单流水  导入新模板'!$AA:$AA,AK$3,'[6]白单流水  导入新模板'!$K:$K,$C298)</f>
        <v>0</v>
      </c>
      <c r="AL298" s="48">
        <f>SUMIFS('[6]白单流水  导入新模板'!$S:$S,'[6]白单流水  导入新模板'!$C:$C,$A$2,'[6]白单流水  导入新模板'!$AF:$AF,$C$290,'[6]白单流水  导入新模板'!$AA:$AA,AL$3,'[6]白单流水  导入新模板'!$K:$K,$C298)</f>
        <v>0</v>
      </c>
      <c r="AM298" s="48">
        <f>SUMIFS('[6]白单流水  导入新模板'!$S:$S,'[6]白单流水  导入新模板'!$C:$C,$A$2,'[6]白单流水  导入新模板'!$AF:$AF,$C$290,'[6]白单流水  导入新模板'!$AA:$AA,AM$3,'[6]白单流水  导入新模板'!$K:$K,$C298)</f>
        <v>0</v>
      </c>
      <c r="AN298" s="48">
        <f>SUMIFS('[6]白单流水  导入新模板'!$S:$S,'[6]白单流水  导入新模板'!$C:$C,$A$2,'[6]白单流水  导入新模板'!$AF:$AF,$C$290,'[6]白单流水  导入新模板'!$AA:$AA,AN$3,'[6]白单流水  导入新模板'!$K:$K,$C298)</f>
        <v>0</v>
      </c>
      <c r="AO298" s="48">
        <f>SUMIFS('[6]白单流水  导入新模板'!$S:$S,'[6]白单流水  导入新模板'!$C:$C,$A$2,'[6]白单流水  导入新模板'!$AF:$AF,$C$290,'[6]白单流水  导入新模板'!$AA:$AA,AO$3,'[6]白单流水  导入新模板'!$K:$K,$C298)</f>
        <v>0</v>
      </c>
      <c r="AP298" s="48">
        <f>SUMIFS('[6]白单流水  导入新模板'!$S:$S,'[6]白单流水  导入新模板'!$C:$C,$A$2,'[6]白单流水  导入新模板'!$AF:$AF,$C$290,'[6]白单流水  导入新模板'!$AA:$AA,AP$3,'[6]白单流水  导入新模板'!$K:$K,$C298)</f>
        <v>0</v>
      </c>
      <c r="AQ298" s="48">
        <f>SUMIFS('[6]白单流水  导入新模板'!$S:$S,'[6]白单流水  导入新模板'!$C:$C,$A$2,'[6]白单流水  导入新模板'!$AF:$AF,$C$290,'[6]白单流水  导入新模板'!$AA:$AA,AQ$3,'[6]白单流水  导入新模板'!$K:$K,$C298)</f>
        <v>0</v>
      </c>
      <c r="AR298" s="48">
        <f>SUMIFS('[6]白单流水  导入新模板'!$S:$S,'[6]白单流水  导入新模板'!$C:$C,$A$2,'[6]白单流水  导入新模板'!$AF:$AF,$C$290,'[6]白单流水  导入新模板'!$AA:$AA,AR$3,'[6]白单流水  导入新模板'!$K:$K,$C298)</f>
        <v>0</v>
      </c>
      <c r="AS298" s="48">
        <f>SUMIFS('[6]白单流水  导入新模板'!$S:$S,'[6]白单流水  导入新模板'!$C:$C,$A$2,'[6]白单流水  导入新模板'!$AF:$AF,$C$290,'[6]白单流水  导入新模板'!$AA:$AA,AS$3,'[6]白单流水  导入新模板'!$K:$K,$C298)</f>
        <v>0</v>
      </c>
      <c r="AT298" s="64"/>
    </row>
    <row r="299" ht="15.6" spans="1:47">
      <c r="A299" s="73"/>
      <c r="B299" s="62"/>
      <c r="C299" s="65" t="s">
        <v>66</v>
      </c>
      <c r="D299" s="66"/>
      <c r="E299" s="66"/>
      <c r="F299" s="67"/>
      <c r="G299" s="68"/>
      <c r="H299" s="68"/>
      <c r="I299" s="51">
        <f t="array" ref="I299">SUMPRODUCT(('[6]白单流水  导入新模板'!$C:$C=$A$2)*('[6]白单流水  导入新模板'!$AF:$AF=LEFT(LEFT($C$290,3),5))*('[6]白单流水  导入新模板'!$K:$K="代收")*(ISNUMBER(FIND(LEFT($C299,4),'[6]白单流水  导入新模板'!$M:$M,1))),'[6]白单流水  导入新模板'!$S:$S)</f>
        <v>0</v>
      </c>
      <c r="J299" s="68"/>
      <c r="K299" s="66"/>
      <c r="L299" s="48">
        <f>SUMIFS('[6]白单流水  导入新模板'!$S:$S,'[6]白单流水  导入新模板'!$C:$C,$A$2,'[6]白单流水  导入新模板'!$AF:$AF,$C$290,'[6]白单流水  导入新模板'!$AB:$AB,LEFT(LEFT(L$3,4),4),'[6]白单流水  导入新模板'!$K:$K,$C299)</f>
        <v>0</v>
      </c>
      <c r="M299" s="48">
        <f>SUMIFS('[6]白单流水  导入新模板'!$S:$S,'[6]白单流水  导入新模板'!$C:$C,$A$2,'[6]白单流水  导入新模板'!$AF:$AF,$C$290,'[6]白单流水  导入新模板'!$AB:$AB,LEFT(LEFT(M$3,4),4),'[6]白单流水  导入新模板'!$K:$K,$C299)</f>
        <v>0</v>
      </c>
      <c r="N299" s="48">
        <f>SUMIFS('[6]白单流水  导入新模板'!$S:$S,'[6]白单流水  导入新模板'!$C:$C,$A$2,'[6]白单流水  导入新模板'!$AF:$AF,$C$290,'[6]白单流水  导入新模板'!$AB:$AB,LEFT(LEFT(N$3,4),4),'[6]白单流水  导入新模板'!$K:$K,$C299)</f>
        <v>0</v>
      </c>
      <c r="O299" s="48">
        <f>SUMIFS('[6]白单流水  导入新模板'!$S:$S,'[6]白单流水  导入新模板'!$C:$C,$A$2,'[6]白单流水  导入新模板'!$AF:$AF,$C$290,'[6]白单流水  导入新模板'!$AB:$AB,LEFT(LEFT(O$3,4),4),'[6]白单流水  导入新模板'!$K:$K,$C299)</f>
        <v>0</v>
      </c>
      <c r="P299" s="48">
        <f>SUMIFS('[6]白单流水  导入新模板'!$S:$S,'[6]白单流水  导入新模板'!$C:$C,$A$2,'[6]白单流水  导入新模板'!$AF:$AF,$C$290,'[6]白单流水  导入新模板'!$AB:$AB,LEFT(LEFT(P$3,4),4),'[6]白单流水  导入新模板'!$K:$K,$C299)</f>
        <v>0</v>
      </c>
      <c r="Q299" s="48">
        <f>SUMIFS('[6]白单流水  导入新模板'!$S:$S,'[6]白单流水  导入新模板'!$C:$C,$A$2,'[6]白单流水  导入新模板'!$AF:$AF,$C$290,'[6]白单流水  导入新模板'!$AB:$AB,LEFT(LEFT(Q$3,4),4),'[6]白单流水  导入新模板'!$K:$K,$C299)</f>
        <v>0</v>
      </c>
      <c r="R299" s="48">
        <f>SUMIFS('[6]白单流水  导入新模板'!$S:$S,'[6]白单流水  导入新模板'!$C:$C,$A$2,'[6]白单流水  导入新模板'!$AF:$AF,$C$290,'[6]白单流水  导入新模板'!$AB:$AB,LEFT(LEFT(R$3,4),4),'[6]白单流水  导入新模板'!$K:$K,$C299)</f>
        <v>0</v>
      </c>
      <c r="S299" s="48">
        <f>SUMIFS('[6]白单流水  导入新模板'!$S:$S,'[6]白单流水  导入新模板'!$C:$C,$A$2,'[6]白单流水  导入新模板'!$AF:$AF,$C$290,'[6]白单流水  导入新模板'!$AB:$AB,LEFT(LEFT(S$3,4),4),'[6]白单流水  导入新模板'!$K:$K,$C299)</f>
        <v>0</v>
      </c>
      <c r="T299" s="48">
        <f>SUMIFS('[6]白单流水  导入新模板'!$S:$S,'[6]白单流水  导入新模板'!$C:$C,$A$2,'[6]白单流水  导入新模板'!$AF:$AF,$C$290,'[6]白单流水  导入新模板'!$AB:$AB,LEFT(LEFT(T$3,4),4),'[6]白单流水  导入新模板'!$K:$K,$C299)</f>
        <v>0</v>
      </c>
      <c r="U299" s="48">
        <f>SUMIFS('[6]白单流水  导入新模板'!$S:$S,'[6]白单流水  导入新模板'!$C:$C,$A$2,'[6]白单流水  导入新模板'!$AF:$AF,$C$290,'[6]白单流水  导入新模板'!$AB:$AB,LEFT(LEFT(U$3,4),4),'[6]白单流水  导入新模板'!$K:$K,$C299)</f>
        <v>0</v>
      </c>
      <c r="V299" s="48">
        <f>SUMIFS('[6]白单流水  导入新模板'!$S:$S,'[6]白单流水  导入新模板'!$C:$C,$A$2,'[6]白单流水  导入新模板'!$AF:$AF,$C$290,'[6]白单流水  导入新模板'!$AB:$AB,LEFT(LEFT(V$3,4),4),'[6]白单流水  导入新模板'!$K:$K,$C299)</f>
        <v>0</v>
      </c>
      <c r="W299" s="48">
        <f>SUMIFS('[6]白单流水  导入新模板'!$S:$S,'[6]白单流水  导入新模板'!$C:$C,$A$2,'[6]白单流水  导入新模板'!$AF:$AF,$C$290,'[6]白单流水  导入新模板'!$AB:$AB,LEFT(LEFT(W$3,4),4),'[6]白单流水  导入新模板'!$K:$K,$C299)</f>
        <v>0</v>
      </c>
      <c r="X299" s="48">
        <f>SUMIFS('[6]白单流水  导入新模板'!$S:$S,'[6]白单流水  导入新模板'!$C:$C,$A$2,'[6]白单流水  导入新模板'!$AF:$AF,$C$290,'[6]白单流水  导入新模板'!$AB:$AB,LEFT(LEFT(X$3,4),4),'[6]白单流水  导入新模板'!$K:$K,$C299)</f>
        <v>0</v>
      </c>
      <c r="Y299" s="48">
        <f>SUMIFS('[6]白单流水  导入新模板'!$S:$S,'[6]白单流水  导入新模板'!$C:$C,$A$2,'[6]白单流水  导入新模板'!$AF:$AF,$C$290,'[6]白单流水  导入新模板'!$AB:$AB,LEFT(LEFT(Y$3,4),4),'[6]白单流水  导入新模板'!$K:$K,$C299)</f>
        <v>0</v>
      </c>
      <c r="Z299" s="48">
        <f>SUMIFS('[6]白单流水  导入新模板'!$S:$S,'[6]白单流水  导入新模板'!$C:$C,$A$2,'[6]白单流水  导入新模板'!$AF:$AF,$C$290,'[6]白单流水  导入新模板'!$AB:$AB,LEFT(LEFT(Z$3,4),4),'[6]白单流水  导入新模板'!$K:$K,$C299)</f>
        <v>0</v>
      </c>
      <c r="AA299" s="48">
        <f>SUMIFS('[6]白单流水  导入新模板'!$S:$S,'[6]白单流水  导入新模板'!$C:$C,$A$2,'[6]白单流水  导入新模板'!$AF:$AF,$C$290,'[6]白单流水  导入新模板'!$AB:$AB,LEFT(LEFT(AA$3,4),4),'[6]白单流水  导入新模板'!$K:$K,$C299)</f>
        <v>0</v>
      </c>
      <c r="AB299" s="48">
        <f>SUMIFS('[6]白单流水  导入新模板'!$S:$S,'[6]白单流水  导入新模板'!$C:$C,$A$2,'[6]白单流水  导入新模板'!$AF:$AF,$C$290,'[6]白单流水  导入新模板'!$AB:$AB,LEFT(LEFT(AB$3,4),4),'[6]白单流水  导入新模板'!$K:$K,$C299)</f>
        <v>0</v>
      </c>
      <c r="AC299" s="48">
        <f>SUMIFS('[6]白单流水  导入新模板'!$S:$S,'[6]白单流水  导入新模板'!$C:$C,$A$2,'[6]白单流水  导入新模板'!$AF:$AF,$C$290,'[6]白单流水  导入新模板'!$AB:$AB,LEFT(LEFT(AC$3,4),4),'[6]白单流水  导入新模板'!$K:$K,$C299)</f>
        <v>0</v>
      </c>
      <c r="AD299" s="74"/>
      <c r="AE299" s="53">
        <f>SUM(AH299:AS299)</f>
        <v>0</v>
      </c>
      <c r="AF299" s="54"/>
      <c r="AG299" s="55">
        <f>AD299-AE299-AF299</f>
        <v>0</v>
      </c>
      <c r="AH299" s="48">
        <f>SUMIFS('[6]白单流水  导入新模板'!$S:$S,'[6]白单流水  导入新模板'!$C:$C,$A$2,'[6]白单流水  导入新模板'!$AF:$AF,$C$290,'[6]白单流水  导入新模板'!$AA:$AA,AH$3,'[6]白单流水  导入新模板'!$K:$K,$C299)</f>
        <v>0</v>
      </c>
      <c r="AI299" s="48">
        <f>SUMIFS('[6]白单流水  导入新模板'!$S:$S,'[6]白单流水  导入新模板'!$C:$C,$A$2,'[6]白单流水  导入新模板'!$AF:$AF,$C$290,'[6]白单流水  导入新模板'!$AA:$AA,AI$3,'[6]白单流水  导入新模板'!$K:$K,$C299)</f>
        <v>0</v>
      </c>
      <c r="AJ299" s="48">
        <f>SUMIFS('[6]白单流水  导入新模板'!$S:$S,'[6]白单流水  导入新模板'!$C:$C,$A$2,'[6]白单流水  导入新模板'!$AF:$AF,$C$290,'[6]白单流水  导入新模板'!$AA:$AA,AJ$3,'[6]白单流水  导入新模板'!$K:$K,$C299)</f>
        <v>0</v>
      </c>
      <c r="AK299" s="48">
        <f>SUMIFS('[6]白单流水  导入新模板'!$S:$S,'[6]白单流水  导入新模板'!$C:$C,$A$2,'[6]白单流水  导入新模板'!$AF:$AF,$C$290,'[6]白单流水  导入新模板'!$AA:$AA,AK$3,'[6]白单流水  导入新模板'!$K:$K,$C299)</f>
        <v>0</v>
      </c>
      <c r="AL299" s="48">
        <f>SUMIFS('[6]白单流水  导入新模板'!$S:$S,'[6]白单流水  导入新模板'!$C:$C,$A$2,'[6]白单流水  导入新模板'!$AF:$AF,$C$290,'[6]白单流水  导入新模板'!$AA:$AA,AL$3,'[6]白单流水  导入新模板'!$K:$K,$C299)</f>
        <v>0</v>
      </c>
      <c r="AM299" s="48">
        <f>SUMIFS('[6]白单流水  导入新模板'!$S:$S,'[6]白单流水  导入新模板'!$C:$C,$A$2,'[6]白单流水  导入新模板'!$AF:$AF,$C$290,'[6]白单流水  导入新模板'!$AA:$AA,AM$3,'[6]白单流水  导入新模板'!$K:$K,$C299)</f>
        <v>0</v>
      </c>
      <c r="AN299" s="48">
        <f>SUMIFS('[6]白单流水  导入新模板'!$S:$S,'[6]白单流水  导入新模板'!$C:$C,$A$2,'[6]白单流水  导入新模板'!$AF:$AF,$C$290,'[6]白单流水  导入新模板'!$AA:$AA,AN$3,'[6]白单流水  导入新模板'!$K:$K,$C299)</f>
        <v>0</v>
      </c>
      <c r="AO299" s="48">
        <f>SUMIFS('[6]白单流水  导入新模板'!$S:$S,'[6]白单流水  导入新模板'!$C:$C,$A$2,'[6]白单流水  导入新模板'!$AF:$AF,$C$290,'[6]白单流水  导入新模板'!$AA:$AA,AO$3,'[6]白单流水  导入新模板'!$K:$K,$C299)</f>
        <v>0</v>
      </c>
      <c r="AP299" s="48">
        <f>SUMIFS('[6]白单流水  导入新模板'!$S:$S,'[6]白单流水  导入新模板'!$C:$C,$A$2,'[6]白单流水  导入新模板'!$AF:$AF,$C$290,'[6]白单流水  导入新模板'!$AA:$AA,AP$3,'[6]白单流水  导入新模板'!$K:$K,$C299)</f>
        <v>0</v>
      </c>
      <c r="AQ299" s="48">
        <f>SUMIFS('[6]白单流水  导入新模板'!$S:$S,'[6]白单流水  导入新模板'!$C:$C,$A$2,'[6]白单流水  导入新模板'!$AF:$AF,$C$290,'[6]白单流水  导入新模板'!$AA:$AA,AQ$3,'[6]白单流水  导入新模板'!$K:$K,$C299)</f>
        <v>0</v>
      </c>
      <c r="AR299" s="48">
        <f>SUMIFS('[6]白单流水  导入新模板'!$S:$S,'[6]白单流水  导入新模板'!$C:$C,$A$2,'[6]白单流水  导入新模板'!$AF:$AF,$C$290,'[6]白单流水  导入新模板'!$AA:$AA,AR$3,'[6]白单流水  导入新模板'!$K:$K,$C299)</f>
        <v>0</v>
      </c>
      <c r="AS299" s="48">
        <f>SUMIFS('[6]白单流水  导入新模板'!$S:$S,'[6]白单流水  导入新模板'!$C:$C,$A$2,'[6]白单流水  导入新模板'!$AF:$AF,$C$290,'[6]白单流水  导入新模板'!$AA:$AA,AS$3,'[6]白单流水  导入新模板'!$K:$K,$C299)</f>
        <v>0</v>
      </c>
      <c r="AT299" s="69"/>
    </row>
    <row r="300" ht="15.6" spans="1:47">
      <c r="A300" s="41"/>
      <c r="B300" s="62"/>
      <c r="C300" s="65" t="s">
        <v>67</v>
      </c>
      <c r="D300" s="43"/>
      <c r="E300" s="43"/>
      <c r="F300" s="63"/>
      <c r="G300" s="44"/>
      <c r="H300" s="44"/>
      <c r="I300" s="51">
        <f t="array" ref="I300">SUMPRODUCT(('[6]白单流水  导入新模板'!$C:$C=$A$2)*('[6]白单流水  导入新模板'!$AF:$AF=LEFT(LEFT($C$290,3),5))*('[6]白单流水  导入新模板'!$K:$K="代收")*(ISNUMBER(FIND(LEFT($C300,4),'[6]白单流水  导入新模板'!$M:$M,1))),'[6]白单流水  导入新模板'!$S:$S)</f>
        <v>0</v>
      </c>
      <c r="J300" s="44"/>
      <c r="K300" s="43"/>
      <c r="L300" s="48">
        <f>SUMIFS('[6]白单流水  导入新模板'!$S:$S,'[6]白单流水  导入新模板'!$C:$C,$A$2,'[6]白单流水  导入新模板'!$AF:$AF,$C$290,'[6]白单流水  导入新模板'!$AB:$AB,LEFT(LEFT(L$3,4),4),'[6]白单流水  导入新模板'!$K:$K,$C300)</f>
        <v>0</v>
      </c>
      <c r="M300" s="48">
        <f>SUMIFS('[6]白单流水  导入新模板'!$S:$S,'[6]白单流水  导入新模板'!$C:$C,$A$2,'[6]白单流水  导入新模板'!$AF:$AF,$C$290,'[6]白单流水  导入新模板'!$AB:$AB,LEFT(LEFT(M$3,4),4),'[6]白单流水  导入新模板'!$K:$K,$C300)</f>
        <v>0</v>
      </c>
      <c r="N300" s="48">
        <f>SUMIFS('[6]白单流水  导入新模板'!$S:$S,'[6]白单流水  导入新模板'!$C:$C,$A$2,'[6]白单流水  导入新模板'!$AF:$AF,$C$290,'[6]白单流水  导入新模板'!$AB:$AB,LEFT(LEFT(N$3,4),4),'[6]白单流水  导入新模板'!$K:$K,$C300)</f>
        <v>0</v>
      </c>
      <c r="O300" s="48">
        <f>SUMIFS('[6]白单流水  导入新模板'!$S:$S,'[6]白单流水  导入新模板'!$C:$C,$A$2,'[6]白单流水  导入新模板'!$AF:$AF,$C$290,'[6]白单流水  导入新模板'!$AB:$AB,LEFT(LEFT(O$3,4),4),'[6]白单流水  导入新模板'!$K:$K,$C300)</f>
        <v>0</v>
      </c>
      <c r="P300" s="48">
        <f>SUMIFS('[6]白单流水  导入新模板'!$S:$S,'[6]白单流水  导入新模板'!$C:$C,$A$2,'[6]白单流水  导入新模板'!$AF:$AF,$C$290,'[6]白单流水  导入新模板'!$AB:$AB,LEFT(LEFT(P$3,4),4),'[6]白单流水  导入新模板'!$K:$K,$C300)</f>
        <v>0</v>
      </c>
      <c r="Q300" s="48">
        <f>SUMIFS('[6]白单流水  导入新模板'!$S:$S,'[6]白单流水  导入新模板'!$C:$C,$A$2,'[6]白单流水  导入新模板'!$AF:$AF,$C$290,'[6]白单流水  导入新模板'!$AB:$AB,LEFT(LEFT(Q$3,4),4),'[6]白单流水  导入新模板'!$K:$K,$C300)</f>
        <v>0</v>
      </c>
      <c r="R300" s="48">
        <f>SUMIFS('[6]白单流水  导入新模板'!$S:$S,'[6]白单流水  导入新模板'!$C:$C,$A$2,'[6]白单流水  导入新模板'!$AF:$AF,$C$290,'[6]白单流水  导入新模板'!$AB:$AB,LEFT(LEFT(R$3,4),4),'[6]白单流水  导入新模板'!$K:$K,$C300)</f>
        <v>0</v>
      </c>
      <c r="S300" s="48">
        <f>SUMIFS('[6]白单流水  导入新模板'!$S:$S,'[6]白单流水  导入新模板'!$C:$C,$A$2,'[6]白单流水  导入新模板'!$AF:$AF,$C$290,'[6]白单流水  导入新模板'!$AB:$AB,LEFT(LEFT(S$3,4),4),'[6]白单流水  导入新模板'!$K:$K,$C300)</f>
        <v>0</v>
      </c>
      <c r="T300" s="48">
        <f>SUMIFS('[6]白单流水  导入新模板'!$S:$S,'[6]白单流水  导入新模板'!$C:$C,$A$2,'[6]白单流水  导入新模板'!$AF:$AF,$C$290,'[6]白单流水  导入新模板'!$AB:$AB,LEFT(LEFT(T$3,4),4),'[6]白单流水  导入新模板'!$K:$K,$C300)</f>
        <v>0</v>
      </c>
      <c r="U300" s="48">
        <f>SUMIFS('[6]白单流水  导入新模板'!$S:$S,'[6]白单流水  导入新模板'!$C:$C,$A$2,'[6]白单流水  导入新模板'!$AF:$AF,$C$290,'[6]白单流水  导入新模板'!$AB:$AB,LEFT(LEFT(U$3,4),4),'[6]白单流水  导入新模板'!$K:$K,$C300)</f>
        <v>0</v>
      </c>
      <c r="V300" s="48">
        <f>SUMIFS('[6]白单流水  导入新模板'!$S:$S,'[6]白单流水  导入新模板'!$C:$C,$A$2,'[6]白单流水  导入新模板'!$AF:$AF,$C$290,'[6]白单流水  导入新模板'!$AB:$AB,LEFT(LEFT(V$3,4),4),'[6]白单流水  导入新模板'!$K:$K,$C300)</f>
        <v>0</v>
      </c>
      <c r="W300" s="48">
        <f>SUMIFS('[6]白单流水  导入新模板'!$S:$S,'[6]白单流水  导入新模板'!$C:$C,$A$2,'[6]白单流水  导入新模板'!$AF:$AF,$C$290,'[6]白单流水  导入新模板'!$AB:$AB,LEFT(LEFT(W$3,4),4),'[6]白单流水  导入新模板'!$K:$K,$C300)</f>
        <v>0</v>
      </c>
      <c r="X300" s="48">
        <f>SUMIFS('[6]白单流水  导入新模板'!$S:$S,'[6]白单流水  导入新模板'!$C:$C,$A$2,'[6]白单流水  导入新模板'!$AF:$AF,$C$290,'[6]白单流水  导入新模板'!$AB:$AB,LEFT(LEFT(X$3,4),4),'[6]白单流水  导入新模板'!$K:$K,$C300)</f>
        <v>0</v>
      </c>
      <c r="Y300" s="48">
        <f>SUMIFS('[6]白单流水  导入新模板'!$S:$S,'[6]白单流水  导入新模板'!$C:$C,$A$2,'[6]白单流水  导入新模板'!$AF:$AF,$C$290,'[6]白单流水  导入新模板'!$AB:$AB,LEFT(LEFT(Y$3,4),4),'[6]白单流水  导入新模板'!$K:$K,$C300)</f>
        <v>0</v>
      </c>
      <c r="Z300" s="48">
        <f>SUMIFS('[6]白单流水  导入新模板'!$S:$S,'[6]白单流水  导入新模板'!$C:$C,$A$2,'[6]白单流水  导入新模板'!$AF:$AF,$C$290,'[6]白单流水  导入新模板'!$AB:$AB,LEFT(LEFT(Z$3,4),4),'[6]白单流水  导入新模板'!$K:$K,$C300)</f>
        <v>0</v>
      </c>
      <c r="AA300" s="48">
        <f>SUMIFS('[6]白单流水  导入新模板'!$S:$S,'[6]白单流水  导入新模板'!$C:$C,$A$2,'[6]白单流水  导入新模板'!$AF:$AF,$C$290,'[6]白单流水  导入新模板'!$AB:$AB,LEFT(LEFT(AA$3,4),4),'[6]白单流水  导入新模板'!$K:$K,$C300)</f>
        <v>0</v>
      </c>
      <c r="AB300" s="48">
        <f>SUMIFS('[6]白单流水  导入新模板'!$S:$S,'[6]白单流水  导入新模板'!$C:$C,$A$2,'[6]白单流水  导入新模板'!$AF:$AF,$C$290,'[6]白单流水  导入新模板'!$AB:$AB,LEFT(LEFT(AB$3,4),4),'[6]白单流水  导入新模板'!$K:$K,$C300)</f>
        <v>0</v>
      </c>
      <c r="AC300" s="48">
        <f>SUMIFS('[6]白单流水  导入新模板'!$S:$S,'[6]白单流水  导入新模板'!$C:$C,$A$2,'[6]白单流水  导入新模板'!$AF:$AF,$C$290,'[6]白单流水  导入新模板'!$AB:$AB,LEFT(LEFT(AC$3,4),4),'[6]白单流水  导入新模板'!$K:$K,$C300)</f>
        <v>0</v>
      </c>
      <c r="AD300" s="72"/>
      <c r="AE300" s="53">
        <f>SUM(AH300:AS300)</f>
        <v>0</v>
      </c>
      <c r="AF300" s="54"/>
      <c r="AG300" s="55">
        <f>AD300-AE300-AF300</f>
        <v>0</v>
      </c>
      <c r="AH300" s="48">
        <f>SUMIFS('[6]白单流水  导入新模板'!$S:$S,'[6]白单流水  导入新模板'!$C:$C,$A$2,'[6]白单流水  导入新模板'!$AF:$AF,$C$290,'[6]白单流水  导入新模板'!$AA:$AA,AH$3,'[6]白单流水  导入新模板'!$K:$K,$C300)</f>
        <v>0</v>
      </c>
      <c r="AI300" s="48">
        <f>SUMIFS('[6]白单流水  导入新模板'!$S:$S,'[6]白单流水  导入新模板'!$C:$C,$A$2,'[6]白单流水  导入新模板'!$AF:$AF,$C$290,'[6]白单流水  导入新模板'!$AA:$AA,AI$3,'[6]白单流水  导入新模板'!$K:$K,$C300)</f>
        <v>0</v>
      </c>
      <c r="AJ300" s="48">
        <f>SUMIFS('[6]白单流水  导入新模板'!$S:$S,'[6]白单流水  导入新模板'!$C:$C,$A$2,'[6]白单流水  导入新模板'!$AF:$AF,$C$290,'[6]白单流水  导入新模板'!$AA:$AA,AJ$3,'[6]白单流水  导入新模板'!$K:$K,$C300)</f>
        <v>0</v>
      </c>
      <c r="AK300" s="48">
        <f>SUMIFS('[6]白单流水  导入新模板'!$S:$S,'[6]白单流水  导入新模板'!$C:$C,$A$2,'[6]白单流水  导入新模板'!$AF:$AF,$C$290,'[6]白单流水  导入新模板'!$AA:$AA,AK$3,'[6]白单流水  导入新模板'!$K:$K,$C300)</f>
        <v>0</v>
      </c>
      <c r="AL300" s="48">
        <f>SUMIFS('[6]白单流水  导入新模板'!$S:$S,'[6]白单流水  导入新模板'!$C:$C,$A$2,'[6]白单流水  导入新模板'!$AF:$AF,$C$290,'[6]白单流水  导入新模板'!$AA:$AA,AL$3,'[6]白单流水  导入新模板'!$K:$K,$C300)</f>
        <v>0</v>
      </c>
      <c r="AM300" s="48">
        <f>SUMIFS('[6]白单流水  导入新模板'!$S:$S,'[6]白单流水  导入新模板'!$C:$C,$A$2,'[6]白单流水  导入新模板'!$AF:$AF,$C$290,'[6]白单流水  导入新模板'!$AA:$AA,AM$3,'[6]白单流水  导入新模板'!$K:$K,$C300)</f>
        <v>0</v>
      </c>
      <c r="AN300" s="48">
        <f>SUMIFS('[6]白单流水  导入新模板'!$S:$S,'[6]白单流水  导入新模板'!$C:$C,$A$2,'[6]白单流水  导入新模板'!$AF:$AF,$C$290,'[6]白单流水  导入新模板'!$AA:$AA,AN$3,'[6]白单流水  导入新模板'!$K:$K,$C300)</f>
        <v>0</v>
      </c>
      <c r="AO300" s="48">
        <f>SUMIFS('[6]白单流水  导入新模板'!$S:$S,'[6]白单流水  导入新模板'!$C:$C,$A$2,'[6]白单流水  导入新模板'!$AF:$AF,$C$290,'[6]白单流水  导入新模板'!$AA:$AA,AO$3,'[6]白单流水  导入新模板'!$K:$K,$C300)</f>
        <v>0</v>
      </c>
      <c r="AP300" s="48">
        <f>SUMIFS('[6]白单流水  导入新模板'!$S:$S,'[6]白单流水  导入新模板'!$C:$C,$A$2,'[6]白单流水  导入新模板'!$AF:$AF,$C$290,'[6]白单流水  导入新模板'!$AA:$AA,AP$3,'[6]白单流水  导入新模板'!$K:$K,$C300)</f>
        <v>0</v>
      </c>
      <c r="AQ300" s="48">
        <f>SUMIFS('[6]白单流水  导入新模板'!$S:$S,'[6]白单流水  导入新模板'!$C:$C,$A$2,'[6]白单流水  导入新模板'!$AF:$AF,$C$290,'[6]白单流水  导入新模板'!$AA:$AA,AQ$3,'[6]白单流水  导入新模板'!$K:$K,$C300)</f>
        <v>0</v>
      </c>
      <c r="AR300" s="48">
        <f>SUMIFS('[6]白单流水  导入新模板'!$S:$S,'[6]白单流水  导入新模板'!$C:$C,$A$2,'[6]白单流水  导入新模板'!$AF:$AF,$C$290,'[6]白单流水  导入新模板'!$AA:$AA,AR$3,'[6]白单流水  导入新模板'!$K:$K,$C300)</f>
        <v>0</v>
      </c>
      <c r="AS300" s="48">
        <f>SUMIFS('[6]白单流水  导入新模板'!$S:$S,'[6]白单流水  导入新模板'!$C:$C,$A$2,'[6]白单流水  导入新模板'!$AF:$AF,$C$290,'[6]白单流水  导入新模板'!$AA:$AA,AS$3,'[6]白单流水  导入新模板'!$K:$K,$C300)</f>
        <v>0</v>
      </c>
      <c r="AT300" s="64"/>
    </row>
    <row r="301" ht="15.6" spans="1:47">
      <c r="A301" s="41"/>
      <c r="B301" s="62"/>
      <c r="C301" s="65" t="s">
        <v>68</v>
      </c>
      <c r="D301" s="43"/>
      <c r="E301" s="43"/>
      <c r="F301" s="63"/>
      <c r="G301" s="44"/>
      <c r="H301" s="44"/>
      <c r="I301" s="51">
        <f t="array" ref="I301">SUMPRODUCT(('[6]白单流水  导入新模板'!$C:$C=$A$2)*('[6]白单流水  导入新模板'!$AF:$AF=LEFT(LEFT($C$290,3),5))*('[6]白单流水  导入新模板'!$K:$K="代收")*(ISNUMBER(FIND(LEFT($C301,4),'[6]白单流水  导入新模板'!$M:$M,1))),'[6]白单流水  导入新模板'!$S:$S)</f>
        <v>0</v>
      </c>
      <c r="J301" s="44"/>
      <c r="K301" s="43"/>
      <c r="L301" s="48">
        <f>SUMIFS('[6]白单流水  导入新模板'!$S:$S,'[6]白单流水  导入新模板'!$C:$C,$A$2,'[6]白单流水  导入新模板'!$AF:$AF,$C$290,'[6]白单流水  导入新模板'!$AB:$AB,LEFT(LEFT(L$3,4),4),'[6]白单流水  导入新模板'!$K:$K,$C301)</f>
        <v>0</v>
      </c>
      <c r="M301" s="48">
        <f>SUMIFS('[6]白单流水  导入新模板'!$S:$S,'[6]白单流水  导入新模板'!$C:$C,$A$2,'[6]白单流水  导入新模板'!$AF:$AF,$C$290,'[6]白单流水  导入新模板'!$AB:$AB,LEFT(LEFT(M$3,4),4),'[6]白单流水  导入新模板'!$K:$K,$C301)</f>
        <v>0</v>
      </c>
      <c r="N301" s="48">
        <f>SUMIFS('[6]白单流水  导入新模板'!$S:$S,'[6]白单流水  导入新模板'!$C:$C,$A$2,'[6]白单流水  导入新模板'!$AF:$AF,$C$290,'[6]白单流水  导入新模板'!$AB:$AB,LEFT(LEFT(N$3,4),4),'[6]白单流水  导入新模板'!$K:$K,$C301)</f>
        <v>0</v>
      </c>
      <c r="O301" s="48">
        <f>SUMIFS('[6]白单流水  导入新模板'!$S:$S,'[6]白单流水  导入新模板'!$C:$C,$A$2,'[6]白单流水  导入新模板'!$AF:$AF,$C$290,'[6]白单流水  导入新模板'!$AB:$AB,LEFT(LEFT(O$3,4),4),'[6]白单流水  导入新模板'!$K:$K,$C301)</f>
        <v>0</v>
      </c>
      <c r="P301" s="48">
        <f>SUMIFS('[6]白单流水  导入新模板'!$S:$S,'[6]白单流水  导入新模板'!$C:$C,$A$2,'[6]白单流水  导入新模板'!$AF:$AF,$C$290,'[6]白单流水  导入新模板'!$AB:$AB,LEFT(LEFT(P$3,4),4),'[6]白单流水  导入新模板'!$K:$K,$C301)</f>
        <v>0</v>
      </c>
      <c r="Q301" s="48">
        <f>SUMIFS('[6]白单流水  导入新模板'!$S:$S,'[6]白单流水  导入新模板'!$C:$C,$A$2,'[6]白单流水  导入新模板'!$AF:$AF,$C$290,'[6]白单流水  导入新模板'!$AB:$AB,LEFT(LEFT(Q$3,4),4),'[6]白单流水  导入新模板'!$K:$K,$C301)</f>
        <v>0</v>
      </c>
      <c r="R301" s="48">
        <f>SUMIFS('[6]白单流水  导入新模板'!$S:$S,'[6]白单流水  导入新模板'!$C:$C,$A$2,'[6]白单流水  导入新模板'!$AF:$AF,$C$290,'[6]白单流水  导入新模板'!$AB:$AB,LEFT(LEFT(R$3,4),4),'[6]白单流水  导入新模板'!$K:$K,$C301)</f>
        <v>0</v>
      </c>
      <c r="S301" s="48">
        <f>SUMIFS('[6]白单流水  导入新模板'!$S:$S,'[6]白单流水  导入新模板'!$C:$C,$A$2,'[6]白单流水  导入新模板'!$AF:$AF,$C$290,'[6]白单流水  导入新模板'!$AB:$AB,LEFT(LEFT(S$3,4),4),'[6]白单流水  导入新模板'!$K:$K,$C301)</f>
        <v>0</v>
      </c>
      <c r="T301" s="48">
        <f>SUMIFS('[6]白单流水  导入新模板'!$S:$S,'[6]白单流水  导入新模板'!$C:$C,$A$2,'[6]白单流水  导入新模板'!$AF:$AF,$C$290,'[6]白单流水  导入新模板'!$AB:$AB,LEFT(LEFT(T$3,4),4),'[6]白单流水  导入新模板'!$K:$K,$C301)</f>
        <v>0</v>
      </c>
      <c r="U301" s="48">
        <f>SUMIFS('[6]白单流水  导入新模板'!$S:$S,'[6]白单流水  导入新模板'!$C:$C,$A$2,'[6]白单流水  导入新模板'!$AF:$AF,$C$290,'[6]白单流水  导入新模板'!$AB:$AB,LEFT(LEFT(U$3,4),4),'[6]白单流水  导入新模板'!$K:$K,$C301)</f>
        <v>0</v>
      </c>
      <c r="V301" s="48">
        <f>SUMIFS('[6]白单流水  导入新模板'!$S:$S,'[6]白单流水  导入新模板'!$C:$C,$A$2,'[6]白单流水  导入新模板'!$AF:$AF,$C$290,'[6]白单流水  导入新模板'!$AB:$AB,LEFT(LEFT(V$3,4),4),'[6]白单流水  导入新模板'!$K:$K,$C301)</f>
        <v>0</v>
      </c>
      <c r="W301" s="48">
        <f>SUMIFS('[6]白单流水  导入新模板'!$S:$S,'[6]白单流水  导入新模板'!$C:$C,$A$2,'[6]白单流水  导入新模板'!$AF:$AF,$C$290,'[6]白单流水  导入新模板'!$AB:$AB,LEFT(LEFT(W$3,4),4),'[6]白单流水  导入新模板'!$K:$K,$C301)</f>
        <v>0</v>
      </c>
      <c r="X301" s="48">
        <f>SUMIFS('[6]白单流水  导入新模板'!$S:$S,'[6]白单流水  导入新模板'!$C:$C,$A$2,'[6]白单流水  导入新模板'!$AF:$AF,$C$290,'[6]白单流水  导入新模板'!$AB:$AB,LEFT(LEFT(X$3,4),4),'[6]白单流水  导入新模板'!$K:$K,$C301)</f>
        <v>0</v>
      </c>
      <c r="Y301" s="48">
        <f>SUMIFS('[6]白单流水  导入新模板'!$S:$S,'[6]白单流水  导入新模板'!$C:$C,$A$2,'[6]白单流水  导入新模板'!$AF:$AF,$C$290,'[6]白单流水  导入新模板'!$AB:$AB,LEFT(LEFT(Y$3,4),4),'[6]白单流水  导入新模板'!$K:$K,$C301)</f>
        <v>0</v>
      </c>
      <c r="Z301" s="48">
        <f>SUMIFS('[6]白单流水  导入新模板'!$S:$S,'[6]白单流水  导入新模板'!$C:$C,$A$2,'[6]白单流水  导入新模板'!$AF:$AF,$C$290,'[6]白单流水  导入新模板'!$AB:$AB,LEFT(LEFT(Z$3,4),4),'[6]白单流水  导入新模板'!$K:$K,$C301)</f>
        <v>0</v>
      </c>
      <c r="AA301" s="48">
        <f>SUMIFS('[6]白单流水  导入新模板'!$S:$S,'[6]白单流水  导入新模板'!$C:$C,$A$2,'[6]白单流水  导入新模板'!$AF:$AF,$C$290,'[6]白单流水  导入新模板'!$AB:$AB,LEFT(LEFT(AA$3,4),4),'[6]白单流水  导入新模板'!$K:$K,$C301)</f>
        <v>0</v>
      </c>
      <c r="AB301" s="48">
        <f>SUMIFS('[6]白单流水  导入新模板'!$S:$S,'[6]白单流水  导入新模板'!$C:$C,$A$2,'[6]白单流水  导入新模板'!$AF:$AF,$C$290,'[6]白单流水  导入新模板'!$AB:$AB,LEFT(LEFT(AB$3,4),4),'[6]白单流水  导入新模板'!$K:$K,$C301)</f>
        <v>0</v>
      </c>
      <c r="AC301" s="48">
        <f>SUMIFS('[6]白单流水  导入新模板'!$S:$S,'[6]白单流水  导入新模板'!$C:$C,$A$2,'[6]白单流水  导入新模板'!$AF:$AF,$C$290,'[6]白单流水  导入新模板'!$AB:$AB,LEFT(LEFT(AC$3,4),4),'[6]白单流水  导入新模板'!$K:$K,$C301)</f>
        <v>0</v>
      </c>
      <c r="AD301" s="72"/>
      <c r="AE301" s="53">
        <f>SUM(AH301:AS301)</f>
        <v>0</v>
      </c>
      <c r="AF301" s="54"/>
      <c r="AG301" s="55">
        <f>AD301-AE301-AF301</f>
        <v>0</v>
      </c>
      <c r="AH301" s="48">
        <f>SUMIFS('[6]白单流水  导入新模板'!$S:$S,'[6]白单流水  导入新模板'!$C:$C,$A$2,'[6]白单流水  导入新模板'!$AF:$AF,$C$290,'[6]白单流水  导入新模板'!$AA:$AA,AH$3,'[6]白单流水  导入新模板'!$K:$K,$C301)</f>
        <v>0</v>
      </c>
      <c r="AI301" s="48">
        <f>SUMIFS('[6]白单流水  导入新模板'!$S:$S,'[6]白单流水  导入新模板'!$C:$C,$A$2,'[6]白单流水  导入新模板'!$AF:$AF,$C$290,'[6]白单流水  导入新模板'!$AA:$AA,AI$3,'[6]白单流水  导入新模板'!$K:$K,$C301)</f>
        <v>0</v>
      </c>
      <c r="AJ301" s="48">
        <f>SUMIFS('[6]白单流水  导入新模板'!$S:$S,'[6]白单流水  导入新模板'!$C:$C,$A$2,'[6]白单流水  导入新模板'!$AF:$AF,$C$290,'[6]白单流水  导入新模板'!$AA:$AA,AJ$3,'[6]白单流水  导入新模板'!$K:$K,$C301)</f>
        <v>0</v>
      </c>
      <c r="AK301" s="48">
        <f>SUMIFS('[6]白单流水  导入新模板'!$S:$S,'[6]白单流水  导入新模板'!$C:$C,$A$2,'[6]白单流水  导入新模板'!$AF:$AF,$C$290,'[6]白单流水  导入新模板'!$AA:$AA,AK$3,'[6]白单流水  导入新模板'!$K:$K,$C301)</f>
        <v>0</v>
      </c>
      <c r="AL301" s="48">
        <f>SUMIFS('[6]白单流水  导入新模板'!$S:$S,'[6]白单流水  导入新模板'!$C:$C,$A$2,'[6]白单流水  导入新模板'!$AF:$AF,$C$290,'[6]白单流水  导入新模板'!$AA:$AA,AL$3,'[6]白单流水  导入新模板'!$K:$K,$C301)</f>
        <v>0</v>
      </c>
      <c r="AM301" s="48">
        <f>SUMIFS('[6]白单流水  导入新模板'!$S:$S,'[6]白单流水  导入新模板'!$C:$C,$A$2,'[6]白单流水  导入新模板'!$AF:$AF,$C$290,'[6]白单流水  导入新模板'!$AA:$AA,AM$3,'[6]白单流水  导入新模板'!$K:$K,$C301)</f>
        <v>0</v>
      </c>
      <c r="AN301" s="48">
        <f>SUMIFS('[6]白单流水  导入新模板'!$S:$S,'[6]白单流水  导入新模板'!$C:$C,$A$2,'[6]白单流水  导入新模板'!$AF:$AF,$C$290,'[6]白单流水  导入新模板'!$AA:$AA,AN$3,'[6]白单流水  导入新模板'!$K:$K,$C301)</f>
        <v>0</v>
      </c>
      <c r="AO301" s="48">
        <f>SUMIFS('[6]白单流水  导入新模板'!$S:$S,'[6]白单流水  导入新模板'!$C:$C,$A$2,'[6]白单流水  导入新模板'!$AF:$AF,$C$290,'[6]白单流水  导入新模板'!$AA:$AA,AO$3,'[6]白单流水  导入新模板'!$K:$K,$C301)</f>
        <v>0</v>
      </c>
      <c r="AP301" s="48">
        <f>SUMIFS('[6]白单流水  导入新模板'!$S:$S,'[6]白单流水  导入新模板'!$C:$C,$A$2,'[6]白单流水  导入新模板'!$AF:$AF,$C$290,'[6]白单流水  导入新模板'!$AA:$AA,AP$3,'[6]白单流水  导入新模板'!$K:$K,$C301)</f>
        <v>0</v>
      </c>
      <c r="AQ301" s="48">
        <f>SUMIFS('[6]白单流水  导入新模板'!$S:$S,'[6]白单流水  导入新模板'!$C:$C,$A$2,'[6]白单流水  导入新模板'!$AF:$AF,$C$290,'[6]白单流水  导入新模板'!$AA:$AA,AQ$3,'[6]白单流水  导入新模板'!$K:$K,$C301)</f>
        <v>0</v>
      </c>
      <c r="AR301" s="48">
        <f>SUMIFS('[6]白单流水  导入新模板'!$S:$S,'[6]白单流水  导入新模板'!$C:$C,$A$2,'[6]白单流水  导入新模板'!$AF:$AF,$C$290,'[6]白单流水  导入新模板'!$AA:$AA,AR$3,'[6]白单流水  导入新模板'!$K:$K,$C301)</f>
        <v>0</v>
      </c>
      <c r="AS301" s="48">
        <f>SUMIFS('[6]白单流水  导入新模板'!$S:$S,'[6]白单流水  导入新模板'!$C:$C,$A$2,'[6]白单流水  导入新模板'!$AF:$AF,$C$290,'[6]白单流水  导入新模板'!$AA:$AA,AS$3,'[6]白单流水  导入新模板'!$K:$K,$C301)</f>
        <v>0</v>
      </c>
      <c r="AT301" s="64"/>
    </row>
    <row r="302" ht="15.6" spans="1:47">
      <c r="A302" s="41"/>
      <c r="B302" s="62"/>
      <c r="C302" s="65" t="s">
        <v>86</v>
      </c>
      <c r="D302" s="43"/>
      <c r="E302" s="43"/>
      <c r="F302" s="63"/>
      <c r="G302" s="44"/>
      <c r="H302" s="44"/>
      <c r="I302" s="51">
        <f t="array" ref="I302">SUMPRODUCT(('[6]白单流水  导入新模板'!$C:$C=$A$2)*('[6]白单流水  导入新模板'!$AF:$AF=LEFT(LEFT($C$290,3),5))*('[6]白单流水  导入新模板'!$K:$K="代收")*(ISNUMBER(FIND(LEFT($C302,4),'[6]白单流水  导入新模板'!$M:$M,1))),'[6]白单流水  导入新模板'!$S:$S)</f>
        <v>0</v>
      </c>
      <c r="J302" s="44"/>
      <c r="K302" s="43"/>
      <c r="L302" s="48">
        <f>SUMIFS('[6]白单流水  导入新模板'!$S:$S,'[6]白单流水  导入新模板'!$C:$C,$A$2,'[6]白单流水  导入新模板'!$AF:$AF,$C$290,'[6]白单流水  导入新模板'!$AB:$AB,LEFT(LEFT(L$3,4),4),'[6]白单流水  导入新模板'!$K:$K,$C302)</f>
        <v>0</v>
      </c>
      <c r="M302" s="48">
        <f>SUMIFS('[6]白单流水  导入新模板'!$S:$S,'[6]白单流水  导入新模板'!$C:$C,$A$2,'[6]白单流水  导入新模板'!$AF:$AF,$C$290,'[6]白单流水  导入新模板'!$AB:$AB,LEFT(LEFT(M$3,4),4),'[6]白单流水  导入新模板'!$K:$K,$C302)</f>
        <v>0</v>
      </c>
      <c r="N302" s="48">
        <f>SUMIFS('[6]白单流水  导入新模板'!$S:$S,'[6]白单流水  导入新模板'!$C:$C,$A$2,'[6]白单流水  导入新模板'!$AF:$AF,$C$290,'[6]白单流水  导入新模板'!$AB:$AB,LEFT(LEFT(N$3,4),4),'[6]白单流水  导入新模板'!$K:$K,$C302)</f>
        <v>0</v>
      </c>
      <c r="O302" s="48">
        <f>SUMIFS('[6]白单流水  导入新模板'!$S:$S,'[6]白单流水  导入新模板'!$C:$C,$A$2,'[6]白单流水  导入新模板'!$AF:$AF,$C$290,'[6]白单流水  导入新模板'!$AB:$AB,LEFT(LEFT(O$3,4),4),'[6]白单流水  导入新模板'!$K:$K,$C302)</f>
        <v>0</v>
      </c>
      <c r="P302" s="48">
        <f>SUMIFS('[6]白单流水  导入新模板'!$S:$S,'[6]白单流水  导入新模板'!$C:$C,$A$2,'[6]白单流水  导入新模板'!$AF:$AF,$C$290,'[6]白单流水  导入新模板'!$AB:$AB,LEFT(LEFT(P$3,4),4),'[6]白单流水  导入新模板'!$K:$K,$C302)</f>
        <v>0</v>
      </c>
      <c r="Q302" s="48">
        <f>SUMIFS('[6]白单流水  导入新模板'!$S:$S,'[6]白单流水  导入新模板'!$C:$C,$A$2,'[6]白单流水  导入新模板'!$AF:$AF,$C$290,'[6]白单流水  导入新模板'!$AB:$AB,LEFT(LEFT(Q$3,4),4),'[6]白单流水  导入新模板'!$K:$K,$C302)</f>
        <v>0</v>
      </c>
      <c r="R302" s="48">
        <f>SUMIFS('[6]白单流水  导入新模板'!$S:$S,'[6]白单流水  导入新模板'!$C:$C,$A$2,'[6]白单流水  导入新模板'!$AF:$AF,$C$290,'[6]白单流水  导入新模板'!$AB:$AB,LEFT(LEFT(R$3,4),4),'[6]白单流水  导入新模板'!$K:$K,$C302)</f>
        <v>0</v>
      </c>
      <c r="S302" s="48">
        <f>SUMIFS('[6]白单流水  导入新模板'!$S:$S,'[6]白单流水  导入新模板'!$C:$C,$A$2,'[6]白单流水  导入新模板'!$AF:$AF,$C$290,'[6]白单流水  导入新模板'!$AB:$AB,LEFT(LEFT(S$3,4),4),'[6]白单流水  导入新模板'!$K:$K,$C302)</f>
        <v>0</v>
      </c>
      <c r="T302" s="48">
        <f>SUMIFS('[6]白单流水  导入新模板'!$S:$S,'[6]白单流水  导入新模板'!$C:$C,$A$2,'[6]白单流水  导入新模板'!$AF:$AF,$C$290,'[6]白单流水  导入新模板'!$AB:$AB,LEFT(LEFT(T$3,4),4),'[6]白单流水  导入新模板'!$K:$K,$C302)</f>
        <v>0</v>
      </c>
      <c r="U302" s="48">
        <f>SUMIFS('[6]白单流水  导入新模板'!$S:$S,'[6]白单流水  导入新模板'!$C:$C,$A$2,'[6]白单流水  导入新模板'!$AF:$AF,$C$290,'[6]白单流水  导入新模板'!$AB:$AB,LEFT(LEFT(U$3,4),4),'[6]白单流水  导入新模板'!$K:$K,$C302)</f>
        <v>0</v>
      </c>
      <c r="V302" s="48">
        <f>SUMIFS('[6]白单流水  导入新模板'!$S:$S,'[6]白单流水  导入新模板'!$C:$C,$A$2,'[6]白单流水  导入新模板'!$AF:$AF,$C$290,'[6]白单流水  导入新模板'!$AB:$AB,LEFT(LEFT(V$3,4),4),'[6]白单流水  导入新模板'!$K:$K,$C302)</f>
        <v>0</v>
      </c>
      <c r="W302" s="48">
        <f>SUMIFS('[6]白单流水  导入新模板'!$S:$S,'[6]白单流水  导入新模板'!$C:$C,$A$2,'[6]白单流水  导入新模板'!$AF:$AF,$C$290,'[6]白单流水  导入新模板'!$AB:$AB,LEFT(LEFT(W$3,4),4),'[6]白单流水  导入新模板'!$K:$K,$C302)</f>
        <v>0</v>
      </c>
      <c r="X302" s="48">
        <f>SUMIFS('[6]白单流水  导入新模板'!$S:$S,'[6]白单流水  导入新模板'!$C:$C,$A$2,'[6]白单流水  导入新模板'!$AF:$AF,$C$290,'[6]白单流水  导入新模板'!$AB:$AB,LEFT(LEFT(X$3,4),4),'[6]白单流水  导入新模板'!$K:$K,$C302)</f>
        <v>0</v>
      </c>
      <c r="Y302" s="48">
        <f>SUMIFS('[6]白单流水  导入新模板'!$S:$S,'[6]白单流水  导入新模板'!$C:$C,$A$2,'[6]白单流水  导入新模板'!$AF:$AF,$C$290,'[6]白单流水  导入新模板'!$AB:$AB,LEFT(LEFT(Y$3,4),4),'[6]白单流水  导入新模板'!$K:$K,$C302)</f>
        <v>0</v>
      </c>
      <c r="Z302" s="48">
        <f>SUMIFS('[6]白单流水  导入新模板'!$S:$S,'[6]白单流水  导入新模板'!$C:$C,$A$2,'[6]白单流水  导入新模板'!$AF:$AF,$C$290,'[6]白单流水  导入新模板'!$AB:$AB,LEFT(LEFT(Z$3,4),4),'[6]白单流水  导入新模板'!$K:$K,$C302)</f>
        <v>0</v>
      </c>
      <c r="AA302" s="48">
        <f>SUMIFS('[6]白单流水  导入新模板'!$S:$S,'[6]白单流水  导入新模板'!$C:$C,$A$2,'[6]白单流水  导入新模板'!$AF:$AF,$C$290,'[6]白单流水  导入新模板'!$AB:$AB,LEFT(LEFT(AA$3,4),4),'[6]白单流水  导入新模板'!$K:$K,$C302)</f>
        <v>0</v>
      </c>
      <c r="AB302" s="48">
        <f>SUMIFS('[6]白单流水  导入新模板'!$S:$S,'[6]白单流水  导入新模板'!$C:$C,$A$2,'[6]白单流水  导入新模板'!$AF:$AF,$C$290,'[6]白单流水  导入新模板'!$AB:$AB,LEFT(LEFT(AB$3,4),4),'[6]白单流水  导入新模板'!$K:$K,$C302)</f>
        <v>0</v>
      </c>
      <c r="AC302" s="48">
        <f>SUMIFS('[6]白单流水  导入新模板'!$S:$S,'[6]白单流水  导入新模板'!$C:$C,$A$2,'[6]白单流水  导入新模板'!$AF:$AF,$C$290,'[6]白单流水  导入新模板'!$AB:$AB,LEFT(LEFT(AC$3,4),4),'[6]白单流水  导入新模板'!$K:$K,$C302)</f>
        <v>0</v>
      </c>
      <c r="AD302" s="72"/>
      <c r="AE302" s="53">
        <f>SUM(AH302:AS302)</f>
        <v>0</v>
      </c>
      <c r="AF302" s="54"/>
      <c r="AG302" s="55">
        <f>AD302-AE302-AF302</f>
        <v>0</v>
      </c>
      <c r="AH302" s="48">
        <f>SUMIFS('[6]白单流水  导入新模板'!$S:$S,'[6]白单流水  导入新模板'!$C:$C,$A$2,'[6]白单流水  导入新模板'!$AF:$AF,$C$290,'[6]白单流水  导入新模板'!$AA:$AA,AH$3,'[6]白单流水  导入新模板'!$K:$K,$C302)</f>
        <v>0</v>
      </c>
      <c r="AI302" s="48">
        <f>SUMIFS('[6]白单流水  导入新模板'!$S:$S,'[6]白单流水  导入新模板'!$C:$C,$A$2,'[6]白单流水  导入新模板'!$AF:$AF,$C$290,'[6]白单流水  导入新模板'!$AA:$AA,AI$3,'[6]白单流水  导入新模板'!$K:$K,$C302)</f>
        <v>0</v>
      </c>
      <c r="AJ302" s="48">
        <f>SUMIFS('[6]白单流水  导入新模板'!$S:$S,'[6]白单流水  导入新模板'!$C:$C,$A$2,'[6]白单流水  导入新模板'!$AF:$AF,$C$290,'[6]白单流水  导入新模板'!$AA:$AA,AJ$3,'[6]白单流水  导入新模板'!$K:$K,$C302)</f>
        <v>0</v>
      </c>
      <c r="AK302" s="48">
        <f>SUMIFS('[6]白单流水  导入新模板'!$S:$S,'[6]白单流水  导入新模板'!$C:$C,$A$2,'[6]白单流水  导入新模板'!$AF:$AF,$C$290,'[6]白单流水  导入新模板'!$AA:$AA,AK$3,'[6]白单流水  导入新模板'!$K:$K,$C302)</f>
        <v>0</v>
      </c>
      <c r="AL302" s="48">
        <f>SUMIFS('[6]白单流水  导入新模板'!$S:$S,'[6]白单流水  导入新模板'!$C:$C,$A$2,'[6]白单流水  导入新模板'!$AF:$AF,$C$290,'[6]白单流水  导入新模板'!$AA:$AA,AL$3,'[6]白单流水  导入新模板'!$K:$K,$C302)</f>
        <v>0</v>
      </c>
      <c r="AM302" s="48">
        <f>SUMIFS('[6]白单流水  导入新模板'!$S:$S,'[6]白单流水  导入新模板'!$C:$C,$A$2,'[6]白单流水  导入新模板'!$AF:$AF,$C$290,'[6]白单流水  导入新模板'!$AA:$AA,AM$3,'[6]白单流水  导入新模板'!$K:$K,$C302)</f>
        <v>0</v>
      </c>
      <c r="AN302" s="48">
        <f>SUMIFS('[6]白单流水  导入新模板'!$S:$S,'[6]白单流水  导入新模板'!$C:$C,$A$2,'[6]白单流水  导入新模板'!$AF:$AF,$C$290,'[6]白单流水  导入新模板'!$AA:$AA,AN$3,'[6]白单流水  导入新模板'!$K:$K,$C302)</f>
        <v>0</v>
      </c>
      <c r="AO302" s="48">
        <f>SUMIFS('[6]白单流水  导入新模板'!$S:$S,'[6]白单流水  导入新模板'!$C:$C,$A$2,'[6]白单流水  导入新模板'!$AF:$AF,$C$290,'[6]白单流水  导入新模板'!$AA:$AA,AO$3,'[6]白单流水  导入新模板'!$K:$K,$C302)</f>
        <v>0</v>
      </c>
      <c r="AP302" s="48">
        <f>SUMIFS('[6]白单流水  导入新模板'!$S:$S,'[6]白单流水  导入新模板'!$C:$C,$A$2,'[6]白单流水  导入新模板'!$AF:$AF,$C$290,'[6]白单流水  导入新模板'!$AA:$AA,AP$3,'[6]白单流水  导入新模板'!$K:$K,$C302)</f>
        <v>0</v>
      </c>
      <c r="AQ302" s="48">
        <f>SUMIFS('[6]白单流水  导入新模板'!$S:$S,'[6]白单流水  导入新模板'!$C:$C,$A$2,'[6]白单流水  导入新模板'!$AF:$AF,$C$290,'[6]白单流水  导入新模板'!$AA:$AA,AQ$3,'[6]白单流水  导入新模板'!$K:$K,$C302)</f>
        <v>0</v>
      </c>
      <c r="AR302" s="48">
        <f>SUMIFS('[6]白单流水  导入新模板'!$S:$S,'[6]白单流水  导入新模板'!$C:$C,$A$2,'[6]白单流水  导入新模板'!$AF:$AF,$C$290,'[6]白单流水  导入新模板'!$AA:$AA,AR$3,'[6]白单流水  导入新模板'!$K:$K,$C302)</f>
        <v>0</v>
      </c>
      <c r="AS302" s="48">
        <f>SUMIFS('[6]白单流水  导入新模板'!$S:$S,'[6]白单流水  导入新模板'!$C:$C,$A$2,'[6]白单流水  导入新模板'!$AF:$AF,$C$290,'[6]白单流水  导入新模板'!$AA:$AA,AS$3,'[6]白单流水  导入新模板'!$K:$K,$C302)</f>
        <v>0</v>
      </c>
      <c r="AT302" s="64"/>
    </row>
    <row r="303" ht="15.6" spans="1:47">
      <c r="A303" s="73"/>
      <c r="B303" s="62"/>
      <c r="C303" s="65" t="s">
        <v>70</v>
      </c>
      <c r="D303" s="66"/>
      <c r="E303" s="66"/>
      <c r="F303" s="67"/>
      <c r="G303" s="68"/>
      <c r="H303" s="68"/>
      <c r="I303" s="51">
        <f t="array" ref="I303">SUMPRODUCT(('[6]白单流水  导入新模板'!$C:$C=$A$2)*('[6]白单流水  导入新模板'!$AF:$AF=LEFT(LEFT($C$290,3),5))*('[6]白单流水  导入新模板'!$K:$K="代收")*(ISNUMBER(FIND(LEFT($C303,4),'[6]白单流水  导入新模板'!$M:$M,1))),'[6]白单流水  导入新模板'!$S:$S)</f>
        <v>0</v>
      </c>
      <c r="J303" s="68"/>
      <c r="K303" s="66"/>
      <c r="L303" s="48">
        <f>SUMIFS('[6]白单流水  导入新模板'!$S:$S,'[6]白单流水  导入新模板'!$C:$C,$A$2,'[6]白单流水  导入新模板'!$AF:$AF,$C$290,'[6]白单流水  导入新模板'!$AB:$AB,LEFT(LEFT(L$3,4),4),'[6]白单流水  导入新模板'!$K:$K,$C303)</f>
        <v>0</v>
      </c>
      <c r="M303" s="48">
        <f>SUMIFS('[6]白单流水  导入新模板'!$S:$S,'[6]白单流水  导入新模板'!$C:$C,$A$2,'[6]白单流水  导入新模板'!$AF:$AF,$C$290,'[6]白单流水  导入新模板'!$AB:$AB,LEFT(LEFT(M$3,4),4),'[6]白单流水  导入新模板'!$K:$K,$C303)</f>
        <v>0</v>
      </c>
      <c r="N303" s="48">
        <f>SUMIFS('[6]白单流水  导入新模板'!$S:$S,'[6]白单流水  导入新模板'!$C:$C,$A$2,'[6]白单流水  导入新模板'!$AF:$AF,$C$290,'[6]白单流水  导入新模板'!$AB:$AB,LEFT(LEFT(N$3,4),4),'[6]白单流水  导入新模板'!$K:$K,$C303)</f>
        <v>0</v>
      </c>
      <c r="O303" s="48">
        <f>SUMIFS('[6]白单流水  导入新模板'!$S:$S,'[6]白单流水  导入新模板'!$C:$C,$A$2,'[6]白单流水  导入新模板'!$AF:$AF,$C$290,'[6]白单流水  导入新模板'!$AB:$AB,LEFT(LEFT(O$3,4),4),'[6]白单流水  导入新模板'!$K:$K,$C303)</f>
        <v>0</v>
      </c>
      <c r="P303" s="48">
        <f>SUMIFS('[6]白单流水  导入新模板'!$S:$S,'[6]白单流水  导入新模板'!$C:$C,$A$2,'[6]白单流水  导入新模板'!$AF:$AF,$C$290,'[6]白单流水  导入新模板'!$AB:$AB,LEFT(LEFT(P$3,4),4),'[6]白单流水  导入新模板'!$K:$K,$C303)</f>
        <v>0</v>
      </c>
      <c r="Q303" s="48">
        <f>SUMIFS('[6]白单流水  导入新模板'!$S:$S,'[6]白单流水  导入新模板'!$C:$C,$A$2,'[6]白单流水  导入新模板'!$AF:$AF,$C$290,'[6]白单流水  导入新模板'!$AB:$AB,LEFT(LEFT(Q$3,4),4),'[6]白单流水  导入新模板'!$K:$K,$C303)</f>
        <v>0</v>
      </c>
      <c r="R303" s="48">
        <f>SUMIFS('[6]白单流水  导入新模板'!$S:$S,'[6]白单流水  导入新模板'!$C:$C,$A$2,'[6]白单流水  导入新模板'!$AF:$AF,$C$290,'[6]白单流水  导入新模板'!$AB:$AB,LEFT(LEFT(R$3,4),4),'[6]白单流水  导入新模板'!$K:$K,$C303)</f>
        <v>0</v>
      </c>
      <c r="S303" s="48">
        <f>SUMIFS('[6]白单流水  导入新模板'!$S:$S,'[6]白单流水  导入新模板'!$C:$C,$A$2,'[6]白单流水  导入新模板'!$AF:$AF,$C$290,'[6]白单流水  导入新模板'!$AB:$AB,LEFT(LEFT(S$3,4),4),'[6]白单流水  导入新模板'!$K:$K,$C303)</f>
        <v>0</v>
      </c>
      <c r="T303" s="48">
        <f>SUMIFS('[6]白单流水  导入新模板'!$S:$S,'[6]白单流水  导入新模板'!$C:$C,$A$2,'[6]白单流水  导入新模板'!$AF:$AF,$C$290,'[6]白单流水  导入新模板'!$AB:$AB,LEFT(LEFT(T$3,4),4),'[6]白单流水  导入新模板'!$K:$K,$C303)</f>
        <v>0</v>
      </c>
      <c r="U303" s="48">
        <f>SUMIFS('[6]白单流水  导入新模板'!$S:$S,'[6]白单流水  导入新模板'!$C:$C,$A$2,'[6]白单流水  导入新模板'!$AF:$AF,$C$290,'[6]白单流水  导入新模板'!$AB:$AB,LEFT(LEFT(U$3,4),4),'[6]白单流水  导入新模板'!$K:$K,$C303)</f>
        <v>0</v>
      </c>
      <c r="V303" s="48">
        <f>SUMIFS('[6]白单流水  导入新模板'!$S:$S,'[6]白单流水  导入新模板'!$C:$C,$A$2,'[6]白单流水  导入新模板'!$AF:$AF,$C$290,'[6]白单流水  导入新模板'!$AB:$AB,LEFT(LEFT(V$3,4),4),'[6]白单流水  导入新模板'!$K:$K,$C303)</f>
        <v>0</v>
      </c>
      <c r="W303" s="48">
        <f>SUMIFS('[6]白单流水  导入新模板'!$S:$S,'[6]白单流水  导入新模板'!$C:$C,$A$2,'[6]白单流水  导入新模板'!$AF:$AF,$C$290,'[6]白单流水  导入新模板'!$AB:$AB,LEFT(LEFT(W$3,4),4),'[6]白单流水  导入新模板'!$K:$K,$C303)</f>
        <v>0</v>
      </c>
      <c r="X303" s="48">
        <f>SUMIFS('[6]白单流水  导入新模板'!$S:$S,'[6]白单流水  导入新模板'!$C:$C,$A$2,'[6]白单流水  导入新模板'!$AF:$AF,$C$290,'[6]白单流水  导入新模板'!$AB:$AB,LEFT(LEFT(X$3,4),4),'[6]白单流水  导入新模板'!$K:$K,$C303)</f>
        <v>10535</v>
      </c>
      <c r="Y303" s="48">
        <f>SUMIFS('[6]白单流水  导入新模板'!$S:$S,'[6]白单流水  导入新模板'!$C:$C,$A$2,'[6]白单流水  导入新模板'!$AF:$AF,$C$290,'[6]白单流水  导入新模板'!$AB:$AB,LEFT(LEFT(Y$3,4),4),'[6]白单流水  导入新模板'!$K:$K,$C303)</f>
        <v>0</v>
      </c>
      <c r="Z303" s="48">
        <f>SUMIFS('[6]白单流水  导入新模板'!$S:$S,'[6]白单流水  导入新模板'!$C:$C,$A$2,'[6]白单流水  导入新模板'!$AF:$AF,$C$290,'[6]白单流水  导入新模板'!$AB:$AB,LEFT(LEFT(Z$3,4),4),'[6]白单流水  导入新模板'!$K:$K,$C303)</f>
        <v>0</v>
      </c>
      <c r="AA303" s="48">
        <f>SUMIFS('[6]白单流水  导入新模板'!$S:$S,'[6]白单流水  导入新模板'!$C:$C,$A$2,'[6]白单流水  导入新模板'!$AF:$AF,$C$290,'[6]白单流水  导入新模板'!$AB:$AB,LEFT(LEFT(AA$3,4),4),'[6]白单流水  导入新模板'!$K:$K,$C303)</f>
        <v>0</v>
      </c>
      <c r="AB303" s="48">
        <f>SUMIFS('[6]白单流水  导入新模板'!$S:$S,'[6]白单流水  导入新模板'!$C:$C,$A$2,'[6]白单流水  导入新模板'!$AF:$AF,$C$290,'[6]白单流水  导入新模板'!$AB:$AB,LEFT(LEFT(AB$3,4),4),'[6]白单流水  导入新模板'!$K:$K,$C303)</f>
        <v>0</v>
      </c>
      <c r="AC303" s="48">
        <f>SUMIFS('[6]白单流水  导入新模板'!$S:$S,'[6]白单流水  导入新模板'!$C:$C,$A$2,'[6]白单流水  导入新模板'!$AF:$AF,$C$290,'[6]白单流水  导入新模板'!$AB:$AB,LEFT(LEFT(AC$3,4),4),'[6]白单流水  导入新模板'!$K:$K,$C303)</f>
        <v>0</v>
      </c>
      <c r="AD303" s="74"/>
      <c r="AE303" s="53">
        <f>SUM(AH303:AS303)</f>
        <v>0</v>
      </c>
      <c r="AF303" s="54"/>
      <c r="AG303" s="55">
        <f>AD303-AE303-AF303</f>
        <v>0</v>
      </c>
      <c r="AH303" s="48">
        <f>SUMIFS('[6]白单流水  导入新模板'!$S:$S,'[6]白单流水  导入新模板'!$C:$C,$A$2,'[6]白单流水  导入新模板'!$AF:$AF,$C$290,'[6]白单流水  导入新模板'!$AA:$AA,AH$3,'[6]白单流水  导入新模板'!$K:$K,$C303)</f>
        <v>0</v>
      </c>
      <c r="AI303" s="48">
        <f>SUMIFS('[6]白单流水  导入新模板'!$S:$S,'[6]白单流水  导入新模板'!$C:$C,$A$2,'[6]白单流水  导入新模板'!$AF:$AF,$C$290,'[6]白单流水  导入新模板'!$AA:$AA,AI$3,'[6]白单流水  导入新模板'!$K:$K,$C303)</f>
        <v>0</v>
      </c>
      <c r="AJ303" s="48">
        <f>SUMIFS('[6]白单流水  导入新模板'!$S:$S,'[6]白单流水  导入新模板'!$C:$C,$A$2,'[6]白单流水  导入新模板'!$AF:$AF,$C$290,'[6]白单流水  导入新模板'!$AA:$AA,AJ$3,'[6]白单流水  导入新模板'!$K:$K,$C303)</f>
        <v>0</v>
      </c>
      <c r="AK303" s="48">
        <f>SUMIFS('[6]白单流水  导入新模板'!$S:$S,'[6]白单流水  导入新模板'!$C:$C,$A$2,'[6]白单流水  导入新模板'!$AF:$AF,$C$290,'[6]白单流水  导入新模板'!$AA:$AA,AK$3,'[6]白单流水  导入新模板'!$K:$K,$C303)</f>
        <v>0</v>
      </c>
      <c r="AL303" s="48">
        <f>SUMIFS('[6]白单流水  导入新模板'!$S:$S,'[6]白单流水  导入新模板'!$C:$C,$A$2,'[6]白单流水  导入新模板'!$AF:$AF,$C$290,'[6]白单流水  导入新模板'!$AA:$AA,AL$3,'[6]白单流水  导入新模板'!$K:$K,$C303)</f>
        <v>0</v>
      </c>
      <c r="AM303" s="48">
        <f>SUMIFS('[6]白单流水  导入新模板'!$S:$S,'[6]白单流水  导入新模板'!$C:$C,$A$2,'[6]白单流水  导入新模板'!$AF:$AF,$C$290,'[6]白单流水  导入新模板'!$AA:$AA,AM$3,'[6]白单流水  导入新模板'!$K:$K,$C303)</f>
        <v>0</v>
      </c>
      <c r="AN303" s="48">
        <f>SUMIFS('[6]白单流水  导入新模板'!$S:$S,'[6]白单流水  导入新模板'!$C:$C,$A$2,'[6]白单流水  导入新模板'!$AF:$AF,$C$290,'[6]白单流水  导入新模板'!$AA:$AA,AN$3,'[6]白单流水  导入新模板'!$K:$K,$C303)</f>
        <v>0</v>
      </c>
      <c r="AO303" s="48">
        <f>SUMIFS('[6]白单流水  导入新模板'!$S:$S,'[6]白单流水  导入新模板'!$C:$C,$A$2,'[6]白单流水  导入新模板'!$AF:$AF,$C$290,'[6]白单流水  导入新模板'!$AA:$AA,AO$3,'[6]白单流水  导入新模板'!$K:$K,$C303)</f>
        <v>0</v>
      </c>
      <c r="AP303" s="48">
        <f>SUMIFS('[6]白单流水  导入新模板'!$S:$S,'[6]白单流水  导入新模板'!$C:$C,$A$2,'[6]白单流水  导入新模板'!$AF:$AF,$C$290,'[6]白单流水  导入新模板'!$AA:$AA,AP$3,'[6]白单流水  导入新模板'!$K:$K,$C303)</f>
        <v>0</v>
      </c>
      <c r="AQ303" s="48">
        <f>SUMIFS('[6]白单流水  导入新模板'!$S:$S,'[6]白单流水  导入新模板'!$C:$C,$A$2,'[6]白单流水  导入新模板'!$AF:$AF,$C$290,'[6]白单流水  导入新模板'!$AA:$AA,AQ$3,'[6]白单流水  导入新模板'!$K:$K,$C303)</f>
        <v>0</v>
      </c>
      <c r="AR303" s="48">
        <f>SUMIFS('[6]白单流水  导入新模板'!$S:$S,'[6]白单流水  导入新模板'!$C:$C,$A$2,'[6]白单流水  导入新模板'!$AF:$AF,$C$290,'[6]白单流水  导入新模板'!$AA:$AA,AR$3,'[6]白单流水  导入新模板'!$K:$K,$C303)</f>
        <v>0</v>
      </c>
      <c r="AS303" s="48">
        <f>SUMIFS('[6]白单流水  导入新模板'!$S:$S,'[6]白单流水  导入新模板'!$C:$C,$A$2,'[6]白单流水  导入新模板'!$AF:$AF,$C$290,'[6]白单流水  导入新模板'!$AA:$AA,AS$3,'[6]白单流水  导入新模板'!$K:$K,$C303)</f>
        <v>0</v>
      </c>
      <c r="AT303" s="69"/>
    </row>
    <row r="304" ht="15.6" spans="1:47">
      <c r="A304" s="73"/>
      <c r="B304" s="62"/>
      <c r="C304" s="65" t="s">
        <v>71</v>
      </c>
      <c r="D304" s="66"/>
      <c r="E304" s="66"/>
      <c r="F304" s="67"/>
      <c r="G304" s="68"/>
      <c r="H304" s="68"/>
      <c r="I304" s="51">
        <f t="array" ref="I304">SUMPRODUCT(('[6]白单流水  导入新模板'!$C:$C=$A$2)*('[6]白单流水  导入新模板'!$AF:$AF=LEFT(LEFT($C$290,3),5))*('[6]白单流水  导入新模板'!$K:$K="代收")*(ISNUMBER(FIND(LEFT($C304,4),'[6]白单流水  导入新模板'!$M:$M,1))),'[6]白单流水  导入新模板'!$S:$S)</f>
        <v>0</v>
      </c>
      <c r="J304" s="68"/>
      <c r="K304" s="66"/>
      <c r="L304" s="48">
        <f>SUMIFS('[6]白单流水  导入新模板'!$S:$S,'[6]白单流水  导入新模板'!$C:$C,$A$2,'[6]白单流水  导入新模板'!$AF:$AF,$C$290,'[6]白单流水  导入新模板'!$AB:$AB,LEFT(LEFT(L$3,4),4),'[6]白单流水  导入新模板'!$K:$K,$C304)</f>
        <v>0</v>
      </c>
      <c r="M304" s="48">
        <f>SUMIFS('[6]白单流水  导入新模板'!$S:$S,'[6]白单流水  导入新模板'!$C:$C,$A$2,'[6]白单流水  导入新模板'!$AF:$AF,$C$290,'[6]白单流水  导入新模板'!$AB:$AB,LEFT(LEFT(M$3,4),4),'[6]白单流水  导入新模板'!$K:$K,$C304)</f>
        <v>0</v>
      </c>
      <c r="N304" s="48">
        <f>SUMIFS('[6]白单流水  导入新模板'!$S:$S,'[6]白单流水  导入新模板'!$C:$C,$A$2,'[6]白单流水  导入新模板'!$AF:$AF,$C$290,'[6]白单流水  导入新模板'!$AB:$AB,LEFT(LEFT(N$3,4),4),'[6]白单流水  导入新模板'!$K:$K,$C304)</f>
        <v>0</v>
      </c>
      <c r="O304" s="48">
        <f>SUMIFS('[6]白单流水  导入新模板'!$S:$S,'[6]白单流水  导入新模板'!$C:$C,$A$2,'[6]白单流水  导入新模板'!$AF:$AF,$C$290,'[6]白单流水  导入新模板'!$AB:$AB,LEFT(LEFT(O$3,4),4),'[6]白单流水  导入新模板'!$K:$K,$C304)</f>
        <v>0</v>
      </c>
      <c r="P304" s="48">
        <f>SUMIFS('[6]白单流水  导入新模板'!$S:$S,'[6]白单流水  导入新模板'!$C:$C,$A$2,'[6]白单流水  导入新模板'!$AF:$AF,$C$290,'[6]白单流水  导入新模板'!$AB:$AB,LEFT(LEFT(P$3,4),4),'[6]白单流水  导入新模板'!$K:$K,$C304)</f>
        <v>0</v>
      </c>
      <c r="Q304" s="48">
        <f>SUMIFS('[6]白单流水  导入新模板'!$S:$S,'[6]白单流水  导入新模板'!$C:$C,$A$2,'[6]白单流水  导入新模板'!$AF:$AF,$C$290,'[6]白单流水  导入新模板'!$AB:$AB,LEFT(LEFT(Q$3,4),4),'[6]白单流水  导入新模板'!$K:$K,$C304)</f>
        <v>0</v>
      </c>
      <c r="R304" s="48">
        <f>SUMIFS('[6]白单流水  导入新模板'!$S:$S,'[6]白单流水  导入新模板'!$C:$C,$A$2,'[6]白单流水  导入新模板'!$AF:$AF,$C$290,'[6]白单流水  导入新模板'!$AB:$AB,LEFT(LEFT(R$3,4),4),'[6]白单流水  导入新模板'!$K:$K,$C304)</f>
        <v>0</v>
      </c>
      <c r="S304" s="48">
        <f>SUMIFS('[6]白单流水  导入新模板'!$S:$S,'[6]白单流水  导入新模板'!$C:$C,$A$2,'[6]白单流水  导入新模板'!$AF:$AF,$C$290,'[6]白单流水  导入新模板'!$AB:$AB,LEFT(LEFT(S$3,4),4),'[6]白单流水  导入新模板'!$K:$K,$C304)</f>
        <v>0</v>
      </c>
      <c r="T304" s="48">
        <f>SUMIFS('[6]白单流水  导入新模板'!$S:$S,'[6]白单流水  导入新模板'!$C:$C,$A$2,'[6]白单流水  导入新模板'!$AF:$AF,$C$290,'[6]白单流水  导入新模板'!$AB:$AB,LEFT(LEFT(T$3,4),4),'[6]白单流水  导入新模板'!$K:$K,$C304)</f>
        <v>0</v>
      </c>
      <c r="U304" s="48">
        <f>SUMIFS('[6]白单流水  导入新模板'!$S:$S,'[6]白单流水  导入新模板'!$C:$C,$A$2,'[6]白单流水  导入新模板'!$AF:$AF,$C$290,'[6]白单流水  导入新模板'!$AB:$AB,LEFT(LEFT(U$3,4),4),'[6]白单流水  导入新模板'!$K:$K,$C304)</f>
        <v>0</v>
      </c>
      <c r="V304" s="48">
        <f>SUMIFS('[6]白单流水  导入新模板'!$S:$S,'[6]白单流水  导入新模板'!$C:$C,$A$2,'[6]白单流水  导入新模板'!$AF:$AF,$C$290,'[6]白单流水  导入新模板'!$AB:$AB,LEFT(LEFT(V$3,4),4),'[6]白单流水  导入新模板'!$K:$K,$C304)</f>
        <v>0</v>
      </c>
      <c r="W304" s="48">
        <f>SUMIFS('[6]白单流水  导入新模板'!$S:$S,'[6]白单流水  导入新模板'!$C:$C,$A$2,'[6]白单流水  导入新模板'!$AF:$AF,$C$290,'[6]白单流水  导入新模板'!$AB:$AB,LEFT(LEFT(W$3,4),4),'[6]白单流水  导入新模板'!$K:$K,$C304)</f>
        <v>0</v>
      </c>
      <c r="X304" s="48">
        <f>SUMIFS('[6]白单流水  导入新模板'!$S:$S,'[6]白单流水  导入新模板'!$C:$C,$A$2,'[6]白单流水  导入新模板'!$AF:$AF,$C$290,'[6]白单流水  导入新模板'!$AB:$AB,LEFT(LEFT(X$3,4),4),'[6]白单流水  导入新模板'!$K:$K,$C304)</f>
        <v>8625</v>
      </c>
      <c r="Y304" s="48">
        <f>SUMIFS('[6]白单流水  导入新模板'!$S:$S,'[6]白单流水  导入新模板'!$C:$C,$A$2,'[6]白单流水  导入新模板'!$AF:$AF,$C$290,'[6]白单流水  导入新模板'!$AB:$AB,LEFT(LEFT(Y$3,4),4),'[6]白单流水  导入新模板'!$K:$K,$C304)</f>
        <v>5625</v>
      </c>
      <c r="Z304" s="48">
        <f>SUMIFS('[6]白单流水  导入新模板'!$S:$S,'[6]白单流水  导入新模板'!$C:$C,$A$2,'[6]白单流水  导入新模板'!$AF:$AF,$C$290,'[6]白单流水  导入新模板'!$AB:$AB,LEFT(LEFT(Z$3,4),4),'[6]白单流水  导入新模板'!$K:$K,$C304)</f>
        <v>0</v>
      </c>
      <c r="AA304" s="48">
        <f>SUMIFS('[6]白单流水  导入新模板'!$S:$S,'[6]白单流水  导入新模板'!$C:$C,$A$2,'[6]白单流水  导入新模板'!$AF:$AF,$C$290,'[6]白单流水  导入新模板'!$AB:$AB,LEFT(LEFT(AA$3,4),4),'[6]白单流水  导入新模板'!$K:$K,$C304)</f>
        <v>0</v>
      </c>
      <c r="AB304" s="48">
        <f>SUMIFS('[6]白单流水  导入新模板'!$S:$S,'[6]白单流水  导入新模板'!$C:$C,$A$2,'[6]白单流水  导入新模板'!$AF:$AF,$C$290,'[6]白单流水  导入新模板'!$AB:$AB,LEFT(LEFT(AB$3,4),4),'[6]白单流水  导入新模板'!$K:$K,$C304)</f>
        <v>0</v>
      </c>
      <c r="AC304" s="48">
        <f>SUMIFS('[6]白单流水  导入新模板'!$S:$S,'[6]白单流水  导入新模板'!$C:$C,$A$2,'[6]白单流水  导入新模板'!$AF:$AF,$C$290,'[6]白单流水  导入新模板'!$AB:$AB,LEFT(LEFT(AC$3,4),4),'[6]白单流水  导入新模板'!$K:$K,$C304)</f>
        <v>0</v>
      </c>
      <c r="AD304" s="74"/>
      <c r="AE304" s="53">
        <f>SUM(AH304:AS304)</f>
        <v>0</v>
      </c>
      <c r="AF304" s="54"/>
      <c r="AG304" s="55">
        <f>AD304-AE304-AF304</f>
        <v>0</v>
      </c>
      <c r="AH304" s="48">
        <f>SUMIFS('[6]白单流水  导入新模板'!$S:$S,'[6]白单流水  导入新模板'!$C:$C,$A$2,'[6]白单流水  导入新模板'!$AF:$AF,$C$290,'[6]白单流水  导入新模板'!$AA:$AA,AH$3,'[6]白单流水  导入新模板'!$K:$K,$C304)</f>
        <v>0</v>
      </c>
      <c r="AI304" s="48">
        <f>SUMIFS('[6]白单流水  导入新模板'!$S:$S,'[6]白单流水  导入新模板'!$C:$C,$A$2,'[6]白单流水  导入新模板'!$AF:$AF,$C$290,'[6]白单流水  导入新模板'!$AA:$AA,AI$3,'[6]白单流水  导入新模板'!$K:$K,$C304)</f>
        <v>0</v>
      </c>
      <c r="AJ304" s="48">
        <f>SUMIFS('[6]白单流水  导入新模板'!$S:$S,'[6]白单流水  导入新模板'!$C:$C,$A$2,'[6]白单流水  导入新模板'!$AF:$AF,$C$290,'[6]白单流水  导入新模板'!$AA:$AA,AJ$3,'[6]白单流水  导入新模板'!$K:$K,$C304)</f>
        <v>0</v>
      </c>
      <c r="AK304" s="48">
        <f>SUMIFS('[6]白单流水  导入新模板'!$S:$S,'[6]白单流水  导入新模板'!$C:$C,$A$2,'[6]白单流水  导入新模板'!$AF:$AF,$C$290,'[6]白单流水  导入新模板'!$AA:$AA,AK$3,'[6]白单流水  导入新模板'!$K:$K,$C304)</f>
        <v>0</v>
      </c>
      <c r="AL304" s="48">
        <f>SUMIFS('[6]白单流水  导入新模板'!$S:$S,'[6]白单流水  导入新模板'!$C:$C,$A$2,'[6]白单流水  导入新模板'!$AF:$AF,$C$290,'[6]白单流水  导入新模板'!$AA:$AA,AL$3,'[6]白单流水  导入新模板'!$K:$K,$C304)</f>
        <v>0</v>
      </c>
      <c r="AM304" s="48">
        <f>SUMIFS('[6]白单流水  导入新模板'!$S:$S,'[6]白单流水  导入新模板'!$C:$C,$A$2,'[6]白单流水  导入新模板'!$AF:$AF,$C$290,'[6]白单流水  导入新模板'!$AA:$AA,AM$3,'[6]白单流水  导入新模板'!$K:$K,$C304)</f>
        <v>0</v>
      </c>
      <c r="AN304" s="48">
        <f>SUMIFS('[6]白单流水  导入新模板'!$S:$S,'[6]白单流水  导入新模板'!$C:$C,$A$2,'[6]白单流水  导入新模板'!$AF:$AF,$C$290,'[6]白单流水  导入新模板'!$AA:$AA,AN$3,'[6]白单流水  导入新模板'!$K:$K,$C304)</f>
        <v>0</v>
      </c>
      <c r="AO304" s="48">
        <f>SUMIFS('[6]白单流水  导入新模板'!$S:$S,'[6]白单流水  导入新模板'!$C:$C,$A$2,'[6]白单流水  导入新模板'!$AF:$AF,$C$290,'[6]白单流水  导入新模板'!$AA:$AA,AO$3,'[6]白单流水  导入新模板'!$K:$K,$C304)</f>
        <v>0</v>
      </c>
      <c r="AP304" s="48">
        <f>SUMIFS('[6]白单流水  导入新模板'!$S:$S,'[6]白单流水  导入新模板'!$C:$C,$A$2,'[6]白单流水  导入新模板'!$AF:$AF,$C$290,'[6]白单流水  导入新模板'!$AA:$AA,AP$3,'[6]白单流水  导入新模板'!$K:$K,$C304)</f>
        <v>0</v>
      </c>
      <c r="AQ304" s="48">
        <f>SUMIFS('[6]白单流水  导入新模板'!$S:$S,'[6]白单流水  导入新模板'!$C:$C,$A$2,'[6]白单流水  导入新模板'!$AF:$AF,$C$290,'[6]白单流水  导入新模板'!$AA:$AA,AQ$3,'[6]白单流水  导入新模板'!$K:$K,$C304)</f>
        <v>0</v>
      </c>
      <c r="AR304" s="48">
        <f>SUMIFS('[6]白单流水  导入新模板'!$S:$S,'[6]白单流水  导入新模板'!$C:$C,$A$2,'[6]白单流水  导入新模板'!$AF:$AF,$C$290,'[6]白单流水  导入新模板'!$AA:$AA,AR$3,'[6]白单流水  导入新模板'!$K:$K,$C304)</f>
        <v>0</v>
      </c>
      <c r="AS304" s="48">
        <f>SUMIFS('[6]白单流水  导入新模板'!$S:$S,'[6]白单流水  导入新模板'!$C:$C,$A$2,'[6]白单流水  导入新模板'!$AF:$AF,$C$290,'[6]白单流水  导入新模板'!$AA:$AA,AS$3,'[6]白单流水  导入新模板'!$K:$K,$C304)</f>
        <v>0</v>
      </c>
      <c r="AT304" s="69"/>
    </row>
    <row r="305" ht="15.6" spans="1:47">
      <c r="A305" s="73"/>
      <c r="B305" s="62"/>
      <c r="C305" s="65" t="s">
        <v>72</v>
      </c>
      <c r="D305" s="52"/>
      <c r="E305" s="52"/>
      <c r="F305" s="59"/>
      <c r="G305" s="60"/>
      <c r="H305" s="60"/>
      <c r="I305" s="51">
        <f t="array" ref="I305">SUMPRODUCT(('[6]白单流水  导入新模板'!$C:$C=$A$2)*('[6]白单流水  导入新模板'!$AF:$AF=LEFT(LEFT($C$290,3),5))*('[6]白单流水  导入新模板'!$K:$K="代收")*(ISNUMBER(FIND(LEFT($C305,4),'[6]白单流水  导入新模板'!$M:$M,1))),'[6]白单流水  导入新模板'!$S:$S)</f>
        <v>0</v>
      </c>
      <c r="J305" s="60"/>
      <c r="K305" s="52"/>
      <c r="L305" s="48">
        <f>SUMIFS('[6]白单流水  导入新模板'!$S:$S,'[6]白单流水  导入新模板'!$C:$C,$A$2,'[6]白单流水  导入新模板'!$AF:$AF,$C$290,'[6]白单流水  导入新模板'!$AB:$AB,LEFT(LEFT(L$3,4),4),'[6]白单流水  导入新模板'!$K:$K,$C305)</f>
        <v>0</v>
      </c>
      <c r="M305" s="48">
        <f>SUMIFS('[6]白单流水  导入新模板'!$S:$S,'[6]白单流水  导入新模板'!$C:$C,$A$2,'[6]白单流水  导入新模板'!$AF:$AF,$C$290,'[6]白单流水  导入新模板'!$AB:$AB,LEFT(LEFT(M$3,4),4),'[6]白单流水  导入新模板'!$K:$K,$C305)</f>
        <v>0</v>
      </c>
      <c r="N305" s="48">
        <f>SUMIFS('[6]白单流水  导入新模板'!$S:$S,'[6]白单流水  导入新模板'!$C:$C,$A$2,'[6]白单流水  导入新模板'!$AF:$AF,$C$290,'[6]白单流水  导入新模板'!$AB:$AB,LEFT(LEFT(N$3,4),4),'[6]白单流水  导入新模板'!$K:$K,$C305)</f>
        <v>0</v>
      </c>
      <c r="O305" s="48">
        <f>SUMIFS('[6]白单流水  导入新模板'!$S:$S,'[6]白单流水  导入新模板'!$C:$C,$A$2,'[6]白单流水  导入新模板'!$AF:$AF,$C$290,'[6]白单流水  导入新模板'!$AB:$AB,LEFT(LEFT(O$3,4),4),'[6]白单流水  导入新模板'!$K:$K,$C305)</f>
        <v>0</v>
      </c>
      <c r="P305" s="48">
        <f>SUMIFS('[6]白单流水  导入新模板'!$S:$S,'[6]白单流水  导入新模板'!$C:$C,$A$2,'[6]白单流水  导入新模板'!$AF:$AF,$C$290,'[6]白单流水  导入新模板'!$AB:$AB,LEFT(LEFT(P$3,4),4),'[6]白单流水  导入新模板'!$K:$K,$C305)</f>
        <v>0</v>
      </c>
      <c r="Q305" s="48">
        <f>SUMIFS('[6]白单流水  导入新模板'!$S:$S,'[6]白单流水  导入新模板'!$C:$C,$A$2,'[6]白单流水  导入新模板'!$AF:$AF,$C$290,'[6]白单流水  导入新模板'!$AB:$AB,LEFT(LEFT(Q$3,4),4),'[6]白单流水  导入新模板'!$K:$K,$C305)</f>
        <v>0</v>
      </c>
      <c r="R305" s="48">
        <f>SUMIFS('[6]白单流水  导入新模板'!$S:$S,'[6]白单流水  导入新模板'!$C:$C,$A$2,'[6]白单流水  导入新模板'!$AF:$AF,$C$290,'[6]白单流水  导入新模板'!$AB:$AB,LEFT(LEFT(R$3,4),4),'[6]白单流水  导入新模板'!$K:$K,$C305)</f>
        <v>0</v>
      </c>
      <c r="S305" s="48">
        <f>SUMIFS('[6]白单流水  导入新模板'!$S:$S,'[6]白单流水  导入新模板'!$C:$C,$A$2,'[6]白单流水  导入新模板'!$AF:$AF,$C$290,'[6]白单流水  导入新模板'!$AB:$AB,LEFT(LEFT(S$3,4),4),'[6]白单流水  导入新模板'!$K:$K,$C305)</f>
        <v>0</v>
      </c>
      <c r="T305" s="48">
        <f>SUMIFS('[6]白单流水  导入新模板'!$S:$S,'[6]白单流水  导入新模板'!$C:$C,$A$2,'[6]白单流水  导入新模板'!$AF:$AF,$C$290,'[6]白单流水  导入新模板'!$AB:$AB,LEFT(LEFT(T$3,4),4),'[6]白单流水  导入新模板'!$K:$K,$C305)</f>
        <v>0</v>
      </c>
      <c r="U305" s="48">
        <f>SUMIFS('[6]白单流水  导入新模板'!$S:$S,'[6]白单流水  导入新模板'!$C:$C,$A$2,'[6]白单流水  导入新模板'!$AF:$AF,$C$290,'[6]白单流水  导入新模板'!$AB:$AB,LEFT(LEFT(U$3,4),4),'[6]白单流水  导入新模板'!$K:$K,$C305)</f>
        <v>0</v>
      </c>
      <c r="V305" s="48">
        <f>SUMIFS('[6]白单流水  导入新模板'!$S:$S,'[6]白单流水  导入新模板'!$C:$C,$A$2,'[6]白单流水  导入新模板'!$AF:$AF,$C$290,'[6]白单流水  导入新模板'!$AB:$AB,LEFT(LEFT(V$3,4),4),'[6]白单流水  导入新模板'!$K:$K,$C305)</f>
        <v>0</v>
      </c>
      <c r="W305" s="48">
        <f>SUMIFS('[6]白单流水  导入新模板'!$S:$S,'[6]白单流水  导入新模板'!$C:$C,$A$2,'[6]白单流水  导入新模板'!$AF:$AF,$C$290,'[6]白单流水  导入新模板'!$AB:$AB,LEFT(LEFT(W$3,4),4),'[6]白单流水  导入新模板'!$K:$K,$C305)</f>
        <v>0</v>
      </c>
      <c r="X305" s="48">
        <f>SUMIFS('[6]白单流水  导入新模板'!$S:$S,'[6]白单流水  导入新模板'!$C:$C,$A$2,'[6]白单流水  导入新模板'!$AF:$AF,$C$290,'[6]白单流水  导入新模板'!$AB:$AB,LEFT(LEFT(X$3,4),4),'[6]白单流水  导入新模板'!$K:$K,$C305)</f>
        <v>0</v>
      </c>
      <c r="Y305" s="48">
        <f>SUMIFS('[6]白单流水  导入新模板'!$S:$S,'[6]白单流水  导入新模板'!$C:$C,$A$2,'[6]白单流水  导入新模板'!$AF:$AF,$C$290,'[6]白单流水  导入新模板'!$AB:$AB,LEFT(LEFT(Y$3,4),4),'[6]白单流水  导入新模板'!$K:$K,$C305)</f>
        <v>3375</v>
      </c>
      <c r="Z305" s="48">
        <f>SUMIFS('[6]白单流水  导入新模板'!$S:$S,'[6]白单流水  导入新模板'!$C:$C,$A$2,'[6]白单流水  导入新模板'!$AF:$AF,$C$290,'[6]白单流水  导入新模板'!$AB:$AB,LEFT(LEFT(Z$3,4),4),'[6]白单流水  导入新模板'!$K:$K,$C305)</f>
        <v>5625</v>
      </c>
      <c r="AA305" s="48">
        <f>SUMIFS('[6]白单流水  导入新模板'!$S:$S,'[6]白单流水  导入新模板'!$C:$C,$A$2,'[6]白单流水  导入新模板'!$AF:$AF,$C$290,'[6]白单流水  导入新模板'!$AB:$AB,LEFT(LEFT(AA$3,4),4),'[6]白单流水  导入新模板'!$K:$K,$C305)</f>
        <v>0</v>
      </c>
      <c r="AB305" s="48">
        <f>SUMIFS('[6]白单流水  导入新模板'!$S:$S,'[6]白单流水  导入新模板'!$C:$C,$A$2,'[6]白单流水  导入新模板'!$AF:$AF,$C$290,'[6]白单流水  导入新模板'!$AB:$AB,LEFT(LEFT(AB$3,4),4),'[6]白单流水  导入新模板'!$K:$K,$C305)</f>
        <v>0</v>
      </c>
      <c r="AC305" s="48">
        <f>SUMIFS('[6]白单流水  导入新模板'!$S:$S,'[6]白单流水  导入新模板'!$C:$C,$A$2,'[6]白单流水  导入新模板'!$AF:$AF,$C$290,'[6]白单流水  导入新模板'!$AB:$AB,LEFT(LEFT(AC$3,4),4),'[6]白单流水  导入新模板'!$K:$K,$C305)</f>
        <v>0</v>
      </c>
      <c r="AD305" s="52"/>
      <c r="AE305" s="53">
        <f>SUM(AH305:AS305)</f>
        <v>0</v>
      </c>
      <c r="AF305" s="54"/>
      <c r="AG305" s="55">
        <f>AD305-AE305-AF305</f>
        <v>0</v>
      </c>
      <c r="AH305" s="48">
        <f>SUMIFS('[6]白单流水  导入新模板'!$S:$S,'[6]白单流水  导入新模板'!$C:$C,$A$2,'[6]白单流水  导入新模板'!$AF:$AF,$C$290,'[6]白单流水  导入新模板'!$AA:$AA,AH$3,'[6]白单流水  导入新模板'!$K:$K,$C305)</f>
        <v>0</v>
      </c>
      <c r="AI305" s="48">
        <f>SUMIFS('[6]白单流水  导入新模板'!$S:$S,'[6]白单流水  导入新模板'!$C:$C,$A$2,'[6]白单流水  导入新模板'!$AF:$AF,$C$290,'[6]白单流水  导入新模板'!$AA:$AA,AI$3,'[6]白单流水  导入新模板'!$K:$K,$C305)</f>
        <v>0</v>
      </c>
      <c r="AJ305" s="48">
        <f>SUMIFS('[6]白单流水  导入新模板'!$S:$S,'[6]白单流水  导入新模板'!$C:$C,$A$2,'[6]白单流水  导入新模板'!$AF:$AF,$C$290,'[6]白单流水  导入新模板'!$AA:$AA,AJ$3,'[6]白单流水  导入新模板'!$K:$K,$C305)</f>
        <v>0</v>
      </c>
      <c r="AK305" s="48">
        <f>SUMIFS('[6]白单流水  导入新模板'!$S:$S,'[6]白单流水  导入新模板'!$C:$C,$A$2,'[6]白单流水  导入新模板'!$AF:$AF,$C$290,'[6]白单流水  导入新模板'!$AA:$AA,AK$3,'[6]白单流水  导入新模板'!$K:$K,$C305)</f>
        <v>0</v>
      </c>
      <c r="AL305" s="48">
        <f>SUMIFS('[6]白单流水  导入新模板'!$S:$S,'[6]白单流水  导入新模板'!$C:$C,$A$2,'[6]白单流水  导入新模板'!$AF:$AF,$C$290,'[6]白单流水  导入新模板'!$AA:$AA,AL$3,'[6]白单流水  导入新模板'!$K:$K,$C305)</f>
        <v>0</v>
      </c>
      <c r="AM305" s="48">
        <f>SUMIFS('[6]白单流水  导入新模板'!$S:$S,'[6]白单流水  导入新模板'!$C:$C,$A$2,'[6]白单流水  导入新模板'!$AF:$AF,$C$290,'[6]白单流水  导入新模板'!$AA:$AA,AM$3,'[6]白单流水  导入新模板'!$K:$K,$C305)</f>
        <v>0</v>
      </c>
      <c r="AN305" s="48">
        <f>SUMIFS('[6]白单流水  导入新模板'!$S:$S,'[6]白单流水  导入新模板'!$C:$C,$A$2,'[6]白单流水  导入新模板'!$AF:$AF,$C$290,'[6]白单流水  导入新模板'!$AA:$AA,AN$3,'[6]白单流水  导入新模板'!$K:$K,$C305)</f>
        <v>0</v>
      </c>
      <c r="AO305" s="48">
        <f>SUMIFS('[6]白单流水  导入新模板'!$S:$S,'[6]白单流水  导入新模板'!$C:$C,$A$2,'[6]白单流水  导入新模板'!$AF:$AF,$C$290,'[6]白单流水  导入新模板'!$AA:$AA,AO$3,'[6]白单流水  导入新模板'!$K:$K,$C305)</f>
        <v>0</v>
      </c>
      <c r="AP305" s="48">
        <f>SUMIFS('[6]白单流水  导入新模板'!$S:$S,'[6]白单流水  导入新模板'!$C:$C,$A$2,'[6]白单流水  导入新模板'!$AF:$AF,$C$290,'[6]白单流水  导入新模板'!$AA:$AA,AP$3,'[6]白单流水  导入新模板'!$K:$K,$C305)</f>
        <v>0</v>
      </c>
      <c r="AQ305" s="48">
        <f>SUMIFS('[6]白单流水  导入新模板'!$S:$S,'[6]白单流水  导入新模板'!$C:$C,$A$2,'[6]白单流水  导入新模板'!$AF:$AF,$C$290,'[6]白单流水  导入新模板'!$AA:$AA,AQ$3,'[6]白单流水  导入新模板'!$K:$K,$C305)</f>
        <v>0</v>
      </c>
      <c r="AR305" s="48">
        <f>SUMIFS('[6]白单流水  导入新模板'!$S:$S,'[6]白单流水  导入新模板'!$C:$C,$A$2,'[6]白单流水  导入新模板'!$AF:$AF,$C$290,'[6]白单流水  导入新模板'!$AA:$AA,AR$3,'[6]白单流水  导入新模板'!$K:$K,$C305)</f>
        <v>0</v>
      </c>
      <c r="AS305" s="48">
        <f>SUMIFS('[6]白单流水  导入新模板'!$S:$S,'[6]白单流水  导入新模板'!$C:$C,$A$2,'[6]白单流水  导入新模板'!$AF:$AF,$C$290,'[6]白单流水  导入新模板'!$AA:$AA,AS$3,'[6]白单流水  导入新模板'!$K:$K,$C305)</f>
        <v>0</v>
      </c>
      <c r="AT305" s="56"/>
    </row>
    <row r="306" ht="15.6" spans="1:47">
      <c r="A306" s="73"/>
      <c r="B306" s="62"/>
      <c r="C306" s="65" t="s">
        <v>73</v>
      </c>
      <c r="D306" s="66"/>
      <c r="E306" s="66"/>
      <c r="F306" s="67"/>
      <c r="G306" s="68"/>
      <c r="H306" s="68"/>
      <c r="I306" s="51">
        <f t="array" ref="I306">SUMPRODUCT(('[6]白单流水  导入新模板'!$C:$C=$A$2)*('[6]白单流水  导入新模板'!$AF:$AF=LEFT(LEFT($C$290,3),5))*('[6]白单流水  导入新模板'!$K:$K="代收")*(ISNUMBER(FIND(LEFT($C306,4),'[6]白单流水  导入新模板'!$M:$M,1))),'[6]白单流水  导入新模板'!$S:$S)</f>
        <v>0</v>
      </c>
      <c r="J306" s="68"/>
      <c r="K306" s="66"/>
      <c r="L306" s="48">
        <f>SUMIFS('[6]白单流水  导入新模板'!$S:$S,'[6]白单流水  导入新模板'!$C:$C,$A$2,'[6]白单流水  导入新模板'!$AF:$AF,$C$290,'[6]白单流水  导入新模板'!$AB:$AB,LEFT(LEFT(L$3,4),4),'[6]白单流水  导入新模板'!$K:$K,$C306)</f>
        <v>0</v>
      </c>
      <c r="M306" s="48">
        <f>SUMIFS('[6]白单流水  导入新模板'!$S:$S,'[6]白单流水  导入新模板'!$C:$C,$A$2,'[6]白单流水  导入新模板'!$AF:$AF,$C$290,'[6]白单流水  导入新模板'!$AB:$AB,LEFT(LEFT(M$3,4),4),'[6]白单流水  导入新模板'!$K:$K,$C306)</f>
        <v>0</v>
      </c>
      <c r="N306" s="48">
        <f>SUMIFS('[6]白单流水  导入新模板'!$S:$S,'[6]白单流水  导入新模板'!$C:$C,$A$2,'[6]白单流水  导入新模板'!$AF:$AF,$C$290,'[6]白单流水  导入新模板'!$AB:$AB,LEFT(LEFT(N$3,4),4),'[6]白单流水  导入新模板'!$K:$K,$C306)</f>
        <v>0</v>
      </c>
      <c r="O306" s="48">
        <f>SUMIFS('[6]白单流水  导入新模板'!$S:$S,'[6]白单流水  导入新模板'!$C:$C,$A$2,'[6]白单流水  导入新模板'!$AF:$AF,$C$290,'[6]白单流水  导入新模板'!$AB:$AB,LEFT(LEFT(O$3,4),4),'[6]白单流水  导入新模板'!$K:$K,$C306)</f>
        <v>0</v>
      </c>
      <c r="P306" s="48">
        <f>SUMIFS('[6]白单流水  导入新模板'!$S:$S,'[6]白单流水  导入新模板'!$C:$C,$A$2,'[6]白单流水  导入新模板'!$AF:$AF,$C$290,'[6]白单流水  导入新模板'!$AB:$AB,LEFT(LEFT(P$3,4),4),'[6]白单流水  导入新模板'!$K:$K,$C306)</f>
        <v>0</v>
      </c>
      <c r="Q306" s="48">
        <f>SUMIFS('[6]白单流水  导入新模板'!$S:$S,'[6]白单流水  导入新模板'!$C:$C,$A$2,'[6]白单流水  导入新模板'!$AF:$AF,$C$290,'[6]白单流水  导入新模板'!$AB:$AB,LEFT(LEFT(Q$3,4),4),'[6]白单流水  导入新模板'!$K:$K,$C306)</f>
        <v>0</v>
      </c>
      <c r="R306" s="48">
        <f>SUMIFS('[6]白单流水  导入新模板'!$S:$S,'[6]白单流水  导入新模板'!$C:$C,$A$2,'[6]白单流水  导入新模板'!$AF:$AF,$C$290,'[6]白单流水  导入新模板'!$AB:$AB,LEFT(LEFT(R$3,4),4),'[6]白单流水  导入新模板'!$K:$K,$C306)</f>
        <v>0</v>
      </c>
      <c r="S306" s="48">
        <f>SUMIFS('[6]白单流水  导入新模板'!$S:$S,'[6]白单流水  导入新模板'!$C:$C,$A$2,'[6]白单流水  导入新模板'!$AF:$AF,$C$290,'[6]白单流水  导入新模板'!$AB:$AB,LEFT(LEFT(S$3,4),4),'[6]白单流水  导入新模板'!$K:$K,$C306)</f>
        <v>0</v>
      </c>
      <c r="T306" s="48">
        <f>SUMIFS('[6]白单流水  导入新模板'!$S:$S,'[6]白单流水  导入新模板'!$C:$C,$A$2,'[6]白单流水  导入新模板'!$AF:$AF,$C$290,'[6]白单流水  导入新模板'!$AB:$AB,LEFT(LEFT(T$3,4),4),'[6]白单流水  导入新模板'!$K:$K,$C306)</f>
        <v>0</v>
      </c>
      <c r="U306" s="48">
        <f>SUMIFS('[6]白单流水  导入新模板'!$S:$S,'[6]白单流水  导入新模板'!$C:$C,$A$2,'[6]白单流水  导入新模板'!$AF:$AF,$C$290,'[6]白单流水  导入新模板'!$AB:$AB,LEFT(LEFT(U$3,4),4),'[6]白单流水  导入新模板'!$K:$K,$C306)</f>
        <v>0</v>
      </c>
      <c r="V306" s="48">
        <f>SUMIFS('[6]白单流水  导入新模板'!$S:$S,'[6]白单流水  导入新模板'!$C:$C,$A$2,'[6]白单流水  导入新模板'!$AF:$AF,$C$290,'[6]白单流水  导入新模板'!$AB:$AB,LEFT(LEFT(V$3,4),4),'[6]白单流水  导入新模板'!$K:$K,$C306)</f>
        <v>0</v>
      </c>
      <c r="W306" s="48">
        <f>SUMIFS('[6]白单流水  导入新模板'!$S:$S,'[6]白单流水  导入新模板'!$C:$C,$A$2,'[6]白单流水  导入新模板'!$AF:$AF,$C$290,'[6]白单流水  导入新模板'!$AB:$AB,LEFT(LEFT(W$3,4),4),'[6]白单流水  导入新模板'!$K:$K,$C306)</f>
        <v>0</v>
      </c>
      <c r="X306" s="48">
        <f>SUMIFS('[6]白单流水  导入新模板'!$S:$S,'[6]白单流水  导入新模板'!$C:$C,$A$2,'[6]白单流水  导入新模板'!$AF:$AF,$C$290,'[6]白单流水  导入新模板'!$AB:$AB,LEFT(LEFT(X$3,4),4),'[6]白单流水  导入新模板'!$K:$K,$C306)</f>
        <v>0</v>
      </c>
      <c r="Y306" s="48">
        <f>SUMIFS('[6]白单流水  导入新模板'!$S:$S,'[6]白单流水  导入新模板'!$C:$C,$A$2,'[6]白单流水  导入新模板'!$AF:$AF,$C$290,'[6]白单流水  导入新模板'!$AB:$AB,LEFT(LEFT(Y$3,4),4),'[6]白单流水  导入新模板'!$K:$K,$C306)</f>
        <v>0</v>
      </c>
      <c r="Z306" s="48">
        <f>SUMIFS('[6]白单流水  导入新模板'!$S:$S,'[6]白单流水  导入新模板'!$C:$C,$A$2,'[6]白单流水  导入新模板'!$AF:$AF,$C$290,'[6]白单流水  导入新模板'!$AB:$AB,LEFT(LEFT(Z$3,4),4),'[6]白单流水  导入新模板'!$K:$K,$C306)</f>
        <v>3375</v>
      </c>
      <c r="AA306" s="48">
        <f>SUMIFS('[6]白单流水  导入新模板'!$S:$S,'[6]白单流水  导入新模板'!$C:$C,$A$2,'[6]白单流水  导入新模板'!$AF:$AF,$C$290,'[6]白单流水  导入新模板'!$AB:$AB,LEFT(LEFT(AA$3,4),4),'[6]白单流水  导入新模板'!$K:$K,$C306)</f>
        <v>1700</v>
      </c>
      <c r="AB306" s="48">
        <f>SUMIFS('[6]白单流水  导入新模板'!$S:$S,'[6]白单流水  导入新模板'!$C:$C,$A$2,'[6]白单流水  导入新模板'!$AF:$AF,$C$290,'[6]白单流水  导入新模板'!$AB:$AB,LEFT(LEFT(AB$3,4),4),'[6]白单流水  导入新模板'!$K:$K,$C306)</f>
        <v>0</v>
      </c>
      <c r="AC306" s="48">
        <f>SUMIFS('[6]白单流水  导入新模板'!$S:$S,'[6]白单流水  导入新模板'!$C:$C,$A$2,'[6]白单流水  导入新模板'!$AF:$AF,$C$290,'[6]白单流水  导入新模板'!$AB:$AB,LEFT(LEFT(AC$3,4),4),'[6]白单流水  导入新模板'!$K:$K,$C306)</f>
        <v>0</v>
      </c>
      <c r="AD306" s="74"/>
      <c r="AE306" s="53">
        <f>SUM(AH306:AS306)</f>
        <v>0</v>
      </c>
      <c r="AF306" s="54"/>
      <c r="AG306" s="55">
        <f>AD306-AE306-AF306</f>
        <v>0</v>
      </c>
      <c r="AH306" s="48">
        <f>SUMIFS('[6]白单流水  导入新模板'!$S:$S,'[6]白单流水  导入新模板'!$C:$C,$A$2,'[6]白单流水  导入新模板'!$AF:$AF,$C$290,'[6]白单流水  导入新模板'!$AA:$AA,AH$3,'[6]白单流水  导入新模板'!$K:$K,$C306)</f>
        <v>0</v>
      </c>
      <c r="AI306" s="48">
        <f>SUMIFS('[6]白单流水  导入新模板'!$S:$S,'[6]白单流水  导入新模板'!$C:$C,$A$2,'[6]白单流水  导入新模板'!$AF:$AF,$C$290,'[6]白单流水  导入新模板'!$AA:$AA,AI$3,'[6]白单流水  导入新模板'!$K:$K,$C306)</f>
        <v>0</v>
      </c>
      <c r="AJ306" s="48">
        <f>SUMIFS('[6]白单流水  导入新模板'!$S:$S,'[6]白单流水  导入新模板'!$C:$C,$A$2,'[6]白单流水  导入新模板'!$AF:$AF,$C$290,'[6]白单流水  导入新模板'!$AA:$AA,AJ$3,'[6]白单流水  导入新模板'!$K:$K,$C306)</f>
        <v>0</v>
      </c>
      <c r="AK306" s="48">
        <f>SUMIFS('[6]白单流水  导入新模板'!$S:$S,'[6]白单流水  导入新模板'!$C:$C,$A$2,'[6]白单流水  导入新模板'!$AF:$AF,$C$290,'[6]白单流水  导入新模板'!$AA:$AA,AK$3,'[6]白单流水  导入新模板'!$K:$K,$C306)</f>
        <v>0</v>
      </c>
      <c r="AL306" s="48">
        <f>SUMIFS('[6]白单流水  导入新模板'!$S:$S,'[6]白单流水  导入新模板'!$C:$C,$A$2,'[6]白单流水  导入新模板'!$AF:$AF,$C$290,'[6]白单流水  导入新模板'!$AA:$AA,AL$3,'[6]白单流水  导入新模板'!$K:$K,$C306)</f>
        <v>0</v>
      </c>
      <c r="AM306" s="48">
        <f>SUMIFS('[6]白单流水  导入新模板'!$S:$S,'[6]白单流水  导入新模板'!$C:$C,$A$2,'[6]白单流水  导入新模板'!$AF:$AF,$C$290,'[6]白单流水  导入新模板'!$AA:$AA,AM$3,'[6]白单流水  导入新模板'!$K:$K,$C306)</f>
        <v>0</v>
      </c>
      <c r="AN306" s="48">
        <f>SUMIFS('[6]白单流水  导入新模板'!$S:$S,'[6]白单流水  导入新模板'!$C:$C,$A$2,'[6]白单流水  导入新模板'!$AF:$AF,$C$290,'[6]白单流水  导入新模板'!$AA:$AA,AN$3,'[6]白单流水  导入新模板'!$K:$K,$C306)</f>
        <v>0</v>
      </c>
      <c r="AO306" s="48">
        <f>SUMIFS('[6]白单流水  导入新模板'!$S:$S,'[6]白单流水  导入新模板'!$C:$C,$A$2,'[6]白单流水  导入新模板'!$AF:$AF,$C$290,'[6]白单流水  导入新模板'!$AA:$AA,AO$3,'[6]白单流水  导入新模板'!$K:$K,$C306)</f>
        <v>0</v>
      </c>
      <c r="AP306" s="48">
        <f>SUMIFS('[6]白单流水  导入新模板'!$S:$S,'[6]白单流水  导入新模板'!$C:$C,$A$2,'[6]白单流水  导入新模板'!$AF:$AF,$C$290,'[6]白单流水  导入新模板'!$AA:$AA,AP$3,'[6]白单流水  导入新模板'!$K:$K,$C306)</f>
        <v>0</v>
      </c>
      <c r="AQ306" s="48">
        <f>SUMIFS('[6]白单流水  导入新模板'!$S:$S,'[6]白单流水  导入新模板'!$C:$C,$A$2,'[6]白单流水  导入新模板'!$AF:$AF,$C$290,'[6]白单流水  导入新模板'!$AA:$AA,AQ$3,'[6]白单流水  导入新模板'!$K:$K,$C306)</f>
        <v>0</v>
      </c>
      <c r="AR306" s="48">
        <f>SUMIFS('[6]白单流水  导入新模板'!$S:$S,'[6]白单流水  导入新模板'!$C:$C,$A$2,'[6]白单流水  导入新模板'!$AF:$AF,$C$290,'[6]白单流水  导入新模板'!$AA:$AA,AR$3,'[6]白单流水  导入新模板'!$K:$K,$C306)</f>
        <v>0</v>
      </c>
      <c r="AS306" s="48">
        <f>SUMIFS('[6]白单流水  导入新模板'!$S:$S,'[6]白单流水  导入新模板'!$C:$C,$A$2,'[6]白单流水  导入新模板'!$AF:$AF,$C$290,'[6]白单流水  导入新模板'!$AA:$AA,AS$3,'[6]白单流水  导入新模板'!$K:$K,$C306)</f>
        <v>0</v>
      </c>
      <c r="AT306" s="69"/>
    </row>
    <row r="307" ht="15.6" spans="1:47">
      <c r="A307" s="73"/>
      <c r="B307" s="62"/>
      <c r="C307" s="65" t="s">
        <v>74</v>
      </c>
      <c r="D307" s="52"/>
      <c r="E307" s="52"/>
      <c r="F307" s="59"/>
      <c r="G307" s="60"/>
      <c r="H307" s="60"/>
      <c r="I307" s="51">
        <f t="array" ref="I307">SUMPRODUCT(('[6]白单流水  导入新模板'!$C:$C=$A$2)*('[6]白单流水  导入新模板'!$AF:$AF=LEFT(LEFT($C$290,3),5))*('[6]白单流水  导入新模板'!$K:$K="代收")*(ISNUMBER(FIND(LEFT($C307,4),'[6]白单流水  导入新模板'!$M:$M,1))),'[6]白单流水  导入新模板'!$S:$S)</f>
        <v>0</v>
      </c>
      <c r="J307" s="60"/>
      <c r="K307" s="52"/>
      <c r="L307" s="48">
        <f>SUMIFS('[6]白单流水  导入新模板'!$S:$S,'[6]白单流水  导入新模板'!$C:$C,$A$2,'[6]白单流水  导入新模板'!$AF:$AF,$C$290,'[6]白单流水  导入新模板'!$AB:$AB,LEFT(LEFT(L$3,4),4),'[6]白单流水  导入新模板'!$K:$K,$C307)</f>
        <v>0</v>
      </c>
      <c r="M307" s="48">
        <f>SUMIFS('[6]白单流水  导入新模板'!$S:$S,'[6]白单流水  导入新模板'!$C:$C,$A$2,'[6]白单流水  导入新模板'!$AF:$AF,$C$290,'[6]白单流水  导入新模板'!$AB:$AB,LEFT(LEFT(M$3,4),4),'[6]白单流水  导入新模板'!$K:$K,$C307)</f>
        <v>0</v>
      </c>
      <c r="N307" s="48">
        <f>SUMIFS('[6]白单流水  导入新模板'!$S:$S,'[6]白单流水  导入新模板'!$C:$C,$A$2,'[6]白单流水  导入新模板'!$AF:$AF,$C$290,'[6]白单流水  导入新模板'!$AB:$AB,LEFT(LEFT(N$3,4),4),'[6]白单流水  导入新模板'!$K:$K,$C307)</f>
        <v>0</v>
      </c>
      <c r="O307" s="48">
        <f>SUMIFS('[6]白单流水  导入新模板'!$S:$S,'[6]白单流水  导入新模板'!$C:$C,$A$2,'[6]白单流水  导入新模板'!$AF:$AF,$C$290,'[6]白单流水  导入新模板'!$AB:$AB,LEFT(LEFT(O$3,4),4),'[6]白单流水  导入新模板'!$K:$K,$C307)</f>
        <v>0</v>
      </c>
      <c r="P307" s="48">
        <f>SUMIFS('[6]白单流水  导入新模板'!$S:$S,'[6]白单流水  导入新模板'!$C:$C,$A$2,'[6]白单流水  导入新模板'!$AF:$AF,$C$290,'[6]白单流水  导入新模板'!$AB:$AB,LEFT(LEFT(P$3,4),4),'[6]白单流水  导入新模板'!$K:$K,$C307)</f>
        <v>0</v>
      </c>
      <c r="Q307" s="48">
        <f>SUMIFS('[6]白单流水  导入新模板'!$S:$S,'[6]白单流水  导入新模板'!$C:$C,$A$2,'[6]白单流水  导入新模板'!$AF:$AF,$C$290,'[6]白单流水  导入新模板'!$AB:$AB,LEFT(LEFT(Q$3,4),4),'[6]白单流水  导入新模板'!$K:$K,$C307)</f>
        <v>0</v>
      </c>
      <c r="R307" s="48">
        <f>SUMIFS('[6]白单流水  导入新模板'!$S:$S,'[6]白单流水  导入新模板'!$C:$C,$A$2,'[6]白单流水  导入新模板'!$AF:$AF,$C$290,'[6]白单流水  导入新模板'!$AB:$AB,LEFT(LEFT(R$3,4),4),'[6]白单流水  导入新模板'!$K:$K,$C307)</f>
        <v>0</v>
      </c>
      <c r="S307" s="48">
        <f>SUMIFS('[6]白单流水  导入新模板'!$S:$S,'[6]白单流水  导入新模板'!$C:$C,$A$2,'[6]白单流水  导入新模板'!$AF:$AF,$C$290,'[6]白单流水  导入新模板'!$AB:$AB,LEFT(LEFT(S$3,4),4),'[6]白单流水  导入新模板'!$K:$K,$C307)</f>
        <v>0</v>
      </c>
      <c r="T307" s="48">
        <f>SUMIFS('[6]白单流水  导入新模板'!$S:$S,'[6]白单流水  导入新模板'!$C:$C,$A$2,'[6]白单流水  导入新模板'!$AF:$AF,$C$290,'[6]白单流水  导入新模板'!$AB:$AB,LEFT(LEFT(T$3,4),4),'[6]白单流水  导入新模板'!$K:$K,$C307)</f>
        <v>0</v>
      </c>
      <c r="U307" s="48">
        <f>SUMIFS('[6]白单流水  导入新模板'!$S:$S,'[6]白单流水  导入新模板'!$C:$C,$A$2,'[6]白单流水  导入新模板'!$AF:$AF,$C$290,'[6]白单流水  导入新模板'!$AB:$AB,LEFT(LEFT(U$3,4),4),'[6]白单流水  导入新模板'!$K:$K,$C307)</f>
        <v>0</v>
      </c>
      <c r="V307" s="48">
        <f>SUMIFS('[6]白单流水  导入新模板'!$S:$S,'[6]白单流水  导入新模板'!$C:$C,$A$2,'[6]白单流水  导入新模板'!$AF:$AF,$C$290,'[6]白单流水  导入新模板'!$AB:$AB,LEFT(LEFT(V$3,4),4),'[6]白单流水  导入新模板'!$K:$K,$C307)</f>
        <v>0</v>
      </c>
      <c r="W307" s="48">
        <f>SUMIFS('[6]白单流水  导入新模板'!$S:$S,'[6]白单流水  导入新模板'!$C:$C,$A$2,'[6]白单流水  导入新模板'!$AF:$AF,$C$290,'[6]白单流水  导入新模板'!$AB:$AB,LEFT(LEFT(W$3,4),4),'[6]白单流水  导入新模板'!$K:$K,$C307)</f>
        <v>0</v>
      </c>
      <c r="X307" s="48">
        <f>SUMIFS('[6]白单流水  导入新模板'!$S:$S,'[6]白单流水  导入新模板'!$C:$C,$A$2,'[6]白单流水  导入新模板'!$AF:$AF,$C$290,'[6]白单流水  导入新模板'!$AB:$AB,LEFT(LEFT(X$3,4),4),'[6]白单流水  导入新模板'!$K:$K,$C307)</f>
        <v>0</v>
      </c>
      <c r="Y307" s="48">
        <f>SUMIFS('[6]白单流水  导入新模板'!$S:$S,'[6]白单流水  导入新模板'!$C:$C,$A$2,'[6]白单流水  导入新模板'!$AF:$AF,$C$290,'[6]白单流水  导入新模板'!$AB:$AB,LEFT(LEFT(Y$3,4),4),'[6]白单流水  导入新模板'!$K:$K,$C307)</f>
        <v>0</v>
      </c>
      <c r="Z307" s="48">
        <f>SUMIFS('[6]白单流水  导入新模板'!$S:$S,'[6]白单流水  导入新模板'!$C:$C,$A$2,'[6]白单流水  导入新模板'!$AF:$AF,$C$290,'[6]白单流水  导入新模板'!$AB:$AB,LEFT(LEFT(Z$3,4),4),'[6]白单流水  导入新模板'!$K:$K,$C307)</f>
        <v>0</v>
      </c>
      <c r="AA307" s="48">
        <f>SUMIFS('[6]白单流水  导入新模板'!$S:$S,'[6]白单流水  导入新模板'!$C:$C,$A$2,'[6]白单流水  导入新模板'!$AF:$AF,$C$290,'[6]白单流水  导入新模板'!$AB:$AB,LEFT(LEFT(AA$3,4),4),'[6]白单流水  导入新模板'!$K:$K,$C307)</f>
        <v>0</v>
      </c>
      <c r="AB307" s="48">
        <f>SUMIFS('[6]白单流水  导入新模板'!$S:$S,'[6]白单流水  导入新模板'!$C:$C,$A$2,'[6]白单流水  导入新模板'!$AF:$AF,$C$290,'[6]白单流水  导入新模板'!$AB:$AB,LEFT(LEFT(AB$3,4),4),'[6]白单流水  导入新模板'!$K:$K,$C307)</f>
        <v>6125</v>
      </c>
      <c r="AC307" s="48">
        <f>SUMIFS('[6]白单流水  导入新模板'!$S:$S,'[6]白单流水  导入新模板'!$C:$C,$A$2,'[6]白单流水  导入新模板'!$AF:$AF,$C$290,'[6]白单流水  导入新模板'!$AB:$AB,LEFT(LEFT(AC$3,4),4),'[6]白单流水  导入新模板'!$K:$K,$C307)</f>
        <v>0</v>
      </c>
      <c r="AD307" s="52"/>
      <c r="AE307" s="53">
        <f>SUM(AH307:AS307)</f>
        <v>0</v>
      </c>
      <c r="AF307" s="54"/>
      <c r="AG307" s="55">
        <f>AD307-AE307-AF307</f>
        <v>0</v>
      </c>
      <c r="AH307" s="48">
        <f>SUMIFS('[6]白单流水  导入新模板'!$S:$S,'[6]白单流水  导入新模板'!$C:$C,$A$2,'[6]白单流水  导入新模板'!$AF:$AF,$C$290,'[6]白单流水  导入新模板'!$AA:$AA,AH$3,'[6]白单流水  导入新模板'!$K:$K,$C307)</f>
        <v>0</v>
      </c>
      <c r="AI307" s="48">
        <f>SUMIFS('[6]白单流水  导入新模板'!$S:$S,'[6]白单流水  导入新模板'!$C:$C,$A$2,'[6]白单流水  导入新模板'!$AF:$AF,$C$290,'[6]白单流水  导入新模板'!$AA:$AA,AI$3,'[6]白单流水  导入新模板'!$K:$K,$C307)</f>
        <v>0</v>
      </c>
      <c r="AJ307" s="48">
        <f>SUMIFS('[6]白单流水  导入新模板'!$S:$S,'[6]白单流水  导入新模板'!$C:$C,$A$2,'[6]白单流水  导入新模板'!$AF:$AF,$C$290,'[6]白单流水  导入新模板'!$AA:$AA,AJ$3,'[6]白单流水  导入新模板'!$K:$K,$C307)</f>
        <v>0</v>
      </c>
      <c r="AK307" s="48">
        <f>SUMIFS('[6]白单流水  导入新模板'!$S:$S,'[6]白单流水  导入新模板'!$C:$C,$A$2,'[6]白单流水  导入新模板'!$AF:$AF,$C$290,'[6]白单流水  导入新模板'!$AA:$AA,AK$3,'[6]白单流水  导入新模板'!$K:$K,$C307)</f>
        <v>0</v>
      </c>
      <c r="AL307" s="48">
        <f>SUMIFS('[6]白单流水  导入新模板'!$S:$S,'[6]白单流水  导入新模板'!$C:$C,$A$2,'[6]白单流水  导入新模板'!$AF:$AF,$C$290,'[6]白单流水  导入新模板'!$AA:$AA,AL$3,'[6]白单流水  导入新模板'!$K:$K,$C307)</f>
        <v>0</v>
      </c>
      <c r="AM307" s="48">
        <f>SUMIFS('[6]白单流水  导入新模板'!$S:$S,'[6]白单流水  导入新模板'!$C:$C,$A$2,'[6]白单流水  导入新模板'!$AF:$AF,$C$290,'[6]白单流水  导入新模板'!$AA:$AA,AM$3,'[6]白单流水  导入新模板'!$K:$K,$C307)</f>
        <v>0</v>
      </c>
      <c r="AN307" s="48">
        <f>SUMIFS('[6]白单流水  导入新模板'!$S:$S,'[6]白单流水  导入新模板'!$C:$C,$A$2,'[6]白单流水  导入新模板'!$AF:$AF,$C$290,'[6]白单流水  导入新模板'!$AA:$AA,AN$3,'[6]白单流水  导入新模板'!$K:$K,$C307)</f>
        <v>0</v>
      </c>
      <c r="AO307" s="48">
        <f>SUMIFS('[6]白单流水  导入新模板'!$S:$S,'[6]白单流水  导入新模板'!$C:$C,$A$2,'[6]白单流水  导入新模板'!$AF:$AF,$C$290,'[6]白单流水  导入新模板'!$AA:$AA,AO$3,'[6]白单流水  导入新模板'!$K:$K,$C307)</f>
        <v>0</v>
      </c>
      <c r="AP307" s="48">
        <f>SUMIFS('[6]白单流水  导入新模板'!$S:$S,'[6]白单流水  导入新模板'!$C:$C,$A$2,'[6]白单流水  导入新模板'!$AF:$AF,$C$290,'[6]白单流水  导入新模板'!$AA:$AA,AP$3,'[6]白单流水  导入新模板'!$K:$K,$C307)</f>
        <v>0</v>
      </c>
      <c r="AQ307" s="48">
        <f>SUMIFS('[6]白单流水  导入新模板'!$S:$S,'[6]白单流水  导入新模板'!$C:$C,$A$2,'[6]白单流水  导入新模板'!$AF:$AF,$C$290,'[6]白单流水  导入新模板'!$AA:$AA,AQ$3,'[6]白单流水  导入新模板'!$K:$K,$C307)</f>
        <v>0</v>
      </c>
      <c r="AR307" s="48">
        <f>SUMIFS('[6]白单流水  导入新模板'!$S:$S,'[6]白单流水  导入新模板'!$C:$C,$A$2,'[6]白单流水  导入新模板'!$AF:$AF,$C$290,'[6]白单流水  导入新模板'!$AA:$AA,AR$3,'[6]白单流水  导入新模板'!$K:$K,$C307)</f>
        <v>0</v>
      </c>
      <c r="AS307" s="48">
        <f>SUMIFS('[6]白单流水  导入新模板'!$S:$S,'[6]白单流水  导入新模板'!$C:$C,$A$2,'[6]白单流水  导入新模板'!$AF:$AF,$C$290,'[6]白单流水  导入新模板'!$AA:$AA,AS$3,'[6]白单流水  导入新模板'!$K:$K,$C307)</f>
        <v>0</v>
      </c>
      <c r="AT307" s="56"/>
    </row>
    <row r="308" ht="15.6" spans="1:47">
      <c r="A308" s="73"/>
      <c r="B308" s="62"/>
      <c r="C308" s="65" t="s">
        <v>75</v>
      </c>
      <c r="D308" s="66"/>
      <c r="E308" s="66"/>
      <c r="F308" s="67"/>
      <c r="G308" s="68"/>
      <c r="H308" s="68"/>
      <c r="I308" s="51">
        <f t="array" ref="I308">SUMPRODUCT(('[6]白单流水  导入新模板'!$C:$C=$A$2)*('[6]白单流水  导入新模板'!$AF:$AF=LEFT(LEFT($C$290,3),5))*('[6]白单流水  导入新模板'!$K:$K="代收")*(ISNUMBER(FIND(LEFT($C308,4),'[6]白单流水  导入新模板'!$M:$M,1))),'[6]白单流水  导入新模板'!$S:$S)</f>
        <v>0</v>
      </c>
      <c r="J308" s="68"/>
      <c r="K308" s="66"/>
      <c r="L308" s="48">
        <f>SUMIFS('[6]白单流水  导入新模板'!$S:$S,'[6]白单流水  导入新模板'!$C:$C,$A$2,'[6]白单流水  导入新模板'!$AF:$AF,$C$290,'[6]白单流水  导入新模板'!$AB:$AB,LEFT(LEFT(L$3,4),4),'[6]白单流水  导入新模板'!$K:$K,$C308)</f>
        <v>0</v>
      </c>
      <c r="M308" s="48">
        <f>SUMIFS('[6]白单流水  导入新模板'!$S:$S,'[6]白单流水  导入新模板'!$C:$C,$A$2,'[6]白单流水  导入新模板'!$AF:$AF,$C$290,'[6]白单流水  导入新模板'!$AB:$AB,LEFT(LEFT(M$3,4),4),'[6]白单流水  导入新模板'!$K:$K,$C308)</f>
        <v>0</v>
      </c>
      <c r="N308" s="48">
        <f>SUMIFS('[6]白单流水  导入新模板'!$S:$S,'[6]白单流水  导入新模板'!$C:$C,$A$2,'[6]白单流水  导入新模板'!$AF:$AF,$C$290,'[6]白单流水  导入新模板'!$AB:$AB,LEFT(LEFT(N$3,4),4),'[6]白单流水  导入新模板'!$K:$K,$C308)</f>
        <v>0</v>
      </c>
      <c r="O308" s="48">
        <f>SUMIFS('[6]白单流水  导入新模板'!$S:$S,'[6]白单流水  导入新模板'!$C:$C,$A$2,'[6]白单流水  导入新模板'!$AF:$AF,$C$290,'[6]白单流水  导入新模板'!$AB:$AB,LEFT(LEFT(O$3,4),4),'[6]白单流水  导入新模板'!$K:$K,$C308)</f>
        <v>0</v>
      </c>
      <c r="P308" s="48">
        <f>SUMIFS('[6]白单流水  导入新模板'!$S:$S,'[6]白单流水  导入新模板'!$C:$C,$A$2,'[6]白单流水  导入新模板'!$AF:$AF,$C$290,'[6]白单流水  导入新模板'!$AB:$AB,LEFT(LEFT(P$3,4),4),'[6]白单流水  导入新模板'!$K:$K,$C308)</f>
        <v>0</v>
      </c>
      <c r="Q308" s="48">
        <f>SUMIFS('[6]白单流水  导入新模板'!$S:$S,'[6]白单流水  导入新模板'!$C:$C,$A$2,'[6]白单流水  导入新模板'!$AF:$AF,$C$290,'[6]白单流水  导入新模板'!$AB:$AB,LEFT(LEFT(Q$3,4),4),'[6]白单流水  导入新模板'!$K:$K,$C308)</f>
        <v>0</v>
      </c>
      <c r="R308" s="48">
        <f>SUMIFS('[6]白单流水  导入新模板'!$S:$S,'[6]白单流水  导入新模板'!$C:$C,$A$2,'[6]白单流水  导入新模板'!$AF:$AF,$C$290,'[6]白单流水  导入新模板'!$AB:$AB,LEFT(LEFT(R$3,4),4),'[6]白单流水  导入新模板'!$K:$K,$C308)</f>
        <v>0</v>
      </c>
      <c r="S308" s="48">
        <f>SUMIFS('[6]白单流水  导入新模板'!$S:$S,'[6]白单流水  导入新模板'!$C:$C,$A$2,'[6]白单流水  导入新模板'!$AF:$AF,$C$290,'[6]白单流水  导入新模板'!$AB:$AB,LEFT(LEFT(S$3,4),4),'[6]白单流水  导入新模板'!$K:$K,$C308)</f>
        <v>0</v>
      </c>
      <c r="T308" s="48">
        <f>SUMIFS('[6]白单流水  导入新模板'!$S:$S,'[6]白单流水  导入新模板'!$C:$C,$A$2,'[6]白单流水  导入新模板'!$AF:$AF,$C$290,'[6]白单流水  导入新模板'!$AB:$AB,LEFT(LEFT(T$3,4),4),'[6]白单流水  导入新模板'!$K:$K,$C308)</f>
        <v>0</v>
      </c>
      <c r="U308" s="48">
        <f>SUMIFS('[6]白单流水  导入新模板'!$S:$S,'[6]白单流水  导入新模板'!$C:$C,$A$2,'[6]白单流水  导入新模板'!$AF:$AF,$C$290,'[6]白单流水  导入新模板'!$AB:$AB,LEFT(LEFT(U$3,4),4),'[6]白单流水  导入新模板'!$K:$K,$C308)</f>
        <v>0</v>
      </c>
      <c r="V308" s="48">
        <f>SUMIFS('[6]白单流水  导入新模板'!$S:$S,'[6]白单流水  导入新模板'!$C:$C,$A$2,'[6]白单流水  导入新模板'!$AF:$AF,$C$290,'[6]白单流水  导入新模板'!$AB:$AB,LEFT(LEFT(V$3,4),4),'[6]白单流水  导入新模板'!$K:$K,$C308)</f>
        <v>0</v>
      </c>
      <c r="W308" s="48">
        <f>SUMIFS('[6]白单流水  导入新模板'!$S:$S,'[6]白单流水  导入新模板'!$C:$C,$A$2,'[6]白单流水  导入新模板'!$AF:$AF,$C$290,'[6]白单流水  导入新模板'!$AB:$AB,LEFT(LEFT(W$3,4),4),'[6]白单流水  导入新模板'!$K:$K,$C308)</f>
        <v>0</v>
      </c>
      <c r="X308" s="48">
        <f>SUMIFS('[6]白单流水  导入新模板'!$S:$S,'[6]白单流水  导入新模板'!$C:$C,$A$2,'[6]白单流水  导入新模板'!$AF:$AF,$C$290,'[6]白单流水  导入新模板'!$AB:$AB,LEFT(LEFT(X$3,4),4),'[6]白单流水  导入新模板'!$K:$K,$C308)</f>
        <v>0</v>
      </c>
      <c r="Y308" s="48">
        <f>SUMIFS('[6]白单流水  导入新模板'!$S:$S,'[6]白单流水  导入新模板'!$C:$C,$A$2,'[6]白单流水  导入新模板'!$AF:$AF,$C$290,'[6]白单流水  导入新模板'!$AB:$AB,LEFT(LEFT(Y$3,4),4),'[6]白单流水  导入新模板'!$K:$K,$C308)</f>
        <v>0</v>
      </c>
      <c r="Z308" s="48">
        <f>SUMIFS('[6]白单流水  导入新模板'!$S:$S,'[6]白单流水  导入新模板'!$C:$C,$A$2,'[6]白单流水  导入新模板'!$AF:$AF,$C$290,'[6]白单流水  导入新模板'!$AB:$AB,LEFT(LEFT(Z$3,4),4),'[6]白单流水  导入新模板'!$K:$K,$C308)</f>
        <v>0</v>
      </c>
      <c r="AA308" s="48">
        <f>SUMIFS('[6]白单流水  导入新模板'!$S:$S,'[6]白单流水  导入新模板'!$C:$C,$A$2,'[6]白单流水  导入新模板'!$AF:$AF,$C$290,'[6]白单流水  导入新模板'!$AB:$AB,LEFT(LEFT(AA$3,4),4),'[6]白单流水  导入新模板'!$K:$K,$C308)</f>
        <v>0</v>
      </c>
      <c r="AB308" s="48">
        <f>SUMIFS('[6]白单流水  导入新模板'!$S:$S,'[6]白单流水  导入新模板'!$C:$C,$A$2,'[6]白单流水  导入新模板'!$AF:$AF,$C$290,'[6]白单流水  导入新模板'!$AB:$AB,LEFT(LEFT(AB$3,4),4),'[6]白单流水  导入新模板'!$K:$K,$C308)</f>
        <v>4375</v>
      </c>
      <c r="AC308" s="48">
        <f>SUMIFS('[6]白单流水  导入新模板'!$S:$S,'[6]白单流水  导入新模板'!$C:$C,$A$2,'[6]白单流水  导入新模板'!$AF:$AF,$C$290,'[6]白单流水  导入新模板'!$AB:$AB,LEFT(LEFT(AC$3,4),4),'[6]白单流水  导入新模板'!$K:$K,$C308)</f>
        <v>3820</v>
      </c>
      <c r="AD308" s="74"/>
      <c r="AE308" s="53">
        <f>SUM(AH308:AS308)</f>
        <v>0</v>
      </c>
      <c r="AF308" s="54"/>
      <c r="AG308" s="55">
        <f>AD308-AE308-AF308</f>
        <v>0</v>
      </c>
      <c r="AH308" s="48">
        <f>SUMIFS('[6]白单流水  导入新模板'!$S:$S,'[6]白单流水  导入新模板'!$C:$C,$A$2,'[6]白单流水  导入新模板'!$AF:$AF,$C$290,'[6]白单流水  导入新模板'!$AA:$AA,AH$3,'[6]白单流水  导入新模板'!$K:$K,$C308)</f>
        <v>0</v>
      </c>
      <c r="AI308" s="48">
        <f>SUMIFS('[6]白单流水  导入新模板'!$S:$S,'[6]白单流水  导入新模板'!$C:$C,$A$2,'[6]白单流水  导入新模板'!$AF:$AF,$C$290,'[6]白单流水  导入新模板'!$AA:$AA,AI$3,'[6]白单流水  导入新模板'!$K:$K,$C308)</f>
        <v>0</v>
      </c>
      <c r="AJ308" s="48">
        <f>SUMIFS('[6]白单流水  导入新模板'!$S:$S,'[6]白单流水  导入新模板'!$C:$C,$A$2,'[6]白单流水  导入新模板'!$AF:$AF,$C$290,'[6]白单流水  导入新模板'!$AA:$AA,AJ$3,'[6]白单流水  导入新模板'!$K:$K,$C308)</f>
        <v>0</v>
      </c>
      <c r="AK308" s="48">
        <f>SUMIFS('[6]白单流水  导入新模板'!$S:$S,'[6]白单流水  导入新模板'!$C:$C,$A$2,'[6]白单流水  导入新模板'!$AF:$AF,$C$290,'[6]白单流水  导入新模板'!$AA:$AA,AK$3,'[6]白单流水  导入新模板'!$K:$K,$C308)</f>
        <v>0</v>
      </c>
      <c r="AL308" s="48">
        <f>SUMIFS('[6]白单流水  导入新模板'!$S:$S,'[6]白单流水  导入新模板'!$C:$C,$A$2,'[6]白单流水  导入新模板'!$AF:$AF,$C$290,'[6]白单流水  导入新模板'!$AA:$AA,AL$3,'[6]白单流水  导入新模板'!$K:$K,$C308)</f>
        <v>0</v>
      </c>
      <c r="AM308" s="48">
        <f>SUMIFS('[6]白单流水  导入新模板'!$S:$S,'[6]白单流水  导入新模板'!$C:$C,$A$2,'[6]白单流水  导入新模板'!$AF:$AF,$C$290,'[6]白单流水  导入新模板'!$AA:$AA,AM$3,'[6]白单流水  导入新模板'!$K:$K,$C308)</f>
        <v>0</v>
      </c>
      <c r="AN308" s="48">
        <f>SUMIFS('[6]白单流水  导入新模板'!$S:$S,'[6]白单流水  导入新模板'!$C:$C,$A$2,'[6]白单流水  导入新模板'!$AF:$AF,$C$290,'[6]白单流水  导入新模板'!$AA:$AA,AN$3,'[6]白单流水  导入新模板'!$K:$K,$C308)</f>
        <v>0</v>
      </c>
      <c r="AO308" s="48">
        <f>SUMIFS('[6]白单流水  导入新模板'!$S:$S,'[6]白单流水  导入新模板'!$C:$C,$A$2,'[6]白单流水  导入新模板'!$AF:$AF,$C$290,'[6]白单流水  导入新模板'!$AA:$AA,AO$3,'[6]白单流水  导入新模板'!$K:$K,$C308)</f>
        <v>0</v>
      </c>
      <c r="AP308" s="48">
        <f>SUMIFS('[6]白单流水  导入新模板'!$S:$S,'[6]白单流水  导入新模板'!$C:$C,$A$2,'[6]白单流水  导入新模板'!$AF:$AF,$C$290,'[6]白单流水  导入新模板'!$AA:$AA,AP$3,'[6]白单流水  导入新模板'!$K:$K,$C308)</f>
        <v>0</v>
      </c>
      <c r="AQ308" s="48">
        <f>SUMIFS('[6]白单流水  导入新模板'!$S:$S,'[6]白单流水  导入新模板'!$C:$C,$A$2,'[6]白单流水  导入新模板'!$AF:$AF,$C$290,'[6]白单流水  导入新模板'!$AA:$AA,AQ$3,'[6]白单流水  导入新模板'!$K:$K,$C308)</f>
        <v>0</v>
      </c>
      <c r="AR308" s="48">
        <f>SUMIFS('[6]白单流水  导入新模板'!$S:$S,'[6]白单流水  导入新模板'!$C:$C,$A$2,'[6]白单流水  导入新模板'!$AF:$AF,$C$290,'[6]白单流水  导入新模板'!$AA:$AA,AR$3,'[6]白单流水  导入新模板'!$K:$K,$C308)</f>
        <v>0</v>
      </c>
      <c r="AS308" s="48">
        <f>SUMIFS('[6]白单流水  导入新模板'!$S:$S,'[6]白单流水  导入新模板'!$C:$C,$A$2,'[6]白单流水  导入新模板'!$AF:$AF,$C$290,'[6]白单流水  导入新模板'!$AA:$AA,AS$3,'[6]白单流水  导入新模板'!$K:$K,$C308)</f>
        <v>0</v>
      </c>
      <c r="AT308" s="69"/>
    </row>
    <row r="309" ht="15.6" spans="1:47">
      <c r="A309" s="73"/>
      <c r="B309" s="62"/>
      <c r="C309" s="65" t="s">
        <v>29</v>
      </c>
      <c r="D309" s="66"/>
      <c r="E309" s="66"/>
      <c r="F309" s="67"/>
      <c r="G309" s="68"/>
      <c r="H309" s="68"/>
      <c r="I309" s="51">
        <f t="array" ref="I309">SUMPRODUCT(('[6]白单流水  导入新模板'!$C:$C=$A$2)*('[6]白单流水  导入新模板'!$AF:$AF=LEFT(LEFT($C$290,3),5))*('[6]白单流水  导入新模板'!$K:$K="代收")*(ISNUMBER(FIND(LEFT($C309,4),'[6]白单流水  导入新模板'!$M:$M,1))),'[6]白单流水  导入新模板'!$S:$S)</f>
        <v>0</v>
      </c>
      <c r="J309" s="68"/>
      <c r="K309" s="66"/>
      <c r="L309" s="48">
        <f>SUMIFS('[6]白单流水  导入新模板'!$S:$S,'[6]白单流水  导入新模板'!$C:$C,$A$2,'[6]白单流水  导入新模板'!$AF:$AF,$C$290,'[6]白单流水  导入新模板'!$AB:$AB,LEFT(LEFT(L$3,4),4),'[6]白单流水  导入新模板'!$K:$K,$C309)</f>
        <v>0</v>
      </c>
      <c r="M309" s="48">
        <f>SUMIFS('[6]白单流水  导入新模板'!$S:$S,'[6]白单流水  导入新模板'!$C:$C,$A$2,'[6]白单流水  导入新模板'!$AF:$AF,$C$290,'[6]白单流水  导入新模板'!$AB:$AB,LEFT(LEFT(M$3,4),4),'[6]白单流水  导入新模板'!$K:$K,$C309)</f>
        <v>0</v>
      </c>
      <c r="N309" s="48">
        <f>SUMIFS('[6]白单流水  导入新模板'!$S:$S,'[6]白单流水  导入新模板'!$C:$C,$A$2,'[6]白单流水  导入新模板'!$AF:$AF,$C$290,'[6]白单流水  导入新模板'!$AB:$AB,LEFT(LEFT(N$3,4),4),'[6]白单流水  导入新模板'!$K:$K,$C309)</f>
        <v>0</v>
      </c>
      <c r="O309" s="48">
        <f>SUMIFS('[6]白单流水  导入新模板'!$S:$S,'[6]白单流水  导入新模板'!$C:$C,$A$2,'[6]白单流水  导入新模板'!$AF:$AF,$C$290,'[6]白单流水  导入新模板'!$AB:$AB,LEFT(LEFT(O$3,4),4),'[6]白单流水  导入新模板'!$K:$K,$C309)</f>
        <v>0</v>
      </c>
      <c r="P309" s="48">
        <f>SUMIFS('[6]白单流水  导入新模板'!$S:$S,'[6]白单流水  导入新模板'!$C:$C,$A$2,'[6]白单流水  导入新模板'!$AF:$AF,$C$290,'[6]白单流水  导入新模板'!$AB:$AB,LEFT(LEFT(P$3,4),4),'[6]白单流水  导入新模板'!$K:$K,$C309)</f>
        <v>0</v>
      </c>
      <c r="Q309" s="48">
        <f>SUMIFS('[6]白单流水  导入新模板'!$S:$S,'[6]白单流水  导入新模板'!$C:$C,$A$2,'[6]白单流水  导入新模板'!$AF:$AF,$C$290,'[6]白单流水  导入新模板'!$AB:$AB,LEFT(LEFT(Q$3,4),4),'[6]白单流水  导入新模板'!$K:$K,$C309)</f>
        <v>0</v>
      </c>
      <c r="R309" s="48">
        <f>SUMIFS('[6]白单流水  导入新模板'!$S:$S,'[6]白单流水  导入新模板'!$C:$C,$A$2,'[6]白单流水  导入新模板'!$AF:$AF,$C$290,'[6]白单流水  导入新模板'!$AB:$AB,LEFT(LEFT(R$3,4),4),'[6]白单流水  导入新模板'!$K:$K,$C309)</f>
        <v>0</v>
      </c>
      <c r="S309" s="48">
        <f>SUMIFS('[6]白单流水  导入新模板'!$S:$S,'[6]白单流水  导入新模板'!$C:$C,$A$2,'[6]白单流水  导入新模板'!$AF:$AF,$C$290,'[6]白单流水  导入新模板'!$AB:$AB,LEFT(LEFT(S$3,4),4),'[6]白单流水  导入新模板'!$K:$K,$C309)</f>
        <v>0</v>
      </c>
      <c r="T309" s="48">
        <f>SUMIFS('[6]白单流水  导入新模板'!$S:$S,'[6]白单流水  导入新模板'!$C:$C,$A$2,'[6]白单流水  导入新模板'!$AF:$AF,$C$290,'[6]白单流水  导入新模板'!$AB:$AB,LEFT(LEFT(T$3,4),4),'[6]白单流水  导入新模板'!$K:$K,$C309)</f>
        <v>0</v>
      </c>
      <c r="U309" s="48">
        <f>SUMIFS('[6]白单流水  导入新模板'!$S:$S,'[6]白单流水  导入新模板'!$C:$C,$A$2,'[6]白单流水  导入新模板'!$AF:$AF,$C$290,'[6]白单流水  导入新模板'!$AB:$AB,LEFT(LEFT(U$3,4),4),'[6]白单流水  导入新模板'!$K:$K,$C309)</f>
        <v>0</v>
      </c>
      <c r="V309" s="48">
        <f>SUMIFS('[6]白单流水  导入新模板'!$S:$S,'[6]白单流水  导入新模板'!$C:$C,$A$2,'[6]白单流水  导入新模板'!$AF:$AF,$C$290,'[6]白单流水  导入新模板'!$AB:$AB,LEFT(LEFT(V$3,4),4),'[6]白单流水  导入新模板'!$K:$K,$C309)</f>
        <v>0</v>
      </c>
      <c r="W309" s="48">
        <f>SUMIFS('[6]白单流水  导入新模板'!$S:$S,'[6]白单流水  导入新模板'!$C:$C,$A$2,'[6]白单流水  导入新模板'!$AF:$AF,$C$290,'[6]白单流水  导入新模板'!$AB:$AB,LEFT(LEFT(W$3,4),4),'[6]白单流水  导入新模板'!$K:$K,$C309)</f>
        <v>0</v>
      </c>
      <c r="X309" s="48">
        <f>SUMIFS('[6]白单流水  导入新模板'!$S:$S,'[6]白单流水  导入新模板'!$C:$C,$A$2,'[6]白单流水  导入新模板'!$AF:$AF,$C$290,'[6]白单流水  导入新模板'!$AB:$AB,LEFT(LEFT(X$3,4),4),'[6]白单流水  导入新模板'!$K:$K,$C309)</f>
        <v>0</v>
      </c>
      <c r="Y309" s="48">
        <f>SUMIFS('[6]白单流水  导入新模板'!$S:$S,'[6]白单流水  导入新模板'!$C:$C,$A$2,'[6]白单流水  导入新模板'!$AF:$AF,$C$290,'[6]白单流水  导入新模板'!$AB:$AB,LEFT(LEFT(Y$3,4),4),'[6]白单流水  导入新模板'!$K:$K,$C309)</f>
        <v>0</v>
      </c>
      <c r="Z309" s="48">
        <f>SUMIFS('[6]白单流水  导入新模板'!$S:$S,'[6]白单流水  导入新模板'!$C:$C,$A$2,'[6]白单流水  导入新模板'!$AF:$AF,$C$290,'[6]白单流水  导入新模板'!$AB:$AB,LEFT(LEFT(Z$3,4),4),'[6]白单流水  导入新模板'!$K:$K,$C309)</f>
        <v>0</v>
      </c>
      <c r="AA309" s="48">
        <f>SUMIFS('[6]白单流水  导入新模板'!$S:$S,'[6]白单流水  导入新模板'!$C:$C,$A$2,'[6]白单流水  导入新模板'!$AF:$AF,$C$290,'[6]白单流水  导入新模板'!$AB:$AB,LEFT(LEFT(AA$3,4),4),'[6]白单流水  导入新模板'!$K:$K,$C309)</f>
        <v>0</v>
      </c>
      <c r="AB309" s="48">
        <f>SUMIFS('[6]白单流水  导入新模板'!$S:$S,'[6]白单流水  导入新模板'!$C:$C,$A$2,'[6]白单流水  导入新模板'!$AF:$AF,$C$290,'[6]白单流水  导入新模板'!$AB:$AB,LEFT(LEFT(AB$3,4),4),'[6]白单流水  导入新模板'!$K:$K,$C309)</f>
        <v>0</v>
      </c>
      <c r="AC309" s="48">
        <f>SUMIFS('[6]白单流水  导入新模板'!$S:$S,'[6]白单流水  导入新模板'!$C:$C,$A$2,'[6]白单流水  导入新模板'!$AF:$AF,$C$290,'[6]白单流水  导入新模板'!$AB:$AB,LEFT(LEFT(AC$3,4),4),'[6]白单流水  导入新模板'!$K:$K,$C309)</f>
        <v>1000</v>
      </c>
      <c r="AD309" s="74"/>
      <c r="AE309" s="53">
        <f>SUM(AH309:AS309)</f>
        <v>1250</v>
      </c>
      <c r="AF309" s="54"/>
      <c r="AG309" s="55">
        <f>AD309-AE309-AF309</f>
        <v>-1250</v>
      </c>
      <c r="AH309" s="48">
        <f>SUMIFS('[6]白单流水  导入新模板'!$S:$S,'[6]白单流水  导入新模板'!$C:$C,$A$2,'[6]白单流水  导入新模板'!$AF:$AF,$C$290,'[6]白单流水  导入新模板'!$AA:$AA,AH$3,'[6]白单流水  导入新模板'!$K:$K,$C309)</f>
        <v>0</v>
      </c>
      <c r="AI309" s="48">
        <f>SUMIFS('[6]白单流水  导入新模板'!$S:$S,'[6]白单流水  导入新模板'!$C:$C,$A$2,'[6]白单流水  导入新模板'!$AF:$AF,$C$290,'[6]白单流水  导入新模板'!$AA:$AA,AI$3,'[6]白单流水  导入新模板'!$K:$K,$C309)</f>
        <v>0</v>
      </c>
      <c r="AJ309" s="48">
        <f>SUMIFS('[6]白单流水  导入新模板'!$S:$S,'[6]白单流水  导入新模板'!$C:$C,$A$2,'[6]白单流水  导入新模板'!$AF:$AF,$C$290,'[6]白单流水  导入新模板'!$AA:$AA,AJ$3,'[6]白单流水  导入新模板'!$K:$K,$C309)</f>
        <v>0</v>
      </c>
      <c r="AK309" s="48">
        <f>SUMIFS('[6]白单流水  导入新模板'!$S:$S,'[6]白单流水  导入新模板'!$C:$C,$A$2,'[6]白单流水  导入新模板'!$AF:$AF,$C$290,'[6]白单流水  导入新模板'!$AA:$AA,AK$3,'[6]白单流水  导入新模板'!$K:$K,$C309)</f>
        <v>0</v>
      </c>
      <c r="AL309" s="48">
        <f>SUMIFS('[6]白单流水  导入新模板'!$S:$S,'[6]白单流水  导入新模板'!$C:$C,$A$2,'[6]白单流水  导入新模板'!$AF:$AF,$C$290,'[6]白单流水  导入新模板'!$AA:$AA,AL$3,'[6]白单流水  导入新模板'!$K:$K,$C309)</f>
        <v>0</v>
      </c>
      <c r="AM309" s="48">
        <f>SUMIFS('[6]白单流水  导入新模板'!$S:$S,'[6]白单流水  导入新模板'!$C:$C,$A$2,'[6]白单流水  导入新模板'!$AF:$AF,$C$290,'[6]白单流水  导入新模板'!$AA:$AA,AM$3,'[6]白单流水  导入新模板'!$K:$K,$C309)</f>
        <v>0</v>
      </c>
      <c r="AN309" s="48">
        <f>SUMIFS('[6]白单流水  导入新模板'!$S:$S,'[6]白单流水  导入新模板'!$C:$C,$A$2,'[6]白单流水  导入新模板'!$AF:$AF,$C$290,'[6]白单流水  导入新模板'!$AA:$AA,AN$3,'[6]白单流水  导入新模板'!$K:$K,$C309)</f>
        <v>0</v>
      </c>
      <c r="AO309" s="48">
        <f>SUMIFS('[6]白单流水  导入新模板'!$S:$S,'[6]白单流水  导入新模板'!$C:$C,$A$2,'[6]白单流水  导入新模板'!$AF:$AF,$C$290,'[6]白单流水  导入新模板'!$AA:$AA,AO$3,'[6]白单流水  导入新模板'!$K:$K,$C309)</f>
        <v>0</v>
      </c>
      <c r="AP309" s="48">
        <f>SUMIFS('[6]白单流水  导入新模板'!$S:$S,'[6]白单流水  导入新模板'!$C:$C,$A$2,'[6]白单流水  导入新模板'!$AF:$AF,$C$290,'[6]白单流水  导入新模板'!$AA:$AA,AP$3,'[6]白单流水  导入新模板'!$K:$K,$C309)</f>
        <v>1250</v>
      </c>
      <c r="AQ309" s="48">
        <f>SUMIFS('[6]白单流水  导入新模板'!$S:$S,'[6]白单流水  导入新模板'!$C:$C,$A$2,'[6]白单流水  导入新模板'!$AF:$AF,$C$290,'[6]白单流水  导入新模板'!$AA:$AA,AQ$3,'[6]白单流水  导入新模板'!$K:$K,$C309)</f>
        <v>0</v>
      </c>
      <c r="AR309" s="48">
        <f>SUMIFS('[6]白单流水  导入新模板'!$S:$S,'[6]白单流水  导入新模板'!$C:$C,$A$2,'[6]白单流水  导入新模板'!$AF:$AF,$C$290,'[6]白单流水  导入新模板'!$AA:$AA,AR$3,'[6]白单流水  导入新模板'!$K:$K,$C309)</f>
        <v>0</v>
      </c>
      <c r="AS309" s="48">
        <f>SUMIFS('[6]白单流水  导入新模板'!$S:$S,'[6]白单流水  导入新模板'!$C:$C,$A$2,'[6]白单流水  导入新模板'!$AF:$AF,$C$290,'[6]白单流水  导入新模板'!$AA:$AA,AS$3,'[6]白单流水  导入新模板'!$K:$K,$C309)</f>
        <v>0</v>
      </c>
      <c r="AT309" s="69"/>
    </row>
    <row r="310" ht="15.6" spans="1:47">
      <c r="A310" s="73"/>
      <c r="B310" s="62"/>
      <c r="C310" s="65" t="s">
        <v>76</v>
      </c>
      <c r="D310" s="66"/>
      <c r="E310" s="66"/>
      <c r="F310" s="67"/>
      <c r="G310" s="68"/>
      <c r="H310" s="68"/>
      <c r="I310" s="51">
        <f t="array" ref="I310">SUMPRODUCT(('[6]白单流水  导入新模板'!$C:$C=$A$2)*('[6]白单流水  导入新模板'!$AF:$AF=LEFT(LEFT($C$290,3),5))*('[6]白单流水  导入新模板'!$K:$K="代收")*(ISNUMBER(FIND(LEFT($C310,4),'[6]白单流水  导入新模板'!$M:$M,1))),'[6]白单流水  导入新模板'!$S:$S)</f>
        <v>0</v>
      </c>
      <c r="J310" s="68"/>
      <c r="K310" s="66"/>
      <c r="L310" s="48">
        <f>SUMIFS('[6]白单流水  导入新模板'!$S:$S,'[6]白单流水  导入新模板'!$C:$C,$A$2,'[6]白单流水  导入新模板'!$AF:$AF,$C$290,'[6]白单流水  导入新模板'!$AB:$AB,LEFT(LEFT(L$3,4),4),'[6]白单流水  导入新模板'!$K:$K,$C310)</f>
        <v>0</v>
      </c>
      <c r="M310" s="48">
        <f>SUMIFS('[6]白单流水  导入新模板'!$S:$S,'[6]白单流水  导入新模板'!$C:$C,$A$2,'[6]白单流水  导入新模板'!$AF:$AF,$C$290,'[6]白单流水  导入新模板'!$AB:$AB,LEFT(LEFT(M$3,4),4),'[6]白单流水  导入新模板'!$K:$K,$C310)</f>
        <v>0</v>
      </c>
      <c r="N310" s="48">
        <f>SUMIFS('[6]白单流水  导入新模板'!$S:$S,'[6]白单流水  导入新模板'!$C:$C,$A$2,'[6]白单流水  导入新模板'!$AF:$AF,$C$290,'[6]白单流水  导入新模板'!$AB:$AB,LEFT(LEFT(N$3,4),4),'[6]白单流水  导入新模板'!$K:$K,$C310)</f>
        <v>0</v>
      </c>
      <c r="O310" s="48">
        <f>SUMIFS('[6]白单流水  导入新模板'!$S:$S,'[6]白单流水  导入新模板'!$C:$C,$A$2,'[6]白单流水  导入新模板'!$AF:$AF,$C$290,'[6]白单流水  导入新模板'!$AB:$AB,LEFT(LEFT(O$3,4),4),'[6]白单流水  导入新模板'!$K:$K,$C310)</f>
        <v>0</v>
      </c>
      <c r="P310" s="48">
        <f>SUMIFS('[6]白单流水  导入新模板'!$S:$S,'[6]白单流水  导入新模板'!$C:$C,$A$2,'[6]白单流水  导入新模板'!$AF:$AF,$C$290,'[6]白单流水  导入新模板'!$AB:$AB,LEFT(LEFT(P$3,4),4),'[6]白单流水  导入新模板'!$K:$K,$C310)</f>
        <v>0</v>
      </c>
      <c r="Q310" s="48">
        <f>SUMIFS('[6]白单流水  导入新模板'!$S:$S,'[6]白单流水  导入新模板'!$C:$C,$A$2,'[6]白单流水  导入新模板'!$AF:$AF,$C$290,'[6]白单流水  导入新模板'!$AB:$AB,LEFT(LEFT(Q$3,4),4),'[6]白单流水  导入新模板'!$K:$K,$C310)</f>
        <v>0</v>
      </c>
      <c r="R310" s="48">
        <f>SUMIFS('[6]白单流水  导入新模板'!$S:$S,'[6]白单流水  导入新模板'!$C:$C,$A$2,'[6]白单流水  导入新模板'!$AF:$AF,$C$290,'[6]白单流水  导入新模板'!$AB:$AB,LEFT(LEFT(R$3,4),4),'[6]白单流水  导入新模板'!$K:$K,$C310)</f>
        <v>0</v>
      </c>
      <c r="S310" s="48">
        <f>SUMIFS('[6]白单流水  导入新模板'!$S:$S,'[6]白单流水  导入新模板'!$C:$C,$A$2,'[6]白单流水  导入新模板'!$AF:$AF,$C$290,'[6]白单流水  导入新模板'!$AB:$AB,LEFT(LEFT(S$3,4),4),'[6]白单流水  导入新模板'!$K:$K,$C310)</f>
        <v>0</v>
      </c>
      <c r="T310" s="48">
        <f>SUMIFS('[6]白单流水  导入新模板'!$S:$S,'[6]白单流水  导入新模板'!$C:$C,$A$2,'[6]白单流水  导入新模板'!$AF:$AF,$C$290,'[6]白单流水  导入新模板'!$AB:$AB,LEFT(LEFT(T$3,4),4),'[6]白单流水  导入新模板'!$K:$K,$C310)</f>
        <v>0</v>
      </c>
      <c r="U310" s="48">
        <f>SUMIFS('[6]白单流水  导入新模板'!$S:$S,'[6]白单流水  导入新模板'!$C:$C,$A$2,'[6]白单流水  导入新模板'!$AF:$AF,$C$290,'[6]白单流水  导入新模板'!$AB:$AB,LEFT(LEFT(U$3,4),4),'[6]白单流水  导入新模板'!$K:$K,$C310)</f>
        <v>0</v>
      </c>
      <c r="V310" s="48">
        <f>SUMIFS('[6]白单流水  导入新模板'!$S:$S,'[6]白单流水  导入新模板'!$C:$C,$A$2,'[6]白单流水  导入新模板'!$AF:$AF,$C$290,'[6]白单流水  导入新模板'!$AB:$AB,LEFT(LEFT(V$3,4),4),'[6]白单流水  导入新模板'!$K:$K,$C310)</f>
        <v>0</v>
      </c>
      <c r="W310" s="48">
        <f>SUMIFS('[6]白单流水  导入新模板'!$S:$S,'[6]白单流水  导入新模板'!$C:$C,$A$2,'[6]白单流水  导入新模板'!$AF:$AF,$C$290,'[6]白单流水  导入新模板'!$AB:$AB,LEFT(LEFT(W$3,4),4),'[6]白单流水  导入新模板'!$K:$K,$C310)</f>
        <v>0</v>
      </c>
      <c r="X310" s="48">
        <f>SUMIFS('[6]白单流水  导入新模板'!$S:$S,'[6]白单流水  导入新模板'!$C:$C,$A$2,'[6]白单流水  导入新模板'!$AF:$AF,$C$290,'[6]白单流水  导入新模板'!$AB:$AB,LEFT(LEFT(X$3,4),4),'[6]白单流水  导入新模板'!$K:$K,$C310)</f>
        <v>0</v>
      </c>
      <c r="Y310" s="48">
        <f>SUMIFS('[6]白单流水  导入新模板'!$S:$S,'[6]白单流水  导入新模板'!$C:$C,$A$2,'[6]白单流水  导入新模板'!$AF:$AF,$C$290,'[6]白单流水  导入新模板'!$AB:$AB,LEFT(LEFT(Y$3,4),4),'[6]白单流水  导入新模板'!$K:$K,$C310)</f>
        <v>0</v>
      </c>
      <c r="Z310" s="48">
        <f>SUMIFS('[6]白单流水  导入新模板'!$S:$S,'[6]白单流水  导入新模板'!$C:$C,$A$2,'[6]白单流水  导入新模板'!$AF:$AF,$C$290,'[6]白单流水  导入新模板'!$AB:$AB,LEFT(LEFT(Z$3,4),4),'[6]白单流水  导入新模板'!$K:$K,$C310)</f>
        <v>0</v>
      </c>
      <c r="AA310" s="48">
        <f>SUMIFS('[6]白单流水  导入新模板'!$S:$S,'[6]白单流水  导入新模板'!$C:$C,$A$2,'[6]白单流水  导入新模板'!$AF:$AF,$C$290,'[6]白单流水  导入新模板'!$AB:$AB,LEFT(LEFT(AA$3,4),4),'[6]白单流水  导入新模板'!$K:$K,$C310)</f>
        <v>0</v>
      </c>
      <c r="AB310" s="48">
        <f>SUMIFS('[6]白单流水  导入新模板'!$S:$S,'[6]白单流水  导入新模板'!$C:$C,$A$2,'[6]白单流水  导入新模板'!$AF:$AF,$C$290,'[6]白单流水  导入新模板'!$AB:$AB,LEFT(LEFT(AB$3,4),4),'[6]白单流水  导入新模板'!$K:$K,$C310)</f>
        <v>0</v>
      </c>
      <c r="AC310" s="48">
        <f>SUMIFS('[6]白单流水  导入新模板'!$S:$S,'[6]白单流水  导入新模板'!$C:$C,$A$2,'[6]白单流水  导入新模板'!$AF:$AF,$C$290,'[6]白单流水  导入新模板'!$AB:$AB,LEFT(LEFT(AC$3,4),4),'[6]白单流水  导入新模板'!$K:$K,$C310)</f>
        <v>0</v>
      </c>
      <c r="AD310" s="74"/>
      <c r="AE310" s="53">
        <f>SUM(AH310:AS310)</f>
        <v>1750</v>
      </c>
      <c r="AF310" s="54"/>
      <c r="AG310" s="55">
        <f>AD310-AE310-AF310</f>
        <v>-1750</v>
      </c>
      <c r="AH310" s="48">
        <f>SUMIFS('[6]白单流水  导入新模板'!$S:$S,'[6]白单流水  导入新模板'!$C:$C,$A$2,'[6]白单流水  导入新模板'!$AF:$AF,$C$290,'[6]白单流水  导入新模板'!$AA:$AA,AH$3,'[6]白单流水  导入新模板'!$K:$K,$C310)</f>
        <v>0</v>
      </c>
      <c r="AI310" s="48">
        <f>SUMIFS('[6]白单流水  导入新模板'!$S:$S,'[6]白单流水  导入新模板'!$C:$C,$A$2,'[6]白单流水  导入新模板'!$AF:$AF,$C$290,'[6]白单流水  导入新模板'!$AA:$AA,AI$3,'[6]白单流水  导入新模板'!$K:$K,$C310)</f>
        <v>0</v>
      </c>
      <c r="AJ310" s="48">
        <f>SUMIFS('[6]白单流水  导入新模板'!$S:$S,'[6]白单流水  导入新模板'!$C:$C,$A$2,'[6]白单流水  导入新模板'!$AF:$AF,$C$290,'[6]白单流水  导入新模板'!$AA:$AA,AJ$3,'[6]白单流水  导入新模板'!$K:$K,$C310)</f>
        <v>0</v>
      </c>
      <c r="AK310" s="48">
        <f>SUMIFS('[6]白单流水  导入新模板'!$S:$S,'[6]白单流水  导入新模板'!$C:$C,$A$2,'[6]白单流水  导入新模板'!$AF:$AF,$C$290,'[6]白单流水  导入新模板'!$AA:$AA,AK$3,'[6]白单流水  导入新模板'!$K:$K,$C310)</f>
        <v>0</v>
      </c>
      <c r="AL310" s="48">
        <f>SUMIFS('[6]白单流水  导入新模板'!$S:$S,'[6]白单流水  导入新模板'!$C:$C,$A$2,'[6]白单流水  导入新模板'!$AF:$AF,$C$290,'[6]白单流水  导入新模板'!$AA:$AA,AL$3,'[6]白单流水  导入新模板'!$K:$K,$C310)</f>
        <v>0</v>
      </c>
      <c r="AM310" s="48">
        <f>SUMIFS('[6]白单流水  导入新模板'!$S:$S,'[6]白单流水  导入新模板'!$C:$C,$A$2,'[6]白单流水  导入新模板'!$AF:$AF,$C$290,'[6]白单流水  导入新模板'!$AA:$AA,AM$3,'[6]白单流水  导入新模板'!$K:$K,$C310)</f>
        <v>0</v>
      </c>
      <c r="AN310" s="48">
        <f>SUMIFS('[6]白单流水  导入新模板'!$S:$S,'[6]白单流水  导入新模板'!$C:$C,$A$2,'[6]白单流水  导入新模板'!$AF:$AF,$C$290,'[6]白单流水  导入新模板'!$AA:$AA,AN$3,'[6]白单流水  导入新模板'!$K:$K,$C310)</f>
        <v>0</v>
      </c>
      <c r="AO310" s="48">
        <f>SUMIFS('[6]白单流水  导入新模板'!$S:$S,'[6]白单流水  导入新模板'!$C:$C,$A$2,'[6]白单流水  导入新模板'!$AF:$AF,$C$290,'[6]白单流水  导入新模板'!$AA:$AA,AO$3,'[6]白单流水  导入新模板'!$K:$K,$C310)</f>
        <v>0</v>
      </c>
      <c r="AP310" s="48">
        <f>SUMIFS('[6]白单流水  导入新模板'!$S:$S,'[6]白单流水  导入新模板'!$C:$C,$A$2,'[6]白单流水  导入新模板'!$AF:$AF,$C$290,'[6]白单流水  导入新模板'!$AA:$AA,AP$3,'[6]白单流水  导入新模板'!$K:$K,$C310)</f>
        <v>1750</v>
      </c>
      <c r="AQ310" s="48">
        <f>SUMIFS('[6]白单流水  导入新模板'!$S:$S,'[6]白单流水  导入新模板'!$C:$C,$A$2,'[6]白单流水  导入新模板'!$AF:$AF,$C$290,'[6]白单流水  导入新模板'!$AA:$AA,AQ$3,'[6]白单流水  导入新模板'!$K:$K,$C310)</f>
        <v>0</v>
      </c>
      <c r="AR310" s="48">
        <f>SUMIFS('[6]白单流水  导入新模板'!$S:$S,'[6]白单流水  导入新模板'!$C:$C,$A$2,'[6]白单流水  导入新模板'!$AF:$AF,$C$290,'[6]白单流水  导入新模板'!$AA:$AA,AR$3,'[6]白单流水  导入新模板'!$K:$K,$C310)</f>
        <v>0</v>
      </c>
      <c r="AS310" s="48">
        <f>SUMIFS('[6]白单流水  导入新模板'!$S:$S,'[6]白单流水  导入新模板'!$C:$C,$A$2,'[6]白单流水  导入新模板'!$AF:$AF,$C$290,'[6]白单流水  导入新模板'!$AA:$AA,AS$3,'[6]白单流水  导入新模板'!$K:$K,$C310)</f>
        <v>0</v>
      </c>
      <c r="AT310" s="69"/>
    </row>
    <row r="311" ht="15.6" spans="1:47">
      <c r="A311" s="73"/>
      <c r="B311" s="62"/>
      <c r="C311" s="65" t="s">
        <v>77</v>
      </c>
      <c r="D311" s="66"/>
      <c r="E311" s="66"/>
      <c r="F311" s="67"/>
      <c r="G311" s="68"/>
      <c r="H311" s="68"/>
      <c r="I311" s="51">
        <f t="array" ref="I311">SUMPRODUCT(('[6]白单流水  导入新模板'!$C:$C=$A$2)*('[6]白单流水  导入新模板'!$AF:$AF=LEFT(LEFT($C$290,3),5))*('[6]白单流水  导入新模板'!$K:$K="代收")*(ISNUMBER(FIND(LEFT($C311,4),'[6]白单流水  导入新模板'!$M:$M,1))),'[6]白单流水  导入新模板'!$S:$S)</f>
        <v>0</v>
      </c>
      <c r="J311" s="68"/>
      <c r="K311" s="66"/>
      <c r="L311" s="48">
        <f>SUMIFS('[6]白单流水  导入新模板'!$S:$S,'[6]白单流水  导入新模板'!$C:$C,$A$2,'[6]白单流水  导入新模板'!$AF:$AF,$C$290,'[6]白单流水  导入新模板'!$AB:$AB,LEFT(LEFT(L$3,4),4),'[6]白单流水  导入新模板'!$K:$K,$C311)</f>
        <v>0</v>
      </c>
      <c r="M311" s="48">
        <f>SUMIFS('[6]白单流水  导入新模板'!$S:$S,'[6]白单流水  导入新模板'!$C:$C,$A$2,'[6]白单流水  导入新模板'!$AF:$AF,$C$290,'[6]白单流水  导入新模板'!$AB:$AB,LEFT(LEFT(M$3,4),4),'[6]白单流水  导入新模板'!$K:$K,$C311)</f>
        <v>0</v>
      </c>
      <c r="N311" s="48">
        <f>SUMIFS('[6]白单流水  导入新模板'!$S:$S,'[6]白单流水  导入新模板'!$C:$C,$A$2,'[6]白单流水  导入新模板'!$AF:$AF,$C$290,'[6]白单流水  导入新模板'!$AB:$AB,LEFT(LEFT(N$3,4),4),'[6]白单流水  导入新模板'!$K:$K,$C311)</f>
        <v>0</v>
      </c>
      <c r="O311" s="48">
        <f>SUMIFS('[6]白单流水  导入新模板'!$S:$S,'[6]白单流水  导入新模板'!$C:$C,$A$2,'[6]白单流水  导入新模板'!$AF:$AF,$C$290,'[6]白单流水  导入新模板'!$AB:$AB,LEFT(LEFT(O$3,4),4),'[6]白单流水  导入新模板'!$K:$K,$C311)</f>
        <v>0</v>
      </c>
      <c r="P311" s="48">
        <f>SUMIFS('[6]白单流水  导入新模板'!$S:$S,'[6]白单流水  导入新模板'!$C:$C,$A$2,'[6]白单流水  导入新模板'!$AF:$AF,$C$290,'[6]白单流水  导入新模板'!$AB:$AB,LEFT(LEFT(P$3,4),4),'[6]白单流水  导入新模板'!$K:$K,$C311)</f>
        <v>0</v>
      </c>
      <c r="Q311" s="48">
        <f>SUMIFS('[6]白单流水  导入新模板'!$S:$S,'[6]白单流水  导入新模板'!$C:$C,$A$2,'[6]白单流水  导入新模板'!$AF:$AF,$C$290,'[6]白单流水  导入新模板'!$AB:$AB,LEFT(LEFT(Q$3,4),4),'[6]白单流水  导入新模板'!$K:$K,$C311)</f>
        <v>0</v>
      </c>
      <c r="R311" s="48">
        <f>SUMIFS('[6]白单流水  导入新模板'!$S:$S,'[6]白单流水  导入新模板'!$C:$C,$A$2,'[6]白单流水  导入新模板'!$AF:$AF,$C$290,'[6]白单流水  导入新模板'!$AB:$AB,LEFT(LEFT(R$3,4),4),'[6]白单流水  导入新模板'!$K:$K,$C311)</f>
        <v>0</v>
      </c>
      <c r="S311" s="48">
        <f>SUMIFS('[6]白单流水  导入新模板'!$S:$S,'[6]白单流水  导入新模板'!$C:$C,$A$2,'[6]白单流水  导入新模板'!$AF:$AF,$C$290,'[6]白单流水  导入新模板'!$AB:$AB,LEFT(LEFT(S$3,4),4),'[6]白单流水  导入新模板'!$K:$K,$C311)</f>
        <v>0</v>
      </c>
      <c r="T311" s="48">
        <f>SUMIFS('[6]白单流水  导入新模板'!$S:$S,'[6]白单流水  导入新模板'!$C:$C,$A$2,'[6]白单流水  导入新模板'!$AF:$AF,$C$290,'[6]白单流水  导入新模板'!$AB:$AB,LEFT(LEFT(T$3,4),4),'[6]白单流水  导入新模板'!$K:$K,$C311)</f>
        <v>0</v>
      </c>
      <c r="U311" s="48">
        <f>SUMIFS('[6]白单流水  导入新模板'!$S:$S,'[6]白单流水  导入新模板'!$C:$C,$A$2,'[6]白单流水  导入新模板'!$AF:$AF,$C$290,'[6]白单流水  导入新模板'!$AB:$AB,LEFT(LEFT(U$3,4),4),'[6]白单流水  导入新模板'!$K:$K,$C311)</f>
        <v>0</v>
      </c>
      <c r="V311" s="48">
        <f>SUMIFS('[6]白单流水  导入新模板'!$S:$S,'[6]白单流水  导入新模板'!$C:$C,$A$2,'[6]白单流水  导入新模板'!$AF:$AF,$C$290,'[6]白单流水  导入新模板'!$AB:$AB,LEFT(LEFT(V$3,4),4),'[6]白单流水  导入新模板'!$K:$K,$C311)</f>
        <v>0</v>
      </c>
      <c r="W311" s="48">
        <f>SUMIFS('[6]白单流水  导入新模板'!$S:$S,'[6]白单流水  导入新模板'!$C:$C,$A$2,'[6]白单流水  导入新模板'!$AF:$AF,$C$290,'[6]白单流水  导入新模板'!$AB:$AB,LEFT(LEFT(W$3,4),4),'[6]白单流水  导入新模板'!$K:$K,$C311)</f>
        <v>0</v>
      </c>
      <c r="X311" s="48">
        <f>SUMIFS('[6]白单流水  导入新模板'!$S:$S,'[6]白单流水  导入新模板'!$C:$C,$A$2,'[6]白单流水  导入新模板'!$AF:$AF,$C$290,'[6]白单流水  导入新模板'!$AB:$AB,LEFT(LEFT(X$3,4),4),'[6]白单流水  导入新模板'!$K:$K,$C311)</f>
        <v>0</v>
      </c>
      <c r="Y311" s="48">
        <f>SUMIFS('[6]白单流水  导入新模板'!$S:$S,'[6]白单流水  导入新模板'!$C:$C,$A$2,'[6]白单流水  导入新模板'!$AF:$AF,$C$290,'[6]白单流水  导入新模板'!$AB:$AB,LEFT(LEFT(Y$3,4),4),'[6]白单流水  导入新模板'!$K:$K,$C311)</f>
        <v>0</v>
      </c>
      <c r="Z311" s="48">
        <f>SUMIFS('[6]白单流水  导入新模板'!$S:$S,'[6]白单流水  导入新模板'!$C:$C,$A$2,'[6]白单流水  导入新模板'!$AF:$AF,$C$290,'[6]白单流水  导入新模板'!$AB:$AB,LEFT(LEFT(Z$3,4),4),'[6]白单流水  导入新模板'!$K:$K,$C311)</f>
        <v>0</v>
      </c>
      <c r="AA311" s="48">
        <f>SUMIFS('[6]白单流水  导入新模板'!$S:$S,'[6]白单流水  导入新模板'!$C:$C,$A$2,'[6]白单流水  导入新模板'!$AF:$AF,$C$290,'[6]白单流水  导入新模板'!$AB:$AB,LEFT(LEFT(AA$3,4),4),'[6]白单流水  导入新模板'!$K:$K,$C311)</f>
        <v>0</v>
      </c>
      <c r="AB311" s="48">
        <f>SUMIFS('[6]白单流水  导入新模板'!$S:$S,'[6]白单流水  导入新模板'!$C:$C,$A$2,'[6]白单流水  导入新模板'!$AF:$AF,$C$290,'[6]白单流水  导入新模板'!$AB:$AB,LEFT(LEFT(AB$3,4),4),'[6]白单流水  导入新模板'!$K:$K,$C311)</f>
        <v>0</v>
      </c>
      <c r="AC311" s="48">
        <f>SUMIFS('[6]白单流水  导入新模板'!$S:$S,'[6]白单流水  导入新模板'!$C:$C,$A$2,'[6]白单流水  导入新模板'!$AF:$AF,$C$290,'[6]白单流水  导入新模板'!$AB:$AB,LEFT(LEFT(AC$3,4),4),'[6]白单流水  导入新模板'!$K:$K,$C311)</f>
        <v>0</v>
      </c>
      <c r="AD311" s="74"/>
      <c r="AE311" s="53">
        <f>SUM(AH311:AS311)</f>
        <v>0</v>
      </c>
      <c r="AF311" s="54"/>
      <c r="AG311" s="55">
        <f>AD311-AE311-AF311</f>
        <v>0</v>
      </c>
      <c r="AH311" s="48">
        <f>SUMIFS('[6]白单流水  导入新模板'!$S:$S,'[6]白单流水  导入新模板'!$C:$C,$A$2,'[6]白单流水  导入新模板'!$AF:$AF,$C$290,'[6]白单流水  导入新模板'!$AA:$AA,AH$3,'[6]白单流水  导入新模板'!$K:$K,$C311)</f>
        <v>0</v>
      </c>
      <c r="AI311" s="48">
        <f>SUMIFS('[6]白单流水  导入新模板'!$S:$S,'[6]白单流水  导入新模板'!$C:$C,$A$2,'[6]白单流水  导入新模板'!$AF:$AF,$C$290,'[6]白单流水  导入新模板'!$AA:$AA,AI$3,'[6]白单流水  导入新模板'!$K:$K,$C311)</f>
        <v>0</v>
      </c>
      <c r="AJ311" s="48">
        <f>SUMIFS('[6]白单流水  导入新模板'!$S:$S,'[6]白单流水  导入新模板'!$C:$C,$A$2,'[6]白单流水  导入新模板'!$AF:$AF,$C$290,'[6]白单流水  导入新模板'!$AA:$AA,AJ$3,'[6]白单流水  导入新模板'!$K:$K,$C311)</f>
        <v>0</v>
      </c>
      <c r="AK311" s="48">
        <f>SUMIFS('[6]白单流水  导入新模板'!$S:$S,'[6]白单流水  导入新模板'!$C:$C,$A$2,'[6]白单流水  导入新模板'!$AF:$AF,$C$290,'[6]白单流水  导入新模板'!$AA:$AA,AK$3,'[6]白单流水  导入新模板'!$K:$K,$C311)</f>
        <v>0</v>
      </c>
      <c r="AL311" s="48">
        <f>SUMIFS('[6]白单流水  导入新模板'!$S:$S,'[6]白单流水  导入新模板'!$C:$C,$A$2,'[6]白单流水  导入新模板'!$AF:$AF,$C$290,'[6]白单流水  导入新模板'!$AA:$AA,AL$3,'[6]白单流水  导入新模板'!$K:$K,$C311)</f>
        <v>0</v>
      </c>
      <c r="AM311" s="48">
        <f>SUMIFS('[6]白单流水  导入新模板'!$S:$S,'[6]白单流水  导入新模板'!$C:$C,$A$2,'[6]白单流水  导入新模板'!$AF:$AF,$C$290,'[6]白单流水  导入新模板'!$AA:$AA,AM$3,'[6]白单流水  导入新模板'!$K:$K,$C311)</f>
        <v>0</v>
      </c>
      <c r="AN311" s="48">
        <f>SUMIFS('[6]白单流水  导入新模板'!$S:$S,'[6]白单流水  导入新模板'!$C:$C,$A$2,'[6]白单流水  导入新模板'!$AF:$AF,$C$290,'[6]白单流水  导入新模板'!$AA:$AA,AN$3,'[6]白单流水  导入新模板'!$K:$K,$C311)</f>
        <v>0</v>
      </c>
      <c r="AO311" s="48">
        <f>SUMIFS('[6]白单流水  导入新模板'!$S:$S,'[6]白单流水  导入新模板'!$C:$C,$A$2,'[6]白单流水  导入新模板'!$AF:$AF,$C$290,'[6]白单流水  导入新模板'!$AA:$AA,AO$3,'[6]白单流水  导入新模板'!$K:$K,$C311)</f>
        <v>0</v>
      </c>
      <c r="AP311" s="48">
        <f>SUMIFS('[6]白单流水  导入新模板'!$S:$S,'[6]白单流水  导入新模板'!$C:$C,$A$2,'[6]白单流水  导入新模板'!$AF:$AF,$C$290,'[6]白单流水  导入新模板'!$AA:$AA,AP$3,'[6]白单流水  导入新模板'!$K:$K,$C311)</f>
        <v>0</v>
      </c>
      <c r="AQ311" s="48">
        <f>SUMIFS('[6]白单流水  导入新模板'!$S:$S,'[6]白单流水  导入新模板'!$C:$C,$A$2,'[6]白单流水  导入新模板'!$AF:$AF,$C$290,'[6]白单流水  导入新模板'!$AA:$AA,AQ$3,'[6]白单流水  导入新模板'!$K:$K,$C311)</f>
        <v>0</v>
      </c>
      <c r="AR311" s="48">
        <f>SUMIFS('[6]白单流水  导入新模板'!$S:$S,'[6]白单流水  导入新模板'!$C:$C,$A$2,'[6]白单流水  导入新模板'!$AF:$AF,$C$290,'[6]白单流水  导入新模板'!$AA:$AA,AR$3,'[6]白单流水  导入新模板'!$K:$K,$C311)</f>
        <v>0</v>
      </c>
      <c r="AS311" s="48">
        <f>SUMIFS('[6]白单流水  导入新模板'!$S:$S,'[6]白单流水  导入新模板'!$C:$C,$A$2,'[6]白单流水  导入新模板'!$AF:$AF,$C$290,'[6]白单流水  导入新模板'!$AA:$AA,AS$3,'[6]白单流水  导入新模板'!$K:$K,$C311)</f>
        <v>0</v>
      </c>
      <c r="AT311" s="69"/>
    </row>
    <row r="312" ht="15.6" spans="1:47">
      <c r="A312" s="75"/>
      <c r="B312" s="62"/>
      <c r="C312" s="65" t="s">
        <v>78</v>
      </c>
      <c r="D312" s="52"/>
      <c r="E312" s="52"/>
      <c r="F312" s="59"/>
      <c r="G312" s="60"/>
      <c r="H312" s="60"/>
      <c r="I312" s="51">
        <f t="array" ref="I312">SUMPRODUCT(('[6]白单流水  导入新模板'!$C:$C=$A$2)*('[6]白单流水  导入新模板'!$AF:$AF=LEFT(LEFT($C$290,3),5))*('[6]白单流水  导入新模板'!$K:$K="代收")*(ISNUMBER(FIND(LEFT($C312,4),'[6]白单流水  导入新模板'!$M:$M,1))),'[6]白单流水  导入新模板'!$S:$S)</f>
        <v>0</v>
      </c>
      <c r="J312" s="60"/>
      <c r="K312" s="52"/>
      <c r="L312" s="48">
        <f>SUMIFS('[6]白单流水  导入新模板'!$S:$S,'[6]白单流水  导入新模板'!$C:$C,$A$2,'[6]白单流水  导入新模板'!$AF:$AF,$C$290,'[6]白单流水  导入新模板'!$AB:$AB,LEFT(LEFT(L$3,4),4),'[6]白单流水  导入新模板'!$K:$K,$C312)</f>
        <v>0</v>
      </c>
      <c r="M312" s="48">
        <f>SUMIFS('[6]白单流水  导入新模板'!$S:$S,'[6]白单流水  导入新模板'!$C:$C,$A$2,'[6]白单流水  导入新模板'!$AF:$AF,$C$290,'[6]白单流水  导入新模板'!$AB:$AB,LEFT(LEFT(M$3,4),4),'[6]白单流水  导入新模板'!$K:$K,$C312)</f>
        <v>0</v>
      </c>
      <c r="N312" s="48">
        <f>SUMIFS('[6]白单流水  导入新模板'!$S:$S,'[6]白单流水  导入新模板'!$C:$C,$A$2,'[6]白单流水  导入新模板'!$AF:$AF,$C$290,'[6]白单流水  导入新模板'!$AB:$AB,LEFT(LEFT(N$3,4),4),'[6]白单流水  导入新模板'!$K:$K,$C312)</f>
        <v>0</v>
      </c>
      <c r="O312" s="48">
        <f>SUMIFS('[6]白单流水  导入新模板'!$S:$S,'[6]白单流水  导入新模板'!$C:$C,$A$2,'[6]白单流水  导入新模板'!$AF:$AF,$C$290,'[6]白单流水  导入新模板'!$AB:$AB,LEFT(LEFT(O$3,4),4),'[6]白单流水  导入新模板'!$K:$K,$C312)</f>
        <v>0</v>
      </c>
      <c r="P312" s="48">
        <f>SUMIFS('[6]白单流水  导入新模板'!$S:$S,'[6]白单流水  导入新模板'!$C:$C,$A$2,'[6]白单流水  导入新模板'!$AF:$AF,$C$290,'[6]白单流水  导入新模板'!$AB:$AB,LEFT(LEFT(P$3,4),4),'[6]白单流水  导入新模板'!$K:$K,$C312)</f>
        <v>0</v>
      </c>
      <c r="Q312" s="48">
        <f>SUMIFS('[6]白单流水  导入新模板'!$S:$S,'[6]白单流水  导入新模板'!$C:$C,$A$2,'[6]白单流水  导入新模板'!$AF:$AF,$C$290,'[6]白单流水  导入新模板'!$AB:$AB,LEFT(LEFT(Q$3,4),4),'[6]白单流水  导入新模板'!$K:$K,$C312)</f>
        <v>0</v>
      </c>
      <c r="R312" s="48">
        <f>SUMIFS('[6]白单流水  导入新模板'!$S:$S,'[6]白单流水  导入新模板'!$C:$C,$A$2,'[6]白单流水  导入新模板'!$AF:$AF,$C$290,'[6]白单流水  导入新模板'!$AB:$AB,LEFT(LEFT(R$3,4),4),'[6]白单流水  导入新模板'!$K:$K,$C312)</f>
        <v>0</v>
      </c>
      <c r="S312" s="48">
        <f>SUMIFS('[6]白单流水  导入新模板'!$S:$S,'[6]白单流水  导入新模板'!$C:$C,$A$2,'[6]白单流水  导入新模板'!$AF:$AF,$C$290,'[6]白单流水  导入新模板'!$AB:$AB,LEFT(LEFT(S$3,4),4),'[6]白单流水  导入新模板'!$K:$K,$C312)</f>
        <v>0</v>
      </c>
      <c r="T312" s="48">
        <f>SUMIFS('[6]白单流水  导入新模板'!$S:$S,'[6]白单流水  导入新模板'!$C:$C,$A$2,'[6]白单流水  导入新模板'!$AF:$AF,$C$290,'[6]白单流水  导入新模板'!$AB:$AB,LEFT(LEFT(T$3,4),4),'[6]白单流水  导入新模板'!$K:$K,$C312)</f>
        <v>0</v>
      </c>
      <c r="U312" s="48">
        <f>SUMIFS('[6]白单流水  导入新模板'!$S:$S,'[6]白单流水  导入新模板'!$C:$C,$A$2,'[6]白单流水  导入新模板'!$AF:$AF,$C$290,'[6]白单流水  导入新模板'!$AB:$AB,LEFT(LEFT(U$3,4),4),'[6]白单流水  导入新模板'!$K:$K,$C312)</f>
        <v>0</v>
      </c>
      <c r="V312" s="48">
        <f>SUMIFS('[6]白单流水  导入新模板'!$S:$S,'[6]白单流水  导入新模板'!$C:$C,$A$2,'[6]白单流水  导入新模板'!$AF:$AF,$C$290,'[6]白单流水  导入新模板'!$AB:$AB,LEFT(LEFT(V$3,4),4),'[6]白单流水  导入新模板'!$K:$K,$C312)</f>
        <v>0</v>
      </c>
      <c r="W312" s="48">
        <f>SUMIFS('[6]白单流水  导入新模板'!$S:$S,'[6]白单流水  导入新模板'!$C:$C,$A$2,'[6]白单流水  导入新模板'!$AF:$AF,$C$290,'[6]白单流水  导入新模板'!$AB:$AB,LEFT(LEFT(W$3,4),4),'[6]白单流水  导入新模板'!$K:$K,$C312)</f>
        <v>0</v>
      </c>
      <c r="X312" s="48">
        <f>SUMIFS('[6]白单流水  导入新模板'!$S:$S,'[6]白单流水  导入新模板'!$C:$C,$A$2,'[6]白单流水  导入新模板'!$AF:$AF,$C$290,'[6]白单流水  导入新模板'!$AB:$AB,LEFT(LEFT(X$3,4),4),'[6]白单流水  导入新模板'!$K:$K,$C312)</f>
        <v>0</v>
      </c>
      <c r="Y312" s="48">
        <f>SUMIFS('[6]白单流水  导入新模板'!$S:$S,'[6]白单流水  导入新模板'!$C:$C,$A$2,'[6]白单流水  导入新模板'!$AF:$AF,$C$290,'[6]白单流水  导入新模板'!$AB:$AB,LEFT(LEFT(Y$3,4),4),'[6]白单流水  导入新模板'!$K:$K,$C312)</f>
        <v>0</v>
      </c>
      <c r="Z312" s="48">
        <f>SUMIFS('[6]白单流水  导入新模板'!$S:$S,'[6]白单流水  导入新模板'!$C:$C,$A$2,'[6]白单流水  导入新模板'!$AF:$AF,$C$290,'[6]白单流水  导入新模板'!$AB:$AB,LEFT(LEFT(Z$3,4),4),'[6]白单流水  导入新模板'!$K:$K,$C312)</f>
        <v>0</v>
      </c>
      <c r="AA312" s="48">
        <f>SUMIFS('[6]白单流水  导入新模板'!$S:$S,'[6]白单流水  导入新模板'!$C:$C,$A$2,'[6]白单流水  导入新模板'!$AF:$AF,$C$290,'[6]白单流水  导入新模板'!$AB:$AB,LEFT(LEFT(AA$3,4),4),'[6]白单流水  导入新模板'!$K:$K,$C312)</f>
        <v>0</v>
      </c>
      <c r="AB312" s="48">
        <f>SUMIFS('[6]白单流水  导入新模板'!$S:$S,'[6]白单流水  导入新模板'!$C:$C,$A$2,'[6]白单流水  导入新模板'!$AF:$AF,$C$290,'[6]白单流水  导入新模板'!$AB:$AB,LEFT(LEFT(AB$3,4),4),'[6]白单流水  导入新模板'!$K:$K,$C312)</f>
        <v>0</v>
      </c>
      <c r="AC312" s="48">
        <f>SUMIFS('[6]白单流水  导入新模板'!$S:$S,'[6]白单流水  导入新模板'!$C:$C,$A$2,'[6]白单流水  导入新模板'!$AF:$AF,$C$290,'[6]白单流水  导入新模板'!$AB:$AB,LEFT(LEFT(AC$3,4),4),'[6]白单流水  导入新模板'!$K:$K,$C312)</f>
        <v>0</v>
      </c>
      <c r="AD312" s="52"/>
      <c r="AE312" s="53">
        <f>SUM(AH312:AS312)</f>
        <v>0</v>
      </c>
      <c r="AF312" s="54"/>
      <c r="AG312" s="55">
        <f>AD312-AE312-AF312</f>
        <v>0</v>
      </c>
      <c r="AH312" s="48">
        <f>SUMIFS('[6]白单流水  导入新模板'!$S:$S,'[6]白单流水  导入新模板'!$C:$C,$A$2,'[6]白单流水  导入新模板'!$AF:$AF,$C$290,'[6]白单流水  导入新模板'!$AA:$AA,AH$3,'[6]白单流水  导入新模板'!$K:$K,$C312)</f>
        <v>0</v>
      </c>
      <c r="AI312" s="48">
        <f>SUMIFS('[6]白单流水  导入新模板'!$S:$S,'[6]白单流水  导入新模板'!$C:$C,$A$2,'[6]白单流水  导入新模板'!$AF:$AF,$C$290,'[6]白单流水  导入新模板'!$AA:$AA,AI$3,'[6]白单流水  导入新模板'!$K:$K,$C312)</f>
        <v>0</v>
      </c>
      <c r="AJ312" s="48">
        <f>SUMIFS('[6]白单流水  导入新模板'!$S:$S,'[6]白单流水  导入新模板'!$C:$C,$A$2,'[6]白单流水  导入新模板'!$AF:$AF,$C$290,'[6]白单流水  导入新模板'!$AA:$AA,AJ$3,'[6]白单流水  导入新模板'!$K:$K,$C312)</f>
        <v>0</v>
      </c>
      <c r="AK312" s="48">
        <f>SUMIFS('[6]白单流水  导入新模板'!$S:$S,'[6]白单流水  导入新模板'!$C:$C,$A$2,'[6]白单流水  导入新模板'!$AF:$AF,$C$290,'[6]白单流水  导入新模板'!$AA:$AA,AK$3,'[6]白单流水  导入新模板'!$K:$K,$C312)</f>
        <v>0</v>
      </c>
      <c r="AL312" s="48">
        <f>SUMIFS('[6]白单流水  导入新模板'!$S:$S,'[6]白单流水  导入新模板'!$C:$C,$A$2,'[6]白单流水  导入新模板'!$AF:$AF,$C$290,'[6]白单流水  导入新模板'!$AA:$AA,AL$3,'[6]白单流水  导入新模板'!$K:$K,$C312)</f>
        <v>0</v>
      </c>
      <c r="AM312" s="48">
        <f>SUMIFS('[6]白单流水  导入新模板'!$S:$S,'[6]白单流水  导入新模板'!$C:$C,$A$2,'[6]白单流水  导入新模板'!$AF:$AF,$C$290,'[6]白单流水  导入新模板'!$AA:$AA,AM$3,'[6]白单流水  导入新模板'!$K:$K,$C312)</f>
        <v>0</v>
      </c>
      <c r="AN312" s="48">
        <f>SUMIFS('[6]白单流水  导入新模板'!$S:$S,'[6]白单流水  导入新模板'!$C:$C,$A$2,'[6]白单流水  导入新模板'!$AF:$AF,$C$290,'[6]白单流水  导入新模板'!$AA:$AA,AN$3,'[6]白单流水  导入新模板'!$K:$K,$C312)</f>
        <v>0</v>
      </c>
      <c r="AO312" s="48">
        <f>SUMIFS('[6]白单流水  导入新模板'!$S:$S,'[6]白单流水  导入新模板'!$C:$C,$A$2,'[6]白单流水  导入新模板'!$AF:$AF,$C$290,'[6]白单流水  导入新模板'!$AA:$AA,AO$3,'[6]白单流水  导入新模板'!$K:$K,$C312)</f>
        <v>0</v>
      </c>
      <c r="AP312" s="48">
        <f>SUMIFS('[6]白单流水  导入新模板'!$S:$S,'[6]白单流水  导入新模板'!$C:$C,$A$2,'[6]白单流水  导入新模板'!$AF:$AF,$C$290,'[6]白单流水  导入新模板'!$AA:$AA,AP$3,'[6]白单流水  导入新模板'!$K:$K,$C312)</f>
        <v>0</v>
      </c>
      <c r="AQ312" s="48">
        <f>SUMIFS('[6]白单流水  导入新模板'!$S:$S,'[6]白单流水  导入新模板'!$C:$C,$A$2,'[6]白单流水  导入新模板'!$AF:$AF,$C$290,'[6]白单流水  导入新模板'!$AA:$AA,AQ$3,'[6]白单流水  导入新模板'!$K:$K,$C312)</f>
        <v>0</v>
      </c>
      <c r="AR312" s="48">
        <f>SUMIFS('[6]白单流水  导入新模板'!$S:$S,'[6]白单流水  导入新模板'!$C:$C,$A$2,'[6]白单流水  导入新模板'!$AF:$AF,$C$290,'[6]白单流水  导入新模板'!$AA:$AA,AR$3,'[6]白单流水  导入新模板'!$K:$K,$C312)</f>
        <v>0</v>
      </c>
      <c r="AS312" s="48">
        <f>SUMIFS('[6]白单流水  导入新模板'!$S:$S,'[6]白单流水  导入新模板'!$C:$C,$A$2,'[6]白单流水  导入新模板'!$AF:$AF,$C$290,'[6]白单流水  导入新模板'!$AA:$AA,AS$3,'[6]白单流水  导入新模板'!$K:$K,$C312)</f>
        <v>0</v>
      </c>
      <c r="AT312" s="56"/>
    </row>
    <row r="313" ht="31.2" spans="1:47">
      <c r="A313" s="70"/>
      <c r="B313" s="62">
        <v>14</v>
      </c>
      <c r="C313" s="42" t="s">
        <v>102</v>
      </c>
      <c r="D313" s="43"/>
      <c r="E313" s="43"/>
      <c r="F313" s="63"/>
      <c r="G313" s="44"/>
      <c r="H313" s="44"/>
      <c r="I313" s="44"/>
      <c r="J313" s="44"/>
      <c r="K313" s="43"/>
      <c r="L313" s="43">
        <f>SUM(L314:L335)</f>
        <v>0</v>
      </c>
      <c r="M313" s="43">
        <f>SUM(M314:M335)</f>
        <v>0</v>
      </c>
      <c r="N313" s="43">
        <f>SUM(N314:N335)</f>
        <v>0</v>
      </c>
      <c r="O313" s="43">
        <f>SUM(O314:O335)</f>
        <v>0</v>
      </c>
      <c r="P313" s="43">
        <f>SUM(P314:P335)</f>
        <v>0</v>
      </c>
      <c r="Q313" s="43">
        <f>SUM(Q314:Q335)</f>
        <v>0</v>
      </c>
      <c r="R313" s="43">
        <f>SUM(R314:R335)</f>
        <v>0</v>
      </c>
      <c r="S313" s="43">
        <f>SUM(S314:S335)</f>
        <v>0</v>
      </c>
      <c r="T313" s="43">
        <f>SUM(T314:T335)</f>
        <v>0</v>
      </c>
      <c r="U313" s="43">
        <f>SUM(U314:U335)</f>
        <v>0</v>
      </c>
      <c r="V313" s="43">
        <f>SUM(V314:V335)</f>
        <v>0</v>
      </c>
      <c r="W313" s="43">
        <f>SUM(W314:W335)</f>
        <v>0</v>
      </c>
      <c r="X313" s="43">
        <f>SUM(X314:X335)</f>
        <v>0</v>
      </c>
      <c r="Y313" s="43">
        <f>SUM(Y314:Y335)</f>
        <v>0</v>
      </c>
      <c r="Z313" s="43">
        <f>SUM(Z314:Z335)</f>
        <v>0</v>
      </c>
      <c r="AA313" s="43">
        <f>SUM(AA314:AA335)</f>
        <v>0</v>
      </c>
      <c r="AB313" s="43">
        <f>SUM(AB314:AB335)</f>
        <v>0</v>
      </c>
      <c r="AC313" s="43">
        <f>SUM(AC314:AC335)</f>
        <v>0</v>
      </c>
      <c r="AD313" s="72"/>
      <c r="AE313" s="43">
        <f>SUM(AE314:AE335)</f>
        <v>0</v>
      </c>
      <c r="AF313" s="43">
        <f>SUM(AF314:AF335)</f>
        <v>0</v>
      </c>
      <c r="AG313" s="43">
        <f>SUM(AG314:AG335)</f>
        <v>0</v>
      </c>
      <c r="AH313" s="43">
        <f>SUM(AH314:AH335)</f>
        <v>0</v>
      </c>
      <c r="AI313" s="43">
        <f>SUM(AI314:AI335)</f>
        <v>0</v>
      </c>
      <c r="AJ313" s="43">
        <f>SUM(AJ314:AJ335)</f>
        <v>0</v>
      </c>
      <c r="AK313" s="43">
        <f>SUM(AK314:AK335)</f>
        <v>0</v>
      </c>
      <c r="AL313" s="43">
        <f>SUM(AL314:AL335)</f>
        <v>0</v>
      </c>
      <c r="AM313" s="43">
        <f>SUM(AM314:AM335)</f>
        <v>0</v>
      </c>
      <c r="AN313" s="43">
        <f>SUM(AN314:AN335)</f>
        <v>0</v>
      </c>
      <c r="AO313" s="43">
        <f>SUM(AO314:AO335)</f>
        <v>0</v>
      </c>
      <c r="AP313" s="43">
        <f>SUM(AP314:AP335)</f>
        <v>0</v>
      </c>
      <c r="AQ313" s="43">
        <f>SUM(AQ314:AQ335)</f>
        <v>0</v>
      </c>
      <c r="AR313" s="43">
        <f>SUM(AR314:AR335)</f>
        <v>0</v>
      </c>
      <c r="AS313" s="43">
        <f>SUM(AS314:AS335)</f>
        <v>0</v>
      </c>
      <c r="AT313" s="64"/>
      <c r="AU313" s="1">
        <f>X313+Y313+Z313+AA313+AB313+AC313+AE313</f>
        <v>0</v>
      </c>
    </row>
    <row r="314" ht="15.6" spans="1:47">
      <c r="A314" s="41"/>
      <c r="B314" s="62"/>
      <c r="C314" s="65" t="s">
        <v>58</v>
      </c>
      <c r="D314" s="43"/>
      <c r="E314" s="43"/>
      <c r="F314" s="63"/>
      <c r="G314" s="44"/>
      <c r="H314" s="44"/>
      <c r="I314" s="51">
        <f t="array" ref="I314">SUMPRODUCT(('[6]白单流水  导入新模板'!$C:$C=$A$2)*('[6]白单流水  导入新模板'!$AF:$AF=$C$313)*('[6]白单流水  导入新模板'!$K:$K="代收")*(ISNUMBER(FIND(LEFT($C314,4),'[6]白单流水  导入新模板'!$M:$M,1))),'[6]白单流水  导入新模板'!$S:$S)</f>
        <v>0</v>
      </c>
      <c r="J314" s="44"/>
      <c r="K314" s="43"/>
      <c r="L314" s="48">
        <f>SUMIFS('[6]白单流水  导入新模板'!$S:$S,'[6]白单流水  导入新模板'!$C:$C,$A$2,'[6]白单流水  导入新模板'!$AF:$AF,$C$313,'[6]白单流水  导入新模板'!$AB:$AB,LEFT(LEFT(L$3,4),4),'[6]白单流水  导入新模板'!$K:$K,$C314)</f>
        <v>0</v>
      </c>
      <c r="M314" s="48">
        <f>SUMIFS('[6]白单流水  导入新模板'!$S:$S,'[6]白单流水  导入新模板'!$C:$C,$A$2,'[6]白单流水  导入新模板'!$AF:$AF,$C$313,'[6]白单流水  导入新模板'!$AB:$AB,LEFT(LEFT(M$3,4),4),'[6]白单流水  导入新模板'!$K:$K,$C314)</f>
        <v>0</v>
      </c>
      <c r="N314" s="48">
        <f>SUMIFS('[6]白单流水  导入新模板'!$S:$S,'[6]白单流水  导入新模板'!$C:$C,$A$2,'[6]白单流水  导入新模板'!$AF:$AF,$C$313,'[6]白单流水  导入新模板'!$AB:$AB,LEFT(LEFT(N$3,4),4),'[6]白单流水  导入新模板'!$K:$K,$C314)</f>
        <v>0</v>
      </c>
      <c r="O314" s="48">
        <f>SUMIFS('[6]白单流水  导入新模板'!$S:$S,'[6]白单流水  导入新模板'!$C:$C,$A$2,'[6]白单流水  导入新模板'!$AF:$AF,$C$313,'[6]白单流水  导入新模板'!$AB:$AB,LEFT(LEFT(O$3,4),4),'[6]白单流水  导入新模板'!$K:$K,$C314)</f>
        <v>0</v>
      </c>
      <c r="P314" s="48">
        <f>SUMIFS('[6]白单流水  导入新模板'!$S:$S,'[6]白单流水  导入新模板'!$C:$C,$A$2,'[6]白单流水  导入新模板'!$AF:$AF,$C$313,'[6]白单流水  导入新模板'!$AB:$AB,LEFT(LEFT(P$3,4),4),'[6]白单流水  导入新模板'!$K:$K,$C314)</f>
        <v>0</v>
      </c>
      <c r="Q314" s="48">
        <f>SUMIFS('[6]白单流水  导入新模板'!$S:$S,'[6]白单流水  导入新模板'!$C:$C,$A$2,'[6]白单流水  导入新模板'!$AF:$AF,$C$313,'[6]白单流水  导入新模板'!$AB:$AB,LEFT(LEFT(Q$3,4),4),'[6]白单流水  导入新模板'!$K:$K,$C314)</f>
        <v>0</v>
      </c>
      <c r="R314" s="48">
        <f>SUMIFS('[6]白单流水  导入新模板'!$S:$S,'[6]白单流水  导入新模板'!$C:$C,$A$2,'[6]白单流水  导入新模板'!$AF:$AF,$C$313,'[6]白单流水  导入新模板'!$AB:$AB,LEFT(LEFT(R$3,4),4),'[6]白单流水  导入新模板'!$K:$K,$C314)</f>
        <v>0</v>
      </c>
      <c r="S314" s="48">
        <f>SUMIFS('[6]白单流水  导入新模板'!$S:$S,'[6]白单流水  导入新模板'!$C:$C,$A$2,'[6]白单流水  导入新模板'!$AF:$AF,$C$313,'[6]白单流水  导入新模板'!$AB:$AB,LEFT(LEFT(S$3,4),4),'[6]白单流水  导入新模板'!$K:$K,$C314)</f>
        <v>0</v>
      </c>
      <c r="T314" s="48">
        <f>SUMIFS('[6]白单流水  导入新模板'!$S:$S,'[6]白单流水  导入新模板'!$C:$C,$A$2,'[6]白单流水  导入新模板'!$AF:$AF,$C$313,'[6]白单流水  导入新模板'!$AB:$AB,LEFT(LEFT(T$3,4),4),'[6]白单流水  导入新模板'!$K:$K,$C314)</f>
        <v>0</v>
      </c>
      <c r="U314" s="48">
        <f>SUMIFS('[6]白单流水  导入新模板'!$S:$S,'[6]白单流水  导入新模板'!$C:$C,$A$2,'[6]白单流水  导入新模板'!$AF:$AF,$C$313,'[6]白单流水  导入新模板'!$AB:$AB,LEFT(LEFT(U$3,4),4),'[6]白单流水  导入新模板'!$K:$K,$C314)</f>
        <v>0</v>
      </c>
      <c r="V314" s="48">
        <f>SUMIFS('[6]白单流水  导入新模板'!$S:$S,'[6]白单流水  导入新模板'!$C:$C,$A$2,'[6]白单流水  导入新模板'!$AF:$AF,$C$313,'[6]白单流水  导入新模板'!$AB:$AB,LEFT(LEFT(V$3,4),4),'[6]白单流水  导入新模板'!$K:$K,$C314)</f>
        <v>0</v>
      </c>
      <c r="W314" s="48">
        <f>SUMIFS('[6]白单流水  导入新模板'!$S:$S,'[6]白单流水  导入新模板'!$C:$C,$A$2,'[6]白单流水  导入新模板'!$AF:$AF,$C$313,'[6]白单流水  导入新模板'!$AB:$AB,LEFT(LEFT(W$3,4),4),'[6]白单流水  导入新模板'!$K:$K,$C314)</f>
        <v>0</v>
      </c>
      <c r="X314" s="48">
        <f>SUMIFS('[6]白单流水  导入新模板'!$S:$S,'[6]白单流水  导入新模板'!$C:$C,$A$2,'[6]白单流水  导入新模板'!$AF:$AF,$C$313,'[6]白单流水  导入新模板'!$AB:$AB,LEFT(LEFT(X$3,4),4),'[6]白单流水  导入新模板'!$K:$K,$C314)</f>
        <v>0</v>
      </c>
      <c r="Y314" s="48">
        <f>SUMIFS('[6]白单流水  导入新模板'!$S:$S,'[6]白单流水  导入新模板'!$C:$C,$A$2,'[6]白单流水  导入新模板'!$AF:$AF,$C$313,'[6]白单流水  导入新模板'!$AB:$AB,LEFT(LEFT(Y$3,4),4),'[6]白单流水  导入新模板'!$K:$K,$C314)</f>
        <v>0</v>
      </c>
      <c r="Z314" s="48">
        <f>SUMIFS('[6]白单流水  导入新模板'!$S:$S,'[6]白单流水  导入新模板'!$C:$C,$A$2,'[6]白单流水  导入新模板'!$AF:$AF,$C$313,'[6]白单流水  导入新模板'!$AB:$AB,LEFT(LEFT(Z$3,4),4),'[6]白单流水  导入新模板'!$K:$K,$C314)</f>
        <v>0</v>
      </c>
      <c r="AA314" s="48">
        <f>SUMIFS('[6]白单流水  导入新模板'!$S:$S,'[6]白单流水  导入新模板'!$C:$C,$A$2,'[6]白单流水  导入新模板'!$AF:$AF,$C$313,'[6]白单流水  导入新模板'!$AB:$AB,LEFT(LEFT(AA$3,4),4),'[6]白单流水  导入新模板'!$K:$K,$C314)</f>
        <v>0</v>
      </c>
      <c r="AB314" s="48">
        <f>SUMIFS('[6]白单流水  导入新模板'!$S:$S,'[6]白单流水  导入新模板'!$C:$C,$A$2,'[6]白单流水  导入新模板'!$AF:$AF,$C$313,'[6]白单流水  导入新模板'!$AB:$AB,LEFT(LEFT(AB$3,4),4),'[6]白单流水  导入新模板'!$K:$K,$C314)</f>
        <v>0</v>
      </c>
      <c r="AC314" s="48">
        <f>SUMIFS('[6]白单流水  导入新模板'!$S:$S,'[6]白单流水  导入新模板'!$C:$C,$A$2,'[6]白单流水  导入新模板'!$AF:$AF,$C$313,'[6]白单流水  导入新模板'!$AB:$AB,LEFT(LEFT(AC$3,4),4),'[6]白单流水  导入新模板'!$K:$K,$C314)</f>
        <v>0</v>
      </c>
      <c r="AD314" s="72"/>
      <c r="AE314" s="53">
        <f>SUM(AH314:AS314)</f>
        <v>0</v>
      </c>
      <c r="AF314" s="54"/>
      <c r="AG314" s="55">
        <f>AD314-AE314-AF314</f>
        <v>0</v>
      </c>
      <c r="AH314" s="48">
        <f>SUMIFS('[6]白单流水  导入新模板'!$S:$S,'[6]白单流水  导入新模板'!$C:$C,$A$2,'[6]白单流水  导入新模板'!$AF:$AF,$C$313,'[6]白单流水  导入新模板'!$AA:$AA,AH$3,'[6]白单流水  导入新模板'!$K:$K,$C314)</f>
        <v>0</v>
      </c>
      <c r="AI314" s="48">
        <f>SUMIFS('[6]白单流水  导入新模板'!$S:$S,'[6]白单流水  导入新模板'!$C:$C,$A$2,'[6]白单流水  导入新模板'!$AF:$AF,$C$313,'[6]白单流水  导入新模板'!$AA:$AA,AI$3,'[6]白单流水  导入新模板'!$K:$K,$C314)</f>
        <v>0</v>
      </c>
      <c r="AJ314" s="48">
        <f>SUMIFS('[6]白单流水  导入新模板'!$S:$S,'[6]白单流水  导入新模板'!$C:$C,$A$2,'[6]白单流水  导入新模板'!$AF:$AF,$C$313,'[6]白单流水  导入新模板'!$AA:$AA,AJ$3,'[6]白单流水  导入新模板'!$K:$K,$C314)</f>
        <v>0</v>
      </c>
      <c r="AK314" s="48">
        <f>SUMIFS('[6]白单流水  导入新模板'!$S:$S,'[6]白单流水  导入新模板'!$C:$C,$A$2,'[6]白单流水  导入新模板'!$AF:$AF,$C$313,'[6]白单流水  导入新模板'!$AA:$AA,AK$3,'[6]白单流水  导入新模板'!$K:$K,$C314)</f>
        <v>0</v>
      </c>
      <c r="AL314" s="48">
        <f>SUMIFS('[6]白单流水  导入新模板'!$S:$S,'[6]白单流水  导入新模板'!$C:$C,$A$2,'[6]白单流水  导入新模板'!$AF:$AF,$C$313,'[6]白单流水  导入新模板'!$AA:$AA,AL$3,'[6]白单流水  导入新模板'!$K:$K,$C314)</f>
        <v>0</v>
      </c>
      <c r="AM314" s="48">
        <f>SUMIFS('[6]白单流水  导入新模板'!$S:$S,'[6]白单流水  导入新模板'!$C:$C,$A$2,'[6]白单流水  导入新模板'!$AF:$AF,$C$313,'[6]白单流水  导入新模板'!$AA:$AA,AM$3,'[6]白单流水  导入新模板'!$K:$K,$C314)</f>
        <v>0</v>
      </c>
      <c r="AN314" s="48">
        <f>SUMIFS('[6]白单流水  导入新模板'!$S:$S,'[6]白单流水  导入新模板'!$C:$C,$A$2,'[6]白单流水  导入新模板'!$AF:$AF,$C$313,'[6]白单流水  导入新模板'!$AA:$AA,AN$3,'[6]白单流水  导入新模板'!$K:$K,$C314)</f>
        <v>0</v>
      </c>
      <c r="AO314" s="48">
        <f>SUMIFS('[6]白单流水  导入新模板'!$S:$S,'[6]白单流水  导入新模板'!$C:$C,$A$2,'[6]白单流水  导入新模板'!$AF:$AF,$C$313,'[6]白单流水  导入新模板'!$AA:$AA,AO$3,'[6]白单流水  导入新模板'!$K:$K,$C314)</f>
        <v>0</v>
      </c>
      <c r="AP314" s="48">
        <f>SUMIFS('[6]白单流水  导入新模板'!$S:$S,'[6]白单流水  导入新模板'!$C:$C,$A$2,'[6]白单流水  导入新模板'!$AF:$AF,$C$313,'[6]白单流水  导入新模板'!$AA:$AA,AP$3,'[6]白单流水  导入新模板'!$K:$K,$C314)</f>
        <v>0</v>
      </c>
      <c r="AQ314" s="48">
        <f>SUMIFS('[6]白单流水  导入新模板'!$S:$S,'[6]白单流水  导入新模板'!$C:$C,$A$2,'[6]白单流水  导入新模板'!$AF:$AF,$C$313,'[6]白单流水  导入新模板'!$AA:$AA,AQ$3,'[6]白单流水  导入新模板'!$K:$K,$C314)</f>
        <v>0</v>
      </c>
      <c r="AR314" s="48">
        <f>SUMIFS('[6]白单流水  导入新模板'!$S:$S,'[6]白单流水  导入新模板'!$C:$C,$A$2,'[6]白单流水  导入新模板'!$AF:$AF,$C$313,'[6]白单流水  导入新模板'!$AA:$AA,AR$3,'[6]白单流水  导入新模板'!$K:$K,$C314)</f>
        <v>0</v>
      </c>
      <c r="AS314" s="48">
        <f>SUMIFS('[6]白单流水  导入新模板'!$S:$S,'[6]白单流水  导入新模板'!$C:$C,$A$2,'[6]白单流水  导入新模板'!$AF:$AF,$C$313,'[6]白单流水  导入新模板'!$AA:$AA,AS$3,'[6]白单流水  导入新模板'!$K:$K,$C314)</f>
        <v>0</v>
      </c>
      <c r="AT314" s="64"/>
    </row>
    <row r="315" ht="15.6" spans="1:47">
      <c r="A315" s="41"/>
      <c r="B315" s="62"/>
      <c r="C315" s="65" t="s">
        <v>59</v>
      </c>
      <c r="D315" s="43"/>
      <c r="E315" s="43"/>
      <c r="F315" s="63"/>
      <c r="G315" s="44"/>
      <c r="H315" s="44"/>
      <c r="I315" s="51">
        <f t="array" ref="I315">SUMPRODUCT(('[6]白单流水  导入新模板'!$C:$C=$A$2)*('[6]白单流水  导入新模板'!$AF:$AF=$C$313)*('[6]白单流水  导入新模板'!$K:$K="代收")*(ISNUMBER(FIND(LEFT($C315,4),'[6]白单流水  导入新模板'!$M:$M,1))),'[6]白单流水  导入新模板'!$S:$S)</f>
        <v>0</v>
      </c>
      <c r="J315" s="44"/>
      <c r="K315" s="43"/>
      <c r="L315" s="48">
        <f>SUMIFS('[6]白单流水  导入新模板'!$S:$S,'[6]白单流水  导入新模板'!$C:$C,$A$2,'[6]白单流水  导入新模板'!$AF:$AF,$C$313,'[6]白单流水  导入新模板'!$AB:$AB,LEFT(LEFT(L$3,4),4),'[6]白单流水  导入新模板'!$K:$K,$C315)</f>
        <v>0</v>
      </c>
      <c r="M315" s="48">
        <f>SUMIFS('[6]白单流水  导入新模板'!$S:$S,'[6]白单流水  导入新模板'!$C:$C,$A$2,'[6]白单流水  导入新模板'!$AF:$AF,$C$313,'[6]白单流水  导入新模板'!$AB:$AB,LEFT(LEFT(M$3,4),4),'[6]白单流水  导入新模板'!$K:$K,$C315)</f>
        <v>0</v>
      </c>
      <c r="N315" s="48">
        <f>SUMIFS('[6]白单流水  导入新模板'!$S:$S,'[6]白单流水  导入新模板'!$C:$C,$A$2,'[6]白单流水  导入新模板'!$AF:$AF,$C$313,'[6]白单流水  导入新模板'!$AB:$AB,LEFT(LEFT(N$3,4),4),'[6]白单流水  导入新模板'!$K:$K,$C315)</f>
        <v>0</v>
      </c>
      <c r="O315" s="48">
        <f>SUMIFS('[6]白单流水  导入新模板'!$S:$S,'[6]白单流水  导入新模板'!$C:$C,$A$2,'[6]白单流水  导入新模板'!$AF:$AF,$C$313,'[6]白单流水  导入新模板'!$AB:$AB,LEFT(LEFT(O$3,4),4),'[6]白单流水  导入新模板'!$K:$K,$C315)</f>
        <v>0</v>
      </c>
      <c r="P315" s="48">
        <f>SUMIFS('[6]白单流水  导入新模板'!$S:$S,'[6]白单流水  导入新模板'!$C:$C,$A$2,'[6]白单流水  导入新模板'!$AF:$AF,$C$313,'[6]白单流水  导入新模板'!$AB:$AB,LEFT(LEFT(P$3,4),4),'[6]白单流水  导入新模板'!$K:$K,$C315)</f>
        <v>0</v>
      </c>
      <c r="Q315" s="48">
        <f>SUMIFS('[6]白单流水  导入新模板'!$S:$S,'[6]白单流水  导入新模板'!$C:$C,$A$2,'[6]白单流水  导入新模板'!$AF:$AF,$C$313,'[6]白单流水  导入新模板'!$AB:$AB,LEFT(LEFT(Q$3,4),4),'[6]白单流水  导入新模板'!$K:$K,$C315)</f>
        <v>0</v>
      </c>
      <c r="R315" s="48">
        <f>SUMIFS('[6]白单流水  导入新模板'!$S:$S,'[6]白单流水  导入新模板'!$C:$C,$A$2,'[6]白单流水  导入新模板'!$AF:$AF,$C$313,'[6]白单流水  导入新模板'!$AB:$AB,LEFT(LEFT(R$3,4),4),'[6]白单流水  导入新模板'!$K:$K,$C315)</f>
        <v>0</v>
      </c>
      <c r="S315" s="48">
        <f>SUMIFS('[6]白单流水  导入新模板'!$S:$S,'[6]白单流水  导入新模板'!$C:$C,$A$2,'[6]白单流水  导入新模板'!$AF:$AF,$C$313,'[6]白单流水  导入新模板'!$AB:$AB,LEFT(LEFT(S$3,4),4),'[6]白单流水  导入新模板'!$K:$K,$C315)</f>
        <v>0</v>
      </c>
      <c r="T315" s="48">
        <f>SUMIFS('[6]白单流水  导入新模板'!$S:$S,'[6]白单流水  导入新模板'!$C:$C,$A$2,'[6]白单流水  导入新模板'!$AF:$AF,$C$313,'[6]白单流水  导入新模板'!$AB:$AB,LEFT(LEFT(T$3,4),4),'[6]白单流水  导入新模板'!$K:$K,$C315)</f>
        <v>0</v>
      </c>
      <c r="U315" s="48">
        <f>SUMIFS('[6]白单流水  导入新模板'!$S:$S,'[6]白单流水  导入新模板'!$C:$C,$A$2,'[6]白单流水  导入新模板'!$AF:$AF,$C$313,'[6]白单流水  导入新模板'!$AB:$AB,LEFT(LEFT(U$3,4),4),'[6]白单流水  导入新模板'!$K:$K,$C315)</f>
        <v>0</v>
      </c>
      <c r="V315" s="48">
        <f>SUMIFS('[6]白单流水  导入新模板'!$S:$S,'[6]白单流水  导入新模板'!$C:$C,$A$2,'[6]白单流水  导入新模板'!$AF:$AF,$C$313,'[6]白单流水  导入新模板'!$AB:$AB,LEFT(LEFT(V$3,4),4),'[6]白单流水  导入新模板'!$K:$K,$C315)</f>
        <v>0</v>
      </c>
      <c r="W315" s="48">
        <f>SUMIFS('[6]白单流水  导入新模板'!$S:$S,'[6]白单流水  导入新模板'!$C:$C,$A$2,'[6]白单流水  导入新模板'!$AF:$AF,$C$313,'[6]白单流水  导入新模板'!$AB:$AB,LEFT(LEFT(W$3,4),4),'[6]白单流水  导入新模板'!$K:$K,$C315)</f>
        <v>0</v>
      </c>
      <c r="X315" s="48">
        <f>SUMIFS('[6]白单流水  导入新模板'!$S:$S,'[6]白单流水  导入新模板'!$C:$C,$A$2,'[6]白单流水  导入新模板'!$AF:$AF,$C$313,'[6]白单流水  导入新模板'!$AB:$AB,LEFT(LEFT(X$3,4),4),'[6]白单流水  导入新模板'!$K:$K,$C315)</f>
        <v>0</v>
      </c>
      <c r="Y315" s="48">
        <f>SUMIFS('[6]白单流水  导入新模板'!$S:$S,'[6]白单流水  导入新模板'!$C:$C,$A$2,'[6]白单流水  导入新模板'!$AF:$AF,$C$313,'[6]白单流水  导入新模板'!$AB:$AB,LEFT(LEFT(Y$3,4),4),'[6]白单流水  导入新模板'!$K:$K,$C315)</f>
        <v>0</v>
      </c>
      <c r="Z315" s="48">
        <f>SUMIFS('[6]白单流水  导入新模板'!$S:$S,'[6]白单流水  导入新模板'!$C:$C,$A$2,'[6]白单流水  导入新模板'!$AF:$AF,$C$313,'[6]白单流水  导入新模板'!$AB:$AB,LEFT(LEFT(Z$3,4),4),'[6]白单流水  导入新模板'!$K:$K,$C315)</f>
        <v>0</v>
      </c>
      <c r="AA315" s="48">
        <f>SUMIFS('[6]白单流水  导入新模板'!$S:$S,'[6]白单流水  导入新模板'!$C:$C,$A$2,'[6]白单流水  导入新模板'!$AF:$AF,$C$313,'[6]白单流水  导入新模板'!$AB:$AB,LEFT(LEFT(AA$3,4),4),'[6]白单流水  导入新模板'!$K:$K,$C315)</f>
        <v>0</v>
      </c>
      <c r="AB315" s="48">
        <f>SUMIFS('[6]白单流水  导入新模板'!$S:$S,'[6]白单流水  导入新模板'!$C:$C,$A$2,'[6]白单流水  导入新模板'!$AF:$AF,$C$313,'[6]白单流水  导入新模板'!$AB:$AB,LEFT(LEFT(AB$3,4),4),'[6]白单流水  导入新模板'!$K:$K,$C315)</f>
        <v>0</v>
      </c>
      <c r="AC315" s="48">
        <f>SUMIFS('[6]白单流水  导入新模板'!$S:$S,'[6]白单流水  导入新模板'!$C:$C,$A$2,'[6]白单流水  导入新模板'!$AF:$AF,$C$313,'[6]白单流水  导入新模板'!$AB:$AB,LEFT(LEFT(AC$3,4),4),'[6]白单流水  导入新模板'!$K:$K,$C315)</f>
        <v>0</v>
      </c>
      <c r="AD315" s="72"/>
      <c r="AE315" s="53">
        <f>SUM(AH315:AS315)</f>
        <v>0</v>
      </c>
      <c r="AF315" s="54"/>
      <c r="AG315" s="55">
        <f>AD315-AE315-AF315</f>
        <v>0</v>
      </c>
      <c r="AH315" s="48">
        <f>SUMIFS('[6]白单流水  导入新模板'!$S:$S,'[6]白单流水  导入新模板'!$C:$C,$A$2,'[6]白单流水  导入新模板'!$AF:$AF,$C$313,'[6]白单流水  导入新模板'!$AA:$AA,AH$3,'[6]白单流水  导入新模板'!$K:$K,$C315)</f>
        <v>0</v>
      </c>
      <c r="AI315" s="48">
        <f>SUMIFS('[6]白单流水  导入新模板'!$S:$S,'[6]白单流水  导入新模板'!$C:$C,$A$2,'[6]白单流水  导入新模板'!$AF:$AF,$C$313,'[6]白单流水  导入新模板'!$AA:$AA,AI$3,'[6]白单流水  导入新模板'!$K:$K,$C315)</f>
        <v>0</v>
      </c>
      <c r="AJ315" s="48">
        <f>SUMIFS('[6]白单流水  导入新模板'!$S:$S,'[6]白单流水  导入新模板'!$C:$C,$A$2,'[6]白单流水  导入新模板'!$AF:$AF,$C$313,'[6]白单流水  导入新模板'!$AA:$AA,AJ$3,'[6]白单流水  导入新模板'!$K:$K,$C315)</f>
        <v>0</v>
      </c>
      <c r="AK315" s="48">
        <f>SUMIFS('[6]白单流水  导入新模板'!$S:$S,'[6]白单流水  导入新模板'!$C:$C,$A$2,'[6]白单流水  导入新模板'!$AF:$AF,$C$313,'[6]白单流水  导入新模板'!$AA:$AA,AK$3,'[6]白单流水  导入新模板'!$K:$K,$C315)</f>
        <v>0</v>
      </c>
      <c r="AL315" s="48">
        <f>SUMIFS('[6]白单流水  导入新模板'!$S:$S,'[6]白单流水  导入新模板'!$C:$C,$A$2,'[6]白单流水  导入新模板'!$AF:$AF,$C$313,'[6]白单流水  导入新模板'!$AA:$AA,AL$3,'[6]白单流水  导入新模板'!$K:$K,$C315)</f>
        <v>0</v>
      </c>
      <c r="AM315" s="48">
        <f>SUMIFS('[6]白单流水  导入新模板'!$S:$S,'[6]白单流水  导入新模板'!$C:$C,$A$2,'[6]白单流水  导入新模板'!$AF:$AF,$C$313,'[6]白单流水  导入新模板'!$AA:$AA,AM$3,'[6]白单流水  导入新模板'!$K:$K,$C315)</f>
        <v>0</v>
      </c>
      <c r="AN315" s="48">
        <f>SUMIFS('[6]白单流水  导入新模板'!$S:$S,'[6]白单流水  导入新模板'!$C:$C,$A$2,'[6]白单流水  导入新模板'!$AF:$AF,$C$313,'[6]白单流水  导入新模板'!$AA:$AA,AN$3,'[6]白单流水  导入新模板'!$K:$K,$C315)</f>
        <v>0</v>
      </c>
      <c r="AO315" s="48">
        <f>SUMIFS('[6]白单流水  导入新模板'!$S:$S,'[6]白单流水  导入新模板'!$C:$C,$A$2,'[6]白单流水  导入新模板'!$AF:$AF,$C$313,'[6]白单流水  导入新模板'!$AA:$AA,AO$3,'[6]白单流水  导入新模板'!$K:$K,$C315)</f>
        <v>0</v>
      </c>
      <c r="AP315" s="48">
        <f>SUMIFS('[6]白单流水  导入新模板'!$S:$S,'[6]白单流水  导入新模板'!$C:$C,$A$2,'[6]白单流水  导入新模板'!$AF:$AF,$C$313,'[6]白单流水  导入新模板'!$AA:$AA,AP$3,'[6]白单流水  导入新模板'!$K:$K,$C315)</f>
        <v>0</v>
      </c>
      <c r="AQ315" s="48">
        <f>SUMIFS('[6]白单流水  导入新模板'!$S:$S,'[6]白单流水  导入新模板'!$C:$C,$A$2,'[6]白单流水  导入新模板'!$AF:$AF,$C$313,'[6]白单流水  导入新模板'!$AA:$AA,AQ$3,'[6]白单流水  导入新模板'!$K:$K,$C315)</f>
        <v>0</v>
      </c>
      <c r="AR315" s="48">
        <f>SUMIFS('[6]白单流水  导入新模板'!$S:$S,'[6]白单流水  导入新模板'!$C:$C,$A$2,'[6]白单流水  导入新模板'!$AF:$AF,$C$313,'[6]白单流水  导入新模板'!$AA:$AA,AR$3,'[6]白单流水  导入新模板'!$K:$K,$C315)</f>
        <v>0</v>
      </c>
      <c r="AS315" s="48">
        <f>SUMIFS('[6]白单流水  导入新模板'!$S:$S,'[6]白单流水  导入新模板'!$C:$C,$A$2,'[6]白单流水  导入新模板'!$AF:$AF,$C$313,'[6]白单流水  导入新模板'!$AA:$AA,AS$3,'[6]白单流水  导入新模板'!$K:$K,$C315)</f>
        <v>0</v>
      </c>
      <c r="AT315" s="64"/>
    </row>
    <row r="316" ht="15.6" spans="1:47">
      <c r="A316" s="41"/>
      <c r="B316" s="62"/>
      <c r="C316" s="65" t="s">
        <v>60</v>
      </c>
      <c r="D316" s="43"/>
      <c r="E316" s="43"/>
      <c r="F316" s="63"/>
      <c r="G316" s="44"/>
      <c r="H316" s="44"/>
      <c r="I316" s="51">
        <f t="array" ref="I316">SUMPRODUCT(('[6]白单流水  导入新模板'!$C:$C=$A$2)*('[6]白单流水  导入新模板'!$AF:$AF=$C$313)*('[6]白单流水  导入新模板'!$K:$K="代收")*(ISNUMBER(FIND(LEFT($C316,4),'[6]白单流水  导入新模板'!$M:$M,1))),'[6]白单流水  导入新模板'!$S:$S)</f>
        <v>0</v>
      </c>
      <c r="J316" s="44"/>
      <c r="K316" s="43"/>
      <c r="L316" s="48">
        <f>SUMIFS('[6]白单流水  导入新模板'!$S:$S,'[6]白单流水  导入新模板'!$C:$C,$A$2,'[6]白单流水  导入新模板'!$AF:$AF,$C$313,'[6]白单流水  导入新模板'!$AB:$AB,LEFT(LEFT(L$3,4),4),'[6]白单流水  导入新模板'!$K:$K,$C316)</f>
        <v>0</v>
      </c>
      <c r="M316" s="48">
        <f>SUMIFS('[6]白单流水  导入新模板'!$S:$S,'[6]白单流水  导入新模板'!$C:$C,$A$2,'[6]白单流水  导入新模板'!$AF:$AF,$C$313,'[6]白单流水  导入新模板'!$AB:$AB,LEFT(LEFT(M$3,4),4),'[6]白单流水  导入新模板'!$K:$K,$C316)</f>
        <v>0</v>
      </c>
      <c r="N316" s="48">
        <f>SUMIFS('[6]白单流水  导入新模板'!$S:$S,'[6]白单流水  导入新模板'!$C:$C,$A$2,'[6]白单流水  导入新模板'!$AF:$AF,$C$313,'[6]白单流水  导入新模板'!$AB:$AB,LEFT(LEFT(N$3,4),4),'[6]白单流水  导入新模板'!$K:$K,$C316)</f>
        <v>0</v>
      </c>
      <c r="O316" s="48">
        <f>SUMIFS('[6]白单流水  导入新模板'!$S:$S,'[6]白单流水  导入新模板'!$C:$C,$A$2,'[6]白单流水  导入新模板'!$AF:$AF,$C$313,'[6]白单流水  导入新模板'!$AB:$AB,LEFT(LEFT(O$3,4),4),'[6]白单流水  导入新模板'!$K:$K,$C316)</f>
        <v>0</v>
      </c>
      <c r="P316" s="48">
        <f>SUMIFS('[6]白单流水  导入新模板'!$S:$S,'[6]白单流水  导入新模板'!$C:$C,$A$2,'[6]白单流水  导入新模板'!$AF:$AF,$C$313,'[6]白单流水  导入新模板'!$AB:$AB,LEFT(LEFT(P$3,4),4),'[6]白单流水  导入新模板'!$K:$K,$C316)</f>
        <v>0</v>
      </c>
      <c r="Q316" s="48">
        <f>SUMIFS('[6]白单流水  导入新模板'!$S:$S,'[6]白单流水  导入新模板'!$C:$C,$A$2,'[6]白单流水  导入新模板'!$AF:$AF,$C$313,'[6]白单流水  导入新模板'!$AB:$AB,LEFT(LEFT(Q$3,4),4),'[6]白单流水  导入新模板'!$K:$K,$C316)</f>
        <v>0</v>
      </c>
      <c r="R316" s="48">
        <f>SUMIFS('[6]白单流水  导入新模板'!$S:$S,'[6]白单流水  导入新模板'!$C:$C,$A$2,'[6]白单流水  导入新模板'!$AF:$AF,$C$313,'[6]白单流水  导入新模板'!$AB:$AB,LEFT(LEFT(R$3,4),4),'[6]白单流水  导入新模板'!$K:$K,$C316)</f>
        <v>0</v>
      </c>
      <c r="S316" s="48">
        <f>SUMIFS('[6]白单流水  导入新模板'!$S:$S,'[6]白单流水  导入新模板'!$C:$C,$A$2,'[6]白单流水  导入新模板'!$AF:$AF,$C$313,'[6]白单流水  导入新模板'!$AB:$AB,LEFT(LEFT(S$3,4),4),'[6]白单流水  导入新模板'!$K:$K,$C316)</f>
        <v>0</v>
      </c>
      <c r="T316" s="48">
        <f>SUMIFS('[6]白单流水  导入新模板'!$S:$S,'[6]白单流水  导入新模板'!$C:$C,$A$2,'[6]白单流水  导入新模板'!$AF:$AF,$C$313,'[6]白单流水  导入新模板'!$AB:$AB,LEFT(LEFT(T$3,4),4),'[6]白单流水  导入新模板'!$K:$K,$C316)</f>
        <v>0</v>
      </c>
      <c r="U316" s="48">
        <f>SUMIFS('[6]白单流水  导入新模板'!$S:$S,'[6]白单流水  导入新模板'!$C:$C,$A$2,'[6]白单流水  导入新模板'!$AF:$AF,$C$313,'[6]白单流水  导入新模板'!$AB:$AB,LEFT(LEFT(U$3,4),4),'[6]白单流水  导入新模板'!$K:$K,$C316)</f>
        <v>0</v>
      </c>
      <c r="V316" s="48">
        <f>SUMIFS('[6]白单流水  导入新模板'!$S:$S,'[6]白单流水  导入新模板'!$C:$C,$A$2,'[6]白单流水  导入新模板'!$AF:$AF,$C$313,'[6]白单流水  导入新模板'!$AB:$AB,LEFT(LEFT(V$3,4),4),'[6]白单流水  导入新模板'!$K:$K,$C316)</f>
        <v>0</v>
      </c>
      <c r="W316" s="48">
        <f>SUMIFS('[6]白单流水  导入新模板'!$S:$S,'[6]白单流水  导入新模板'!$C:$C,$A$2,'[6]白单流水  导入新模板'!$AF:$AF,$C$313,'[6]白单流水  导入新模板'!$AB:$AB,LEFT(LEFT(W$3,4),4),'[6]白单流水  导入新模板'!$K:$K,$C316)</f>
        <v>0</v>
      </c>
      <c r="X316" s="48">
        <f>SUMIFS('[6]白单流水  导入新模板'!$S:$S,'[6]白单流水  导入新模板'!$C:$C,$A$2,'[6]白单流水  导入新模板'!$AF:$AF,$C$313,'[6]白单流水  导入新模板'!$AB:$AB,LEFT(LEFT(X$3,4),4),'[6]白单流水  导入新模板'!$K:$K,$C316)</f>
        <v>0</v>
      </c>
      <c r="Y316" s="48">
        <f>SUMIFS('[6]白单流水  导入新模板'!$S:$S,'[6]白单流水  导入新模板'!$C:$C,$A$2,'[6]白单流水  导入新模板'!$AF:$AF,$C$313,'[6]白单流水  导入新模板'!$AB:$AB,LEFT(LEFT(Y$3,4),4),'[6]白单流水  导入新模板'!$K:$K,$C316)</f>
        <v>0</v>
      </c>
      <c r="Z316" s="48">
        <f>SUMIFS('[6]白单流水  导入新模板'!$S:$S,'[6]白单流水  导入新模板'!$C:$C,$A$2,'[6]白单流水  导入新模板'!$AF:$AF,$C$313,'[6]白单流水  导入新模板'!$AB:$AB,LEFT(LEFT(Z$3,4),4),'[6]白单流水  导入新模板'!$K:$K,$C316)</f>
        <v>0</v>
      </c>
      <c r="AA316" s="48">
        <f>SUMIFS('[6]白单流水  导入新模板'!$S:$S,'[6]白单流水  导入新模板'!$C:$C,$A$2,'[6]白单流水  导入新模板'!$AF:$AF,$C$313,'[6]白单流水  导入新模板'!$AB:$AB,LEFT(LEFT(AA$3,4),4),'[6]白单流水  导入新模板'!$K:$K,$C316)</f>
        <v>0</v>
      </c>
      <c r="AB316" s="48">
        <f>SUMIFS('[6]白单流水  导入新模板'!$S:$S,'[6]白单流水  导入新模板'!$C:$C,$A$2,'[6]白单流水  导入新模板'!$AF:$AF,$C$313,'[6]白单流水  导入新模板'!$AB:$AB,LEFT(LEFT(AB$3,4),4),'[6]白单流水  导入新模板'!$K:$K,$C316)</f>
        <v>0</v>
      </c>
      <c r="AC316" s="48">
        <f>SUMIFS('[6]白单流水  导入新模板'!$S:$S,'[6]白单流水  导入新模板'!$C:$C,$A$2,'[6]白单流水  导入新模板'!$AF:$AF,$C$313,'[6]白单流水  导入新模板'!$AB:$AB,LEFT(LEFT(AC$3,4),4),'[6]白单流水  导入新模板'!$K:$K,$C316)</f>
        <v>0</v>
      </c>
      <c r="AD316" s="72"/>
      <c r="AE316" s="53">
        <f>SUM(AH316:AS316)</f>
        <v>0</v>
      </c>
      <c r="AF316" s="54"/>
      <c r="AG316" s="55">
        <f>AD316-AE316-AF316</f>
        <v>0</v>
      </c>
      <c r="AH316" s="48">
        <f>SUMIFS('[6]白单流水  导入新模板'!$S:$S,'[6]白单流水  导入新模板'!$C:$C,$A$2,'[6]白单流水  导入新模板'!$AF:$AF,$C$313,'[6]白单流水  导入新模板'!$AA:$AA,AH$3,'[6]白单流水  导入新模板'!$K:$K,$C316)</f>
        <v>0</v>
      </c>
      <c r="AI316" s="48">
        <f>SUMIFS('[6]白单流水  导入新模板'!$S:$S,'[6]白单流水  导入新模板'!$C:$C,$A$2,'[6]白单流水  导入新模板'!$AF:$AF,$C$313,'[6]白单流水  导入新模板'!$AA:$AA,AI$3,'[6]白单流水  导入新模板'!$K:$K,$C316)</f>
        <v>0</v>
      </c>
      <c r="AJ316" s="48">
        <f>SUMIFS('[6]白单流水  导入新模板'!$S:$S,'[6]白单流水  导入新模板'!$C:$C,$A$2,'[6]白单流水  导入新模板'!$AF:$AF,$C$313,'[6]白单流水  导入新模板'!$AA:$AA,AJ$3,'[6]白单流水  导入新模板'!$K:$K,$C316)</f>
        <v>0</v>
      </c>
      <c r="AK316" s="48">
        <f>SUMIFS('[6]白单流水  导入新模板'!$S:$S,'[6]白单流水  导入新模板'!$C:$C,$A$2,'[6]白单流水  导入新模板'!$AF:$AF,$C$313,'[6]白单流水  导入新模板'!$AA:$AA,AK$3,'[6]白单流水  导入新模板'!$K:$K,$C316)</f>
        <v>0</v>
      </c>
      <c r="AL316" s="48">
        <f>SUMIFS('[6]白单流水  导入新模板'!$S:$S,'[6]白单流水  导入新模板'!$C:$C,$A$2,'[6]白单流水  导入新模板'!$AF:$AF,$C$313,'[6]白单流水  导入新模板'!$AA:$AA,AL$3,'[6]白单流水  导入新模板'!$K:$K,$C316)</f>
        <v>0</v>
      </c>
      <c r="AM316" s="48">
        <f>SUMIFS('[6]白单流水  导入新模板'!$S:$S,'[6]白单流水  导入新模板'!$C:$C,$A$2,'[6]白单流水  导入新模板'!$AF:$AF,$C$313,'[6]白单流水  导入新模板'!$AA:$AA,AM$3,'[6]白单流水  导入新模板'!$K:$K,$C316)</f>
        <v>0</v>
      </c>
      <c r="AN316" s="48">
        <f>SUMIFS('[6]白单流水  导入新模板'!$S:$S,'[6]白单流水  导入新模板'!$C:$C,$A$2,'[6]白单流水  导入新模板'!$AF:$AF,$C$313,'[6]白单流水  导入新模板'!$AA:$AA,AN$3,'[6]白单流水  导入新模板'!$K:$K,$C316)</f>
        <v>0</v>
      </c>
      <c r="AO316" s="48">
        <f>SUMIFS('[6]白单流水  导入新模板'!$S:$S,'[6]白单流水  导入新模板'!$C:$C,$A$2,'[6]白单流水  导入新模板'!$AF:$AF,$C$313,'[6]白单流水  导入新模板'!$AA:$AA,AO$3,'[6]白单流水  导入新模板'!$K:$K,$C316)</f>
        <v>0</v>
      </c>
      <c r="AP316" s="48">
        <f>SUMIFS('[6]白单流水  导入新模板'!$S:$S,'[6]白单流水  导入新模板'!$C:$C,$A$2,'[6]白单流水  导入新模板'!$AF:$AF,$C$313,'[6]白单流水  导入新模板'!$AA:$AA,AP$3,'[6]白单流水  导入新模板'!$K:$K,$C316)</f>
        <v>0</v>
      </c>
      <c r="AQ316" s="48">
        <f>SUMIFS('[6]白单流水  导入新模板'!$S:$S,'[6]白单流水  导入新模板'!$C:$C,$A$2,'[6]白单流水  导入新模板'!$AF:$AF,$C$313,'[6]白单流水  导入新模板'!$AA:$AA,AQ$3,'[6]白单流水  导入新模板'!$K:$K,$C316)</f>
        <v>0</v>
      </c>
      <c r="AR316" s="48">
        <f>SUMIFS('[6]白单流水  导入新模板'!$S:$S,'[6]白单流水  导入新模板'!$C:$C,$A$2,'[6]白单流水  导入新模板'!$AF:$AF,$C$313,'[6]白单流水  导入新模板'!$AA:$AA,AR$3,'[6]白单流水  导入新模板'!$K:$K,$C316)</f>
        <v>0</v>
      </c>
      <c r="AS316" s="48">
        <f>SUMIFS('[6]白单流水  导入新模板'!$S:$S,'[6]白单流水  导入新模板'!$C:$C,$A$2,'[6]白单流水  导入新模板'!$AF:$AF,$C$313,'[6]白单流水  导入新模板'!$AA:$AA,AS$3,'[6]白单流水  导入新模板'!$K:$K,$C316)</f>
        <v>0</v>
      </c>
      <c r="AT316" s="64"/>
    </row>
    <row r="317" ht="15.6" spans="1:47">
      <c r="A317" s="41"/>
      <c r="B317" s="62"/>
      <c r="C317" s="65" t="s">
        <v>61</v>
      </c>
      <c r="D317" s="43"/>
      <c r="E317" s="43"/>
      <c r="F317" s="63"/>
      <c r="G317" s="44"/>
      <c r="H317" s="44"/>
      <c r="I317" s="51">
        <f t="array" ref="I317">SUMPRODUCT(('[6]白单流水  导入新模板'!$C:$C=$A$2)*('[6]白单流水  导入新模板'!$AF:$AF=$C$313)*('[6]白单流水  导入新模板'!$K:$K="代收")*(ISNUMBER(FIND(LEFT($C317,4),'[6]白单流水  导入新模板'!$M:$M,1))),'[6]白单流水  导入新模板'!$S:$S)</f>
        <v>0</v>
      </c>
      <c r="J317" s="44"/>
      <c r="K317" s="43"/>
      <c r="L317" s="48">
        <f>SUMIFS('[6]白单流水  导入新模板'!$S:$S,'[6]白单流水  导入新模板'!$C:$C,$A$2,'[6]白单流水  导入新模板'!$AF:$AF,$C$313,'[6]白单流水  导入新模板'!$AB:$AB,LEFT(LEFT(L$3,4),4),'[6]白单流水  导入新模板'!$K:$K,$C317)</f>
        <v>0</v>
      </c>
      <c r="M317" s="48">
        <f>SUMIFS('[6]白单流水  导入新模板'!$S:$S,'[6]白单流水  导入新模板'!$C:$C,$A$2,'[6]白单流水  导入新模板'!$AF:$AF,$C$313,'[6]白单流水  导入新模板'!$AB:$AB,LEFT(LEFT(M$3,4),4),'[6]白单流水  导入新模板'!$K:$K,$C317)</f>
        <v>0</v>
      </c>
      <c r="N317" s="48">
        <f>SUMIFS('[6]白单流水  导入新模板'!$S:$S,'[6]白单流水  导入新模板'!$C:$C,$A$2,'[6]白单流水  导入新模板'!$AF:$AF,$C$313,'[6]白单流水  导入新模板'!$AB:$AB,LEFT(LEFT(N$3,4),4),'[6]白单流水  导入新模板'!$K:$K,$C317)</f>
        <v>0</v>
      </c>
      <c r="O317" s="48">
        <f>SUMIFS('[6]白单流水  导入新模板'!$S:$S,'[6]白单流水  导入新模板'!$C:$C,$A$2,'[6]白单流水  导入新模板'!$AF:$AF,$C$313,'[6]白单流水  导入新模板'!$AB:$AB,LEFT(LEFT(O$3,4),4),'[6]白单流水  导入新模板'!$K:$K,$C317)</f>
        <v>0</v>
      </c>
      <c r="P317" s="48">
        <f>SUMIFS('[6]白单流水  导入新模板'!$S:$S,'[6]白单流水  导入新模板'!$C:$C,$A$2,'[6]白单流水  导入新模板'!$AF:$AF,$C$313,'[6]白单流水  导入新模板'!$AB:$AB,LEFT(LEFT(P$3,4),4),'[6]白单流水  导入新模板'!$K:$K,$C317)</f>
        <v>0</v>
      </c>
      <c r="Q317" s="48">
        <f>SUMIFS('[6]白单流水  导入新模板'!$S:$S,'[6]白单流水  导入新模板'!$C:$C,$A$2,'[6]白单流水  导入新模板'!$AF:$AF,$C$313,'[6]白单流水  导入新模板'!$AB:$AB,LEFT(LEFT(Q$3,4),4),'[6]白单流水  导入新模板'!$K:$K,$C317)</f>
        <v>0</v>
      </c>
      <c r="R317" s="48">
        <f>SUMIFS('[6]白单流水  导入新模板'!$S:$S,'[6]白单流水  导入新模板'!$C:$C,$A$2,'[6]白单流水  导入新模板'!$AF:$AF,$C$313,'[6]白单流水  导入新模板'!$AB:$AB,LEFT(LEFT(R$3,4),4),'[6]白单流水  导入新模板'!$K:$K,$C317)</f>
        <v>0</v>
      </c>
      <c r="S317" s="48">
        <f>SUMIFS('[6]白单流水  导入新模板'!$S:$S,'[6]白单流水  导入新模板'!$C:$C,$A$2,'[6]白单流水  导入新模板'!$AF:$AF,$C$313,'[6]白单流水  导入新模板'!$AB:$AB,LEFT(LEFT(S$3,4),4),'[6]白单流水  导入新模板'!$K:$K,$C317)</f>
        <v>0</v>
      </c>
      <c r="T317" s="48">
        <f>SUMIFS('[6]白单流水  导入新模板'!$S:$S,'[6]白单流水  导入新模板'!$C:$C,$A$2,'[6]白单流水  导入新模板'!$AF:$AF,$C$313,'[6]白单流水  导入新模板'!$AB:$AB,LEFT(LEFT(T$3,4),4),'[6]白单流水  导入新模板'!$K:$K,$C317)</f>
        <v>0</v>
      </c>
      <c r="U317" s="48">
        <f>SUMIFS('[6]白单流水  导入新模板'!$S:$S,'[6]白单流水  导入新模板'!$C:$C,$A$2,'[6]白单流水  导入新模板'!$AF:$AF,$C$313,'[6]白单流水  导入新模板'!$AB:$AB,LEFT(LEFT(U$3,4),4),'[6]白单流水  导入新模板'!$K:$K,$C317)</f>
        <v>0</v>
      </c>
      <c r="V317" s="48">
        <f>SUMIFS('[6]白单流水  导入新模板'!$S:$S,'[6]白单流水  导入新模板'!$C:$C,$A$2,'[6]白单流水  导入新模板'!$AF:$AF,$C$313,'[6]白单流水  导入新模板'!$AB:$AB,LEFT(LEFT(V$3,4),4),'[6]白单流水  导入新模板'!$K:$K,$C317)</f>
        <v>0</v>
      </c>
      <c r="W317" s="48">
        <f>SUMIFS('[6]白单流水  导入新模板'!$S:$S,'[6]白单流水  导入新模板'!$C:$C,$A$2,'[6]白单流水  导入新模板'!$AF:$AF,$C$313,'[6]白单流水  导入新模板'!$AB:$AB,LEFT(LEFT(W$3,4),4),'[6]白单流水  导入新模板'!$K:$K,$C317)</f>
        <v>0</v>
      </c>
      <c r="X317" s="48">
        <f>SUMIFS('[6]白单流水  导入新模板'!$S:$S,'[6]白单流水  导入新模板'!$C:$C,$A$2,'[6]白单流水  导入新模板'!$AF:$AF,$C$313,'[6]白单流水  导入新模板'!$AB:$AB,LEFT(LEFT(X$3,4),4),'[6]白单流水  导入新模板'!$K:$K,$C317)</f>
        <v>0</v>
      </c>
      <c r="Y317" s="48">
        <f>SUMIFS('[6]白单流水  导入新模板'!$S:$S,'[6]白单流水  导入新模板'!$C:$C,$A$2,'[6]白单流水  导入新模板'!$AF:$AF,$C$313,'[6]白单流水  导入新模板'!$AB:$AB,LEFT(LEFT(Y$3,4),4),'[6]白单流水  导入新模板'!$K:$K,$C317)</f>
        <v>0</v>
      </c>
      <c r="Z317" s="48">
        <f>SUMIFS('[6]白单流水  导入新模板'!$S:$S,'[6]白单流水  导入新模板'!$C:$C,$A$2,'[6]白单流水  导入新模板'!$AF:$AF,$C$313,'[6]白单流水  导入新模板'!$AB:$AB,LEFT(LEFT(Z$3,4),4),'[6]白单流水  导入新模板'!$K:$K,$C317)</f>
        <v>0</v>
      </c>
      <c r="AA317" s="48">
        <f>SUMIFS('[6]白单流水  导入新模板'!$S:$S,'[6]白单流水  导入新模板'!$C:$C,$A$2,'[6]白单流水  导入新模板'!$AF:$AF,$C$313,'[6]白单流水  导入新模板'!$AB:$AB,LEFT(LEFT(AA$3,4),4),'[6]白单流水  导入新模板'!$K:$K,$C317)</f>
        <v>0</v>
      </c>
      <c r="AB317" s="48">
        <f>SUMIFS('[6]白单流水  导入新模板'!$S:$S,'[6]白单流水  导入新模板'!$C:$C,$A$2,'[6]白单流水  导入新模板'!$AF:$AF,$C$313,'[6]白单流水  导入新模板'!$AB:$AB,LEFT(LEFT(AB$3,4),4),'[6]白单流水  导入新模板'!$K:$K,$C317)</f>
        <v>0</v>
      </c>
      <c r="AC317" s="48">
        <f>SUMIFS('[6]白单流水  导入新模板'!$S:$S,'[6]白单流水  导入新模板'!$C:$C,$A$2,'[6]白单流水  导入新模板'!$AF:$AF,$C$313,'[6]白单流水  导入新模板'!$AB:$AB,LEFT(LEFT(AC$3,4),4),'[6]白单流水  导入新模板'!$K:$K,$C317)</f>
        <v>0</v>
      </c>
      <c r="AD317" s="72"/>
      <c r="AE317" s="53">
        <f>SUM(AH317:AS317)</f>
        <v>0</v>
      </c>
      <c r="AF317" s="54"/>
      <c r="AG317" s="55">
        <f>AD317-AE317-AF317</f>
        <v>0</v>
      </c>
      <c r="AH317" s="48">
        <f>SUMIFS('[6]白单流水  导入新模板'!$S:$S,'[6]白单流水  导入新模板'!$C:$C,$A$2,'[6]白单流水  导入新模板'!$AF:$AF,$C$313,'[6]白单流水  导入新模板'!$AA:$AA,AH$3,'[6]白单流水  导入新模板'!$K:$K,$C317)</f>
        <v>0</v>
      </c>
      <c r="AI317" s="48">
        <f>SUMIFS('[6]白单流水  导入新模板'!$S:$S,'[6]白单流水  导入新模板'!$C:$C,$A$2,'[6]白单流水  导入新模板'!$AF:$AF,$C$313,'[6]白单流水  导入新模板'!$AA:$AA,AI$3,'[6]白单流水  导入新模板'!$K:$K,$C317)</f>
        <v>0</v>
      </c>
      <c r="AJ317" s="48">
        <f>SUMIFS('[6]白单流水  导入新模板'!$S:$S,'[6]白单流水  导入新模板'!$C:$C,$A$2,'[6]白单流水  导入新模板'!$AF:$AF,$C$313,'[6]白单流水  导入新模板'!$AA:$AA,AJ$3,'[6]白单流水  导入新模板'!$K:$K,$C317)</f>
        <v>0</v>
      </c>
      <c r="AK317" s="48">
        <f>SUMIFS('[6]白单流水  导入新模板'!$S:$S,'[6]白单流水  导入新模板'!$C:$C,$A$2,'[6]白单流水  导入新模板'!$AF:$AF,$C$313,'[6]白单流水  导入新模板'!$AA:$AA,AK$3,'[6]白单流水  导入新模板'!$K:$K,$C317)</f>
        <v>0</v>
      </c>
      <c r="AL317" s="48">
        <f>SUMIFS('[6]白单流水  导入新模板'!$S:$S,'[6]白单流水  导入新模板'!$C:$C,$A$2,'[6]白单流水  导入新模板'!$AF:$AF,$C$313,'[6]白单流水  导入新模板'!$AA:$AA,AL$3,'[6]白单流水  导入新模板'!$K:$K,$C317)</f>
        <v>0</v>
      </c>
      <c r="AM317" s="48">
        <f>SUMIFS('[6]白单流水  导入新模板'!$S:$S,'[6]白单流水  导入新模板'!$C:$C,$A$2,'[6]白单流水  导入新模板'!$AF:$AF,$C$313,'[6]白单流水  导入新模板'!$AA:$AA,AM$3,'[6]白单流水  导入新模板'!$K:$K,$C317)</f>
        <v>0</v>
      </c>
      <c r="AN317" s="48">
        <f>SUMIFS('[6]白单流水  导入新模板'!$S:$S,'[6]白单流水  导入新模板'!$C:$C,$A$2,'[6]白单流水  导入新模板'!$AF:$AF,$C$313,'[6]白单流水  导入新模板'!$AA:$AA,AN$3,'[6]白单流水  导入新模板'!$K:$K,$C317)</f>
        <v>0</v>
      </c>
      <c r="AO317" s="48">
        <f>SUMIFS('[6]白单流水  导入新模板'!$S:$S,'[6]白单流水  导入新模板'!$C:$C,$A$2,'[6]白单流水  导入新模板'!$AF:$AF,$C$313,'[6]白单流水  导入新模板'!$AA:$AA,AO$3,'[6]白单流水  导入新模板'!$K:$K,$C317)</f>
        <v>0</v>
      </c>
      <c r="AP317" s="48">
        <f>SUMIFS('[6]白单流水  导入新模板'!$S:$S,'[6]白单流水  导入新模板'!$C:$C,$A$2,'[6]白单流水  导入新模板'!$AF:$AF,$C$313,'[6]白单流水  导入新模板'!$AA:$AA,AP$3,'[6]白单流水  导入新模板'!$K:$K,$C317)</f>
        <v>0</v>
      </c>
      <c r="AQ317" s="48">
        <f>SUMIFS('[6]白单流水  导入新模板'!$S:$S,'[6]白单流水  导入新模板'!$C:$C,$A$2,'[6]白单流水  导入新模板'!$AF:$AF,$C$313,'[6]白单流水  导入新模板'!$AA:$AA,AQ$3,'[6]白单流水  导入新模板'!$K:$K,$C317)</f>
        <v>0</v>
      </c>
      <c r="AR317" s="48">
        <f>SUMIFS('[6]白单流水  导入新模板'!$S:$S,'[6]白单流水  导入新模板'!$C:$C,$A$2,'[6]白单流水  导入新模板'!$AF:$AF,$C$313,'[6]白单流水  导入新模板'!$AA:$AA,AR$3,'[6]白单流水  导入新模板'!$K:$K,$C317)</f>
        <v>0</v>
      </c>
      <c r="AS317" s="48">
        <f>SUMIFS('[6]白单流水  导入新模板'!$S:$S,'[6]白单流水  导入新模板'!$C:$C,$A$2,'[6]白单流水  导入新模板'!$AF:$AF,$C$313,'[6]白单流水  导入新模板'!$AA:$AA,AS$3,'[6]白单流水  导入新模板'!$K:$K,$C317)</f>
        <v>0</v>
      </c>
      <c r="AT317" s="64"/>
    </row>
    <row r="318" ht="15.6" spans="1:47">
      <c r="A318" s="73"/>
      <c r="B318" s="62"/>
      <c r="C318" s="65" t="s">
        <v>62</v>
      </c>
      <c r="D318" s="66"/>
      <c r="E318" s="66"/>
      <c r="F318" s="67"/>
      <c r="G318" s="68"/>
      <c r="H318" s="68"/>
      <c r="I318" s="51">
        <f t="array" ref="I318">SUMPRODUCT(('[6]白单流水  导入新模板'!$C:$C=$A$2)*('[6]白单流水  导入新模板'!$AF:$AF=$C$313)*('[6]白单流水  导入新模板'!$K:$K="代收")*(ISNUMBER(FIND(LEFT($C318,4),'[6]白单流水  导入新模板'!$M:$M,1))),'[6]白单流水  导入新模板'!$S:$S)</f>
        <v>0</v>
      </c>
      <c r="J318" s="68"/>
      <c r="K318" s="66"/>
      <c r="L318" s="48">
        <f>SUMIFS('[6]白单流水  导入新模板'!$S:$S,'[6]白单流水  导入新模板'!$C:$C,$A$2,'[6]白单流水  导入新模板'!$AF:$AF,$C$313,'[6]白单流水  导入新模板'!$AB:$AB,LEFT(LEFT(L$3,4),4),'[6]白单流水  导入新模板'!$K:$K,$C318)</f>
        <v>0</v>
      </c>
      <c r="M318" s="48">
        <f>SUMIFS('[6]白单流水  导入新模板'!$S:$S,'[6]白单流水  导入新模板'!$C:$C,$A$2,'[6]白单流水  导入新模板'!$AF:$AF,$C$313,'[6]白单流水  导入新模板'!$AB:$AB,LEFT(LEFT(M$3,4),4),'[6]白单流水  导入新模板'!$K:$K,$C318)</f>
        <v>0</v>
      </c>
      <c r="N318" s="48">
        <f>SUMIFS('[6]白单流水  导入新模板'!$S:$S,'[6]白单流水  导入新模板'!$C:$C,$A$2,'[6]白单流水  导入新模板'!$AF:$AF,$C$313,'[6]白单流水  导入新模板'!$AB:$AB,LEFT(LEFT(N$3,4),4),'[6]白单流水  导入新模板'!$K:$K,$C318)</f>
        <v>0</v>
      </c>
      <c r="O318" s="48">
        <f>SUMIFS('[6]白单流水  导入新模板'!$S:$S,'[6]白单流水  导入新模板'!$C:$C,$A$2,'[6]白单流水  导入新模板'!$AF:$AF,$C$313,'[6]白单流水  导入新模板'!$AB:$AB,LEFT(LEFT(O$3,4),4),'[6]白单流水  导入新模板'!$K:$K,$C318)</f>
        <v>0</v>
      </c>
      <c r="P318" s="48">
        <f>SUMIFS('[6]白单流水  导入新模板'!$S:$S,'[6]白单流水  导入新模板'!$C:$C,$A$2,'[6]白单流水  导入新模板'!$AF:$AF,$C$313,'[6]白单流水  导入新模板'!$AB:$AB,LEFT(LEFT(P$3,4),4),'[6]白单流水  导入新模板'!$K:$K,$C318)</f>
        <v>0</v>
      </c>
      <c r="Q318" s="48">
        <f>SUMIFS('[6]白单流水  导入新模板'!$S:$S,'[6]白单流水  导入新模板'!$C:$C,$A$2,'[6]白单流水  导入新模板'!$AF:$AF,$C$313,'[6]白单流水  导入新模板'!$AB:$AB,LEFT(LEFT(Q$3,4),4),'[6]白单流水  导入新模板'!$K:$K,$C318)</f>
        <v>0</v>
      </c>
      <c r="R318" s="48">
        <f>SUMIFS('[6]白单流水  导入新模板'!$S:$S,'[6]白单流水  导入新模板'!$C:$C,$A$2,'[6]白单流水  导入新模板'!$AF:$AF,$C$313,'[6]白单流水  导入新模板'!$AB:$AB,LEFT(LEFT(R$3,4),4),'[6]白单流水  导入新模板'!$K:$K,$C318)</f>
        <v>0</v>
      </c>
      <c r="S318" s="48">
        <f>SUMIFS('[6]白单流水  导入新模板'!$S:$S,'[6]白单流水  导入新模板'!$C:$C,$A$2,'[6]白单流水  导入新模板'!$AF:$AF,$C$313,'[6]白单流水  导入新模板'!$AB:$AB,LEFT(LEFT(S$3,4),4),'[6]白单流水  导入新模板'!$K:$K,$C318)</f>
        <v>0</v>
      </c>
      <c r="T318" s="48">
        <f>SUMIFS('[6]白单流水  导入新模板'!$S:$S,'[6]白单流水  导入新模板'!$C:$C,$A$2,'[6]白单流水  导入新模板'!$AF:$AF,$C$313,'[6]白单流水  导入新模板'!$AB:$AB,LEFT(LEFT(T$3,4),4),'[6]白单流水  导入新模板'!$K:$K,$C318)</f>
        <v>0</v>
      </c>
      <c r="U318" s="48">
        <f>SUMIFS('[6]白单流水  导入新模板'!$S:$S,'[6]白单流水  导入新模板'!$C:$C,$A$2,'[6]白单流水  导入新模板'!$AF:$AF,$C$313,'[6]白单流水  导入新模板'!$AB:$AB,LEFT(LEFT(U$3,4),4),'[6]白单流水  导入新模板'!$K:$K,$C318)</f>
        <v>0</v>
      </c>
      <c r="V318" s="48">
        <f>SUMIFS('[6]白单流水  导入新模板'!$S:$S,'[6]白单流水  导入新模板'!$C:$C,$A$2,'[6]白单流水  导入新模板'!$AF:$AF,$C$313,'[6]白单流水  导入新模板'!$AB:$AB,LEFT(LEFT(V$3,4),4),'[6]白单流水  导入新模板'!$K:$K,$C318)</f>
        <v>0</v>
      </c>
      <c r="W318" s="48">
        <f>SUMIFS('[6]白单流水  导入新模板'!$S:$S,'[6]白单流水  导入新模板'!$C:$C,$A$2,'[6]白单流水  导入新模板'!$AF:$AF,$C$313,'[6]白单流水  导入新模板'!$AB:$AB,LEFT(LEFT(W$3,4),4),'[6]白单流水  导入新模板'!$K:$K,$C318)</f>
        <v>0</v>
      </c>
      <c r="X318" s="48">
        <f>SUMIFS('[6]白单流水  导入新模板'!$S:$S,'[6]白单流水  导入新模板'!$C:$C,$A$2,'[6]白单流水  导入新模板'!$AF:$AF,$C$313,'[6]白单流水  导入新模板'!$AB:$AB,LEFT(LEFT(X$3,4),4),'[6]白单流水  导入新模板'!$K:$K,$C318)</f>
        <v>0</v>
      </c>
      <c r="Y318" s="48">
        <f>SUMIFS('[6]白单流水  导入新模板'!$S:$S,'[6]白单流水  导入新模板'!$C:$C,$A$2,'[6]白单流水  导入新模板'!$AF:$AF,$C$313,'[6]白单流水  导入新模板'!$AB:$AB,LEFT(LEFT(Y$3,4),4),'[6]白单流水  导入新模板'!$K:$K,$C318)</f>
        <v>0</v>
      </c>
      <c r="Z318" s="48">
        <f>SUMIFS('[6]白单流水  导入新模板'!$S:$S,'[6]白单流水  导入新模板'!$C:$C,$A$2,'[6]白单流水  导入新模板'!$AF:$AF,$C$313,'[6]白单流水  导入新模板'!$AB:$AB,LEFT(LEFT(Z$3,4),4),'[6]白单流水  导入新模板'!$K:$K,$C318)</f>
        <v>0</v>
      </c>
      <c r="AA318" s="48">
        <f>SUMIFS('[6]白单流水  导入新模板'!$S:$S,'[6]白单流水  导入新模板'!$C:$C,$A$2,'[6]白单流水  导入新模板'!$AF:$AF,$C$313,'[6]白单流水  导入新模板'!$AB:$AB,LEFT(LEFT(AA$3,4),4),'[6]白单流水  导入新模板'!$K:$K,$C318)</f>
        <v>0</v>
      </c>
      <c r="AB318" s="48">
        <f>SUMIFS('[6]白单流水  导入新模板'!$S:$S,'[6]白单流水  导入新模板'!$C:$C,$A$2,'[6]白单流水  导入新模板'!$AF:$AF,$C$313,'[6]白单流水  导入新模板'!$AB:$AB,LEFT(LEFT(AB$3,4),4),'[6]白单流水  导入新模板'!$K:$K,$C318)</f>
        <v>0</v>
      </c>
      <c r="AC318" s="48">
        <f>SUMIFS('[6]白单流水  导入新模板'!$S:$S,'[6]白单流水  导入新模板'!$C:$C,$A$2,'[6]白单流水  导入新模板'!$AF:$AF,$C$313,'[6]白单流水  导入新模板'!$AB:$AB,LEFT(LEFT(AC$3,4),4),'[6]白单流水  导入新模板'!$K:$K,$C318)</f>
        <v>0</v>
      </c>
      <c r="AD318" s="74"/>
      <c r="AE318" s="53">
        <f>SUM(AH318:AS318)</f>
        <v>0</v>
      </c>
      <c r="AF318" s="54"/>
      <c r="AG318" s="55">
        <f>AD318-AE318-AF318</f>
        <v>0</v>
      </c>
      <c r="AH318" s="48">
        <f>SUMIFS('[6]白单流水  导入新模板'!$S:$S,'[6]白单流水  导入新模板'!$C:$C,$A$2,'[6]白单流水  导入新模板'!$AF:$AF,$C$313,'[6]白单流水  导入新模板'!$AA:$AA,AH$3,'[6]白单流水  导入新模板'!$K:$K,$C318)</f>
        <v>0</v>
      </c>
      <c r="AI318" s="48">
        <f>SUMIFS('[6]白单流水  导入新模板'!$S:$S,'[6]白单流水  导入新模板'!$C:$C,$A$2,'[6]白单流水  导入新模板'!$AF:$AF,$C$313,'[6]白单流水  导入新模板'!$AA:$AA,AI$3,'[6]白单流水  导入新模板'!$K:$K,$C318)</f>
        <v>0</v>
      </c>
      <c r="AJ318" s="48">
        <f>SUMIFS('[6]白单流水  导入新模板'!$S:$S,'[6]白单流水  导入新模板'!$C:$C,$A$2,'[6]白单流水  导入新模板'!$AF:$AF,$C$313,'[6]白单流水  导入新模板'!$AA:$AA,AJ$3,'[6]白单流水  导入新模板'!$K:$K,$C318)</f>
        <v>0</v>
      </c>
      <c r="AK318" s="48">
        <f>SUMIFS('[6]白单流水  导入新模板'!$S:$S,'[6]白单流水  导入新模板'!$C:$C,$A$2,'[6]白单流水  导入新模板'!$AF:$AF,$C$313,'[6]白单流水  导入新模板'!$AA:$AA,AK$3,'[6]白单流水  导入新模板'!$K:$K,$C318)</f>
        <v>0</v>
      </c>
      <c r="AL318" s="48">
        <f>SUMIFS('[6]白单流水  导入新模板'!$S:$S,'[6]白单流水  导入新模板'!$C:$C,$A$2,'[6]白单流水  导入新模板'!$AF:$AF,$C$313,'[6]白单流水  导入新模板'!$AA:$AA,AL$3,'[6]白单流水  导入新模板'!$K:$K,$C318)</f>
        <v>0</v>
      </c>
      <c r="AM318" s="48">
        <f>SUMIFS('[6]白单流水  导入新模板'!$S:$S,'[6]白单流水  导入新模板'!$C:$C,$A$2,'[6]白单流水  导入新模板'!$AF:$AF,$C$313,'[6]白单流水  导入新模板'!$AA:$AA,AM$3,'[6]白单流水  导入新模板'!$K:$K,$C318)</f>
        <v>0</v>
      </c>
      <c r="AN318" s="48">
        <f>SUMIFS('[6]白单流水  导入新模板'!$S:$S,'[6]白单流水  导入新模板'!$C:$C,$A$2,'[6]白单流水  导入新模板'!$AF:$AF,$C$313,'[6]白单流水  导入新模板'!$AA:$AA,AN$3,'[6]白单流水  导入新模板'!$K:$K,$C318)</f>
        <v>0</v>
      </c>
      <c r="AO318" s="48">
        <f>SUMIFS('[6]白单流水  导入新模板'!$S:$S,'[6]白单流水  导入新模板'!$C:$C,$A$2,'[6]白单流水  导入新模板'!$AF:$AF,$C$313,'[6]白单流水  导入新模板'!$AA:$AA,AO$3,'[6]白单流水  导入新模板'!$K:$K,$C318)</f>
        <v>0</v>
      </c>
      <c r="AP318" s="48">
        <f>SUMIFS('[6]白单流水  导入新模板'!$S:$S,'[6]白单流水  导入新模板'!$C:$C,$A$2,'[6]白单流水  导入新模板'!$AF:$AF,$C$313,'[6]白单流水  导入新模板'!$AA:$AA,AP$3,'[6]白单流水  导入新模板'!$K:$K,$C318)</f>
        <v>0</v>
      </c>
      <c r="AQ318" s="48">
        <f>SUMIFS('[6]白单流水  导入新模板'!$S:$S,'[6]白单流水  导入新模板'!$C:$C,$A$2,'[6]白单流水  导入新模板'!$AF:$AF,$C$313,'[6]白单流水  导入新模板'!$AA:$AA,AQ$3,'[6]白单流水  导入新模板'!$K:$K,$C318)</f>
        <v>0</v>
      </c>
      <c r="AR318" s="48">
        <f>SUMIFS('[6]白单流水  导入新模板'!$S:$S,'[6]白单流水  导入新模板'!$C:$C,$A$2,'[6]白单流水  导入新模板'!$AF:$AF,$C$313,'[6]白单流水  导入新模板'!$AA:$AA,AR$3,'[6]白单流水  导入新模板'!$K:$K,$C318)</f>
        <v>0</v>
      </c>
      <c r="AS318" s="48">
        <f>SUMIFS('[6]白单流水  导入新模板'!$S:$S,'[6]白单流水  导入新模板'!$C:$C,$A$2,'[6]白单流水  导入新模板'!$AF:$AF,$C$313,'[6]白单流水  导入新模板'!$AA:$AA,AS$3,'[6]白单流水  导入新模板'!$K:$K,$C318)</f>
        <v>0</v>
      </c>
      <c r="AT318" s="69"/>
    </row>
    <row r="319" ht="15.6" spans="1:47">
      <c r="A319" s="41"/>
      <c r="B319" s="62"/>
      <c r="C319" s="65" t="s">
        <v>63</v>
      </c>
      <c r="D319" s="43"/>
      <c r="E319" s="43"/>
      <c r="F319" s="63"/>
      <c r="G319" s="44"/>
      <c r="H319" s="44"/>
      <c r="I319" s="51">
        <f t="array" ref="I319">SUMPRODUCT(('[6]白单流水  导入新模板'!$C:$C=$A$2)*('[6]白单流水  导入新模板'!$AF:$AF=$C$313)*('[6]白单流水  导入新模板'!$K:$K="代收")*(ISNUMBER(FIND(LEFT($C319,4),'[6]白单流水  导入新模板'!$M:$M,1))),'[6]白单流水  导入新模板'!$S:$S)</f>
        <v>0</v>
      </c>
      <c r="J319" s="44"/>
      <c r="K319" s="43"/>
      <c r="L319" s="48">
        <f>SUMIFS('[6]白单流水  导入新模板'!$S:$S,'[6]白单流水  导入新模板'!$C:$C,$A$2,'[6]白单流水  导入新模板'!$AF:$AF,$C$313,'[6]白单流水  导入新模板'!$AB:$AB,LEFT(LEFT(L$3,4),4),'[6]白单流水  导入新模板'!$K:$K,$C319)</f>
        <v>0</v>
      </c>
      <c r="M319" s="48">
        <f>SUMIFS('[6]白单流水  导入新模板'!$S:$S,'[6]白单流水  导入新模板'!$C:$C,$A$2,'[6]白单流水  导入新模板'!$AF:$AF,$C$313,'[6]白单流水  导入新模板'!$AB:$AB,LEFT(LEFT(M$3,4),4),'[6]白单流水  导入新模板'!$K:$K,$C319)</f>
        <v>0</v>
      </c>
      <c r="N319" s="48">
        <f>SUMIFS('[6]白单流水  导入新模板'!$S:$S,'[6]白单流水  导入新模板'!$C:$C,$A$2,'[6]白单流水  导入新模板'!$AF:$AF,$C$313,'[6]白单流水  导入新模板'!$AB:$AB,LEFT(LEFT(N$3,4),4),'[6]白单流水  导入新模板'!$K:$K,$C319)</f>
        <v>0</v>
      </c>
      <c r="O319" s="48">
        <f>SUMIFS('[6]白单流水  导入新模板'!$S:$S,'[6]白单流水  导入新模板'!$C:$C,$A$2,'[6]白单流水  导入新模板'!$AF:$AF,$C$313,'[6]白单流水  导入新模板'!$AB:$AB,LEFT(LEFT(O$3,4),4),'[6]白单流水  导入新模板'!$K:$K,$C319)</f>
        <v>0</v>
      </c>
      <c r="P319" s="48">
        <f>SUMIFS('[6]白单流水  导入新模板'!$S:$S,'[6]白单流水  导入新模板'!$C:$C,$A$2,'[6]白单流水  导入新模板'!$AF:$AF,$C$313,'[6]白单流水  导入新模板'!$AB:$AB,LEFT(LEFT(P$3,4),4),'[6]白单流水  导入新模板'!$K:$K,$C319)</f>
        <v>0</v>
      </c>
      <c r="Q319" s="48">
        <f>SUMIFS('[6]白单流水  导入新模板'!$S:$S,'[6]白单流水  导入新模板'!$C:$C,$A$2,'[6]白单流水  导入新模板'!$AF:$AF,$C$313,'[6]白单流水  导入新模板'!$AB:$AB,LEFT(LEFT(Q$3,4),4),'[6]白单流水  导入新模板'!$K:$K,$C319)</f>
        <v>0</v>
      </c>
      <c r="R319" s="48">
        <f>SUMIFS('[6]白单流水  导入新模板'!$S:$S,'[6]白单流水  导入新模板'!$C:$C,$A$2,'[6]白单流水  导入新模板'!$AF:$AF,$C$313,'[6]白单流水  导入新模板'!$AB:$AB,LEFT(LEFT(R$3,4),4),'[6]白单流水  导入新模板'!$K:$K,$C319)</f>
        <v>0</v>
      </c>
      <c r="S319" s="48">
        <f>SUMIFS('[6]白单流水  导入新模板'!$S:$S,'[6]白单流水  导入新模板'!$C:$C,$A$2,'[6]白单流水  导入新模板'!$AF:$AF,$C$313,'[6]白单流水  导入新模板'!$AB:$AB,LEFT(LEFT(S$3,4),4),'[6]白单流水  导入新模板'!$K:$K,$C319)</f>
        <v>0</v>
      </c>
      <c r="T319" s="48">
        <f>SUMIFS('[6]白单流水  导入新模板'!$S:$S,'[6]白单流水  导入新模板'!$C:$C,$A$2,'[6]白单流水  导入新模板'!$AF:$AF,$C$313,'[6]白单流水  导入新模板'!$AB:$AB,LEFT(LEFT(T$3,4),4),'[6]白单流水  导入新模板'!$K:$K,$C319)</f>
        <v>0</v>
      </c>
      <c r="U319" s="48">
        <f>SUMIFS('[6]白单流水  导入新模板'!$S:$S,'[6]白单流水  导入新模板'!$C:$C,$A$2,'[6]白单流水  导入新模板'!$AF:$AF,$C$313,'[6]白单流水  导入新模板'!$AB:$AB,LEFT(LEFT(U$3,4),4),'[6]白单流水  导入新模板'!$K:$K,$C319)</f>
        <v>0</v>
      </c>
      <c r="V319" s="48">
        <f>SUMIFS('[6]白单流水  导入新模板'!$S:$S,'[6]白单流水  导入新模板'!$C:$C,$A$2,'[6]白单流水  导入新模板'!$AF:$AF,$C$313,'[6]白单流水  导入新模板'!$AB:$AB,LEFT(LEFT(V$3,4),4),'[6]白单流水  导入新模板'!$K:$K,$C319)</f>
        <v>0</v>
      </c>
      <c r="W319" s="48">
        <f>SUMIFS('[6]白单流水  导入新模板'!$S:$S,'[6]白单流水  导入新模板'!$C:$C,$A$2,'[6]白单流水  导入新模板'!$AF:$AF,$C$313,'[6]白单流水  导入新模板'!$AB:$AB,LEFT(LEFT(W$3,4),4),'[6]白单流水  导入新模板'!$K:$K,$C319)</f>
        <v>0</v>
      </c>
      <c r="X319" s="48">
        <f>SUMIFS('[6]白单流水  导入新模板'!$S:$S,'[6]白单流水  导入新模板'!$C:$C,$A$2,'[6]白单流水  导入新模板'!$AF:$AF,$C$313,'[6]白单流水  导入新模板'!$AB:$AB,LEFT(LEFT(X$3,4),4),'[6]白单流水  导入新模板'!$K:$K,$C319)</f>
        <v>0</v>
      </c>
      <c r="Y319" s="48">
        <f>SUMIFS('[6]白单流水  导入新模板'!$S:$S,'[6]白单流水  导入新模板'!$C:$C,$A$2,'[6]白单流水  导入新模板'!$AF:$AF,$C$313,'[6]白单流水  导入新模板'!$AB:$AB,LEFT(LEFT(Y$3,4),4),'[6]白单流水  导入新模板'!$K:$K,$C319)</f>
        <v>0</v>
      </c>
      <c r="Z319" s="48">
        <f>SUMIFS('[6]白单流水  导入新模板'!$S:$S,'[6]白单流水  导入新模板'!$C:$C,$A$2,'[6]白单流水  导入新模板'!$AF:$AF,$C$313,'[6]白单流水  导入新模板'!$AB:$AB,LEFT(LEFT(Z$3,4),4),'[6]白单流水  导入新模板'!$K:$K,$C319)</f>
        <v>0</v>
      </c>
      <c r="AA319" s="48">
        <f>SUMIFS('[6]白单流水  导入新模板'!$S:$S,'[6]白单流水  导入新模板'!$C:$C,$A$2,'[6]白单流水  导入新模板'!$AF:$AF,$C$313,'[6]白单流水  导入新模板'!$AB:$AB,LEFT(LEFT(AA$3,4),4),'[6]白单流水  导入新模板'!$K:$K,$C319)</f>
        <v>0</v>
      </c>
      <c r="AB319" s="48">
        <f>SUMIFS('[6]白单流水  导入新模板'!$S:$S,'[6]白单流水  导入新模板'!$C:$C,$A$2,'[6]白单流水  导入新模板'!$AF:$AF,$C$313,'[6]白单流水  导入新模板'!$AB:$AB,LEFT(LEFT(AB$3,4),4),'[6]白单流水  导入新模板'!$K:$K,$C319)</f>
        <v>0</v>
      </c>
      <c r="AC319" s="48">
        <f>SUMIFS('[6]白单流水  导入新模板'!$S:$S,'[6]白单流水  导入新模板'!$C:$C,$A$2,'[6]白单流水  导入新模板'!$AF:$AF,$C$313,'[6]白单流水  导入新模板'!$AB:$AB,LEFT(LEFT(AC$3,4),4),'[6]白单流水  导入新模板'!$K:$K,$C319)</f>
        <v>0</v>
      </c>
      <c r="AD319" s="72"/>
      <c r="AE319" s="53">
        <f>SUM(AH319:AS319)</f>
        <v>0</v>
      </c>
      <c r="AF319" s="54"/>
      <c r="AG319" s="55">
        <f>AD319-AE319-AF319</f>
        <v>0</v>
      </c>
      <c r="AH319" s="48">
        <f>SUMIFS('[6]白单流水  导入新模板'!$S:$S,'[6]白单流水  导入新模板'!$C:$C,$A$2,'[6]白单流水  导入新模板'!$AF:$AF,$C$313,'[6]白单流水  导入新模板'!$AA:$AA,AH$3,'[6]白单流水  导入新模板'!$K:$K,$C319)</f>
        <v>0</v>
      </c>
      <c r="AI319" s="48">
        <f>SUMIFS('[6]白单流水  导入新模板'!$S:$S,'[6]白单流水  导入新模板'!$C:$C,$A$2,'[6]白单流水  导入新模板'!$AF:$AF,$C$313,'[6]白单流水  导入新模板'!$AA:$AA,AI$3,'[6]白单流水  导入新模板'!$K:$K,$C319)</f>
        <v>0</v>
      </c>
      <c r="AJ319" s="48">
        <f>SUMIFS('[6]白单流水  导入新模板'!$S:$S,'[6]白单流水  导入新模板'!$C:$C,$A$2,'[6]白单流水  导入新模板'!$AF:$AF,$C$313,'[6]白单流水  导入新模板'!$AA:$AA,AJ$3,'[6]白单流水  导入新模板'!$K:$K,$C319)</f>
        <v>0</v>
      </c>
      <c r="AK319" s="48">
        <f>SUMIFS('[6]白单流水  导入新模板'!$S:$S,'[6]白单流水  导入新模板'!$C:$C,$A$2,'[6]白单流水  导入新模板'!$AF:$AF,$C$313,'[6]白单流水  导入新模板'!$AA:$AA,AK$3,'[6]白单流水  导入新模板'!$K:$K,$C319)</f>
        <v>0</v>
      </c>
      <c r="AL319" s="48">
        <f>SUMIFS('[6]白单流水  导入新模板'!$S:$S,'[6]白单流水  导入新模板'!$C:$C,$A$2,'[6]白单流水  导入新模板'!$AF:$AF,$C$313,'[6]白单流水  导入新模板'!$AA:$AA,AL$3,'[6]白单流水  导入新模板'!$K:$K,$C319)</f>
        <v>0</v>
      </c>
      <c r="AM319" s="48">
        <f>SUMIFS('[6]白单流水  导入新模板'!$S:$S,'[6]白单流水  导入新模板'!$C:$C,$A$2,'[6]白单流水  导入新模板'!$AF:$AF,$C$313,'[6]白单流水  导入新模板'!$AA:$AA,AM$3,'[6]白单流水  导入新模板'!$K:$K,$C319)</f>
        <v>0</v>
      </c>
      <c r="AN319" s="48">
        <f>SUMIFS('[6]白单流水  导入新模板'!$S:$S,'[6]白单流水  导入新模板'!$C:$C,$A$2,'[6]白单流水  导入新模板'!$AF:$AF,$C$313,'[6]白单流水  导入新模板'!$AA:$AA,AN$3,'[6]白单流水  导入新模板'!$K:$K,$C319)</f>
        <v>0</v>
      </c>
      <c r="AO319" s="48">
        <f>SUMIFS('[6]白单流水  导入新模板'!$S:$S,'[6]白单流水  导入新模板'!$C:$C,$A$2,'[6]白单流水  导入新模板'!$AF:$AF,$C$313,'[6]白单流水  导入新模板'!$AA:$AA,AO$3,'[6]白单流水  导入新模板'!$K:$K,$C319)</f>
        <v>0</v>
      </c>
      <c r="AP319" s="48">
        <f>SUMIFS('[6]白单流水  导入新模板'!$S:$S,'[6]白单流水  导入新模板'!$C:$C,$A$2,'[6]白单流水  导入新模板'!$AF:$AF,$C$313,'[6]白单流水  导入新模板'!$AA:$AA,AP$3,'[6]白单流水  导入新模板'!$K:$K,$C319)</f>
        <v>0</v>
      </c>
      <c r="AQ319" s="48">
        <f>SUMIFS('[6]白单流水  导入新模板'!$S:$S,'[6]白单流水  导入新模板'!$C:$C,$A$2,'[6]白单流水  导入新模板'!$AF:$AF,$C$313,'[6]白单流水  导入新模板'!$AA:$AA,AQ$3,'[6]白单流水  导入新模板'!$K:$K,$C319)</f>
        <v>0</v>
      </c>
      <c r="AR319" s="48">
        <f>SUMIFS('[6]白单流水  导入新模板'!$S:$S,'[6]白单流水  导入新模板'!$C:$C,$A$2,'[6]白单流水  导入新模板'!$AF:$AF,$C$313,'[6]白单流水  导入新模板'!$AA:$AA,AR$3,'[6]白单流水  导入新模板'!$K:$K,$C319)</f>
        <v>0</v>
      </c>
      <c r="AS319" s="48">
        <f>SUMIFS('[6]白单流水  导入新模板'!$S:$S,'[6]白单流水  导入新模板'!$C:$C,$A$2,'[6]白单流水  导入新模板'!$AF:$AF,$C$313,'[6]白单流水  导入新模板'!$AA:$AA,AS$3,'[6]白单流水  导入新模板'!$K:$K,$C319)</f>
        <v>0</v>
      </c>
      <c r="AT319" s="64"/>
    </row>
    <row r="320" ht="15.6" spans="1:47">
      <c r="A320" s="41"/>
      <c r="B320" s="62"/>
      <c r="C320" s="65" t="s">
        <v>64</v>
      </c>
      <c r="D320" s="43"/>
      <c r="E320" s="43"/>
      <c r="F320" s="63"/>
      <c r="G320" s="44"/>
      <c r="H320" s="44"/>
      <c r="I320" s="51">
        <f t="array" ref="I320">SUMPRODUCT(('[6]白单流水  导入新模板'!$C:$C=$A$2)*('[6]白单流水  导入新模板'!$AF:$AF=$C$313)*('[6]白单流水  导入新模板'!$K:$K="代收")*(ISNUMBER(FIND(LEFT($C320,4),'[6]白单流水  导入新模板'!$M:$M,1))),'[6]白单流水  导入新模板'!$S:$S)</f>
        <v>0</v>
      </c>
      <c r="J320" s="44"/>
      <c r="K320" s="43"/>
      <c r="L320" s="48">
        <f>SUMIFS('[6]白单流水  导入新模板'!$S:$S,'[6]白单流水  导入新模板'!$C:$C,$A$2,'[6]白单流水  导入新模板'!$AF:$AF,$C$313,'[6]白单流水  导入新模板'!$AB:$AB,LEFT(LEFT(L$3,4),4),'[6]白单流水  导入新模板'!$K:$K,$C320)</f>
        <v>0</v>
      </c>
      <c r="M320" s="48">
        <f>SUMIFS('[6]白单流水  导入新模板'!$S:$S,'[6]白单流水  导入新模板'!$C:$C,$A$2,'[6]白单流水  导入新模板'!$AF:$AF,$C$313,'[6]白单流水  导入新模板'!$AB:$AB,LEFT(LEFT(M$3,4),4),'[6]白单流水  导入新模板'!$K:$K,$C320)</f>
        <v>0</v>
      </c>
      <c r="N320" s="48">
        <f>SUMIFS('[6]白单流水  导入新模板'!$S:$S,'[6]白单流水  导入新模板'!$C:$C,$A$2,'[6]白单流水  导入新模板'!$AF:$AF,$C$313,'[6]白单流水  导入新模板'!$AB:$AB,LEFT(LEFT(N$3,4),4),'[6]白单流水  导入新模板'!$K:$K,$C320)</f>
        <v>0</v>
      </c>
      <c r="O320" s="48">
        <f>SUMIFS('[6]白单流水  导入新模板'!$S:$S,'[6]白单流水  导入新模板'!$C:$C,$A$2,'[6]白单流水  导入新模板'!$AF:$AF,$C$313,'[6]白单流水  导入新模板'!$AB:$AB,LEFT(LEFT(O$3,4),4),'[6]白单流水  导入新模板'!$K:$K,$C320)</f>
        <v>0</v>
      </c>
      <c r="P320" s="48">
        <f>SUMIFS('[6]白单流水  导入新模板'!$S:$S,'[6]白单流水  导入新模板'!$C:$C,$A$2,'[6]白单流水  导入新模板'!$AF:$AF,$C$313,'[6]白单流水  导入新模板'!$AB:$AB,LEFT(LEFT(P$3,4),4),'[6]白单流水  导入新模板'!$K:$K,$C320)</f>
        <v>0</v>
      </c>
      <c r="Q320" s="48">
        <f>SUMIFS('[6]白单流水  导入新模板'!$S:$S,'[6]白单流水  导入新模板'!$C:$C,$A$2,'[6]白单流水  导入新模板'!$AF:$AF,$C$313,'[6]白单流水  导入新模板'!$AB:$AB,LEFT(LEFT(Q$3,4),4),'[6]白单流水  导入新模板'!$K:$K,$C320)</f>
        <v>0</v>
      </c>
      <c r="R320" s="48">
        <f>SUMIFS('[6]白单流水  导入新模板'!$S:$S,'[6]白单流水  导入新模板'!$C:$C,$A$2,'[6]白单流水  导入新模板'!$AF:$AF,$C$313,'[6]白单流水  导入新模板'!$AB:$AB,LEFT(LEFT(R$3,4),4),'[6]白单流水  导入新模板'!$K:$K,$C320)</f>
        <v>0</v>
      </c>
      <c r="S320" s="48">
        <f>SUMIFS('[6]白单流水  导入新模板'!$S:$S,'[6]白单流水  导入新模板'!$C:$C,$A$2,'[6]白单流水  导入新模板'!$AF:$AF,$C$313,'[6]白单流水  导入新模板'!$AB:$AB,LEFT(LEFT(S$3,4),4),'[6]白单流水  导入新模板'!$K:$K,$C320)</f>
        <v>0</v>
      </c>
      <c r="T320" s="48">
        <f>SUMIFS('[6]白单流水  导入新模板'!$S:$S,'[6]白单流水  导入新模板'!$C:$C,$A$2,'[6]白单流水  导入新模板'!$AF:$AF,$C$313,'[6]白单流水  导入新模板'!$AB:$AB,LEFT(LEFT(T$3,4),4),'[6]白单流水  导入新模板'!$K:$K,$C320)</f>
        <v>0</v>
      </c>
      <c r="U320" s="48">
        <f>SUMIFS('[6]白单流水  导入新模板'!$S:$S,'[6]白单流水  导入新模板'!$C:$C,$A$2,'[6]白单流水  导入新模板'!$AF:$AF,$C$313,'[6]白单流水  导入新模板'!$AB:$AB,LEFT(LEFT(U$3,4),4),'[6]白单流水  导入新模板'!$K:$K,$C320)</f>
        <v>0</v>
      </c>
      <c r="V320" s="48">
        <f>SUMIFS('[6]白单流水  导入新模板'!$S:$S,'[6]白单流水  导入新模板'!$C:$C,$A$2,'[6]白单流水  导入新模板'!$AF:$AF,$C$313,'[6]白单流水  导入新模板'!$AB:$AB,LEFT(LEFT(V$3,4),4),'[6]白单流水  导入新模板'!$K:$K,$C320)</f>
        <v>0</v>
      </c>
      <c r="W320" s="48">
        <f>SUMIFS('[6]白单流水  导入新模板'!$S:$S,'[6]白单流水  导入新模板'!$C:$C,$A$2,'[6]白单流水  导入新模板'!$AF:$AF,$C$313,'[6]白单流水  导入新模板'!$AB:$AB,LEFT(LEFT(W$3,4),4),'[6]白单流水  导入新模板'!$K:$K,$C320)</f>
        <v>0</v>
      </c>
      <c r="X320" s="48">
        <f>SUMIFS('[6]白单流水  导入新模板'!$S:$S,'[6]白单流水  导入新模板'!$C:$C,$A$2,'[6]白单流水  导入新模板'!$AF:$AF,$C$313,'[6]白单流水  导入新模板'!$AB:$AB,LEFT(LEFT(X$3,4),4),'[6]白单流水  导入新模板'!$K:$K,$C320)</f>
        <v>0</v>
      </c>
      <c r="Y320" s="48">
        <f>SUMIFS('[6]白单流水  导入新模板'!$S:$S,'[6]白单流水  导入新模板'!$C:$C,$A$2,'[6]白单流水  导入新模板'!$AF:$AF,$C$313,'[6]白单流水  导入新模板'!$AB:$AB,LEFT(LEFT(Y$3,4),4),'[6]白单流水  导入新模板'!$K:$K,$C320)</f>
        <v>0</v>
      </c>
      <c r="Z320" s="48">
        <f>SUMIFS('[6]白单流水  导入新模板'!$S:$S,'[6]白单流水  导入新模板'!$C:$C,$A$2,'[6]白单流水  导入新模板'!$AF:$AF,$C$313,'[6]白单流水  导入新模板'!$AB:$AB,LEFT(LEFT(Z$3,4),4),'[6]白单流水  导入新模板'!$K:$K,$C320)</f>
        <v>0</v>
      </c>
      <c r="AA320" s="48">
        <f>SUMIFS('[6]白单流水  导入新模板'!$S:$S,'[6]白单流水  导入新模板'!$C:$C,$A$2,'[6]白单流水  导入新模板'!$AF:$AF,$C$313,'[6]白单流水  导入新模板'!$AB:$AB,LEFT(LEFT(AA$3,4),4),'[6]白单流水  导入新模板'!$K:$K,$C320)</f>
        <v>0</v>
      </c>
      <c r="AB320" s="48">
        <f>SUMIFS('[6]白单流水  导入新模板'!$S:$S,'[6]白单流水  导入新模板'!$C:$C,$A$2,'[6]白单流水  导入新模板'!$AF:$AF,$C$313,'[6]白单流水  导入新模板'!$AB:$AB,LEFT(LEFT(AB$3,4),4),'[6]白单流水  导入新模板'!$K:$K,$C320)</f>
        <v>0</v>
      </c>
      <c r="AC320" s="48">
        <f>SUMIFS('[6]白单流水  导入新模板'!$S:$S,'[6]白单流水  导入新模板'!$C:$C,$A$2,'[6]白单流水  导入新模板'!$AF:$AF,$C$313,'[6]白单流水  导入新模板'!$AB:$AB,LEFT(LEFT(AC$3,4),4),'[6]白单流水  导入新模板'!$K:$K,$C320)</f>
        <v>0</v>
      </c>
      <c r="AD320" s="72"/>
      <c r="AE320" s="53">
        <f>SUM(AH320:AS320)</f>
        <v>0</v>
      </c>
      <c r="AF320" s="54"/>
      <c r="AG320" s="55">
        <f>AD320-AE320-AF320</f>
        <v>0</v>
      </c>
      <c r="AH320" s="48">
        <f>SUMIFS('[6]白单流水  导入新模板'!$S:$S,'[6]白单流水  导入新模板'!$C:$C,$A$2,'[6]白单流水  导入新模板'!$AF:$AF,$C$313,'[6]白单流水  导入新模板'!$AA:$AA,AH$3,'[6]白单流水  导入新模板'!$K:$K,$C320)</f>
        <v>0</v>
      </c>
      <c r="AI320" s="48">
        <f>SUMIFS('[6]白单流水  导入新模板'!$S:$S,'[6]白单流水  导入新模板'!$C:$C,$A$2,'[6]白单流水  导入新模板'!$AF:$AF,$C$313,'[6]白单流水  导入新模板'!$AA:$AA,AI$3,'[6]白单流水  导入新模板'!$K:$K,$C320)</f>
        <v>0</v>
      </c>
      <c r="AJ320" s="48">
        <f>SUMIFS('[6]白单流水  导入新模板'!$S:$S,'[6]白单流水  导入新模板'!$C:$C,$A$2,'[6]白单流水  导入新模板'!$AF:$AF,$C$313,'[6]白单流水  导入新模板'!$AA:$AA,AJ$3,'[6]白单流水  导入新模板'!$K:$K,$C320)</f>
        <v>0</v>
      </c>
      <c r="AK320" s="48">
        <f>SUMIFS('[6]白单流水  导入新模板'!$S:$S,'[6]白单流水  导入新模板'!$C:$C,$A$2,'[6]白单流水  导入新模板'!$AF:$AF,$C$313,'[6]白单流水  导入新模板'!$AA:$AA,AK$3,'[6]白单流水  导入新模板'!$K:$K,$C320)</f>
        <v>0</v>
      </c>
      <c r="AL320" s="48">
        <f>SUMIFS('[6]白单流水  导入新模板'!$S:$S,'[6]白单流水  导入新模板'!$C:$C,$A$2,'[6]白单流水  导入新模板'!$AF:$AF,$C$313,'[6]白单流水  导入新模板'!$AA:$AA,AL$3,'[6]白单流水  导入新模板'!$K:$K,$C320)</f>
        <v>0</v>
      </c>
      <c r="AM320" s="48">
        <f>SUMIFS('[6]白单流水  导入新模板'!$S:$S,'[6]白单流水  导入新模板'!$C:$C,$A$2,'[6]白单流水  导入新模板'!$AF:$AF,$C$313,'[6]白单流水  导入新模板'!$AA:$AA,AM$3,'[6]白单流水  导入新模板'!$K:$K,$C320)</f>
        <v>0</v>
      </c>
      <c r="AN320" s="48">
        <f>SUMIFS('[6]白单流水  导入新模板'!$S:$S,'[6]白单流水  导入新模板'!$C:$C,$A$2,'[6]白单流水  导入新模板'!$AF:$AF,$C$313,'[6]白单流水  导入新模板'!$AA:$AA,AN$3,'[6]白单流水  导入新模板'!$K:$K,$C320)</f>
        <v>0</v>
      </c>
      <c r="AO320" s="48">
        <f>SUMIFS('[6]白单流水  导入新模板'!$S:$S,'[6]白单流水  导入新模板'!$C:$C,$A$2,'[6]白单流水  导入新模板'!$AF:$AF,$C$313,'[6]白单流水  导入新模板'!$AA:$AA,AO$3,'[6]白单流水  导入新模板'!$K:$K,$C320)</f>
        <v>0</v>
      </c>
      <c r="AP320" s="48">
        <f>SUMIFS('[6]白单流水  导入新模板'!$S:$S,'[6]白单流水  导入新模板'!$C:$C,$A$2,'[6]白单流水  导入新模板'!$AF:$AF,$C$313,'[6]白单流水  导入新模板'!$AA:$AA,AP$3,'[6]白单流水  导入新模板'!$K:$K,$C320)</f>
        <v>0</v>
      </c>
      <c r="AQ320" s="48">
        <f>SUMIFS('[6]白单流水  导入新模板'!$S:$S,'[6]白单流水  导入新模板'!$C:$C,$A$2,'[6]白单流水  导入新模板'!$AF:$AF,$C$313,'[6]白单流水  导入新模板'!$AA:$AA,AQ$3,'[6]白单流水  导入新模板'!$K:$K,$C320)</f>
        <v>0</v>
      </c>
      <c r="AR320" s="48">
        <f>SUMIFS('[6]白单流水  导入新模板'!$S:$S,'[6]白单流水  导入新模板'!$C:$C,$A$2,'[6]白单流水  导入新模板'!$AF:$AF,$C$313,'[6]白单流水  导入新模板'!$AA:$AA,AR$3,'[6]白单流水  导入新模板'!$K:$K,$C320)</f>
        <v>0</v>
      </c>
      <c r="AS320" s="48">
        <f>SUMIFS('[6]白单流水  导入新模板'!$S:$S,'[6]白单流水  导入新模板'!$C:$C,$A$2,'[6]白单流水  导入新模板'!$AF:$AF,$C$313,'[6]白单流水  导入新模板'!$AA:$AA,AS$3,'[6]白单流水  导入新模板'!$K:$K,$C320)</f>
        <v>0</v>
      </c>
      <c r="AT320" s="64"/>
    </row>
    <row r="321" ht="15.6" spans="1:47">
      <c r="A321" s="41"/>
      <c r="B321" s="62"/>
      <c r="C321" s="65" t="s">
        <v>65</v>
      </c>
      <c r="D321" s="43"/>
      <c r="E321" s="43"/>
      <c r="F321" s="63"/>
      <c r="G321" s="44"/>
      <c r="H321" s="44"/>
      <c r="I321" s="51">
        <f t="array" ref="I321">SUMPRODUCT(('[6]白单流水  导入新模板'!$C:$C=$A$2)*('[6]白单流水  导入新模板'!$AF:$AF=$C$313)*('[6]白单流水  导入新模板'!$K:$K="代收")*(ISNUMBER(FIND(LEFT($C321,4),'[6]白单流水  导入新模板'!$M:$M,1))),'[6]白单流水  导入新模板'!$S:$S)</f>
        <v>0</v>
      </c>
      <c r="J321" s="44"/>
      <c r="K321" s="43"/>
      <c r="L321" s="48">
        <f>SUMIFS('[6]白单流水  导入新模板'!$S:$S,'[6]白单流水  导入新模板'!$C:$C,$A$2,'[6]白单流水  导入新模板'!$AF:$AF,$C$313,'[6]白单流水  导入新模板'!$AB:$AB,LEFT(LEFT(L$3,4),4),'[6]白单流水  导入新模板'!$K:$K,$C321)</f>
        <v>0</v>
      </c>
      <c r="M321" s="48">
        <f>SUMIFS('[6]白单流水  导入新模板'!$S:$S,'[6]白单流水  导入新模板'!$C:$C,$A$2,'[6]白单流水  导入新模板'!$AF:$AF,$C$313,'[6]白单流水  导入新模板'!$AB:$AB,LEFT(LEFT(M$3,4),4),'[6]白单流水  导入新模板'!$K:$K,$C321)</f>
        <v>0</v>
      </c>
      <c r="N321" s="48">
        <f>SUMIFS('[6]白单流水  导入新模板'!$S:$S,'[6]白单流水  导入新模板'!$C:$C,$A$2,'[6]白单流水  导入新模板'!$AF:$AF,$C$313,'[6]白单流水  导入新模板'!$AB:$AB,LEFT(LEFT(N$3,4),4),'[6]白单流水  导入新模板'!$K:$K,$C321)</f>
        <v>0</v>
      </c>
      <c r="O321" s="48">
        <f>SUMIFS('[6]白单流水  导入新模板'!$S:$S,'[6]白单流水  导入新模板'!$C:$C,$A$2,'[6]白单流水  导入新模板'!$AF:$AF,$C$313,'[6]白单流水  导入新模板'!$AB:$AB,LEFT(LEFT(O$3,4),4),'[6]白单流水  导入新模板'!$K:$K,$C321)</f>
        <v>0</v>
      </c>
      <c r="P321" s="48">
        <f>SUMIFS('[6]白单流水  导入新模板'!$S:$S,'[6]白单流水  导入新模板'!$C:$C,$A$2,'[6]白单流水  导入新模板'!$AF:$AF,$C$313,'[6]白单流水  导入新模板'!$AB:$AB,LEFT(LEFT(P$3,4),4),'[6]白单流水  导入新模板'!$K:$K,$C321)</f>
        <v>0</v>
      </c>
      <c r="Q321" s="48">
        <f>SUMIFS('[6]白单流水  导入新模板'!$S:$S,'[6]白单流水  导入新模板'!$C:$C,$A$2,'[6]白单流水  导入新模板'!$AF:$AF,$C$313,'[6]白单流水  导入新模板'!$AB:$AB,LEFT(LEFT(Q$3,4),4),'[6]白单流水  导入新模板'!$K:$K,$C321)</f>
        <v>0</v>
      </c>
      <c r="R321" s="48">
        <f>SUMIFS('[6]白单流水  导入新模板'!$S:$S,'[6]白单流水  导入新模板'!$C:$C,$A$2,'[6]白单流水  导入新模板'!$AF:$AF,$C$313,'[6]白单流水  导入新模板'!$AB:$AB,LEFT(LEFT(R$3,4),4),'[6]白单流水  导入新模板'!$K:$K,$C321)</f>
        <v>0</v>
      </c>
      <c r="S321" s="48">
        <f>SUMIFS('[6]白单流水  导入新模板'!$S:$S,'[6]白单流水  导入新模板'!$C:$C,$A$2,'[6]白单流水  导入新模板'!$AF:$AF,$C$313,'[6]白单流水  导入新模板'!$AB:$AB,LEFT(LEFT(S$3,4),4),'[6]白单流水  导入新模板'!$K:$K,$C321)</f>
        <v>0</v>
      </c>
      <c r="T321" s="48">
        <f>SUMIFS('[6]白单流水  导入新模板'!$S:$S,'[6]白单流水  导入新模板'!$C:$C,$A$2,'[6]白单流水  导入新模板'!$AF:$AF,$C$313,'[6]白单流水  导入新模板'!$AB:$AB,LEFT(LEFT(T$3,4),4),'[6]白单流水  导入新模板'!$K:$K,$C321)</f>
        <v>0</v>
      </c>
      <c r="U321" s="48">
        <f>SUMIFS('[6]白单流水  导入新模板'!$S:$S,'[6]白单流水  导入新模板'!$C:$C,$A$2,'[6]白单流水  导入新模板'!$AF:$AF,$C$313,'[6]白单流水  导入新模板'!$AB:$AB,LEFT(LEFT(U$3,4),4),'[6]白单流水  导入新模板'!$K:$K,$C321)</f>
        <v>0</v>
      </c>
      <c r="V321" s="48">
        <f>SUMIFS('[6]白单流水  导入新模板'!$S:$S,'[6]白单流水  导入新模板'!$C:$C,$A$2,'[6]白单流水  导入新模板'!$AF:$AF,$C$313,'[6]白单流水  导入新模板'!$AB:$AB,LEFT(LEFT(V$3,4),4),'[6]白单流水  导入新模板'!$K:$K,$C321)</f>
        <v>0</v>
      </c>
      <c r="W321" s="48">
        <f>SUMIFS('[6]白单流水  导入新模板'!$S:$S,'[6]白单流水  导入新模板'!$C:$C,$A$2,'[6]白单流水  导入新模板'!$AF:$AF,$C$313,'[6]白单流水  导入新模板'!$AB:$AB,LEFT(LEFT(W$3,4),4),'[6]白单流水  导入新模板'!$K:$K,$C321)</f>
        <v>0</v>
      </c>
      <c r="X321" s="48">
        <f>SUMIFS('[6]白单流水  导入新模板'!$S:$S,'[6]白单流水  导入新模板'!$C:$C,$A$2,'[6]白单流水  导入新模板'!$AF:$AF,$C$313,'[6]白单流水  导入新模板'!$AB:$AB,LEFT(LEFT(X$3,4),4),'[6]白单流水  导入新模板'!$K:$K,$C321)</f>
        <v>0</v>
      </c>
      <c r="Y321" s="48">
        <f>SUMIFS('[6]白单流水  导入新模板'!$S:$S,'[6]白单流水  导入新模板'!$C:$C,$A$2,'[6]白单流水  导入新模板'!$AF:$AF,$C$313,'[6]白单流水  导入新模板'!$AB:$AB,LEFT(LEFT(Y$3,4),4),'[6]白单流水  导入新模板'!$K:$K,$C321)</f>
        <v>0</v>
      </c>
      <c r="Z321" s="48">
        <f>SUMIFS('[6]白单流水  导入新模板'!$S:$S,'[6]白单流水  导入新模板'!$C:$C,$A$2,'[6]白单流水  导入新模板'!$AF:$AF,$C$313,'[6]白单流水  导入新模板'!$AB:$AB,LEFT(LEFT(Z$3,4),4),'[6]白单流水  导入新模板'!$K:$K,$C321)</f>
        <v>0</v>
      </c>
      <c r="AA321" s="48">
        <f>SUMIFS('[6]白单流水  导入新模板'!$S:$S,'[6]白单流水  导入新模板'!$C:$C,$A$2,'[6]白单流水  导入新模板'!$AF:$AF,$C$313,'[6]白单流水  导入新模板'!$AB:$AB,LEFT(LEFT(AA$3,4),4),'[6]白单流水  导入新模板'!$K:$K,$C321)</f>
        <v>0</v>
      </c>
      <c r="AB321" s="48">
        <f>SUMIFS('[6]白单流水  导入新模板'!$S:$S,'[6]白单流水  导入新模板'!$C:$C,$A$2,'[6]白单流水  导入新模板'!$AF:$AF,$C$313,'[6]白单流水  导入新模板'!$AB:$AB,LEFT(LEFT(AB$3,4),4),'[6]白单流水  导入新模板'!$K:$K,$C321)</f>
        <v>0</v>
      </c>
      <c r="AC321" s="48">
        <f>SUMIFS('[6]白单流水  导入新模板'!$S:$S,'[6]白单流水  导入新模板'!$C:$C,$A$2,'[6]白单流水  导入新模板'!$AF:$AF,$C$313,'[6]白单流水  导入新模板'!$AB:$AB,LEFT(LEFT(AC$3,4),4),'[6]白单流水  导入新模板'!$K:$K,$C321)</f>
        <v>0</v>
      </c>
      <c r="AD321" s="72"/>
      <c r="AE321" s="53">
        <f>SUM(AH321:AS321)</f>
        <v>0</v>
      </c>
      <c r="AF321" s="54"/>
      <c r="AG321" s="55">
        <f>AD321-AE321-AF321</f>
        <v>0</v>
      </c>
      <c r="AH321" s="48">
        <f>SUMIFS('[6]白单流水  导入新模板'!$S:$S,'[6]白单流水  导入新模板'!$C:$C,$A$2,'[6]白单流水  导入新模板'!$AF:$AF,$C$313,'[6]白单流水  导入新模板'!$AA:$AA,AH$3,'[6]白单流水  导入新模板'!$K:$K,$C321)</f>
        <v>0</v>
      </c>
      <c r="AI321" s="48">
        <f>SUMIFS('[6]白单流水  导入新模板'!$S:$S,'[6]白单流水  导入新模板'!$C:$C,$A$2,'[6]白单流水  导入新模板'!$AF:$AF,$C$313,'[6]白单流水  导入新模板'!$AA:$AA,AI$3,'[6]白单流水  导入新模板'!$K:$K,$C321)</f>
        <v>0</v>
      </c>
      <c r="AJ321" s="48">
        <f>SUMIFS('[6]白单流水  导入新模板'!$S:$S,'[6]白单流水  导入新模板'!$C:$C,$A$2,'[6]白单流水  导入新模板'!$AF:$AF,$C$313,'[6]白单流水  导入新模板'!$AA:$AA,AJ$3,'[6]白单流水  导入新模板'!$K:$K,$C321)</f>
        <v>0</v>
      </c>
      <c r="AK321" s="48">
        <f>SUMIFS('[6]白单流水  导入新模板'!$S:$S,'[6]白单流水  导入新模板'!$C:$C,$A$2,'[6]白单流水  导入新模板'!$AF:$AF,$C$313,'[6]白单流水  导入新模板'!$AA:$AA,AK$3,'[6]白单流水  导入新模板'!$K:$K,$C321)</f>
        <v>0</v>
      </c>
      <c r="AL321" s="48">
        <f>SUMIFS('[6]白单流水  导入新模板'!$S:$S,'[6]白单流水  导入新模板'!$C:$C,$A$2,'[6]白单流水  导入新模板'!$AF:$AF,$C$313,'[6]白单流水  导入新模板'!$AA:$AA,AL$3,'[6]白单流水  导入新模板'!$K:$K,$C321)</f>
        <v>0</v>
      </c>
      <c r="AM321" s="48">
        <f>SUMIFS('[6]白单流水  导入新模板'!$S:$S,'[6]白单流水  导入新模板'!$C:$C,$A$2,'[6]白单流水  导入新模板'!$AF:$AF,$C$313,'[6]白单流水  导入新模板'!$AA:$AA,AM$3,'[6]白单流水  导入新模板'!$K:$K,$C321)</f>
        <v>0</v>
      </c>
      <c r="AN321" s="48">
        <f>SUMIFS('[6]白单流水  导入新模板'!$S:$S,'[6]白单流水  导入新模板'!$C:$C,$A$2,'[6]白单流水  导入新模板'!$AF:$AF,$C$313,'[6]白单流水  导入新模板'!$AA:$AA,AN$3,'[6]白单流水  导入新模板'!$K:$K,$C321)</f>
        <v>0</v>
      </c>
      <c r="AO321" s="48">
        <f>SUMIFS('[6]白单流水  导入新模板'!$S:$S,'[6]白单流水  导入新模板'!$C:$C,$A$2,'[6]白单流水  导入新模板'!$AF:$AF,$C$313,'[6]白单流水  导入新模板'!$AA:$AA,AO$3,'[6]白单流水  导入新模板'!$K:$K,$C321)</f>
        <v>0</v>
      </c>
      <c r="AP321" s="48">
        <f>SUMIFS('[6]白单流水  导入新模板'!$S:$S,'[6]白单流水  导入新模板'!$C:$C,$A$2,'[6]白单流水  导入新模板'!$AF:$AF,$C$313,'[6]白单流水  导入新模板'!$AA:$AA,AP$3,'[6]白单流水  导入新模板'!$K:$K,$C321)</f>
        <v>0</v>
      </c>
      <c r="AQ321" s="48">
        <f>SUMIFS('[6]白单流水  导入新模板'!$S:$S,'[6]白单流水  导入新模板'!$C:$C,$A$2,'[6]白单流水  导入新模板'!$AF:$AF,$C$313,'[6]白单流水  导入新模板'!$AA:$AA,AQ$3,'[6]白单流水  导入新模板'!$K:$K,$C321)</f>
        <v>0</v>
      </c>
      <c r="AR321" s="48">
        <f>SUMIFS('[6]白单流水  导入新模板'!$S:$S,'[6]白单流水  导入新模板'!$C:$C,$A$2,'[6]白单流水  导入新模板'!$AF:$AF,$C$313,'[6]白单流水  导入新模板'!$AA:$AA,AR$3,'[6]白单流水  导入新模板'!$K:$K,$C321)</f>
        <v>0</v>
      </c>
      <c r="AS321" s="48">
        <f>SUMIFS('[6]白单流水  导入新模板'!$S:$S,'[6]白单流水  导入新模板'!$C:$C,$A$2,'[6]白单流水  导入新模板'!$AF:$AF,$C$313,'[6]白单流水  导入新模板'!$AA:$AA,AS$3,'[6]白单流水  导入新模板'!$K:$K,$C321)</f>
        <v>0</v>
      </c>
      <c r="AT321" s="64"/>
    </row>
    <row r="322" ht="15.6" spans="1:47">
      <c r="A322" s="73"/>
      <c r="B322" s="62"/>
      <c r="C322" s="65" t="s">
        <v>66</v>
      </c>
      <c r="D322" s="66"/>
      <c r="E322" s="66"/>
      <c r="F322" s="67"/>
      <c r="G322" s="68"/>
      <c r="H322" s="68"/>
      <c r="I322" s="51">
        <f t="array" ref="I322">SUMPRODUCT(('[6]白单流水  导入新模板'!$C:$C=$A$2)*('[6]白单流水  导入新模板'!$AF:$AF=$C$313)*('[6]白单流水  导入新模板'!$K:$K="代收")*(ISNUMBER(FIND(LEFT($C322,4),'[6]白单流水  导入新模板'!$M:$M,1))),'[6]白单流水  导入新模板'!$S:$S)</f>
        <v>0</v>
      </c>
      <c r="J322" s="68"/>
      <c r="K322" s="66"/>
      <c r="L322" s="48">
        <f>SUMIFS('[6]白单流水  导入新模板'!$S:$S,'[6]白单流水  导入新模板'!$C:$C,$A$2,'[6]白单流水  导入新模板'!$AF:$AF,$C$313,'[6]白单流水  导入新模板'!$AB:$AB,LEFT(LEFT(L$3,4),4),'[6]白单流水  导入新模板'!$K:$K,$C322)</f>
        <v>0</v>
      </c>
      <c r="M322" s="48">
        <f>SUMIFS('[6]白单流水  导入新模板'!$S:$S,'[6]白单流水  导入新模板'!$C:$C,$A$2,'[6]白单流水  导入新模板'!$AF:$AF,$C$313,'[6]白单流水  导入新模板'!$AB:$AB,LEFT(LEFT(M$3,4),4),'[6]白单流水  导入新模板'!$K:$K,$C322)</f>
        <v>0</v>
      </c>
      <c r="N322" s="48">
        <f>SUMIFS('[6]白单流水  导入新模板'!$S:$S,'[6]白单流水  导入新模板'!$C:$C,$A$2,'[6]白单流水  导入新模板'!$AF:$AF,$C$313,'[6]白单流水  导入新模板'!$AB:$AB,LEFT(LEFT(N$3,4),4),'[6]白单流水  导入新模板'!$K:$K,$C322)</f>
        <v>0</v>
      </c>
      <c r="O322" s="48">
        <f>SUMIFS('[6]白单流水  导入新模板'!$S:$S,'[6]白单流水  导入新模板'!$C:$C,$A$2,'[6]白单流水  导入新模板'!$AF:$AF,$C$313,'[6]白单流水  导入新模板'!$AB:$AB,LEFT(LEFT(O$3,4),4),'[6]白单流水  导入新模板'!$K:$K,$C322)</f>
        <v>0</v>
      </c>
      <c r="P322" s="48">
        <f>SUMIFS('[6]白单流水  导入新模板'!$S:$S,'[6]白单流水  导入新模板'!$C:$C,$A$2,'[6]白单流水  导入新模板'!$AF:$AF,$C$313,'[6]白单流水  导入新模板'!$AB:$AB,LEFT(LEFT(P$3,4),4),'[6]白单流水  导入新模板'!$K:$K,$C322)</f>
        <v>0</v>
      </c>
      <c r="Q322" s="48">
        <f>SUMIFS('[6]白单流水  导入新模板'!$S:$S,'[6]白单流水  导入新模板'!$C:$C,$A$2,'[6]白单流水  导入新模板'!$AF:$AF,$C$313,'[6]白单流水  导入新模板'!$AB:$AB,LEFT(LEFT(Q$3,4),4),'[6]白单流水  导入新模板'!$K:$K,$C322)</f>
        <v>0</v>
      </c>
      <c r="R322" s="48">
        <f>SUMIFS('[6]白单流水  导入新模板'!$S:$S,'[6]白单流水  导入新模板'!$C:$C,$A$2,'[6]白单流水  导入新模板'!$AF:$AF,$C$313,'[6]白单流水  导入新模板'!$AB:$AB,LEFT(LEFT(R$3,4),4),'[6]白单流水  导入新模板'!$K:$K,$C322)</f>
        <v>0</v>
      </c>
      <c r="S322" s="48">
        <f>SUMIFS('[6]白单流水  导入新模板'!$S:$S,'[6]白单流水  导入新模板'!$C:$C,$A$2,'[6]白单流水  导入新模板'!$AF:$AF,$C$313,'[6]白单流水  导入新模板'!$AB:$AB,LEFT(LEFT(S$3,4),4),'[6]白单流水  导入新模板'!$K:$K,$C322)</f>
        <v>0</v>
      </c>
      <c r="T322" s="48">
        <f>SUMIFS('[6]白单流水  导入新模板'!$S:$S,'[6]白单流水  导入新模板'!$C:$C,$A$2,'[6]白单流水  导入新模板'!$AF:$AF,$C$313,'[6]白单流水  导入新模板'!$AB:$AB,LEFT(LEFT(T$3,4),4),'[6]白单流水  导入新模板'!$K:$K,$C322)</f>
        <v>0</v>
      </c>
      <c r="U322" s="48">
        <f>SUMIFS('[6]白单流水  导入新模板'!$S:$S,'[6]白单流水  导入新模板'!$C:$C,$A$2,'[6]白单流水  导入新模板'!$AF:$AF,$C$313,'[6]白单流水  导入新模板'!$AB:$AB,LEFT(LEFT(U$3,4),4),'[6]白单流水  导入新模板'!$K:$K,$C322)</f>
        <v>0</v>
      </c>
      <c r="V322" s="48">
        <f>SUMIFS('[6]白单流水  导入新模板'!$S:$S,'[6]白单流水  导入新模板'!$C:$C,$A$2,'[6]白单流水  导入新模板'!$AF:$AF,$C$313,'[6]白单流水  导入新模板'!$AB:$AB,LEFT(LEFT(V$3,4),4),'[6]白单流水  导入新模板'!$K:$K,$C322)</f>
        <v>0</v>
      </c>
      <c r="W322" s="48">
        <f>SUMIFS('[6]白单流水  导入新模板'!$S:$S,'[6]白单流水  导入新模板'!$C:$C,$A$2,'[6]白单流水  导入新模板'!$AF:$AF,$C$313,'[6]白单流水  导入新模板'!$AB:$AB,LEFT(LEFT(W$3,4),4),'[6]白单流水  导入新模板'!$K:$K,$C322)</f>
        <v>0</v>
      </c>
      <c r="X322" s="48">
        <f>SUMIFS('[6]白单流水  导入新模板'!$S:$S,'[6]白单流水  导入新模板'!$C:$C,$A$2,'[6]白单流水  导入新模板'!$AF:$AF,$C$313,'[6]白单流水  导入新模板'!$AB:$AB,LEFT(LEFT(X$3,4),4),'[6]白单流水  导入新模板'!$K:$K,$C322)</f>
        <v>0</v>
      </c>
      <c r="Y322" s="48">
        <f>SUMIFS('[6]白单流水  导入新模板'!$S:$S,'[6]白单流水  导入新模板'!$C:$C,$A$2,'[6]白单流水  导入新模板'!$AF:$AF,$C$313,'[6]白单流水  导入新模板'!$AB:$AB,LEFT(LEFT(Y$3,4),4),'[6]白单流水  导入新模板'!$K:$K,$C322)</f>
        <v>0</v>
      </c>
      <c r="Z322" s="48">
        <f>SUMIFS('[6]白单流水  导入新模板'!$S:$S,'[6]白单流水  导入新模板'!$C:$C,$A$2,'[6]白单流水  导入新模板'!$AF:$AF,$C$313,'[6]白单流水  导入新模板'!$AB:$AB,LEFT(LEFT(Z$3,4),4),'[6]白单流水  导入新模板'!$K:$K,$C322)</f>
        <v>0</v>
      </c>
      <c r="AA322" s="48">
        <f>SUMIFS('[6]白单流水  导入新模板'!$S:$S,'[6]白单流水  导入新模板'!$C:$C,$A$2,'[6]白单流水  导入新模板'!$AF:$AF,$C$313,'[6]白单流水  导入新模板'!$AB:$AB,LEFT(LEFT(AA$3,4),4),'[6]白单流水  导入新模板'!$K:$K,$C322)</f>
        <v>0</v>
      </c>
      <c r="AB322" s="48">
        <f>SUMIFS('[6]白单流水  导入新模板'!$S:$S,'[6]白单流水  导入新模板'!$C:$C,$A$2,'[6]白单流水  导入新模板'!$AF:$AF,$C$313,'[6]白单流水  导入新模板'!$AB:$AB,LEFT(LEFT(AB$3,4),4),'[6]白单流水  导入新模板'!$K:$K,$C322)</f>
        <v>0</v>
      </c>
      <c r="AC322" s="48">
        <f>SUMIFS('[6]白单流水  导入新模板'!$S:$S,'[6]白单流水  导入新模板'!$C:$C,$A$2,'[6]白单流水  导入新模板'!$AF:$AF,$C$313,'[6]白单流水  导入新模板'!$AB:$AB,LEFT(LEFT(AC$3,4),4),'[6]白单流水  导入新模板'!$K:$K,$C322)</f>
        <v>0</v>
      </c>
      <c r="AD322" s="74"/>
      <c r="AE322" s="53">
        <f>SUM(AH322:AS322)</f>
        <v>0</v>
      </c>
      <c r="AF322" s="54"/>
      <c r="AG322" s="55">
        <f>AD322-AE322-AF322</f>
        <v>0</v>
      </c>
      <c r="AH322" s="48">
        <f>SUMIFS('[6]白单流水  导入新模板'!$S:$S,'[6]白单流水  导入新模板'!$C:$C,$A$2,'[6]白单流水  导入新模板'!$AF:$AF,$C$313,'[6]白单流水  导入新模板'!$AA:$AA,AH$3,'[6]白单流水  导入新模板'!$K:$K,$C322)</f>
        <v>0</v>
      </c>
      <c r="AI322" s="48">
        <f>SUMIFS('[6]白单流水  导入新模板'!$S:$S,'[6]白单流水  导入新模板'!$C:$C,$A$2,'[6]白单流水  导入新模板'!$AF:$AF,$C$313,'[6]白单流水  导入新模板'!$AA:$AA,AI$3,'[6]白单流水  导入新模板'!$K:$K,$C322)</f>
        <v>0</v>
      </c>
      <c r="AJ322" s="48">
        <f>SUMIFS('[6]白单流水  导入新模板'!$S:$S,'[6]白单流水  导入新模板'!$C:$C,$A$2,'[6]白单流水  导入新模板'!$AF:$AF,$C$313,'[6]白单流水  导入新模板'!$AA:$AA,AJ$3,'[6]白单流水  导入新模板'!$K:$K,$C322)</f>
        <v>0</v>
      </c>
      <c r="AK322" s="48">
        <f>SUMIFS('[6]白单流水  导入新模板'!$S:$S,'[6]白单流水  导入新模板'!$C:$C,$A$2,'[6]白单流水  导入新模板'!$AF:$AF,$C$313,'[6]白单流水  导入新模板'!$AA:$AA,AK$3,'[6]白单流水  导入新模板'!$K:$K,$C322)</f>
        <v>0</v>
      </c>
      <c r="AL322" s="48">
        <f>SUMIFS('[6]白单流水  导入新模板'!$S:$S,'[6]白单流水  导入新模板'!$C:$C,$A$2,'[6]白单流水  导入新模板'!$AF:$AF,$C$313,'[6]白单流水  导入新模板'!$AA:$AA,AL$3,'[6]白单流水  导入新模板'!$K:$K,$C322)</f>
        <v>0</v>
      </c>
      <c r="AM322" s="48">
        <f>SUMIFS('[6]白单流水  导入新模板'!$S:$S,'[6]白单流水  导入新模板'!$C:$C,$A$2,'[6]白单流水  导入新模板'!$AF:$AF,$C$313,'[6]白单流水  导入新模板'!$AA:$AA,AM$3,'[6]白单流水  导入新模板'!$K:$K,$C322)</f>
        <v>0</v>
      </c>
      <c r="AN322" s="48">
        <f>SUMIFS('[6]白单流水  导入新模板'!$S:$S,'[6]白单流水  导入新模板'!$C:$C,$A$2,'[6]白单流水  导入新模板'!$AF:$AF,$C$313,'[6]白单流水  导入新模板'!$AA:$AA,AN$3,'[6]白单流水  导入新模板'!$K:$K,$C322)</f>
        <v>0</v>
      </c>
      <c r="AO322" s="48">
        <f>SUMIFS('[6]白单流水  导入新模板'!$S:$S,'[6]白单流水  导入新模板'!$C:$C,$A$2,'[6]白单流水  导入新模板'!$AF:$AF,$C$313,'[6]白单流水  导入新模板'!$AA:$AA,AO$3,'[6]白单流水  导入新模板'!$K:$K,$C322)</f>
        <v>0</v>
      </c>
      <c r="AP322" s="48">
        <f>SUMIFS('[6]白单流水  导入新模板'!$S:$S,'[6]白单流水  导入新模板'!$C:$C,$A$2,'[6]白单流水  导入新模板'!$AF:$AF,$C$313,'[6]白单流水  导入新模板'!$AA:$AA,AP$3,'[6]白单流水  导入新模板'!$K:$K,$C322)</f>
        <v>0</v>
      </c>
      <c r="AQ322" s="48">
        <f>SUMIFS('[6]白单流水  导入新模板'!$S:$S,'[6]白单流水  导入新模板'!$C:$C,$A$2,'[6]白单流水  导入新模板'!$AF:$AF,$C$313,'[6]白单流水  导入新模板'!$AA:$AA,AQ$3,'[6]白单流水  导入新模板'!$K:$K,$C322)</f>
        <v>0</v>
      </c>
      <c r="AR322" s="48">
        <f>SUMIFS('[6]白单流水  导入新模板'!$S:$S,'[6]白单流水  导入新模板'!$C:$C,$A$2,'[6]白单流水  导入新模板'!$AF:$AF,$C$313,'[6]白单流水  导入新模板'!$AA:$AA,AR$3,'[6]白单流水  导入新模板'!$K:$K,$C322)</f>
        <v>0</v>
      </c>
      <c r="AS322" s="48">
        <f>SUMIFS('[6]白单流水  导入新模板'!$S:$S,'[6]白单流水  导入新模板'!$C:$C,$A$2,'[6]白单流水  导入新模板'!$AF:$AF,$C$313,'[6]白单流水  导入新模板'!$AA:$AA,AS$3,'[6]白单流水  导入新模板'!$K:$K,$C322)</f>
        <v>0</v>
      </c>
      <c r="AT322" s="69"/>
    </row>
    <row r="323" ht="15.6" spans="1:47">
      <c r="A323" s="41"/>
      <c r="B323" s="62"/>
      <c r="C323" s="65" t="s">
        <v>67</v>
      </c>
      <c r="D323" s="43"/>
      <c r="E323" s="43"/>
      <c r="F323" s="63"/>
      <c r="G323" s="44"/>
      <c r="H323" s="44"/>
      <c r="I323" s="51">
        <f t="array" ref="I323">SUMPRODUCT(('[6]白单流水  导入新模板'!$C:$C=$A$2)*('[6]白单流水  导入新模板'!$AF:$AF=$C$313)*('[6]白单流水  导入新模板'!$K:$K="代收")*(ISNUMBER(FIND(LEFT($C323,4),'[6]白单流水  导入新模板'!$M:$M,1))),'[6]白单流水  导入新模板'!$S:$S)</f>
        <v>0</v>
      </c>
      <c r="J323" s="44"/>
      <c r="K323" s="43"/>
      <c r="L323" s="48">
        <f>SUMIFS('[6]白单流水  导入新模板'!$S:$S,'[6]白单流水  导入新模板'!$C:$C,$A$2,'[6]白单流水  导入新模板'!$AF:$AF,$C$313,'[6]白单流水  导入新模板'!$AB:$AB,LEFT(LEFT(L$3,4),4),'[6]白单流水  导入新模板'!$K:$K,$C323)</f>
        <v>0</v>
      </c>
      <c r="M323" s="48">
        <f>SUMIFS('[6]白单流水  导入新模板'!$S:$S,'[6]白单流水  导入新模板'!$C:$C,$A$2,'[6]白单流水  导入新模板'!$AF:$AF,$C$313,'[6]白单流水  导入新模板'!$AB:$AB,LEFT(LEFT(M$3,4),4),'[6]白单流水  导入新模板'!$K:$K,$C323)</f>
        <v>0</v>
      </c>
      <c r="N323" s="48">
        <f>SUMIFS('[6]白单流水  导入新模板'!$S:$S,'[6]白单流水  导入新模板'!$C:$C,$A$2,'[6]白单流水  导入新模板'!$AF:$AF,$C$313,'[6]白单流水  导入新模板'!$AB:$AB,LEFT(LEFT(N$3,4),4),'[6]白单流水  导入新模板'!$K:$K,$C323)</f>
        <v>0</v>
      </c>
      <c r="O323" s="48">
        <f>SUMIFS('[6]白单流水  导入新模板'!$S:$S,'[6]白单流水  导入新模板'!$C:$C,$A$2,'[6]白单流水  导入新模板'!$AF:$AF,$C$313,'[6]白单流水  导入新模板'!$AB:$AB,LEFT(LEFT(O$3,4),4),'[6]白单流水  导入新模板'!$K:$K,$C323)</f>
        <v>0</v>
      </c>
      <c r="P323" s="48">
        <f>SUMIFS('[6]白单流水  导入新模板'!$S:$S,'[6]白单流水  导入新模板'!$C:$C,$A$2,'[6]白单流水  导入新模板'!$AF:$AF,$C$313,'[6]白单流水  导入新模板'!$AB:$AB,LEFT(LEFT(P$3,4),4),'[6]白单流水  导入新模板'!$K:$K,$C323)</f>
        <v>0</v>
      </c>
      <c r="Q323" s="48">
        <f>SUMIFS('[6]白单流水  导入新模板'!$S:$S,'[6]白单流水  导入新模板'!$C:$C,$A$2,'[6]白单流水  导入新模板'!$AF:$AF,$C$313,'[6]白单流水  导入新模板'!$AB:$AB,LEFT(LEFT(Q$3,4),4),'[6]白单流水  导入新模板'!$K:$K,$C323)</f>
        <v>0</v>
      </c>
      <c r="R323" s="48">
        <f>SUMIFS('[6]白单流水  导入新模板'!$S:$S,'[6]白单流水  导入新模板'!$C:$C,$A$2,'[6]白单流水  导入新模板'!$AF:$AF,$C$313,'[6]白单流水  导入新模板'!$AB:$AB,LEFT(LEFT(R$3,4),4),'[6]白单流水  导入新模板'!$K:$K,$C323)</f>
        <v>0</v>
      </c>
      <c r="S323" s="48">
        <f>SUMIFS('[6]白单流水  导入新模板'!$S:$S,'[6]白单流水  导入新模板'!$C:$C,$A$2,'[6]白单流水  导入新模板'!$AF:$AF,$C$313,'[6]白单流水  导入新模板'!$AB:$AB,LEFT(LEFT(S$3,4),4),'[6]白单流水  导入新模板'!$K:$K,$C323)</f>
        <v>0</v>
      </c>
      <c r="T323" s="48">
        <f>SUMIFS('[6]白单流水  导入新模板'!$S:$S,'[6]白单流水  导入新模板'!$C:$C,$A$2,'[6]白单流水  导入新模板'!$AF:$AF,$C$313,'[6]白单流水  导入新模板'!$AB:$AB,LEFT(LEFT(T$3,4),4),'[6]白单流水  导入新模板'!$K:$K,$C323)</f>
        <v>0</v>
      </c>
      <c r="U323" s="48">
        <f>SUMIFS('[6]白单流水  导入新模板'!$S:$S,'[6]白单流水  导入新模板'!$C:$C,$A$2,'[6]白单流水  导入新模板'!$AF:$AF,$C$313,'[6]白单流水  导入新模板'!$AB:$AB,LEFT(LEFT(U$3,4),4),'[6]白单流水  导入新模板'!$K:$K,$C323)</f>
        <v>0</v>
      </c>
      <c r="V323" s="48">
        <f>SUMIFS('[6]白单流水  导入新模板'!$S:$S,'[6]白单流水  导入新模板'!$C:$C,$A$2,'[6]白单流水  导入新模板'!$AF:$AF,$C$313,'[6]白单流水  导入新模板'!$AB:$AB,LEFT(LEFT(V$3,4),4),'[6]白单流水  导入新模板'!$K:$K,$C323)</f>
        <v>0</v>
      </c>
      <c r="W323" s="48">
        <f>SUMIFS('[6]白单流水  导入新模板'!$S:$S,'[6]白单流水  导入新模板'!$C:$C,$A$2,'[6]白单流水  导入新模板'!$AF:$AF,$C$313,'[6]白单流水  导入新模板'!$AB:$AB,LEFT(LEFT(W$3,4),4),'[6]白单流水  导入新模板'!$K:$K,$C323)</f>
        <v>0</v>
      </c>
      <c r="X323" s="48">
        <f>SUMIFS('[6]白单流水  导入新模板'!$S:$S,'[6]白单流水  导入新模板'!$C:$C,$A$2,'[6]白单流水  导入新模板'!$AF:$AF,$C$313,'[6]白单流水  导入新模板'!$AB:$AB,LEFT(LEFT(X$3,4),4),'[6]白单流水  导入新模板'!$K:$K,$C323)</f>
        <v>0</v>
      </c>
      <c r="Y323" s="48">
        <f>SUMIFS('[6]白单流水  导入新模板'!$S:$S,'[6]白单流水  导入新模板'!$C:$C,$A$2,'[6]白单流水  导入新模板'!$AF:$AF,$C$313,'[6]白单流水  导入新模板'!$AB:$AB,LEFT(LEFT(Y$3,4),4),'[6]白单流水  导入新模板'!$K:$K,$C323)</f>
        <v>0</v>
      </c>
      <c r="Z323" s="48">
        <f>SUMIFS('[6]白单流水  导入新模板'!$S:$S,'[6]白单流水  导入新模板'!$C:$C,$A$2,'[6]白单流水  导入新模板'!$AF:$AF,$C$313,'[6]白单流水  导入新模板'!$AB:$AB,LEFT(LEFT(Z$3,4),4),'[6]白单流水  导入新模板'!$K:$K,$C323)</f>
        <v>0</v>
      </c>
      <c r="AA323" s="48">
        <f>SUMIFS('[6]白单流水  导入新模板'!$S:$S,'[6]白单流水  导入新模板'!$C:$C,$A$2,'[6]白单流水  导入新模板'!$AF:$AF,$C$313,'[6]白单流水  导入新模板'!$AB:$AB,LEFT(LEFT(AA$3,4),4),'[6]白单流水  导入新模板'!$K:$K,$C323)</f>
        <v>0</v>
      </c>
      <c r="AB323" s="48">
        <f>SUMIFS('[6]白单流水  导入新模板'!$S:$S,'[6]白单流水  导入新模板'!$C:$C,$A$2,'[6]白单流水  导入新模板'!$AF:$AF,$C$313,'[6]白单流水  导入新模板'!$AB:$AB,LEFT(LEFT(AB$3,4),4),'[6]白单流水  导入新模板'!$K:$K,$C323)</f>
        <v>0</v>
      </c>
      <c r="AC323" s="48">
        <f>SUMIFS('[6]白单流水  导入新模板'!$S:$S,'[6]白单流水  导入新模板'!$C:$C,$A$2,'[6]白单流水  导入新模板'!$AF:$AF,$C$313,'[6]白单流水  导入新模板'!$AB:$AB,LEFT(LEFT(AC$3,4),4),'[6]白单流水  导入新模板'!$K:$K,$C323)</f>
        <v>0</v>
      </c>
      <c r="AD323" s="72"/>
      <c r="AE323" s="53">
        <f>SUM(AH323:AS323)</f>
        <v>0</v>
      </c>
      <c r="AF323" s="54"/>
      <c r="AG323" s="55">
        <f>AD323-AE323-AF323</f>
        <v>0</v>
      </c>
      <c r="AH323" s="48">
        <f>SUMIFS('[6]白单流水  导入新模板'!$S:$S,'[6]白单流水  导入新模板'!$C:$C,$A$2,'[6]白单流水  导入新模板'!$AF:$AF,$C$313,'[6]白单流水  导入新模板'!$AA:$AA,AH$3,'[6]白单流水  导入新模板'!$K:$K,$C323)</f>
        <v>0</v>
      </c>
      <c r="AI323" s="48">
        <f>SUMIFS('[6]白单流水  导入新模板'!$S:$S,'[6]白单流水  导入新模板'!$C:$C,$A$2,'[6]白单流水  导入新模板'!$AF:$AF,$C$313,'[6]白单流水  导入新模板'!$AA:$AA,AI$3,'[6]白单流水  导入新模板'!$K:$K,$C323)</f>
        <v>0</v>
      </c>
      <c r="AJ323" s="48">
        <f>SUMIFS('[6]白单流水  导入新模板'!$S:$S,'[6]白单流水  导入新模板'!$C:$C,$A$2,'[6]白单流水  导入新模板'!$AF:$AF,$C$313,'[6]白单流水  导入新模板'!$AA:$AA,AJ$3,'[6]白单流水  导入新模板'!$K:$K,$C323)</f>
        <v>0</v>
      </c>
      <c r="AK323" s="48">
        <f>SUMIFS('[6]白单流水  导入新模板'!$S:$S,'[6]白单流水  导入新模板'!$C:$C,$A$2,'[6]白单流水  导入新模板'!$AF:$AF,$C$313,'[6]白单流水  导入新模板'!$AA:$AA,AK$3,'[6]白单流水  导入新模板'!$K:$K,$C323)</f>
        <v>0</v>
      </c>
      <c r="AL323" s="48">
        <f>SUMIFS('[6]白单流水  导入新模板'!$S:$S,'[6]白单流水  导入新模板'!$C:$C,$A$2,'[6]白单流水  导入新模板'!$AF:$AF,$C$313,'[6]白单流水  导入新模板'!$AA:$AA,AL$3,'[6]白单流水  导入新模板'!$K:$K,$C323)</f>
        <v>0</v>
      </c>
      <c r="AM323" s="48">
        <f>SUMIFS('[6]白单流水  导入新模板'!$S:$S,'[6]白单流水  导入新模板'!$C:$C,$A$2,'[6]白单流水  导入新模板'!$AF:$AF,$C$313,'[6]白单流水  导入新模板'!$AA:$AA,AM$3,'[6]白单流水  导入新模板'!$K:$K,$C323)</f>
        <v>0</v>
      </c>
      <c r="AN323" s="48">
        <f>SUMIFS('[6]白单流水  导入新模板'!$S:$S,'[6]白单流水  导入新模板'!$C:$C,$A$2,'[6]白单流水  导入新模板'!$AF:$AF,$C$313,'[6]白单流水  导入新模板'!$AA:$AA,AN$3,'[6]白单流水  导入新模板'!$K:$K,$C323)</f>
        <v>0</v>
      </c>
      <c r="AO323" s="48">
        <f>SUMIFS('[6]白单流水  导入新模板'!$S:$S,'[6]白单流水  导入新模板'!$C:$C,$A$2,'[6]白单流水  导入新模板'!$AF:$AF,$C$313,'[6]白单流水  导入新模板'!$AA:$AA,AO$3,'[6]白单流水  导入新模板'!$K:$K,$C323)</f>
        <v>0</v>
      </c>
      <c r="AP323" s="48">
        <f>SUMIFS('[6]白单流水  导入新模板'!$S:$S,'[6]白单流水  导入新模板'!$C:$C,$A$2,'[6]白单流水  导入新模板'!$AF:$AF,$C$313,'[6]白单流水  导入新模板'!$AA:$AA,AP$3,'[6]白单流水  导入新模板'!$K:$K,$C323)</f>
        <v>0</v>
      </c>
      <c r="AQ323" s="48">
        <f>SUMIFS('[6]白单流水  导入新模板'!$S:$S,'[6]白单流水  导入新模板'!$C:$C,$A$2,'[6]白单流水  导入新模板'!$AF:$AF,$C$313,'[6]白单流水  导入新模板'!$AA:$AA,AQ$3,'[6]白单流水  导入新模板'!$K:$K,$C323)</f>
        <v>0</v>
      </c>
      <c r="AR323" s="48">
        <f>SUMIFS('[6]白单流水  导入新模板'!$S:$S,'[6]白单流水  导入新模板'!$C:$C,$A$2,'[6]白单流水  导入新模板'!$AF:$AF,$C$313,'[6]白单流水  导入新模板'!$AA:$AA,AR$3,'[6]白单流水  导入新模板'!$K:$K,$C323)</f>
        <v>0</v>
      </c>
      <c r="AS323" s="48">
        <f>SUMIFS('[6]白单流水  导入新模板'!$S:$S,'[6]白单流水  导入新模板'!$C:$C,$A$2,'[6]白单流水  导入新模板'!$AF:$AF,$C$313,'[6]白单流水  导入新模板'!$AA:$AA,AS$3,'[6]白单流水  导入新模板'!$K:$K,$C323)</f>
        <v>0</v>
      </c>
      <c r="AT323" s="64"/>
    </row>
    <row r="324" ht="15.6" spans="1:47">
      <c r="A324" s="41"/>
      <c r="B324" s="62"/>
      <c r="C324" s="65" t="s">
        <v>68</v>
      </c>
      <c r="D324" s="43"/>
      <c r="E324" s="43"/>
      <c r="F324" s="63"/>
      <c r="G324" s="44"/>
      <c r="H324" s="44"/>
      <c r="I324" s="51">
        <f t="array" ref="I324">SUMPRODUCT(('[6]白单流水  导入新模板'!$C:$C=$A$2)*('[6]白单流水  导入新模板'!$AF:$AF=$C$313)*('[6]白单流水  导入新模板'!$K:$K="代收")*(ISNUMBER(FIND(LEFT($C324,4),'[6]白单流水  导入新模板'!$M:$M,1))),'[6]白单流水  导入新模板'!$S:$S)</f>
        <v>0</v>
      </c>
      <c r="J324" s="44"/>
      <c r="K324" s="43"/>
      <c r="L324" s="48">
        <f>SUMIFS('[6]白单流水  导入新模板'!$S:$S,'[6]白单流水  导入新模板'!$C:$C,$A$2,'[6]白单流水  导入新模板'!$AF:$AF,$C$313,'[6]白单流水  导入新模板'!$AB:$AB,LEFT(LEFT(L$3,4),4),'[6]白单流水  导入新模板'!$K:$K,$C324)</f>
        <v>0</v>
      </c>
      <c r="M324" s="48">
        <f>SUMIFS('[6]白单流水  导入新模板'!$S:$S,'[6]白单流水  导入新模板'!$C:$C,$A$2,'[6]白单流水  导入新模板'!$AF:$AF,$C$313,'[6]白单流水  导入新模板'!$AB:$AB,LEFT(LEFT(M$3,4),4),'[6]白单流水  导入新模板'!$K:$K,$C324)</f>
        <v>0</v>
      </c>
      <c r="N324" s="48">
        <f>SUMIFS('[6]白单流水  导入新模板'!$S:$S,'[6]白单流水  导入新模板'!$C:$C,$A$2,'[6]白单流水  导入新模板'!$AF:$AF,$C$313,'[6]白单流水  导入新模板'!$AB:$AB,LEFT(LEFT(N$3,4),4),'[6]白单流水  导入新模板'!$K:$K,$C324)</f>
        <v>0</v>
      </c>
      <c r="O324" s="48">
        <f>SUMIFS('[6]白单流水  导入新模板'!$S:$S,'[6]白单流水  导入新模板'!$C:$C,$A$2,'[6]白单流水  导入新模板'!$AF:$AF,$C$313,'[6]白单流水  导入新模板'!$AB:$AB,LEFT(LEFT(O$3,4),4),'[6]白单流水  导入新模板'!$K:$K,$C324)</f>
        <v>0</v>
      </c>
      <c r="P324" s="48">
        <f>SUMIFS('[6]白单流水  导入新模板'!$S:$S,'[6]白单流水  导入新模板'!$C:$C,$A$2,'[6]白单流水  导入新模板'!$AF:$AF,$C$313,'[6]白单流水  导入新模板'!$AB:$AB,LEFT(LEFT(P$3,4),4),'[6]白单流水  导入新模板'!$K:$K,$C324)</f>
        <v>0</v>
      </c>
      <c r="Q324" s="48">
        <f>SUMIFS('[6]白单流水  导入新模板'!$S:$S,'[6]白单流水  导入新模板'!$C:$C,$A$2,'[6]白单流水  导入新模板'!$AF:$AF,$C$313,'[6]白单流水  导入新模板'!$AB:$AB,LEFT(LEFT(Q$3,4),4),'[6]白单流水  导入新模板'!$K:$K,$C324)</f>
        <v>0</v>
      </c>
      <c r="R324" s="48">
        <f>SUMIFS('[6]白单流水  导入新模板'!$S:$S,'[6]白单流水  导入新模板'!$C:$C,$A$2,'[6]白单流水  导入新模板'!$AF:$AF,$C$313,'[6]白单流水  导入新模板'!$AB:$AB,LEFT(LEFT(R$3,4),4),'[6]白单流水  导入新模板'!$K:$K,$C324)</f>
        <v>0</v>
      </c>
      <c r="S324" s="48">
        <f>SUMIFS('[6]白单流水  导入新模板'!$S:$S,'[6]白单流水  导入新模板'!$C:$C,$A$2,'[6]白单流水  导入新模板'!$AF:$AF,$C$313,'[6]白单流水  导入新模板'!$AB:$AB,LEFT(LEFT(S$3,4),4),'[6]白单流水  导入新模板'!$K:$K,$C324)</f>
        <v>0</v>
      </c>
      <c r="T324" s="48">
        <f>SUMIFS('[6]白单流水  导入新模板'!$S:$S,'[6]白单流水  导入新模板'!$C:$C,$A$2,'[6]白单流水  导入新模板'!$AF:$AF,$C$313,'[6]白单流水  导入新模板'!$AB:$AB,LEFT(LEFT(T$3,4),4),'[6]白单流水  导入新模板'!$K:$K,$C324)</f>
        <v>0</v>
      </c>
      <c r="U324" s="48">
        <f>SUMIFS('[6]白单流水  导入新模板'!$S:$S,'[6]白单流水  导入新模板'!$C:$C,$A$2,'[6]白单流水  导入新模板'!$AF:$AF,$C$313,'[6]白单流水  导入新模板'!$AB:$AB,LEFT(LEFT(U$3,4),4),'[6]白单流水  导入新模板'!$K:$K,$C324)</f>
        <v>0</v>
      </c>
      <c r="V324" s="48">
        <f>SUMIFS('[6]白单流水  导入新模板'!$S:$S,'[6]白单流水  导入新模板'!$C:$C,$A$2,'[6]白单流水  导入新模板'!$AF:$AF,$C$313,'[6]白单流水  导入新模板'!$AB:$AB,LEFT(LEFT(V$3,4),4),'[6]白单流水  导入新模板'!$K:$K,$C324)</f>
        <v>0</v>
      </c>
      <c r="W324" s="48">
        <f>SUMIFS('[6]白单流水  导入新模板'!$S:$S,'[6]白单流水  导入新模板'!$C:$C,$A$2,'[6]白单流水  导入新模板'!$AF:$AF,$C$313,'[6]白单流水  导入新模板'!$AB:$AB,LEFT(LEFT(W$3,4),4),'[6]白单流水  导入新模板'!$K:$K,$C324)</f>
        <v>0</v>
      </c>
      <c r="X324" s="48">
        <f>SUMIFS('[6]白单流水  导入新模板'!$S:$S,'[6]白单流水  导入新模板'!$C:$C,$A$2,'[6]白单流水  导入新模板'!$AF:$AF,$C$313,'[6]白单流水  导入新模板'!$AB:$AB,LEFT(LEFT(X$3,4),4),'[6]白单流水  导入新模板'!$K:$K,$C324)</f>
        <v>0</v>
      </c>
      <c r="Y324" s="48">
        <f>SUMIFS('[6]白单流水  导入新模板'!$S:$S,'[6]白单流水  导入新模板'!$C:$C,$A$2,'[6]白单流水  导入新模板'!$AF:$AF,$C$313,'[6]白单流水  导入新模板'!$AB:$AB,LEFT(LEFT(Y$3,4),4),'[6]白单流水  导入新模板'!$K:$K,$C324)</f>
        <v>0</v>
      </c>
      <c r="Z324" s="48">
        <f>SUMIFS('[6]白单流水  导入新模板'!$S:$S,'[6]白单流水  导入新模板'!$C:$C,$A$2,'[6]白单流水  导入新模板'!$AF:$AF,$C$313,'[6]白单流水  导入新模板'!$AB:$AB,LEFT(LEFT(Z$3,4),4),'[6]白单流水  导入新模板'!$K:$K,$C324)</f>
        <v>0</v>
      </c>
      <c r="AA324" s="48">
        <f>SUMIFS('[6]白单流水  导入新模板'!$S:$S,'[6]白单流水  导入新模板'!$C:$C,$A$2,'[6]白单流水  导入新模板'!$AF:$AF,$C$313,'[6]白单流水  导入新模板'!$AB:$AB,LEFT(LEFT(AA$3,4),4),'[6]白单流水  导入新模板'!$K:$K,$C324)</f>
        <v>0</v>
      </c>
      <c r="AB324" s="48">
        <f>SUMIFS('[6]白单流水  导入新模板'!$S:$S,'[6]白单流水  导入新模板'!$C:$C,$A$2,'[6]白单流水  导入新模板'!$AF:$AF,$C$313,'[6]白单流水  导入新模板'!$AB:$AB,LEFT(LEFT(AB$3,4),4),'[6]白单流水  导入新模板'!$K:$K,$C324)</f>
        <v>0</v>
      </c>
      <c r="AC324" s="48">
        <f>SUMIFS('[6]白单流水  导入新模板'!$S:$S,'[6]白单流水  导入新模板'!$C:$C,$A$2,'[6]白单流水  导入新模板'!$AF:$AF,$C$313,'[6]白单流水  导入新模板'!$AB:$AB,LEFT(LEFT(AC$3,4),4),'[6]白单流水  导入新模板'!$K:$K,$C324)</f>
        <v>0</v>
      </c>
      <c r="AD324" s="72"/>
      <c r="AE324" s="53">
        <f>SUM(AH324:AS324)</f>
        <v>0</v>
      </c>
      <c r="AF324" s="54"/>
      <c r="AG324" s="55">
        <f>AD324-AE324-AF324</f>
        <v>0</v>
      </c>
      <c r="AH324" s="48">
        <f>SUMIFS('[6]白单流水  导入新模板'!$S:$S,'[6]白单流水  导入新模板'!$C:$C,$A$2,'[6]白单流水  导入新模板'!$AF:$AF,$C$313,'[6]白单流水  导入新模板'!$AA:$AA,AH$3,'[6]白单流水  导入新模板'!$K:$K,$C324)</f>
        <v>0</v>
      </c>
      <c r="AI324" s="48">
        <f>SUMIFS('[6]白单流水  导入新模板'!$S:$S,'[6]白单流水  导入新模板'!$C:$C,$A$2,'[6]白单流水  导入新模板'!$AF:$AF,$C$313,'[6]白单流水  导入新模板'!$AA:$AA,AI$3,'[6]白单流水  导入新模板'!$K:$K,$C324)</f>
        <v>0</v>
      </c>
      <c r="AJ324" s="48">
        <f>SUMIFS('[6]白单流水  导入新模板'!$S:$S,'[6]白单流水  导入新模板'!$C:$C,$A$2,'[6]白单流水  导入新模板'!$AF:$AF,$C$313,'[6]白单流水  导入新模板'!$AA:$AA,AJ$3,'[6]白单流水  导入新模板'!$K:$K,$C324)</f>
        <v>0</v>
      </c>
      <c r="AK324" s="48">
        <f>SUMIFS('[6]白单流水  导入新模板'!$S:$S,'[6]白单流水  导入新模板'!$C:$C,$A$2,'[6]白单流水  导入新模板'!$AF:$AF,$C$313,'[6]白单流水  导入新模板'!$AA:$AA,AK$3,'[6]白单流水  导入新模板'!$K:$K,$C324)</f>
        <v>0</v>
      </c>
      <c r="AL324" s="48">
        <f>SUMIFS('[6]白单流水  导入新模板'!$S:$S,'[6]白单流水  导入新模板'!$C:$C,$A$2,'[6]白单流水  导入新模板'!$AF:$AF,$C$313,'[6]白单流水  导入新模板'!$AA:$AA,AL$3,'[6]白单流水  导入新模板'!$K:$K,$C324)</f>
        <v>0</v>
      </c>
      <c r="AM324" s="48">
        <f>SUMIFS('[6]白单流水  导入新模板'!$S:$S,'[6]白单流水  导入新模板'!$C:$C,$A$2,'[6]白单流水  导入新模板'!$AF:$AF,$C$313,'[6]白单流水  导入新模板'!$AA:$AA,AM$3,'[6]白单流水  导入新模板'!$K:$K,$C324)</f>
        <v>0</v>
      </c>
      <c r="AN324" s="48">
        <f>SUMIFS('[6]白单流水  导入新模板'!$S:$S,'[6]白单流水  导入新模板'!$C:$C,$A$2,'[6]白单流水  导入新模板'!$AF:$AF,$C$313,'[6]白单流水  导入新模板'!$AA:$AA,AN$3,'[6]白单流水  导入新模板'!$K:$K,$C324)</f>
        <v>0</v>
      </c>
      <c r="AO324" s="48">
        <f>SUMIFS('[6]白单流水  导入新模板'!$S:$S,'[6]白单流水  导入新模板'!$C:$C,$A$2,'[6]白单流水  导入新模板'!$AF:$AF,$C$313,'[6]白单流水  导入新模板'!$AA:$AA,AO$3,'[6]白单流水  导入新模板'!$K:$K,$C324)</f>
        <v>0</v>
      </c>
      <c r="AP324" s="48">
        <f>SUMIFS('[6]白单流水  导入新模板'!$S:$S,'[6]白单流水  导入新模板'!$C:$C,$A$2,'[6]白单流水  导入新模板'!$AF:$AF,$C$313,'[6]白单流水  导入新模板'!$AA:$AA,AP$3,'[6]白单流水  导入新模板'!$K:$K,$C324)</f>
        <v>0</v>
      </c>
      <c r="AQ324" s="48">
        <f>SUMIFS('[6]白单流水  导入新模板'!$S:$S,'[6]白单流水  导入新模板'!$C:$C,$A$2,'[6]白单流水  导入新模板'!$AF:$AF,$C$313,'[6]白单流水  导入新模板'!$AA:$AA,AQ$3,'[6]白单流水  导入新模板'!$K:$K,$C324)</f>
        <v>0</v>
      </c>
      <c r="AR324" s="48">
        <f>SUMIFS('[6]白单流水  导入新模板'!$S:$S,'[6]白单流水  导入新模板'!$C:$C,$A$2,'[6]白单流水  导入新模板'!$AF:$AF,$C$313,'[6]白单流水  导入新模板'!$AA:$AA,AR$3,'[6]白单流水  导入新模板'!$K:$K,$C324)</f>
        <v>0</v>
      </c>
      <c r="AS324" s="48">
        <f>SUMIFS('[6]白单流水  导入新模板'!$S:$S,'[6]白单流水  导入新模板'!$C:$C,$A$2,'[6]白单流水  导入新模板'!$AF:$AF,$C$313,'[6]白单流水  导入新模板'!$AA:$AA,AS$3,'[6]白单流水  导入新模板'!$K:$K,$C324)</f>
        <v>0</v>
      </c>
      <c r="AT324" s="64"/>
    </row>
    <row r="325" ht="15.6" spans="1:47">
      <c r="A325" s="41"/>
      <c r="B325" s="62"/>
      <c r="C325" s="65" t="s">
        <v>69</v>
      </c>
      <c r="D325" s="43"/>
      <c r="E325" s="43"/>
      <c r="F325" s="63"/>
      <c r="G325" s="44"/>
      <c r="H325" s="44"/>
      <c r="I325" s="51">
        <f t="array" ref="I325">SUMPRODUCT(('[6]白单流水  导入新模板'!$C:$C=$A$2)*('[6]白单流水  导入新模板'!$AF:$AF=$C$313)*('[6]白单流水  导入新模板'!$K:$K="代收")*(ISNUMBER(FIND(LEFT($C325,4),'[6]白单流水  导入新模板'!$M:$M,1))),'[6]白单流水  导入新模板'!$S:$S)</f>
        <v>0</v>
      </c>
      <c r="J325" s="44"/>
      <c r="K325" s="43"/>
      <c r="L325" s="48">
        <f>SUMIFS('[6]白单流水  导入新模板'!$S:$S,'[6]白单流水  导入新模板'!$C:$C,$A$2,'[6]白单流水  导入新模板'!$AF:$AF,$C$313,'[6]白单流水  导入新模板'!$AB:$AB,LEFT(LEFT(L$3,4),4),'[6]白单流水  导入新模板'!$K:$K,$C325)</f>
        <v>0</v>
      </c>
      <c r="M325" s="48">
        <f>SUMIFS('[6]白单流水  导入新模板'!$S:$S,'[6]白单流水  导入新模板'!$C:$C,$A$2,'[6]白单流水  导入新模板'!$AF:$AF,$C$313,'[6]白单流水  导入新模板'!$AB:$AB,LEFT(LEFT(M$3,4),4),'[6]白单流水  导入新模板'!$K:$K,$C325)</f>
        <v>0</v>
      </c>
      <c r="N325" s="48">
        <f>SUMIFS('[6]白单流水  导入新模板'!$S:$S,'[6]白单流水  导入新模板'!$C:$C,$A$2,'[6]白单流水  导入新模板'!$AF:$AF,$C$313,'[6]白单流水  导入新模板'!$AB:$AB,LEFT(LEFT(N$3,4),4),'[6]白单流水  导入新模板'!$K:$K,$C325)</f>
        <v>0</v>
      </c>
      <c r="O325" s="48">
        <f>SUMIFS('[6]白单流水  导入新模板'!$S:$S,'[6]白单流水  导入新模板'!$C:$C,$A$2,'[6]白单流水  导入新模板'!$AF:$AF,$C$313,'[6]白单流水  导入新模板'!$AB:$AB,LEFT(LEFT(O$3,4),4),'[6]白单流水  导入新模板'!$K:$K,$C325)</f>
        <v>0</v>
      </c>
      <c r="P325" s="48">
        <f>SUMIFS('[6]白单流水  导入新模板'!$S:$S,'[6]白单流水  导入新模板'!$C:$C,$A$2,'[6]白单流水  导入新模板'!$AF:$AF,$C$313,'[6]白单流水  导入新模板'!$AB:$AB,LEFT(LEFT(P$3,4),4),'[6]白单流水  导入新模板'!$K:$K,$C325)</f>
        <v>0</v>
      </c>
      <c r="Q325" s="48">
        <f>SUMIFS('[6]白单流水  导入新模板'!$S:$S,'[6]白单流水  导入新模板'!$C:$C,$A$2,'[6]白单流水  导入新模板'!$AF:$AF,$C$313,'[6]白单流水  导入新模板'!$AB:$AB,LEFT(LEFT(Q$3,4),4),'[6]白单流水  导入新模板'!$K:$K,$C325)</f>
        <v>0</v>
      </c>
      <c r="R325" s="48">
        <f>SUMIFS('[6]白单流水  导入新模板'!$S:$S,'[6]白单流水  导入新模板'!$C:$C,$A$2,'[6]白单流水  导入新模板'!$AF:$AF,$C$313,'[6]白单流水  导入新模板'!$AB:$AB,LEFT(LEFT(R$3,4),4),'[6]白单流水  导入新模板'!$K:$K,$C325)</f>
        <v>0</v>
      </c>
      <c r="S325" s="48">
        <f>SUMIFS('[6]白单流水  导入新模板'!$S:$S,'[6]白单流水  导入新模板'!$C:$C,$A$2,'[6]白单流水  导入新模板'!$AF:$AF,$C$313,'[6]白单流水  导入新模板'!$AB:$AB,LEFT(LEFT(S$3,4),4),'[6]白单流水  导入新模板'!$K:$K,$C325)</f>
        <v>0</v>
      </c>
      <c r="T325" s="48">
        <f>SUMIFS('[6]白单流水  导入新模板'!$S:$S,'[6]白单流水  导入新模板'!$C:$C,$A$2,'[6]白单流水  导入新模板'!$AF:$AF,$C$313,'[6]白单流水  导入新模板'!$AB:$AB,LEFT(LEFT(T$3,4),4),'[6]白单流水  导入新模板'!$K:$K,$C325)</f>
        <v>0</v>
      </c>
      <c r="U325" s="48">
        <f>SUMIFS('[6]白单流水  导入新模板'!$S:$S,'[6]白单流水  导入新模板'!$C:$C,$A$2,'[6]白单流水  导入新模板'!$AF:$AF,$C$313,'[6]白单流水  导入新模板'!$AB:$AB,LEFT(LEFT(U$3,4),4),'[6]白单流水  导入新模板'!$K:$K,$C325)</f>
        <v>0</v>
      </c>
      <c r="V325" s="48">
        <f>SUMIFS('[6]白单流水  导入新模板'!$S:$S,'[6]白单流水  导入新模板'!$C:$C,$A$2,'[6]白单流水  导入新模板'!$AF:$AF,$C$313,'[6]白单流水  导入新模板'!$AB:$AB,LEFT(LEFT(V$3,4),4),'[6]白单流水  导入新模板'!$K:$K,$C325)</f>
        <v>0</v>
      </c>
      <c r="W325" s="48">
        <f>SUMIFS('[6]白单流水  导入新模板'!$S:$S,'[6]白单流水  导入新模板'!$C:$C,$A$2,'[6]白单流水  导入新模板'!$AF:$AF,$C$313,'[6]白单流水  导入新模板'!$AB:$AB,LEFT(LEFT(W$3,4),4),'[6]白单流水  导入新模板'!$K:$K,$C325)</f>
        <v>0</v>
      </c>
      <c r="X325" s="48">
        <f>SUMIFS('[6]白单流水  导入新模板'!$S:$S,'[6]白单流水  导入新模板'!$C:$C,$A$2,'[6]白单流水  导入新模板'!$AF:$AF,$C$313,'[6]白单流水  导入新模板'!$AB:$AB,LEFT(LEFT(X$3,4),4),'[6]白单流水  导入新模板'!$K:$K,$C325)</f>
        <v>0</v>
      </c>
      <c r="Y325" s="48">
        <f>SUMIFS('[6]白单流水  导入新模板'!$S:$S,'[6]白单流水  导入新模板'!$C:$C,$A$2,'[6]白单流水  导入新模板'!$AF:$AF,$C$313,'[6]白单流水  导入新模板'!$AB:$AB,LEFT(LEFT(Y$3,4),4),'[6]白单流水  导入新模板'!$K:$K,$C325)</f>
        <v>0</v>
      </c>
      <c r="Z325" s="48">
        <f>SUMIFS('[6]白单流水  导入新模板'!$S:$S,'[6]白单流水  导入新模板'!$C:$C,$A$2,'[6]白单流水  导入新模板'!$AF:$AF,$C$313,'[6]白单流水  导入新模板'!$AB:$AB,LEFT(LEFT(Z$3,4),4),'[6]白单流水  导入新模板'!$K:$K,$C325)</f>
        <v>0</v>
      </c>
      <c r="AA325" s="48">
        <f>SUMIFS('[6]白单流水  导入新模板'!$S:$S,'[6]白单流水  导入新模板'!$C:$C,$A$2,'[6]白单流水  导入新模板'!$AF:$AF,$C$313,'[6]白单流水  导入新模板'!$AB:$AB,LEFT(LEFT(AA$3,4),4),'[6]白单流水  导入新模板'!$K:$K,$C325)</f>
        <v>0</v>
      </c>
      <c r="AB325" s="48">
        <f>SUMIFS('[6]白单流水  导入新模板'!$S:$S,'[6]白单流水  导入新模板'!$C:$C,$A$2,'[6]白单流水  导入新模板'!$AF:$AF,$C$313,'[6]白单流水  导入新模板'!$AB:$AB,LEFT(LEFT(AB$3,4),4),'[6]白单流水  导入新模板'!$K:$K,$C325)</f>
        <v>0</v>
      </c>
      <c r="AC325" s="48">
        <f>SUMIFS('[6]白单流水  导入新模板'!$S:$S,'[6]白单流水  导入新模板'!$C:$C,$A$2,'[6]白单流水  导入新模板'!$AF:$AF,$C$313,'[6]白单流水  导入新模板'!$AB:$AB,LEFT(LEFT(AC$3,4),4),'[6]白单流水  导入新模板'!$K:$K,$C325)</f>
        <v>0</v>
      </c>
      <c r="AD325" s="72"/>
      <c r="AE325" s="53">
        <f>SUM(AH325:AS325)</f>
        <v>0</v>
      </c>
      <c r="AF325" s="54"/>
      <c r="AG325" s="55">
        <f>AD325-AE325-AF325</f>
        <v>0</v>
      </c>
      <c r="AH325" s="48">
        <f>SUMIFS('[6]白单流水  导入新模板'!$S:$S,'[6]白单流水  导入新模板'!$C:$C,$A$2,'[6]白单流水  导入新模板'!$AF:$AF,$C$313,'[6]白单流水  导入新模板'!$AA:$AA,AH$3,'[6]白单流水  导入新模板'!$K:$K,$C325)</f>
        <v>0</v>
      </c>
      <c r="AI325" s="48">
        <f>SUMIFS('[6]白单流水  导入新模板'!$S:$S,'[6]白单流水  导入新模板'!$C:$C,$A$2,'[6]白单流水  导入新模板'!$AF:$AF,$C$313,'[6]白单流水  导入新模板'!$AA:$AA,AI$3,'[6]白单流水  导入新模板'!$K:$K,$C325)</f>
        <v>0</v>
      </c>
      <c r="AJ325" s="48">
        <f>SUMIFS('[6]白单流水  导入新模板'!$S:$S,'[6]白单流水  导入新模板'!$C:$C,$A$2,'[6]白单流水  导入新模板'!$AF:$AF,$C$313,'[6]白单流水  导入新模板'!$AA:$AA,AJ$3,'[6]白单流水  导入新模板'!$K:$K,$C325)</f>
        <v>0</v>
      </c>
      <c r="AK325" s="48">
        <f>SUMIFS('[6]白单流水  导入新模板'!$S:$S,'[6]白单流水  导入新模板'!$C:$C,$A$2,'[6]白单流水  导入新模板'!$AF:$AF,$C$313,'[6]白单流水  导入新模板'!$AA:$AA,AK$3,'[6]白单流水  导入新模板'!$K:$K,$C325)</f>
        <v>0</v>
      </c>
      <c r="AL325" s="48">
        <f>SUMIFS('[6]白单流水  导入新模板'!$S:$S,'[6]白单流水  导入新模板'!$C:$C,$A$2,'[6]白单流水  导入新模板'!$AF:$AF,$C$313,'[6]白单流水  导入新模板'!$AA:$AA,AL$3,'[6]白单流水  导入新模板'!$K:$K,$C325)</f>
        <v>0</v>
      </c>
      <c r="AM325" s="48">
        <f>SUMIFS('[6]白单流水  导入新模板'!$S:$S,'[6]白单流水  导入新模板'!$C:$C,$A$2,'[6]白单流水  导入新模板'!$AF:$AF,$C$313,'[6]白单流水  导入新模板'!$AA:$AA,AM$3,'[6]白单流水  导入新模板'!$K:$K,$C325)</f>
        <v>0</v>
      </c>
      <c r="AN325" s="48">
        <f>SUMIFS('[6]白单流水  导入新模板'!$S:$S,'[6]白单流水  导入新模板'!$C:$C,$A$2,'[6]白单流水  导入新模板'!$AF:$AF,$C$313,'[6]白单流水  导入新模板'!$AA:$AA,AN$3,'[6]白单流水  导入新模板'!$K:$K,$C325)</f>
        <v>0</v>
      </c>
      <c r="AO325" s="48">
        <f>SUMIFS('[6]白单流水  导入新模板'!$S:$S,'[6]白单流水  导入新模板'!$C:$C,$A$2,'[6]白单流水  导入新模板'!$AF:$AF,$C$313,'[6]白单流水  导入新模板'!$AA:$AA,AO$3,'[6]白单流水  导入新模板'!$K:$K,$C325)</f>
        <v>0</v>
      </c>
      <c r="AP325" s="48">
        <f>SUMIFS('[6]白单流水  导入新模板'!$S:$S,'[6]白单流水  导入新模板'!$C:$C,$A$2,'[6]白单流水  导入新模板'!$AF:$AF,$C$313,'[6]白单流水  导入新模板'!$AA:$AA,AP$3,'[6]白单流水  导入新模板'!$K:$K,$C325)</f>
        <v>0</v>
      </c>
      <c r="AQ325" s="48">
        <f>SUMIFS('[6]白单流水  导入新模板'!$S:$S,'[6]白单流水  导入新模板'!$C:$C,$A$2,'[6]白单流水  导入新模板'!$AF:$AF,$C$313,'[6]白单流水  导入新模板'!$AA:$AA,AQ$3,'[6]白单流水  导入新模板'!$K:$K,$C325)</f>
        <v>0</v>
      </c>
      <c r="AR325" s="48">
        <f>SUMIFS('[6]白单流水  导入新模板'!$S:$S,'[6]白单流水  导入新模板'!$C:$C,$A$2,'[6]白单流水  导入新模板'!$AF:$AF,$C$313,'[6]白单流水  导入新模板'!$AA:$AA,AR$3,'[6]白单流水  导入新模板'!$K:$K,$C325)</f>
        <v>0</v>
      </c>
      <c r="AS325" s="48">
        <f>SUMIFS('[6]白单流水  导入新模板'!$S:$S,'[6]白单流水  导入新模板'!$C:$C,$A$2,'[6]白单流水  导入新模板'!$AF:$AF,$C$313,'[6]白单流水  导入新模板'!$AA:$AA,AS$3,'[6]白单流水  导入新模板'!$K:$K,$C325)</f>
        <v>0</v>
      </c>
      <c r="AT325" s="64"/>
    </row>
    <row r="326" ht="15.6" spans="1:47">
      <c r="A326" s="73"/>
      <c r="B326" s="62"/>
      <c r="C326" s="65" t="s">
        <v>70</v>
      </c>
      <c r="D326" s="66"/>
      <c r="E326" s="66"/>
      <c r="F326" s="67"/>
      <c r="G326" s="68"/>
      <c r="H326" s="68"/>
      <c r="I326" s="51">
        <f t="array" ref="I326">SUMPRODUCT(('[6]白单流水  导入新模板'!$C:$C=$A$2)*('[6]白单流水  导入新模板'!$AF:$AF=$C$313)*('[6]白单流水  导入新模板'!$K:$K="代收")*(ISNUMBER(FIND(LEFT($C326,4),'[6]白单流水  导入新模板'!$M:$M,1))),'[6]白单流水  导入新模板'!$S:$S)</f>
        <v>0</v>
      </c>
      <c r="J326" s="68"/>
      <c r="K326" s="66"/>
      <c r="L326" s="48">
        <f>SUMIFS('[6]白单流水  导入新模板'!$S:$S,'[6]白单流水  导入新模板'!$C:$C,$A$2,'[6]白单流水  导入新模板'!$AF:$AF,$C$313,'[6]白单流水  导入新模板'!$AB:$AB,LEFT(LEFT(L$3,4),4),'[6]白单流水  导入新模板'!$K:$K,$C326)</f>
        <v>0</v>
      </c>
      <c r="M326" s="48">
        <f>SUMIFS('[6]白单流水  导入新模板'!$S:$S,'[6]白单流水  导入新模板'!$C:$C,$A$2,'[6]白单流水  导入新模板'!$AF:$AF,$C$313,'[6]白单流水  导入新模板'!$AB:$AB,LEFT(LEFT(M$3,4),4),'[6]白单流水  导入新模板'!$K:$K,$C326)</f>
        <v>0</v>
      </c>
      <c r="N326" s="48">
        <f>SUMIFS('[6]白单流水  导入新模板'!$S:$S,'[6]白单流水  导入新模板'!$C:$C,$A$2,'[6]白单流水  导入新模板'!$AF:$AF,$C$313,'[6]白单流水  导入新模板'!$AB:$AB,LEFT(LEFT(N$3,4),4),'[6]白单流水  导入新模板'!$K:$K,$C326)</f>
        <v>0</v>
      </c>
      <c r="O326" s="48">
        <f>SUMIFS('[6]白单流水  导入新模板'!$S:$S,'[6]白单流水  导入新模板'!$C:$C,$A$2,'[6]白单流水  导入新模板'!$AF:$AF,$C$313,'[6]白单流水  导入新模板'!$AB:$AB,LEFT(LEFT(O$3,4),4),'[6]白单流水  导入新模板'!$K:$K,$C326)</f>
        <v>0</v>
      </c>
      <c r="P326" s="48">
        <f>SUMIFS('[6]白单流水  导入新模板'!$S:$S,'[6]白单流水  导入新模板'!$C:$C,$A$2,'[6]白单流水  导入新模板'!$AF:$AF,$C$313,'[6]白单流水  导入新模板'!$AB:$AB,LEFT(LEFT(P$3,4),4),'[6]白单流水  导入新模板'!$K:$K,$C326)</f>
        <v>0</v>
      </c>
      <c r="Q326" s="48">
        <f>SUMIFS('[6]白单流水  导入新模板'!$S:$S,'[6]白单流水  导入新模板'!$C:$C,$A$2,'[6]白单流水  导入新模板'!$AF:$AF,$C$313,'[6]白单流水  导入新模板'!$AB:$AB,LEFT(LEFT(Q$3,4),4),'[6]白单流水  导入新模板'!$K:$K,$C326)</f>
        <v>0</v>
      </c>
      <c r="R326" s="48">
        <f>SUMIFS('[6]白单流水  导入新模板'!$S:$S,'[6]白单流水  导入新模板'!$C:$C,$A$2,'[6]白单流水  导入新模板'!$AF:$AF,$C$313,'[6]白单流水  导入新模板'!$AB:$AB,LEFT(LEFT(R$3,4),4),'[6]白单流水  导入新模板'!$K:$K,$C326)</f>
        <v>0</v>
      </c>
      <c r="S326" s="48">
        <f>SUMIFS('[6]白单流水  导入新模板'!$S:$S,'[6]白单流水  导入新模板'!$C:$C,$A$2,'[6]白单流水  导入新模板'!$AF:$AF,$C$313,'[6]白单流水  导入新模板'!$AB:$AB,LEFT(LEFT(S$3,4),4),'[6]白单流水  导入新模板'!$K:$K,$C326)</f>
        <v>0</v>
      </c>
      <c r="T326" s="48">
        <f>SUMIFS('[6]白单流水  导入新模板'!$S:$S,'[6]白单流水  导入新模板'!$C:$C,$A$2,'[6]白单流水  导入新模板'!$AF:$AF,$C$313,'[6]白单流水  导入新模板'!$AB:$AB,LEFT(LEFT(T$3,4),4),'[6]白单流水  导入新模板'!$K:$K,$C326)</f>
        <v>0</v>
      </c>
      <c r="U326" s="48">
        <f>SUMIFS('[6]白单流水  导入新模板'!$S:$S,'[6]白单流水  导入新模板'!$C:$C,$A$2,'[6]白单流水  导入新模板'!$AF:$AF,$C$313,'[6]白单流水  导入新模板'!$AB:$AB,LEFT(LEFT(U$3,4),4),'[6]白单流水  导入新模板'!$K:$K,$C326)</f>
        <v>0</v>
      </c>
      <c r="V326" s="48">
        <f>SUMIFS('[6]白单流水  导入新模板'!$S:$S,'[6]白单流水  导入新模板'!$C:$C,$A$2,'[6]白单流水  导入新模板'!$AF:$AF,$C$313,'[6]白单流水  导入新模板'!$AB:$AB,LEFT(LEFT(V$3,4),4),'[6]白单流水  导入新模板'!$K:$K,$C326)</f>
        <v>0</v>
      </c>
      <c r="W326" s="48">
        <f>SUMIFS('[6]白单流水  导入新模板'!$S:$S,'[6]白单流水  导入新模板'!$C:$C,$A$2,'[6]白单流水  导入新模板'!$AF:$AF,$C$313,'[6]白单流水  导入新模板'!$AB:$AB,LEFT(LEFT(W$3,4),4),'[6]白单流水  导入新模板'!$K:$K,$C326)</f>
        <v>0</v>
      </c>
      <c r="X326" s="48">
        <f>SUMIFS('[6]白单流水  导入新模板'!$S:$S,'[6]白单流水  导入新模板'!$C:$C,$A$2,'[6]白单流水  导入新模板'!$AF:$AF,$C$313,'[6]白单流水  导入新模板'!$AB:$AB,LEFT(LEFT(X$3,4),4),'[6]白单流水  导入新模板'!$K:$K,$C326)</f>
        <v>0</v>
      </c>
      <c r="Y326" s="48">
        <f>SUMIFS('[6]白单流水  导入新模板'!$S:$S,'[6]白单流水  导入新模板'!$C:$C,$A$2,'[6]白单流水  导入新模板'!$AF:$AF,$C$313,'[6]白单流水  导入新模板'!$AB:$AB,LEFT(LEFT(Y$3,4),4),'[6]白单流水  导入新模板'!$K:$K,$C326)</f>
        <v>0</v>
      </c>
      <c r="Z326" s="48">
        <f>SUMIFS('[6]白单流水  导入新模板'!$S:$S,'[6]白单流水  导入新模板'!$C:$C,$A$2,'[6]白单流水  导入新模板'!$AF:$AF,$C$313,'[6]白单流水  导入新模板'!$AB:$AB,LEFT(LEFT(Z$3,4),4),'[6]白单流水  导入新模板'!$K:$K,$C326)</f>
        <v>0</v>
      </c>
      <c r="AA326" s="48">
        <f>SUMIFS('[6]白单流水  导入新模板'!$S:$S,'[6]白单流水  导入新模板'!$C:$C,$A$2,'[6]白单流水  导入新模板'!$AF:$AF,$C$313,'[6]白单流水  导入新模板'!$AB:$AB,LEFT(LEFT(AA$3,4),4),'[6]白单流水  导入新模板'!$K:$K,$C326)</f>
        <v>0</v>
      </c>
      <c r="AB326" s="48">
        <f>SUMIFS('[6]白单流水  导入新模板'!$S:$S,'[6]白单流水  导入新模板'!$C:$C,$A$2,'[6]白单流水  导入新模板'!$AF:$AF,$C$313,'[6]白单流水  导入新模板'!$AB:$AB,LEFT(LEFT(AB$3,4),4),'[6]白单流水  导入新模板'!$K:$K,$C326)</f>
        <v>0</v>
      </c>
      <c r="AC326" s="48">
        <f>SUMIFS('[6]白单流水  导入新模板'!$S:$S,'[6]白单流水  导入新模板'!$C:$C,$A$2,'[6]白单流水  导入新模板'!$AF:$AF,$C$313,'[6]白单流水  导入新模板'!$AB:$AB,LEFT(LEFT(AC$3,4),4),'[6]白单流水  导入新模板'!$K:$K,$C326)</f>
        <v>0</v>
      </c>
      <c r="AD326" s="74"/>
      <c r="AE326" s="53">
        <f>SUM(AH326:AS326)</f>
        <v>0</v>
      </c>
      <c r="AF326" s="54"/>
      <c r="AG326" s="55">
        <f>AD326-AE326-AF326</f>
        <v>0</v>
      </c>
      <c r="AH326" s="48">
        <f>SUMIFS('[6]白单流水  导入新模板'!$S:$S,'[6]白单流水  导入新模板'!$C:$C,$A$2,'[6]白单流水  导入新模板'!$AF:$AF,$C$313,'[6]白单流水  导入新模板'!$AA:$AA,AH$3,'[6]白单流水  导入新模板'!$K:$K,$C326)</f>
        <v>0</v>
      </c>
      <c r="AI326" s="48">
        <f>SUMIFS('[6]白单流水  导入新模板'!$S:$S,'[6]白单流水  导入新模板'!$C:$C,$A$2,'[6]白单流水  导入新模板'!$AF:$AF,$C$313,'[6]白单流水  导入新模板'!$AA:$AA,AI$3,'[6]白单流水  导入新模板'!$K:$K,$C326)</f>
        <v>0</v>
      </c>
      <c r="AJ326" s="48">
        <f>SUMIFS('[6]白单流水  导入新模板'!$S:$S,'[6]白单流水  导入新模板'!$C:$C,$A$2,'[6]白单流水  导入新模板'!$AF:$AF,$C$313,'[6]白单流水  导入新模板'!$AA:$AA,AJ$3,'[6]白单流水  导入新模板'!$K:$K,$C326)</f>
        <v>0</v>
      </c>
      <c r="AK326" s="48">
        <f>SUMIFS('[6]白单流水  导入新模板'!$S:$S,'[6]白单流水  导入新模板'!$C:$C,$A$2,'[6]白单流水  导入新模板'!$AF:$AF,$C$313,'[6]白单流水  导入新模板'!$AA:$AA,AK$3,'[6]白单流水  导入新模板'!$K:$K,$C326)</f>
        <v>0</v>
      </c>
      <c r="AL326" s="48">
        <f>SUMIFS('[6]白单流水  导入新模板'!$S:$S,'[6]白单流水  导入新模板'!$C:$C,$A$2,'[6]白单流水  导入新模板'!$AF:$AF,$C$313,'[6]白单流水  导入新模板'!$AA:$AA,AL$3,'[6]白单流水  导入新模板'!$K:$K,$C326)</f>
        <v>0</v>
      </c>
      <c r="AM326" s="48">
        <f>SUMIFS('[6]白单流水  导入新模板'!$S:$S,'[6]白单流水  导入新模板'!$C:$C,$A$2,'[6]白单流水  导入新模板'!$AF:$AF,$C$313,'[6]白单流水  导入新模板'!$AA:$AA,AM$3,'[6]白单流水  导入新模板'!$K:$K,$C326)</f>
        <v>0</v>
      </c>
      <c r="AN326" s="48">
        <f>SUMIFS('[6]白单流水  导入新模板'!$S:$S,'[6]白单流水  导入新模板'!$C:$C,$A$2,'[6]白单流水  导入新模板'!$AF:$AF,$C$313,'[6]白单流水  导入新模板'!$AA:$AA,AN$3,'[6]白单流水  导入新模板'!$K:$K,$C326)</f>
        <v>0</v>
      </c>
      <c r="AO326" s="48">
        <f>SUMIFS('[6]白单流水  导入新模板'!$S:$S,'[6]白单流水  导入新模板'!$C:$C,$A$2,'[6]白单流水  导入新模板'!$AF:$AF,$C$313,'[6]白单流水  导入新模板'!$AA:$AA,AO$3,'[6]白单流水  导入新模板'!$K:$K,$C326)</f>
        <v>0</v>
      </c>
      <c r="AP326" s="48">
        <f>SUMIFS('[6]白单流水  导入新模板'!$S:$S,'[6]白单流水  导入新模板'!$C:$C,$A$2,'[6]白单流水  导入新模板'!$AF:$AF,$C$313,'[6]白单流水  导入新模板'!$AA:$AA,AP$3,'[6]白单流水  导入新模板'!$K:$K,$C326)</f>
        <v>0</v>
      </c>
      <c r="AQ326" s="48">
        <f>SUMIFS('[6]白单流水  导入新模板'!$S:$S,'[6]白单流水  导入新模板'!$C:$C,$A$2,'[6]白单流水  导入新模板'!$AF:$AF,$C$313,'[6]白单流水  导入新模板'!$AA:$AA,AQ$3,'[6]白单流水  导入新模板'!$K:$K,$C326)</f>
        <v>0</v>
      </c>
      <c r="AR326" s="48">
        <f>SUMIFS('[6]白单流水  导入新模板'!$S:$S,'[6]白单流水  导入新模板'!$C:$C,$A$2,'[6]白单流水  导入新模板'!$AF:$AF,$C$313,'[6]白单流水  导入新模板'!$AA:$AA,AR$3,'[6]白单流水  导入新模板'!$K:$K,$C326)</f>
        <v>0</v>
      </c>
      <c r="AS326" s="48">
        <f>SUMIFS('[6]白单流水  导入新模板'!$S:$S,'[6]白单流水  导入新模板'!$C:$C,$A$2,'[6]白单流水  导入新模板'!$AF:$AF,$C$313,'[6]白单流水  导入新模板'!$AA:$AA,AS$3,'[6]白单流水  导入新模板'!$K:$K,$C326)</f>
        <v>0</v>
      </c>
      <c r="AT326" s="69"/>
    </row>
    <row r="327" ht="15.6" spans="1:47">
      <c r="A327" s="70"/>
      <c r="B327" s="62"/>
      <c r="C327" s="65" t="s">
        <v>71</v>
      </c>
      <c r="D327" s="66"/>
      <c r="E327" s="66"/>
      <c r="F327" s="67"/>
      <c r="G327" s="68"/>
      <c r="H327" s="68"/>
      <c r="I327" s="51">
        <f t="array" ref="I327">SUMPRODUCT(('[6]白单流水  导入新模板'!$C:$C=$A$2)*('[6]白单流水  导入新模板'!$AF:$AF=$C$313)*('[6]白单流水  导入新模板'!$K:$K="代收")*(ISNUMBER(FIND(LEFT($C327,4),'[6]白单流水  导入新模板'!$M:$M,1))),'[6]白单流水  导入新模板'!$S:$S)</f>
        <v>0</v>
      </c>
      <c r="J327" s="68"/>
      <c r="K327" s="66"/>
      <c r="L327" s="48">
        <f>SUMIFS('[6]白单流水  导入新模板'!$S:$S,'[6]白单流水  导入新模板'!$C:$C,$A$2,'[6]白单流水  导入新模板'!$AF:$AF,$C$313,'[6]白单流水  导入新模板'!$AB:$AB,LEFT(LEFT(L$3,4),4),'[6]白单流水  导入新模板'!$K:$K,$C327)</f>
        <v>0</v>
      </c>
      <c r="M327" s="48">
        <f>SUMIFS('[6]白单流水  导入新模板'!$S:$S,'[6]白单流水  导入新模板'!$C:$C,$A$2,'[6]白单流水  导入新模板'!$AF:$AF,$C$313,'[6]白单流水  导入新模板'!$AB:$AB,LEFT(LEFT(M$3,4),4),'[6]白单流水  导入新模板'!$K:$K,$C327)</f>
        <v>0</v>
      </c>
      <c r="N327" s="48">
        <f>SUMIFS('[6]白单流水  导入新模板'!$S:$S,'[6]白单流水  导入新模板'!$C:$C,$A$2,'[6]白单流水  导入新模板'!$AF:$AF,$C$313,'[6]白单流水  导入新模板'!$AB:$AB,LEFT(LEFT(N$3,4),4),'[6]白单流水  导入新模板'!$K:$K,$C327)</f>
        <v>0</v>
      </c>
      <c r="O327" s="48">
        <f>SUMIFS('[6]白单流水  导入新模板'!$S:$S,'[6]白单流水  导入新模板'!$C:$C,$A$2,'[6]白单流水  导入新模板'!$AF:$AF,$C$313,'[6]白单流水  导入新模板'!$AB:$AB,LEFT(LEFT(O$3,4),4),'[6]白单流水  导入新模板'!$K:$K,$C327)</f>
        <v>0</v>
      </c>
      <c r="P327" s="48">
        <f>SUMIFS('[6]白单流水  导入新模板'!$S:$S,'[6]白单流水  导入新模板'!$C:$C,$A$2,'[6]白单流水  导入新模板'!$AF:$AF,$C$313,'[6]白单流水  导入新模板'!$AB:$AB,LEFT(LEFT(P$3,4),4),'[6]白单流水  导入新模板'!$K:$K,$C327)</f>
        <v>0</v>
      </c>
      <c r="Q327" s="48">
        <f>SUMIFS('[6]白单流水  导入新模板'!$S:$S,'[6]白单流水  导入新模板'!$C:$C,$A$2,'[6]白单流水  导入新模板'!$AF:$AF,$C$313,'[6]白单流水  导入新模板'!$AB:$AB,LEFT(LEFT(Q$3,4),4),'[6]白单流水  导入新模板'!$K:$K,$C327)</f>
        <v>0</v>
      </c>
      <c r="R327" s="48">
        <f>SUMIFS('[6]白单流水  导入新模板'!$S:$S,'[6]白单流水  导入新模板'!$C:$C,$A$2,'[6]白单流水  导入新模板'!$AF:$AF,$C$313,'[6]白单流水  导入新模板'!$AB:$AB,LEFT(LEFT(R$3,4),4),'[6]白单流水  导入新模板'!$K:$K,$C327)</f>
        <v>0</v>
      </c>
      <c r="S327" s="48">
        <f>SUMIFS('[6]白单流水  导入新模板'!$S:$S,'[6]白单流水  导入新模板'!$C:$C,$A$2,'[6]白单流水  导入新模板'!$AF:$AF,$C$313,'[6]白单流水  导入新模板'!$AB:$AB,LEFT(LEFT(S$3,4),4),'[6]白单流水  导入新模板'!$K:$K,$C327)</f>
        <v>0</v>
      </c>
      <c r="T327" s="48">
        <f>SUMIFS('[6]白单流水  导入新模板'!$S:$S,'[6]白单流水  导入新模板'!$C:$C,$A$2,'[6]白单流水  导入新模板'!$AF:$AF,$C$313,'[6]白单流水  导入新模板'!$AB:$AB,LEFT(LEFT(T$3,4),4),'[6]白单流水  导入新模板'!$K:$K,$C327)</f>
        <v>0</v>
      </c>
      <c r="U327" s="48">
        <f>SUMIFS('[6]白单流水  导入新模板'!$S:$S,'[6]白单流水  导入新模板'!$C:$C,$A$2,'[6]白单流水  导入新模板'!$AF:$AF,$C$313,'[6]白单流水  导入新模板'!$AB:$AB,LEFT(LEFT(U$3,4),4),'[6]白单流水  导入新模板'!$K:$K,$C327)</f>
        <v>0</v>
      </c>
      <c r="V327" s="48">
        <f>SUMIFS('[6]白单流水  导入新模板'!$S:$S,'[6]白单流水  导入新模板'!$C:$C,$A$2,'[6]白单流水  导入新模板'!$AF:$AF,$C$313,'[6]白单流水  导入新模板'!$AB:$AB,LEFT(LEFT(V$3,4),4),'[6]白单流水  导入新模板'!$K:$K,$C327)</f>
        <v>0</v>
      </c>
      <c r="W327" s="48">
        <f>SUMIFS('[6]白单流水  导入新模板'!$S:$S,'[6]白单流水  导入新模板'!$C:$C,$A$2,'[6]白单流水  导入新模板'!$AF:$AF,$C$313,'[6]白单流水  导入新模板'!$AB:$AB,LEFT(LEFT(W$3,4),4),'[6]白单流水  导入新模板'!$K:$K,$C327)</f>
        <v>0</v>
      </c>
      <c r="X327" s="48">
        <f>SUMIFS('[6]白单流水  导入新模板'!$S:$S,'[6]白单流水  导入新模板'!$C:$C,$A$2,'[6]白单流水  导入新模板'!$AF:$AF,$C$313,'[6]白单流水  导入新模板'!$AB:$AB,LEFT(LEFT(X$3,4),4),'[6]白单流水  导入新模板'!$K:$K,$C327)</f>
        <v>0</v>
      </c>
      <c r="Y327" s="48">
        <f>SUMIFS('[6]白单流水  导入新模板'!$S:$S,'[6]白单流水  导入新模板'!$C:$C,$A$2,'[6]白单流水  导入新模板'!$AF:$AF,$C$313,'[6]白单流水  导入新模板'!$AB:$AB,LEFT(LEFT(Y$3,4),4),'[6]白单流水  导入新模板'!$K:$K,$C327)</f>
        <v>0</v>
      </c>
      <c r="Z327" s="48">
        <f>SUMIFS('[6]白单流水  导入新模板'!$S:$S,'[6]白单流水  导入新模板'!$C:$C,$A$2,'[6]白单流水  导入新模板'!$AF:$AF,$C$313,'[6]白单流水  导入新模板'!$AB:$AB,LEFT(LEFT(Z$3,4),4),'[6]白单流水  导入新模板'!$K:$K,$C327)</f>
        <v>0</v>
      </c>
      <c r="AA327" s="48">
        <f>SUMIFS('[6]白单流水  导入新模板'!$S:$S,'[6]白单流水  导入新模板'!$C:$C,$A$2,'[6]白单流水  导入新模板'!$AF:$AF,$C$313,'[6]白单流水  导入新模板'!$AB:$AB,LEFT(LEFT(AA$3,4),4),'[6]白单流水  导入新模板'!$K:$K,$C327)</f>
        <v>0</v>
      </c>
      <c r="AB327" s="48">
        <f>SUMIFS('[6]白单流水  导入新模板'!$S:$S,'[6]白单流水  导入新模板'!$C:$C,$A$2,'[6]白单流水  导入新模板'!$AF:$AF,$C$313,'[6]白单流水  导入新模板'!$AB:$AB,LEFT(LEFT(AB$3,4),4),'[6]白单流水  导入新模板'!$K:$K,$C327)</f>
        <v>0</v>
      </c>
      <c r="AC327" s="48">
        <f>SUMIFS('[6]白单流水  导入新模板'!$S:$S,'[6]白单流水  导入新模板'!$C:$C,$A$2,'[6]白单流水  导入新模板'!$AF:$AF,$C$313,'[6]白单流水  导入新模板'!$AB:$AB,LEFT(LEFT(AC$3,4),4),'[6]白单流水  导入新模板'!$K:$K,$C327)</f>
        <v>0</v>
      </c>
      <c r="AD327" s="74"/>
      <c r="AE327" s="53">
        <f>SUM(AH327:AS327)</f>
        <v>0</v>
      </c>
      <c r="AF327" s="54"/>
      <c r="AG327" s="55">
        <f>AD327-AE327-AF327</f>
        <v>0</v>
      </c>
      <c r="AH327" s="48">
        <f>SUMIFS('[6]白单流水  导入新模板'!$S:$S,'[6]白单流水  导入新模板'!$C:$C,$A$2,'[6]白单流水  导入新模板'!$AF:$AF,$C$313,'[6]白单流水  导入新模板'!$AA:$AA,AH$3,'[6]白单流水  导入新模板'!$K:$K,$C327)</f>
        <v>0</v>
      </c>
      <c r="AI327" s="48">
        <f>SUMIFS('[6]白单流水  导入新模板'!$S:$S,'[6]白单流水  导入新模板'!$C:$C,$A$2,'[6]白单流水  导入新模板'!$AF:$AF,$C$313,'[6]白单流水  导入新模板'!$AA:$AA,AI$3,'[6]白单流水  导入新模板'!$K:$K,$C327)</f>
        <v>0</v>
      </c>
      <c r="AJ327" s="48">
        <f>SUMIFS('[6]白单流水  导入新模板'!$S:$S,'[6]白单流水  导入新模板'!$C:$C,$A$2,'[6]白单流水  导入新模板'!$AF:$AF,$C$313,'[6]白单流水  导入新模板'!$AA:$AA,AJ$3,'[6]白单流水  导入新模板'!$K:$K,$C327)</f>
        <v>0</v>
      </c>
      <c r="AK327" s="48">
        <f>SUMIFS('[6]白单流水  导入新模板'!$S:$S,'[6]白单流水  导入新模板'!$C:$C,$A$2,'[6]白单流水  导入新模板'!$AF:$AF,$C$313,'[6]白单流水  导入新模板'!$AA:$AA,AK$3,'[6]白单流水  导入新模板'!$K:$K,$C327)</f>
        <v>0</v>
      </c>
      <c r="AL327" s="48">
        <f>SUMIFS('[6]白单流水  导入新模板'!$S:$S,'[6]白单流水  导入新模板'!$C:$C,$A$2,'[6]白单流水  导入新模板'!$AF:$AF,$C$313,'[6]白单流水  导入新模板'!$AA:$AA,AL$3,'[6]白单流水  导入新模板'!$K:$K,$C327)</f>
        <v>0</v>
      </c>
      <c r="AM327" s="48">
        <f>SUMIFS('[6]白单流水  导入新模板'!$S:$S,'[6]白单流水  导入新模板'!$C:$C,$A$2,'[6]白单流水  导入新模板'!$AF:$AF,$C$313,'[6]白单流水  导入新模板'!$AA:$AA,AM$3,'[6]白单流水  导入新模板'!$K:$K,$C327)</f>
        <v>0</v>
      </c>
      <c r="AN327" s="48">
        <f>SUMIFS('[6]白单流水  导入新模板'!$S:$S,'[6]白单流水  导入新模板'!$C:$C,$A$2,'[6]白单流水  导入新模板'!$AF:$AF,$C$313,'[6]白单流水  导入新模板'!$AA:$AA,AN$3,'[6]白单流水  导入新模板'!$K:$K,$C327)</f>
        <v>0</v>
      </c>
      <c r="AO327" s="48">
        <f>SUMIFS('[6]白单流水  导入新模板'!$S:$S,'[6]白单流水  导入新模板'!$C:$C,$A$2,'[6]白单流水  导入新模板'!$AF:$AF,$C$313,'[6]白单流水  导入新模板'!$AA:$AA,AO$3,'[6]白单流水  导入新模板'!$K:$K,$C327)</f>
        <v>0</v>
      </c>
      <c r="AP327" s="48">
        <f>SUMIFS('[6]白单流水  导入新模板'!$S:$S,'[6]白单流水  导入新模板'!$C:$C,$A$2,'[6]白单流水  导入新模板'!$AF:$AF,$C$313,'[6]白单流水  导入新模板'!$AA:$AA,AP$3,'[6]白单流水  导入新模板'!$K:$K,$C327)</f>
        <v>0</v>
      </c>
      <c r="AQ327" s="48">
        <f>SUMIFS('[6]白单流水  导入新模板'!$S:$S,'[6]白单流水  导入新模板'!$C:$C,$A$2,'[6]白单流水  导入新模板'!$AF:$AF,$C$313,'[6]白单流水  导入新模板'!$AA:$AA,AQ$3,'[6]白单流水  导入新模板'!$K:$K,$C327)</f>
        <v>0</v>
      </c>
      <c r="AR327" s="48">
        <f>SUMIFS('[6]白单流水  导入新模板'!$S:$S,'[6]白单流水  导入新模板'!$C:$C,$A$2,'[6]白单流水  导入新模板'!$AF:$AF,$C$313,'[6]白单流水  导入新模板'!$AA:$AA,AR$3,'[6]白单流水  导入新模板'!$K:$K,$C327)</f>
        <v>0</v>
      </c>
      <c r="AS327" s="48">
        <f>SUMIFS('[6]白单流水  导入新模板'!$S:$S,'[6]白单流水  导入新模板'!$C:$C,$A$2,'[6]白单流水  导入新模板'!$AF:$AF,$C$313,'[6]白单流水  导入新模板'!$AA:$AA,AS$3,'[6]白单流水  导入新模板'!$K:$K,$C327)</f>
        <v>0</v>
      </c>
      <c r="AT327" s="69"/>
    </row>
    <row r="328" ht="15.6" spans="1:47">
      <c r="A328" s="70"/>
      <c r="B328" s="62"/>
      <c r="C328" s="65" t="s">
        <v>72</v>
      </c>
      <c r="D328" s="52"/>
      <c r="E328" s="52"/>
      <c r="F328" s="59"/>
      <c r="G328" s="60"/>
      <c r="H328" s="60"/>
      <c r="I328" s="51">
        <f t="array" ref="I328">SUMPRODUCT(('[6]白单流水  导入新模板'!$C:$C=$A$2)*('[6]白单流水  导入新模板'!$AF:$AF=$C$313)*('[6]白单流水  导入新模板'!$K:$K="代收")*(ISNUMBER(FIND(LEFT($C328,4),'[6]白单流水  导入新模板'!$M:$M,1))),'[6]白单流水  导入新模板'!$S:$S)</f>
        <v>0</v>
      </c>
      <c r="J328" s="60"/>
      <c r="K328" s="52"/>
      <c r="L328" s="48">
        <f>SUMIFS('[6]白单流水  导入新模板'!$S:$S,'[6]白单流水  导入新模板'!$C:$C,$A$2,'[6]白单流水  导入新模板'!$AF:$AF,$C$313,'[6]白单流水  导入新模板'!$AB:$AB,LEFT(LEFT(L$3,4),4),'[6]白单流水  导入新模板'!$K:$K,$C328)</f>
        <v>0</v>
      </c>
      <c r="M328" s="48">
        <f>SUMIFS('[6]白单流水  导入新模板'!$S:$S,'[6]白单流水  导入新模板'!$C:$C,$A$2,'[6]白单流水  导入新模板'!$AF:$AF,$C$313,'[6]白单流水  导入新模板'!$AB:$AB,LEFT(LEFT(M$3,4),4),'[6]白单流水  导入新模板'!$K:$K,$C328)</f>
        <v>0</v>
      </c>
      <c r="N328" s="48">
        <f>SUMIFS('[6]白单流水  导入新模板'!$S:$S,'[6]白单流水  导入新模板'!$C:$C,$A$2,'[6]白单流水  导入新模板'!$AF:$AF,$C$313,'[6]白单流水  导入新模板'!$AB:$AB,LEFT(LEFT(N$3,4),4),'[6]白单流水  导入新模板'!$K:$K,$C328)</f>
        <v>0</v>
      </c>
      <c r="O328" s="48">
        <f>SUMIFS('[6]白单流水  导入新模板'!$S:$S,'[6]白单流水  导入新模板'!$C:$C,$A$2,'[6]白单流水  导入新模板'!$AF:$AF,$C$313,'[6]白单流水  导入新模板'!$AB:$AB,LEFT(LEFT(O$3,4),4),'[6]白单流水  导入新模板'!$K:$K,$C328)</f>
        <v>0</v>
      </c>
      <c r="P328" s="48">
        <f>SUMIFS('[6]白单流水  导入新模板'!$S:$S,'[6]白单流水  导入新模板'!$C:$C,$A$2,'[6]白单流水  导入新模板'!$AF:$AF,$C$313,'[6]白单流水  导入新模板'!$AB:$AB,LEFT(LEFT(P$3,4),4),'[6]白单流水  导入新模板'!$K:$K,$C328)</f>
        <v>0</v>
      </c>
      <c r="Q328" s="48">
        <f>SUMIFS('[6]白单流水  导入新模板'!$S:$S,'[6]白单流水  导入新模板'!$C:$C,$A$2,'[6]白单流水  导入新模板'!$AF:$AF,$C$313,'[6]白单流水  导入新模板'!$AB:$AB,LEFT(LEFT(Q$3,4),4),'[6]白单流水  导入新模板'!$K:$K,$C328)</f>
        <v>0</v>
      </c>
      <c r="R328" s="48">
        <f>SUMIFS('[6]白单流水  导入新模板'!$S:$S,'[6]白单流水  导入新模板'!$C:$C,$A$2,'[6]白单流水  导入新模板'!$AF:$AF,$C$313,'[6]白单流水  导入新模板'!$AB:$AB,LEFT(LEFT(R$3,4),4),'[6]白单流水  导入新模板'!$K:$K,$C328)</f>
        <v>0</v>
      </c>
      <c r="S328" s="48">
        <f>SUMIFS('[6]白单流水  导入新模板'!$S:$S,'[6]白单流水  导入新模板'!$C:$C,$A$2,'[6]白单流水  导入新模板'!$AF:$AF,$C$313,'[6]白单流水  导入新模板'!$AB:$AB,LEFT(LEFT(S$3,4),4),'[6]白单流水  导入新模板'!$K:$K,$C328)</f>
        <v>0</v>
      </c>
      <c r="T328" s="48">
        <f>SUMIFS('[6]白单流水  导入新模板'!$S:$S,'[6]白单流水  导入新模板'!$C:$C,$A$2,'[6]白单流水  导入新模板'!$AF:$AF,$C$313,'[6]白单流水  导入新模板'!$AB:$AB,LEFT(LEFT(T$3,4),4),'[6]白单流水  导入新模板'!$K:$K,$C328)</f>
        <v>0</v>
      </c>
      <c r="U328" s="48">
        <f>SUMIFS('[6]白单流水  导入新模板'!$S:$S,'[6]白单流水  导入新模板'!$C:$C,$A$2,'[6]白单流水  导入新模板'!$AF:$AF,$C$313,'[6]白单流水  导入新模板'!$AB:$AB,LEFT(LEFT(U$3,4),4),'[6]白单流水  导入新模板'!$K:$K,$C328)</f>
        <v>0</v>
      </c>
      <c r="V328" s="48">
        <f>SUMIFS('[6]白单流水  导入新模板'!$S:$S,'[6]白单流水  导入新模板'!$C:$C,$A$2,'[6]白单流水  导入新模板'!$AF:$AF,$C$313,'[6]白单流水  导入新模板'!$AB:$AB,LEFT(LEFT(V$3,4),4),'[6]白单流水  导入新模板'!$K:$K,$C328)</f>
        <v>0</v>
      </c>
      <c r="W328" s="48">
        <f>SUMIFS('[6]白单流水  导入新模板'!$S:$S,'[6]白单流水  导入新模板'!$C:$C,$A$2,'[6]白单流水  导入新模板'!$AF:$AF,$C$313,'[6]白单流水  导入新模板'!$AB:$AB,LEFT(LEFT(W$3,4),4),'[6]白单流水  导入新模板'!$K:$K,$C328)</f>
        <v>0</v>
      </c>
      <c r="X328" s="48">
        <f>SUMIFS('[6]白单流水  导入新模板'!$S:$S,'[6]白单流水  导入新模板'!$C:$C,$A$2,'[6]白单流水  导入新模板'!$AF:$AF,$C$313,'[6]白单流水  导入新模板'!$AB:$AB,LEFT(LEFT(X$3,4),4),'[6]白单流水  导入新模板'!$K:$K,$C328)</f>
        <v>0</v>
      </c>
      <c r="Y328" s="48">
        <f>SUMIFS('[6]白单流水  导入新模板'!$S:$S,'[6]白单流水  导入新模板'!$C:$C,$A$2,'[6]白单流水  导入新模板'!$AF:$AF,$C$313,'[6]白单流水  导入新模板'!$AB:$AB,LEFT(LEFT(Y$3,4),4),'[6]白单流水  导入新模板'!$K:$K,$C328)</f>
        <v>0</v>
      </c>
      <c r="Z328" s="48">
        <f>SUMIFS('[6]白单流水  导入新模板'!$S:$S,'[6]白单流水  导入新模板'!$C:$C,$A$2,'[6]白单流水  导入新模板'!$AF:$AF,$C$313,'[6]白单流水  导入新模板'!$AB:$AB,LEFT(LEFT(Z$3,4),4),'[6]白单流水  导入新模板'!$K:$K,$C328)</f>
        <v>0</v>
      </c>
      <c r="AA328" s="48">
        <f>SUMIFS('[6]白单流水  导入新模板'!$S:$S,'[6]白单流水  导入新模板'!$C:$C,$A$2,'[6]白单流水  导入新模板'!$AF:$AF,$C$313,'[6]白单流水  导入新模板'!$AB:$AB,LEFT(LEFT(AA$3,4),4),'[6]白单流水  导入新模板'!$K:$K,$C328)</f>
        <v>0</v>
      </c>
      <c r="AB328" s="48">
        <f>SUMIFS('[6]白单流水  导入新模板'!$S:$S,'[6]白单流水  导入新模板'!$C:$C,$A$2,'[6]白单流水  导入新模板'!$AF:$AF,$C$313,'[6]白单流水  导入新模板'!$AB:$AB,LEFT(LEFT(AB$3,4),4),'[6]白单流水  导入新模板'!$K:$K,$C328)</f>
        <v>0</v>
      </c>
      <c r="AC328" s="48">
        <f>SUMIFS('[6]白单流水  导入新模板'!$S:$S,'[6]白单流水  导入新模板'!$C:$C,$A$2,'[6]白单流水  导入新模板'!$AF:$AF,$C$313,'[6]白单流水  导入新模板'!$AB:$AB,LEFT(LEFT(AC$3,4),4),'[6]白单流水  导入新模板'!$K:$K,$C328)</f>
        <v>0</v>
      </c>
      <c r="AD328" s="52"/>
      <c r="AE328" s="53">
        <f>SUM(AH328:AS328)</f>
        <v>0</v>
      </c>
      <c r="AF328" s="54"/>
      <c r="AG328" s="55">
        <f>AD328-AE328-AF328</f>
        <v>0</v>
      </c>
      <c r="AH328" s="48">
        <f>SUMIFS('[6]白单流水  导入新模板'!$S:$S,'[6]白单流水  导入新模板'!$C:$C,$A$2,'[6]白单流水  导入新模板'!$AF:$AF,$C$313,'[6]白单流水  导入新模板'!$AA:$AA,AH$3,'[6]白单流水  导入新模板'!$K:$K,$C328)</f>
        <v>0</v>
      </c>
      <c r="AI328" s="48">
        <f>SUMIFS('[6]白单流水  导入新模板'!$S:$S,'[6]白单流水  导入新模板'!$C:$C,$A$2,'[6]白单流水  导入新模板'!$AF:$AF,$C$313,'[6]白单流水  导入新模板'!$AA:$AA,AI$3,'[6]白单流水  导入新模板'!$K:$K,$C328)</f>
        <v>0</v>
      </c>
      <c r="AJ328" s="48">
        <f>SUMIFS('[6]白单流水  导入新模板'!$S:$S,'[6]白单流水  导入新模板'!$C:$C,$A$2,'[6]白单流水  导入新模板'!$AF:$AF,$C$313,'[6]白单流水  导入新模板'!$AA:$AA,AJ$3,'[6]白单流水  导入新模板'!$K:$K,$C328)</f>
        <v>0</v>
      </c>
      <c r="AK328" s="48">
        <f>SUMIFS('[6]白单流水  导入新模板'!$S:$S,'[6]白单流水  导入新模板'!$C:$C,$A$2,'[6]白单流水  导入新模板'!$AF:$AF,$C$313,'[6]白单流水  导入新模板'!$AA:$AA,AK$3,'[6]白单流水  导入新模板'!$K:$K,$C328)</f>
        <v>0</v>
      </c>
      <c r="AL328" s="48">
        <f>SUMIFS('[6]白单流水  导入新模板'!$S:$S,'[6]白单流水  导入新模板'!$C:$C,$A$2,'[6]白单流水  导入新模板'!$AF:$AF,$C$313,'[6]白单流水  导入新模板'!$AA:$AA,AL$3,'[6]白单流水  导入新模板'!$K:$K,$C328)</f>
        <v>0</v>
      </c>
      <c r="AM328" s="48">
        <f>SUMIFS('[6]白单流水  导入新模板'!$S:$S,'[6]白单流水  导入新模板'!$C:$C,$A$2,'[6]白单流水  导入新模板'!$AF:$AF,$C$313,'[6]白单流水  导入新模板'!$AA:$AA,AM$3,'[6]白单流水  导入新模板'!$K:$K,$C328)</f>
        <v>0</v>
      </c>
      <c r="AN328" s="48">
        <f>SUMIFS('[6]白单流水  导入新模板'!$S:$S,'[6]白单流水  导入新模板'!$C:$C,$A$2,'[6]白单流水  导入新模板'!$AF:$AF,$C$313,'[6]白单流水  导入新模板'!$AA:$AA,AN$3,'[6]白单流水  导入新模板'!$K:$K,$C328)</f>
        <v>0</v>
      </c>
      <c r="AO328" s="48">
        <f>SUMIFS('[6]白单流水  导入新模板'!$S:$S,'[6]白单流水  导入新模板'!$C:$C,$A$2,'[6]白单流水  导入新模板'!$AF:$AF,$C$313,'[6]白单流水  导入新模板'!$AA:$AA,AO$3,'[6]白单流水  导入新模板'!$K:$K,$C328)</f>
        <v>0</v>
      </c>
      <c r="AP328" s="48">
        <f>SUMIFS('[6]白单流水  导入新模板'!$S:$S,'[6]白单流水  导入新模板'!$C:$C,$A$2,'[6]白单流水  导入新模板'!$AF:$AF,$C$313,'[6]白单流水  导入新模板'!$AA:$AA,AP$3,'[6]白单流水  导入新模板'!$K:$K,$C328)</f>
        <v>0</v>
      </c>
      <c r="AQ328" s="48">
        <f>SUMIFS('[6]白单流水  导入新模板'!$S:$S,'[6]白单流水  导入新模板'!$C:$C,$A$2,'[6]白单流水  导入新模板'!$AF:$AF,$C$313,'[6]白单流水  导入新模板'!$AA:$AA,AQ$3,'[6]白单流水  导入新模板'!$K:$K,$C328)</f>
        <v>0</v>
      </c>
      <c r="AR328" s="48">
        <f>SUMIFS('[6]白单流水  导入新模板'!$S:$S,'[6]白单流水  导入新模板'!$C:$C,$A$2,'[6]白单流水  导入新模板'!$AF:$AF,$C$313,'[6]白单流水  导入新模板'!$AA:$AA,AR$3,'[6]白单流水  导入新模板'!$K:$K,$C328)</f>
        <v>0</v>
      </c>
      <c r="AS328" s="48">
        <f>SUMIFS('[6]白单流水  导入新模板'!$S:$S,'[6]白单流水  导入新模板'!$C:$C,$A$2,'[6]白单流水  导入新模板'!$AF:$AF,$C$313,'[6]白单流水  导入新模板'!$AA:$AA,AS$3,'[6]白单流水  导入新模板'!$K:$K,$C328)</f>
        <v>0</v>
      </c>
      <c r="AT328" s="56"/>
    </row>
    <row r="329" ht="15.6" spans="1:47">
      <c r="A329" s="70"/>
      <c r="B329" s="62"/>
      <c r="C329" s="65" t="s">
        <v>73</v>
      </c>
      <c r="D329" s="66"/>
      <c r="E329" s="66"/>
      <c r="F329" s="67"/>
      <c r="G329" s="68"/>
      <c r="H329" s="68"/>
      <c r="I329" s="51">
        <f t="array" ref="I329">SUMPRODUCT(('[6]白单流水  导入新模板'!$C:$C=$A$2)*('[6]白单流水  导入新模板'!$AF:$AF=$C$313)*('[6]白单流水  导入新模板'!$K:$K="代收")*(ISNUMBER(FIND(LEFT($C329,4),'[6]白单流水  导入新模板'!$M:$M,1))),'[6]白单流水  导入新模板'!$S:$S)</f>
        <v>0</v>
      </c>
      <c r="J329" s="68"/>
      <c r="K329" s="66"/>
      <c r="L329" s="48">
        <f>SUMIFS('[6]白单流水  导入新模板'!$S:$S,'[6]白单流水  导入新模板'!$C:$C,$A$2,'[6]白单流水  导入新模板'!$AF:$AF,$C$313,'[6]白单流水  导入新模板'!$AB:$AB,LEFT(LEFT(L$3,4),4),'[6]白单流水  导入新模板'!$K:$K,$C329)</f>
        <v>0</v>
      </c>
      <c r="M329" s="48">
        <f>SUMIFS('[6]白单流水  导入新模板'!$S:$S,'[6]白单流水  导入新模板'!$C:$C,$A$2,'[6]白单流水  导入新模板'!$AF:$AF,$C$313,'[6]白单流水  导入新模板'!$AB:$AB,LEFT(LEFT(M$3,4),4),'[6]白单流水  导入新模板'!$K:$K,$C329)</f>
        <v>0</v>
      </c>
      <c r="N329" s="48">
        <f>SUMIFS('[6]白单流水  导入新模板'!$S:$S,'[6]白单流水  导入新模板'!$C:$C,$A$2,'[6]白单流水  导入新模板'!$AF:$AF,$C$313,'[6]白单流水  导入新模板'!$AB:$AB,LEFT(LEFT(N$3,4),4),'[6]白单流水  导入新模板'!$K:$K,$C329)</f>
        <v>0</v>
      </c>
      <c r="O329" s="48">
        <f>SUMIFS('[6]白单流水  导入新模板'!$S:$S,'[6]白单流水  导入新模板'!$C:$C,$A$2,'[6]白单流水  导入新模板'!$AF:$AF,$C$313,'[6]白单流水  导入新模板'!$AB:$AB,LEFT(LEFT(O$3,4),4),'[6]白单流水  导入新模板'!$K:$K,$C329)</f>
        <v>0</v>
      </c>
      <c r="P329" s="48">
        <f>SUMIFS('[6]白单流水  导入新模板'!$S:$S,'[6]白单流水  导入新模板'!$C:$C,$A$2,'[6]白单流水  导入新模板'!$AF:$AF,$C$313,'[6]白单流水  导入新模板'!$AB:$AB,LEFT(LEFT(P$3,4),4),'[6]白单流水  导入新模板'!$K:$K,$C329)</f>
        <v>0</v>
      </c>
      <c r="Q329" s="48">
        <f>SUMIFS('[6]白单流水  导入新模板'!$S:$S,'[6]白单流水  导入新模板'!$C:$C,$A$2,'[6]白单流水  导入新模板'!$AF:$AF,$C$313,'[6]白单流水  导入新模板'!$AB:$AB,LEFT(LEFT(Q$3,4),4),'[6]白单流水  导入新模板'!$K:$K,$C329)</f>
        <v>0</v>
      </c>
      <c r="R329" s="48">
        <f>SUMIFS('[6]白单流水  导入新模板'!$S:$S,'[6]白单流水  导入新模板'!$C:$C,$A$2,'[6]白单流水  导入新模板'!$AF:$AF,$C$313,'[6]白单流水  导入新模板'!$AB:$AB,LEFT(LEFT(R$3,4),4),'[6]白单流水  导入新模板'!$K:$K,$C329)</f>
        <v>0</v>
      </c>
      <c r="S329" s="48">
        <f>SUMIFS('[6]白单流水  导入新模板'!$S:$S,'[6]白单流水  导入新模板'!$C:$C,$A$2,'[6]白单流水  导入新模板'!$AF:$AF,$C$313,'[6]白单流水  导入新模板'!$AB:$AB,LEFT(LEFT(S$3,4),4),'[6]白单流水  导入新模板'!$K:$K,$C329)</f>
        <v>0</v>
      </c>
      <c r="T329" s="48">
        <f>SUMIFS('[6]白单流水  导入新模板'!$S:$S,'[6]白单流水  导入新模板'!$C:$C,$A$2,'[6]白单流水  导入新模板'!$AF:$AF,$C$313,'[6]白单流水  导入新模板'!$AB:$AB,LEFT(LEFT(T$3,4),4),'[6]白单流水  导入新模板'!$K:$K,$C329)</f>
        <v>0</v>
      </c>
      <c r="U329" s="48">
        <f>SUMIFS('[6]白单流水  导入新模板'!$S:$S,'[6]白单流水  导入新模板'!$C:$C,$A$2,'[6]白单流水  导入新模板'!$AF:$AF,$C$313,'[6]白单流水  导入新模板'!$AB:$AB,LEFT(LEFT(U$3,4),4),'[6]白单流水  导入新模板'!$K:$K,$C329)</f>
        <v>0</v>
      </c>
      <c r="V329" s="48">
        <f>SUMIFS('[6]白单流水  导入新模板'!$S:$S,'[6]白单流水  导入新模板'!$C:$C,$A$2,'[6]白单流水  导入新模板'!$AF:$AF,$C$313,'[6]白单流水  导入新模板'!$AB:$AB,LEFT(LEFT(V$3,4),4),'[6]白单流水  导入新模板'!$K:$K,$C329)</f>
        <v>0</v>
      </c>
      <c r="W329" s="48">
        <f>SUMIFS('[6]白单流水  导入新模板'!$S:$S,'[6]白单流水  导入新模板'!$C:$C,$A$2,'[6]白单流水  导入新模板'!$AF:$AF,$C$313,'[6]白单流水  导入新模板'!$AB:$AB,LEFT(LEFT(W$3,4),4),'[6]白单流水  导入新模板'!$K:$K,$C329)</f>
        <v>0</v>
      </c>
      <c r="X329" s="48">
        <f>SUMIFS('[6]白单流水  导入新模板'!$S:$S,'[6]白单流水  导入新模板'!$C:$C,$A$2,'[6]白单流水  导入新模板'!$AF:$AF,$C$313,'[6]白单流水  导入新模板'!$AB:$AB,LEFT(LEFT(X$3,4),4),'[6]白单流水  导入新模板'!$K:$K,$C329)</f>
        <v>0</v>
      </c>
      <c r="Y329" s="48">
        <f>SUMIFS('[6]白单流水  导入新模板'!$S:$S,'[6]白单流水  导入新模板'!$C:$C,$A$2,'[6]白单流水  导入新模板'!$AF:$AF,$C$313,'[6]白单流水  导入新模板'!$AB:$AB,LEFT(LEFT(Y$3,4),4),'[6]白单流水  导入新模板'!$K:$K,$C329)</f>
        <v>0</v>
      </c>
      <c r="Z329" s="48">
        <f>SUMIFS('[6]白单流水  导入新模板'!$S:$S,'[6]白单流水  导入新模板'!$C:$C,$A$2,'[6]白单流水  导入新模板'!$AF:$AF,$C$313,'[6]白单流水  导入新模板'!$AB:$AB,LEFT(LEFT(Z$3,4),4),'[6]白单流水  导入新模板'!$K:$K,$C329)</f>
        <v>0</v>
      </c>
      <c r="AA329" s="48">
        <f>SUMIFS('[6]白单流水  导入新模板'!$S:$S,'[6]白单流水  导入新模板'!$C:$C,$A$2,'[6]白单流水  导入新模板'!$AF:$AF,$C$313,'[6]白单流水  导入新模板'!$AB:$AB,LEFT(LEFT(AA$3,4),4),'[6]白单流水  导入新模板'!$K:$K,$C329)</f>
        <v>0</v>
      </c>
      <c r="AB329" s="48">
        <f>SUMIFS('[6]白单流水  导入新模板'!$S:$S,'[6]白单流水  导入新模板'!$C:$C,$A$2,'[6]白单流水  导入新模板'!$AF:$AF,$C$313,'[6]白单流水  导入新模板'!$AB:$AB,LEFT(LEFT(AB$3,4),4),'[6]白单流水  导入新模板'!$K:$K,$C329)</f>
        <v>0</v>
      </c>
      <c r="AC329" s="48">
        <f>SUMIFS('[6]白单流水  导入新模板'!$S:$S,'[6]白单流水  导入新模板'!$C:$C,$A$2,'[6]白单流水  导入新模板'!$AF:$AF,$C$313,'[6]白单流水  导入新模板'!$AB:$AB,LEFT(LEFT(AC$3,4),4),'[6]白单流水  导入新模板'!$K:$K,$C329)</f>
        <v>0</v>
      </c>
      <c r="AD329" s="74"/>
      <c r="AE329" s="53">
        <f>SUM(AH329:AS329)</f>
        <v>0</v>
      </c>
      <c r="AF329" s="54"/>
      <c r="AG329" s="55">
        <f>AD329-AE329-AF329</f>
        <v>0</v>
      </c>
      <c r="AH329" s="48">
        <f>SUMIFS('[6]白单流水  导入新模板'!$S:$S,'[6]白单流水  导入新模板'!$C:$C,$A$2,'[6]白单流水  导入新模板'!$AF:$AF,$C$313,'[6]白单流水  导入新模板'!$AA:$AA,AH$3,'[6]白单流水  导入新模板'!$K:$K,$C329)</f>
        <v>0</v>
      </c>
      <c r="AI329" s="48">
        <f>SUMIFS('[6]白单流水  导入新模板'!$S:$S,'[6]白单流水  导入新模板'!$C:$C,$A$2,'[6]白单流水  导入新模板'!$AF:$AF,$C$313,'[6]白单流水  导入新模板'!$AA:$AA,AI$3,'[6]白单流水  导入新模板'!$K:$K,$C329)</f>
        <v>0</v>
      </c>
      <c r="AJ329" s="48">
        <f>SUMIFS('[6]白单流水  导入新模板'!$S:$S,'[6]白单流水  导入新模板'!$C:$C,$A$2,'[6]白单流水  导入新模板'!$AF:$AF,$C$313,'[6]白单流水  导入新模板'!$AA:$AA,AJ$3,'[6]白单流水  导入新模板'!$K:$K,$C329)</f>
        <v>0</v>
      </c>
      <c r="AK329" s="48">
        <f>SUMIFS('[6]白单流水  导入新模板'!$S:$S,'[6]白单流水  导入新模板'!$C:$C,$A$2,'[6]白单流水  导入新模板'!$AF:$AF,$C$313,'[6]白单流水  导入新模板'!$AA:$AA,AK$3,'[6]白单流水  导入新模板'!$K:$K,$C329)</f>
        <v>0</v>
      </c>
      <c r="AL329" s="48">
        <f>SUMIFS('[6]白单流水  导入新模板'!$S:$S,'[6]白单流水  导入新模板'!$C:$C,$A$2,'[6]白单流水  导入新模板'!$AF:$AF,$C$313,'[6]白单流水  导入新模板'!$AA:$AA,AL$3,'[6]白单流水  导入新模板'!$K:$K,$C329)</f>
        <v>0</v>
      </c>
      <c r="AM329" s="48">
        <f>SUMIFS('[6]白单流水  导入新模板'!$S:$S,'[6]白单流水  导入新模板'!$C:$C,$A$2,'[6]白单流水  导入新模板'!$AF:$AF,$C$313,'[6]白单流水  导入新模板'!$AA:$AA,AM$3,'[6]白单流水  导入新模板'!$K:$K,$C329)</f>
        <v>0</v>
      </c>
      <c r="AN329" s="48">
        <f>SUMIFS('[6]白单流水  导入新模板'!$S:$S,'[6]白单流水  导入新模板'!$C:$C,$A$2,'[6]白单流水  导入新模板'!$AF:$AF,$C$313,'[6]白单流水  导入新模板'!$AA:$AA,AN$3,'[6]白单流水  导入新模板'!$K:$K,$C329)</f>
        <v>0</v>
      </c>
      <c r="AO329" s="48">
        <f>SUMIFS('[6]白单流水  导入新模板'!$S:$S,'[6]白单流水  导入新模板'!$C:$C,$A$2,'[6]白单流水  导入新模板'!$AF:$AF,$C$313,'[6]白单流水  导入新模板'!$AA:$AA,AO$3,'[6]白单流水  导入新模板'!$K:$K,$C329)</f>
        <v>0</v>
      </c>
      <c r="AP329" s="48">
        <f>SUMIFS('[6]白单流水  导入新模板'!$S:$S,'[6]白单流水  导入新模板'!$C:$C,$A$2,'[6]白单流水  导入新模板'!$AF:$AF,$C$313,'[6]白单流水  导入新模板'!$AA:$AA,AP$3,'[6]白单流水  导入新模板'!$K:$K,$C329)</f>
        <v>0</v>
      </c>
      <c r="AQ329" s="48">
        <f>SUMIFS('[6]白单流水  导入新模板'!$S:$S,'[6]白单流水  导入新模板'!$C:$C,$A$2,'[6]白单流水  导入新模板'!$AF:$AF,$C$313,'[6]白单流水  导入新模板'!$AA:$AA,AQ$3,'[6]白单流水  导入新模板'!$K:$K,$C329)</f>
        <v>0</v>
      </c>
      <c r="AR329" s="48">
        <f>SUMIFS('[6]白单流水  导入新模板'!$S:$S,'[6]白单流水  导入新模板'!$C:$C,$A$2,'[6]白单流水  导入新模板'!$AF:$AF,$C$313,'[6]白单流水  导入新模板'!$AA:$AA,AR$3,'[6]白单流水  导入新模板'!$K:$K,$C329)</f>
        <v>0</v>
      </c>
      <c r="AS329" s="48">
        <f>SUMIFS('[6]白单流水  导入新模板'!$S:$S,'[6]白单流水  导入新模板'!$C:$C,$A$2,'[6]白单流水  导入新模板'!$AF:$AF,$C$313,'[6]白单流水  导入新模板'!$AA:$AA,AS$3,'[6]白单流水  导入新模板'!$K:$K,$C329)</f>
        <v>0</v>
      </c>
      <c r="AT329" s="69"/>
    </row>
    <row r="330" ht="15.6" spans="1:47">
      <c r="A330" s="70"/>
      <c r="B330" s="62"/>
      <c r="C330" s="65" t="s">
        <v>74</v>
      </c>
      <c r="D330" s="52"/>
      <c r="E330" s="52"/>
      <c r="F330" s="59"/>
      <c r="G330" s="60"/>
      <c r="H330" s="60"/>
      <c r="I330" s="51">
        <f t="array" ref="I330">SUMPRODUCT(('[6]白单流水  导入新模板'!$C:$C=$A$2)*('[6]白单流水  导入新模板'!$AF:$AF=$C$313)*('[6]白单流水  导入新模板'!$K:$K="代收")*(ISNUMBER(FIND(LEFT($C330,4),'[6]白单流水  导入新模板'!$M:$M,1))),'[6]白单流水  导入新模板'!$S:$S)</f>
        <v>0</v>
      </c>
      <c r="J330" s="60"/>
      <c r="K330" s="52"/>
      <c r="L330" s="48">
        <f>SUMIFS('[6]白单流水  导入新模板'!$S:$S,'[6]白单流水  导入新模板'!$C:$C,$A$2,'[6]白单流水  导入新模板'!$AF:$AF,$C$313,'[6]白单流水  导入新模板'!$AB:$AB,LEFT(LEFT(L$3,4),4),'[6]白单流水  导入新模板'!$K:$K,$C330)</f>
        <v>0</v>
      </c>
      <c r="M330" s="48">
        <f>SUMIFS('[6]白单流水  导入新模板'!$S:$S,'[6]白单流水  导入新模板'!$C:$C,$A$2,'[6]白单流水  导入新模板'!$AF:$AF,$C$313,'[6]白单流水  导入新模板'!$AB:$AB,LEFT(LEFT(M$3,4),4),'[6]白单流水  导入新模板'!$K:$K,$C330)</f>
        <v>0</v>
      </c>
      <c r="N330" s="48">
        <f>SUMIFS('[6]白单流水  导入新模板'!$S:$S,'[6]白单流水  导入新模板'!$C:$C,$A$2,'[6]白单流水  导入新模板'!$AF:$AF,$C$313,'[6]白单流水  导入新模板'!$AB:$AB,LEFT(LEFT(N$3,4),4),'[6]白单流水  导入新模板'!$K:$K,$C330)</f>
        <v>0</v>
      </c>
      <c r="O330" s="48">
        <f>SUMIFS('[6]白单流水  导入新模板'!$S:$S,'[6]白单流水  导入新模板'!$C:$C,$A$2,'[6]白单流水  导入新模板'!$AF:$AF,$C$313,'[6]白单流水  导入新模板'!$AB:$AB,LEFT(LEFT(O$3,4),4),'[6]白单流水  导入新模板'!$K:$K,$C330)</f>
        <v>0</v>
      </c>
      <c r="P330" s="48">
        <f>SUMIFS('[6]白单流水  导入新模板'!$S:$S,'[6]白单流水  导入新模板'!$C:$C,$A$2,'[6]白单流水  导入新模板'!$AF:$AF,$C$313,'[6]白单流水  导入新模板'!$AB:$AB,LEFT(LEFT(P$3,4),4),'[6]白单流水  导入新模板'!$K:$K,$C330)</f>
        <v>0</v>
      </c>
      <c r="Q330" s="48">
        <f>SUMIFS('[6]白单流水  导入新模板'!$S:$S,'[6]白单流水  导入新模板'!$C:$C,$A$2,'[6]白单流水  导入新模板'!$AF:$AF,$C$313,'[6]白单流水  导入新模板'!$AB:$AB,LEFT(LEFT(Q$3,4),4),'[6]白单流水  导入新模板'!$K:$K,$C330)</f>
        <v>0</v>
      </c>
      <c r="R330" s="48">
        <f>SUMIFS('[6]白单流水  导入新模板'!$S:$S,'[6]白单流水  导入新模板'!$C:$C,$A$2,'[6]白单流水  导入新模板'!$AF:$AF,$C$313,'[6]白单流水  导入新模板'!$AB:$AB,LEFT(LEFT(R$3,4),4),'[6]白单流水  导入新模板'!$K:$K,$C330)</f>
        <v>0</v>
      </c>
      <c r="S330" s="48">
        <f>SUMIFS('[6]白单流水  导入新模板'!$S:$S,'[6]白单流水  导入新模板'!$C:$C,$A$2,'[6]白单流水  导入新模板'!$AF:$AF,$C$313,'[6]白单流水  导入新模板'!$AB:$AB,LEFT(LEFT(S$3,4),4),'[6]白单流水  导入新模板'!$K:$K,$C330)</f>
        <v>0</v>
      </c>
      <c r="T330" s="48">
        <f>SUMIFS('[6]白单流水  导入新模板'!$S:$S,'[6]白单流水  导入新模板'!$C:$C,$A$2,'[6]白单流水  导入新模板'!$AF:$AF,$C$313,'[6]白单流水  导入新模板'!$AB:$AB,LEFT(LEFT(T$3,4),4),'[6]白单流水  导入新模板'!$K:$K,$C330)</f>
        <v>0</v>
      </c>
      <c r="U330" s="48">
        <f>SUMIFS('[6]白单流水  导入新模板'!$S:$S,'[6]白单流水  导入新模板'!$C:$C,$A$2,'[6]白单流水  导入新模板'!$AF:$AF,$C$313,'[6]白单流水  导入新模板'!$AB:$AB,LEFT(LEFT(U$3,4),4),'[6]白单流水  导入新模板'!$K:$K,$C330)</f>
        <v>0</v>
      </c>
      <c r="V330" s="48">
        <f>SUMIFS('[6]白单流水  导入新模板'!$S:$S,'[6]白单流水  导入新模板'!$C:$C,$A$2,'[6]白单流水  导入新模板'!$AF:$AF,$C$313,'[6]白单流水  导入新模板'!$AB:$AB,LEFT(LEFT(V$3,4),4),'[6]白单流水  导入新模板'!$K:$K,$C330)</f>
        <v>0</v>
      </c>
      <c r="W330" s="48">
        <f>SUMIFS('[6]白单流水  导入新模板'!$S:$S,'[6]白单流水  导入新模板'!$C:$C,$A$2,'[6]白单流水  导入新模板'!$AF:$AF,$C$313,'[6]白单流水  导入新模板'!$AB:$AB,LEFT(LEFT(W$3,4),4),'[6]白单流水  导入新模板'!$K:$K,$C330)</f>
        <v>0</v>
      </c>
      <c r="X330" s="48">
        <f>SUMIFS('[6]白单流水  导入新模板'!$S:$S,'[6]白单流水  导入新模板'!$C:$C,$A$2,'[6]白单流水  导入新模板'!$AF:$AF,$C$313,'[6]白单流水  导入新模板'!$AB:$AB,LEFT(LEFT(X$3,4),4),'[6]白单流水  导入新模板'!$K:$K,$C330)</f>
        <v>0</v>
      </c>
      <c r="Y330" s="48">
        <f>SUMIFS('[6]白单流水  导入新模板'!$S:$S,'[6]白单流水  导入新模板'!$C:$C,$A$2,'[6]白单流水  导入新模板'!$AF:$AF,$C$313,'[6]白单流水  导入新模板'!$AB:$AB,LEFT(LEFT(Y$3,4),4),'[6]白单流水  导入新模板'!$K:$K,$C330)</f>
        <v>0</v>
      </c>
      <c r="Z330" s="48">
        <f>SUMIFS('[6]白单流水  导入新模板'!$S:$S,'[6]白单流水  导入新模板'!$C:$C,$A$2,'[6]白单流水  导入新模板'!$AF:$AF,$C$313,'[6]白单流水  导入新模板'!$AB:$AB,LEFT(LEFT(Z$3,4),4),'[6]白单流水  导入新模板'!$K:$K,$C330)</f>
        <v>0</v>
      </c>
      <c r="AA330" s="48">
        <f>SUMIFS('[6]白单流水  导入新模板'!$S:$S,'[6]白单流水  导入新模板'!$C:$C,$A$2,'[6]白单流水  导入新模板'!$AF:$AF,$C$313,'[6]白单流水  导入新模板'!$AB:$AB,LEFT(LEFT(AA$3,4),4),'[6]白单流水  导入新模板'!$K:$K,$C330)</f>
        <v>0</v>
      </c>
      <c r="AB330" s="48">
        <f>SUMIFS('[6]白单流水  导入新模板'!$S:$S,'[6]白单流水  导入新模板'!$C:$C,$A$2,'[6]白单流水  导入新模板'!$AF:$AF,$C$313,'[6]白单流水  导入新模板'!$AB:$AB,LEFT(LEFT(AB$3,4),4),'[6]白单流水  导入新模板'!$K:$K,$C330)</f>
        <v>0</v>
      </c>
      <c r="AC330" s="48">
        <f>SUMIFS('[6]白单流水  导入新模板'!$S:$S,'[6]白单流水  导入新模板'!$C:$C,$A$2,'[6]白单流水  导入新模板'!$AF:$AF,$C$313,'[6]白单流水  导入新模板'!$AB:$AB,LEFT(LEFT(AC$3,4),4),'[6]白单流水  导入新模板'!$K:$K,$C330)</f>
        <v>0</v>
      </c>
      <c r="AD330" s="52"/>
      <c r="AE330" s="53">
        <f>SUM(AH330:AS330)</f>
        <v>0</v>
      </c>
      <c r="AF330" s="54"/>
      <c r="AG330" s="55">
        <f>AD330-AE330-AF330</f>
        <v>0</v>
      </c>
      <c r="AH330" s="48">
        <f>SUMIFS('[6]白单流水  导入新模板'!$S:$S,'[6]白单流水  导入新模板'!$C:$C,$A$2,'[6]白单流水  导入新模板'!$AF:$AF,$C$313,'[6]白单流水  导入新模板'!$AA:$AA,AH$3,'[6]白单流水  导入新模板'!$K:$K,$C330)</f>
        <v>0</v>
      </c>
      <c r="AI330" s="48">
        <f>SUMIFS('[6]白单流水  导入新模板'!$S:$S,'[6]白单流水  导入新模板'!$C:$C,$A$2,'[6]白单流水  导入新模板'!$AF:$AF,$C$313,'[6]白单流水  导入新模板'!$AA:$AA,AI$3,'[6]白单流水  导入新模板'!$K:$K,$C330)</f>
        <v>0</v>
      </c>
      <c r="AJ330" s="48">
        <f>SUMIFS('[6]白单流水  导入新模板'!$S:$S,'[6]白单流水  导入新模板'!$C:$C,$A$2,'[6]白单流水  导入新模板'!$AF:$AF,$C$313,'[6]白单流水  导入新模板'!$AA:$AA,AJ$3,'[6]白单流水  导入新模板'!$K:$K,$C330)</f>
        <v>0</v>
      </c>
      <c r="AK330" s="48">
        <f>SUMIFS('[6]白单流水  导入新模板'!$S:$S,'[6]白单流水  导入新模板'!$C:$C,$A$2,'[6]白单流水  导入新模板'!$AF:$AF,$C$313,'[6]白单流水  导入新模板'!$AA:$AA,AK$3,'[6]白单流水  导入新模板'!$K:$K,$C330)</f>
        <v>0</v>
      </c>
      <c r="AL330" s="48">
        <f>SUMIFS('[6]白单流水  导入新模板'!$S:$S,'[6]白单流水  导入新模板'!$C:$C,$A$2,'[6]白单流水  导入新模板'!$AF:$AF,$C$313,'[6]白单流水  导入新模板'!$AA:$AA,AL$3,'[6]白单流水  导入新模板'!$K:$K,$C330)</f>
        <v>0</v>
      </c>
      <c r="AM330" s="48">
        <f>SUMIFS('[6]白单流水  导入新模板'!$S:$S,'[6]白单流水  导入新模板'!$C:$C,$A$2,'[6]白单流水  导入新模板'!$AF:$AF,$C$313,'[6]白单流水  导入新模板'!$AA:$AA,AM$3,'[6]白单流水  导入新模板'!$K:$K,$C330)</f>
        <v>0</v>
      </c>
      <c r="AN330" s="48">
        <f>SUMIFS('[6]白单流水  导入新模板'!$S:$S,'[6]白单流水  导入新模板'!$C:$C,$A$2,'[6]白单流水  导入新模板'!$AF:$AF,$C$313,'[6]白单流水  导入新模板'!$AA:$AA,AN$3,'[6]白单流水  导入新模板'!$K:$K,$C330)</f>
        <v>0</v>
      </c>
      <c r="AO330" s="48">
        <f>SUMIFS('[6]白单流水  导入新模板'!$S:$S,'[6]白单流水  导入新模板'!$C:$C,$A$2,'[6]白单流水  导入新模板'!$AF:$AF,$C$313,'[6]白单流水  导入新模板'!$AA:$AA,AO$3,'[6]白单流水  导入新模板'!$K:$K,$C330)</f>
        <v>0</v>
      </c>
      <c r="AP330" s="48">
        <f>SUMIFS('[6]白单流水  导入新模板'!$S:$S,'[6]白单流水  导入新模板'!$C:$C,$A$2,'[6]白单流水  导入新模板'!$AF:$AF,$C$313,'[6]白单流水  导入新模板'!$AA:$AA,AP$3,'[6]白单流水  导入新模板'!$K:$K,$C330)</f>
        <v>0</v>
      </c>
      <c r="AQ330" s="48">
        <f>SUMIFS('[6]白单流水  导入新模板'!$S:$S,'[6]白单流水  导入新模板'!$C:$C,$A$2,'[6]白单流水  导入新模板'!$AF:$AF,$C$313,'[6]白单流水  导入新模板'!$AA:$AA,AQ$3,'[6]白单流水  导入新模板'!$K:$K,$C330)</f>
        <v>0</v>
      </c>
      <c r="AR330" s="48">
        <f>SUMIFS('[6]白单流水  导入新模板'!$S:$S,'[6]白单流水  导入新模板'!$C:$C,$A$2,'[6]白单流水  导入新模板'!$AF:$AF,$C$313,'[6]白单流水  导入新模板'!$AA:$AA,AR$3,'[6]白单流水  导入新模板'!$K:$K,$C330)</f>
        <v>0</v>
      </c>
      <c r="AS330" s="48">
        <f>SUMIFS('[6]白单流水  导入新模板'!$S:$S,'[6]白单流水  导入新模板'!$C:$C,$A$2,'[6]白单流水  导入新模板'!$AF:$AF,$C$313,'[6]白单流水  导入新模板'!$AA:$AA,AS$3,'[6]白单流水  导入新模板'!$K:$K,$C330)</f>
        <v>0</v>
      </c>
      <c r="AT330" s="56"/>
    </row>
    <row r="331" ht="15.6" spans="1:47">
      <c r="A331" s="70"/>
      <c r="B331" s="62"/>
      <c r="C331" s="65" t="s">
        <v>75</v>
      </c>
      <c r="D331" s="66"/>
      <c r="E331" s="66"/>
      <c r="F331" s="67"/>
      <c r="G331" s="68"/>
      <c r="H331" s="68"/>
      <c r="I331" s="51">
        <f t="array" ref="I331">SUMPRODUCT(('[6]白单流水  导入新模板'!$C:$C=$A$2)*('[6]白单流水  导入新模板'!$AF:$AF=$C$313)*('[6]白单流水  导入新模板'!$K:$K="代收")*(ISNUMBER(FIND(LEFT($C331,4),'[6]白单流水  导入新模板'!$M:$M,1))),'[6]白单流水  导入新模板'!$S:$S)</f>
        <v>0</v>
      </c>
      <c r="J331" s="68"/>
      <c r="K331" s="66"/>
      <c r="L331" s="48">
        <f>SUMIFS('[6]白单流水  导入新模板'!$S:$S,'[6]白单流水  导入新模板'!$C:$C,$A$2,'[6]白单流水  导入新模板'!$AF:$AF,$C$313,'[6]白单流水  导入新模板'!$AB:$AB,LEFT(LEFT(L$3,4),4),'[6]白单流水  导入新模板'!$K:$K,$C331)</f>
        <v>0</v>
      </c>
      <c r="M331" s="48">
        <f>SUMIFS('[6]白单流水  导入新模板'!$S:$S,'[6]白单流水  导入新模板'!$C:$C,$A$2,'[6]白单流水  导入新模板'!$AF:$AF,$C$313,'[6]白单流水  导入新模板'!$AB:$AB,LEFT(LEFT(M$3,4),4),'[6]白单流水  导入新模板'!$K:$K,$C331)</f>
        <v>0</v>
      </c>
      <c r="N331" s="48">
        <f>SUMIFS('[6]白单流水  导入新模板'!$S:$S,'[6]白单流水  导入新模板'!$C:$C,$A$2,'[6]白单流水  导入新模板'!$AF:$AF,$C$313,'[6]白单流水  导入新模板'!$AB:$AB,LEFT(LEFT(N$3,4),4),'[6]白单流水  导入新模板'!$K:$K,$C331)</f>
        <v>0</v>
      </c>
      <c r="O331" s="48">
        <f>SUMIFS('[6]白单流水  导入新模板'!$S:$S,'[6]白单流水  导入新模板'!$C:$C,$A$2,'[6]白单流水  导入新模板'!$AF:$AF,$C$313,'[6]白单流水  导入新模板'!$AB:$AB,LEFT(LEFT(O$3,4),4),'[6]白单流水  导入新模板'!$K:$K,$C331)</f>
        <v>0</v>
      </c>
      <c r="P331" s="48">
        <f>SUMIFS('[6]白单流水  导入新模板'!$S:$S,'[6]白单流水  导入新模板'!$C:$C,$A$2,'[6]白单流水  导入新模板'!$AF:$AF,$C$313,'[6]白单流水  导入新模板'!$AB:$AB,LEFT(LEFT(P$3,4),4),'[6]白单流水  导入新模板'!$K:$K,$C331)</f>
        <v>0</v>
      </c>
      <c r="Q331" s="48">
        <f>SUMIFS('[6]白单流水  导入新模板'!$S:$S,'[6]白单流水  导入新模板'!$C:$C,$A$2,'[6]白单流水  导入新模板'!$AF:$AF,$C$313,'[6]白单流水  导入新模板'!$AB:$AB,LEFT(LEFT(Q$3,4),4),'[6]白单流水  导入新模板'!$K:$K,$C331)</f>
        <v>0</v>
      </c>
      <c r="R331" s="48">
        <f>SUMIFS('[6]白单流水  导入新模板'!$S:$S,'[6]白单流水  导入新模板'!$C:$C,$A$2,'[6]白单流水  导入新模板'!$AF:$AF,$C$313,'[6]白单流水  导入新模板'!$AB:$AB,LEFT(LEFT(R$3,4),4),'[6]白单流水  导入新模板'!$K:$K,$C331)</f>
        <v>0</v>
      </c>
      <c r="S331" s="48">
        <f>SUMIFS('[6]白单流水  导入新模板'!$S:$S,'[6]白单流水  导入新模板'!$C:$C,$A$2,'[6]白单流水  导入新模板'!$AF:$AF,$C$313,'[6]白单流水  导入新模板'!$AB:$AB,LEFT(LEFT(S$3,4),4),'[6]白单流水  导入新模板'!$K:$K,$C331)</f>
        <v>0</v>
      </c>
      <c r="T331" s="48">
        <f>SUMIFS('[6]白单流水  导入新模板'!$S:$S,'[6]白单流水  导入新模板'!$C:$C,$A$2,'[6]白单流水  导入新模板'!$AF:$AF,$C$313,'[6]白单流水  导入新模板'!$AB:$AB,LEFT(LEFT(T$3,4),4),'[6]白单流水  导入新模板'!$K:$K,$C331)</f>
        <v>0</v>
      </c>
      <c r="U331" s="48">
        <f>SUMIFS('[6]白单流水  导入新模板'!$S:$S,'[6]白单流水  导入新模板'!$C:$C,$A$2,'[6]白单流水  导入新模板'!$AF:$AF,$C$313,'[6]白单流水  导入新模板'!$AB:$AB,LEFT(LEFT(U$3,4),4),'[6]白单流水  导入新模板'!$K:$K,$C331)</f>
        <v>0</v>
      </c>
      <c r="V331" s="48">
        <f>SUMIFS('[6]白单流水  导入新模板'!$S:$S,'[6]白单流水  导入新模板'!$C:$C,$A$2,'[6]白单流水  导入新模板'!$AF:$AF,$C$313,'[6]白单流水  导入新模板'!$AB:$AB,LEFT(LEFT(V$3,4),4),'[6]白单流水  导入新模板'!$K:$K,$C331)</f>
        <v>0</v>
      </c>
      <c r="W331" s="48">
        <f>SUMIFS('[6]白单流水  导入新模板'!$S:$S,'[6]白单流水  导入新模板'!$C:$C,$A$2,'[6]白单流水  导入新模板'!$AF:$AF,$C$313,'[6]白单流水  导入新模板'!$AB:$AB,LEFT(LEFT(W$3,4),4),'[6]白单流水  导入新模板'!$K:$K,$C331)</f>
        <v>0</v>
      </c>
      <c r="X331" s="48">
        <f>SUMIFS('[6]白单流水  导入新模板'!$S:$S,'[6]白单流水  导入新模板'!$C:$C,$A$2,'[6]白单流水  导入新模板'!$AF:$AF,$C$313,'[6]白单流水  导入新模板'!$AB:$AB,LEFT(LEFT(X$3,4),4),'[6]白单流水  导入新模板'!$K:$K,$C331)</f>
        <v>0</v>
      </c>
      <c r="Y331" s="48">
        <f>SUMIFS('[6]白单流水  导入新模板'!$S:$S,'[6]白单流水  导入新模板'!$C:$C,$A$2,'[6]白单流水  导入新模板'!$AF:$AF,$C$313,'[6]白单流水  导入新模板'!$AB:$AB,LEFT(LEFT(Y$3,4),4),'[6]白单流水  导入新模板'!$K:$K,$C331)</f>
        <v>0</v>
      </c>
      <c r="Z331" s="48">
        <f>SUMIFS('[6]白单流水  导入新模板'!$S:$S,'[6]白单流水  导入新模板'!$C:$C,$A$2,'[6]白单流水  导入新模板'!$AF:$AF,$C$313,'[6]白单流水  导入新模板'!$AB:$AB,LEFT(LEFT(Z$3,4),4),'[6]白单流水  导入新模板'!$K:$K,$C331)</f>
        <v>0</v>
      </c>
      <c r="AA331" s="48">
        <f>SUMIFS('[6]白单流水  导入新模板'!$S:$S,'[6]白单流水  导入新模板'!$C:$C,$A$2,'[6]白单流水  导入新模板'!$AF:$AF,$C$313,'[6]白单流水  导入新模板'!$AB:$AB,LEFT(LEFT(AA$3,4),4),'[6]白单流水  导入新模板'!$K:$K,$C331)</f>
        <v>0</v>
      </c>
      <c r="AB331" s="48">
        <f>SUMIFS('[6]白单流水  导入新模板'!$S:$S,'[6]白单流水  导入新模板'!$C:$C,$A$2,'[6]白单流水  导入新模板'!$AF:$AF,$C$313,'[6]白单流水  导入新模板'!$AB:$AB,LEFT(LEFT(AB$3,4),4),'[6]白单流水  导入新模板'!$K:$K,$C331)</f>
        <v>0</v>
      </c>
      <c r="AC331" s="48">
        <f>SUMIFS('[6]白单流水  导入新模板'!$S:$S,'[6]白单流水  导入新模板'!$C:$C,$A$2,'[6]白单流水  导入新模板'!$AF:$AF,$C$313,'[6]白单流水  导入新模板'!$AB:$AB,LEFT(LEFT(AC$3,4),4),'[6]白单流水  导入新模板'!$K:$K,$C331)</f>
        <v>0</v>
      </c>
      <c r="AD331" s="74"/>
      <c r="AE331" s="53">
        <f>SUM(AH331:AS331)</f>
        <v>0</v>
      </c>
      <c r="AF331" s="54"/>
      <c r="AG331" s="55">
        <f>AD331-AE331-AF331</f>
        <v>0</v>
      </c>
      <c r="AH331" s="48">
        <f>SUMIFS('[6]白单流水  导入新模板'!$S:$S,'[6]白单流水  导入新模板'!$C:$C,$A$2,'[6]白单流水  导入新模板'!$AF:$AF,$C$313,'[6]白单流水  导入新模板'!$AA:$AA,AH$3,'[6]白单流水  导入新模板'!$K:$K,$C331)</f>
        <v>0</v>
      </c>
      <c r="AI331" s="48">
        <f>SUMIFS('[6]白单流水  导入新模板'!$S:$S,'[6]白单流水  导入新模板'!$C:$C,$A$2,'[6]白单流水  导入新模板'!$AF:$AF,$C$313,'[6]白单流水  导入新模板'!$AA:$AA,AI$3,'[6]白单流水  导入新模板'!$K:$K,$C331)</f>
        <v>0</v>
      </c>
      <c r="AJ331" s="48">
        <f>SUMIFS('[6]白单流水  导入新模板'!$S:$S,'[6]白单流水  导入新模板'!$C:$C,$A$2,'[6]白单流水  导入新模板'!$AF:$AF,$C$313,'[6]白单流水  导入新模板'!$AA:$AA,AJ$3,'[6]白单流水  导入新模板'!$K:$K,$C331)</f>
        <v>0</v>
      </c>
      <c r="AK331" s="48">
        <f>SUMIFS('[6]白单流水  导入新模板'!$S:$S,'[6]白单流水  导入新模板'!$C:$C,$A$2,'[6]白单流水  导入新模板'!$AF:$AF,$C$313,'[6]白单流水  导入新模板'!$AA:$AA,AK$3,'[6]白单流水  导入新模板'!$K:$K,$C331)</f>
        <v>0</v>
      </c>
      <c r="AL331" s="48">
        <f>SUMIFS('[6]白单流水  导入新模板'!$S:$S,'[6]白单流水  导入新模板'!$C:$C,$A$2,'[6]白单流水  导入新模板'!$AF:$AF,$C$313,'[6]白单流水  导入新模板'!$AA:$AA,AL$3,'[6]白单流水  导入新模板'!$K:$K,$C331)</f>
        <v>0</v>
      </c>
      <c r="AM331" s="48">
        <f>SUMIFS('[6]白单流水  导入新模板'!$S:$S,'[6]白单流水  导入新模板'!$C:$C,$A$2,'[6]白单流水  导入新模板'!$AF:$AF,$C$313,'[6]白单流水  导入新模板'!$AA:$AA,AM$3,'[6]白单流水  导入新模板'!$K:$K,$C331)</f>
        <v>0</v>
      </c>
      <c r="AN331" s="48">
        <f>SUMIFS('[6]白单流水  导入新模板'!$S:$S,'[6]白单流水  导入新模板'!$C:$C,$A$2,'[6]白单流水  导入新模板'!$AF:$AF,$C$313,'[6]白单流水  导入新模板'!$AA:$AA,AN$3,'[6]白单流水  导入新模板'!$K:$K,$C331)</f>
        <v>0</v>
      </c>
      <c r="AO331" s="48">
        <f>SUMIFS('[6]白单流水  导入新模板'!$S:$S,'[6]白单流水  导入新模板'!$C:$C,$A$2,'[6]白单流水  导入新模板'!$AF:$AF,$C$313,'[6]白单流水  导入新模板'!$AA:$AA,AO$3,'[6]白单流水  导入新模板'!$K:$K,$C331)</f>
        <v>0</v>
      </c>
      <c r="AP331" s="48">
        <f>SUMIFS('[6]白单流水  导入新模板'!$S:$S,'[6]白单流水  导入新模板'!$C:$C,$A$2,'[6]白单流水  导入新模板'!$AF:$AF,$C$313,'[6]白单流水  导入新模板'!$AA:$AA,AP$3,'[6]白单流水  导入新模板'!$K:$K,$C331)</f>
        <v>0</v>
      </c>
      <c r="AQ331" s="48">
        <f>SUMIFS('[6]白单流水  导入新模板'!$S:$S,'[6]白单流水  导入新模板'!$C:$C,$A$2,'[6]白单流水  导入新模板'!$AF:$AF,$C$313,'[6]白单流水  导入新模板'!$AA:$AA,AQ$3,'[6]白单流水  导入新模板'!$K:$K,$C331)</f>
        <v>0</v>
      </c>
      <c r="AR331" s="48">
        <f>SUMIFS('[6]白单流水  导入新模板'!$S:$S,'[6]白单流水  导入新模板'!$C:$C,$A$2,'[6]白单流水  导入新模板'!$AF:$AF,$C$313,'[6]白单流水  导入新模板'!$AA:$AA,AR$3,'[6]白单流水  导入新模板'!$K:$K,$C331)</f>
        <v>0</v>
      </c>
      <c r="AS331" s="48">
        <f>SUMIFS('[6]白单流水  导入新模板'!$S:$S,'[6]白单流水  导入新模板'!$C:$C,$A$2,'[6]白单流水  导入新模板'!$AF:$AF,$C$313,'[6]白单流水  导入新模板'!$AA:$AA,AS$3,'[6]白单流水  导入新模板'!$K:$K,$C331)</f>
        <v>0</v>
      </c>
      <c r="AT331" s="69"/>
    </row>
    <row r="332" ht="15.6" spans="1:47">
      <c r="A332" s="70"/>
      <c r="B332" s="62"/>
      <c r="C332" s="65" t="s">
        <v>29</v>
      </c>
      <c r="D332" s="66"/>
      <c r="E332" s="66"/>
      <c r="F332" s="67"/>
      <c r="G332" s="68"/>
      <c r="H332" s="68"/>
      <c r="I332" s="51">
        <f t="array" ref="I332">SUMPRODUCT(('[6]白单流水  导入新模板'!$C:$C=$A$2)*('[6]白单流水  导入新模板'!$AF:$AF=$C$313)*('[6]白单流水  导入新模板'!$K:$K="代收")*(ISNUMBER(FIND(LEFT($C332,4),'[6]白单流水  导入新模板'!$M:$M,1))),'[6]白单流水  导入新模板'!$S:$S)</f>
        <v>0</v>
      </c>
      <c r="J332" s="68"/>
      <c r="K332" s="66"/>
      <c r="L332" s="48">
        <f>SUMIFS('[6]白单流水  导入新模板'!$S:$S,'[6]白单流水  导入新模板'!$C:$C,$A$2,'[6]白单流水  导入新模板'!$AF:$AF,$C$313,'[6]白单流水  导入新模板'!$AB:$AB,LEFT(LEFT(L$3,4),4),'[6]白单流水  导入新模板'!$K:$K,$C332)</f>
        <v>0</v>
      </c>
      <c r="M332" s="48">
        <f>SUMIFS('[6]白单流水  导入新模板'!$S:$S,'[6]白单流水  导入新模板'!$C:$C,$A$2,'[6]白单流水  导入新模板'!$AF:$AF,$C$313,'[6]白单流水  导入新模板'!$AB:$AB,LEFT(LEFT(M$3,4),4),'[6]白单流水  导入新模板'!$K:$K,$C332)</f>
        <v>0</v>
      </c>
      <c r="N332" s="48">
        <f>SUMIFS('[6]白单流水  导入新模板'!$S:$S,'[6]白单流水  导入新模板'!$C:$C,$A$2,'[6]白单流水  导入新模板'!$AF:$AF,$C$313,'[6]白单流水  导入新模板'!$AB:$AB,LEFT(LEFT(N$3,4),4),'[6]白单流水  导入新模板'!$K:$K,$C332)</f>
        <v>0</v>
      </c>
      <c r="O332" s="48">
        <f>SUMIFS('[6]白单流水  导入新模板'!$S:$S,'[6]白单流水  导入新模板'!$C:$C,$A$2,'[6]白单流水  导入新模板'!$AF:$AF,$C$313,'[6]白单流水  导入新模板'!$AB:$AB,LEFT(LEFT(O$3,4),4),'[6]白单流水  导入新模板'!$K:$K,$C332)</f>
        <v>0</v>
      </c>
      <c r="P332" s="48">
        <f>SUMIFS('[6]白单流水  导入新模板'!$S:$S,'[6]白单流水  导入新模板'!$C:$C,$A$2,'[6]白单流水  导入新模板'!$AF:$AF,$C$313,'[6]白单流水  导入新模板'!$AB:$AB,LEFT(LEFT(P$3,4),4),'[6]白单流水  导入新模板'!$K:$K,$C332)</f>
        <v>0</v>
      </c>
      <c r="Q332" s="48">
        <f>SUMIFS('[6]白单流水  导入新模板'!$S:$S,'[6]白单流水  导入新模板'!$C:$C,$A$2,'[6]白单流水  导入新模板'!$AF:$AF,$C$313,'[6]白单流水  导入新模板'!$AB:$AB,LEFT(LEFT(Q$3,4),4),'[6]白单流水  导入新模板'!$K:$K,$C332)</f>
        <v>0</v>
      </c>
      <c r="R332" s="48">
        <f>SUMIFS('[6]白单流水  导入新模板'!$S:$S,'[6]白单流水  导入新模板'!$C:$C,$A$2,'[6]白单流水  导入新模板'!$AF:$AF,$C$313,'[6]白单流水  导入新模板'!$AB:$AB,LEFT(LEFT(R$3,4),4),'[6]白单流水  导入新模板'!$K:$K,$C332)</f>
        <v>0</v>
      </c>
      <c r="S332" s="48">
        <f>SUMIFS('[6]白单流水  导入新模板'!$S:$S,'[6]白单流水  导入新模板'!$C:$C,$A$2,'[6]白单流水  导入新模板'!$AF:$AF,$C$313,'[6]白单流水  导入新模板'!$AB:$AB,LEFT(LEFT(S$3,4),4),'[6]白单流水  导入新模板'!$K:$K,$C332)</f>
        <v>0</v>
      </c>
      <c r="T332" s="48">
        <f>SUMIFS('[6]白单流水  导入新模板'!$S:$S,'[6]白单流水  导入新模板'!$C:$C,$A$2,'[6]白单流水  导入新模板'!$AF:$AF,$C$313,'[6]白单流水  导入新模板'!$AB:$AB,LEFT(LEFT(T$3,4),4),'[6]白单流水  导入新模板'!$K:$K,$C332)</f>
        <v>0</v>
      </c>
      <c r="U332" s="48">
        <f>SUMIFS('[6]白单流水  导入新模板'!$S:$S,'[6]白单流水  导入新模板'!$C:$C,$A$2,'[6]白单流水  导入新模板'!$AF:$AF,$C$313,'[6]白单流水  导入新模板'!$AB:$AB,LEFT(LEFT(U$3,4),4),'[6]白单流水  导入新模板'!$K:$K,$C332)</f>
        <v>0</v>
      </c>
      <c r="V332" s="48">
        <f>SUMIFS('[6]白单流水  导入新模板'!$S:$S,'[6]白单流水  导入新模板'!$C:$C,$A$2,'[6]白单流水  导入新模板'!$AF:$AF,$C$313,'[6]白单流水  导入新模板'!$AB:$AB,LEFT(LEFT(V$3,4),4),'[6]白单流水  导入新模板'!$K:$K,$C332)</f>
        <v>0</v>
      </c>
      <c r="W332" s="48">
        <f>SUMIFS('[6]白单流水  导入新模板'!$S:$S,'[6]白单流水  导入新模板'!$C:$C,$A$2,'[6]白单流水  导入新模板'!$AF:$AF,$C$313,'[6]白单流水  导入新模板'!$AB:$AB,LEFT(LEFT(W$3,4),4),'[6]白单流水  导入新模板'!$K:$K,$C332)</f>
        <v>0</v>
      </c>
      <c r="X332" s="48">
        <f>SUMIFS('[6]白单流水  导入新模板'!$S:$S,'[6]白单流水  导入新模板'!$C:$C,$A$2,'[6]白单流水  导入新模板'!$AF:$AF,$C$313,'[6]白单流水  导入新模板'!$AB:$AB,LEFT(LEFT(X$3,4),4),'[6]白单流水  导入新模板'!$K:$K,$C332)</f>
        <v>0</v>
      </c>
      <c r="Y332" s="48">
        <f>SUMIFS('[6]白单流水  导入新模板'!$S:$S,'[6]白单流水  导入新模板'!$C:$C,$A$2,'[6]白单流水  导入新模板'!$AF:$AF,$C$313,'[6]白单流水  导入新模板'!$AB:$AB,LEFT(LEFT(Y$3,4),4),'[6]白单流水  导入新模板'!$K:$K,$C332)</f>
        <v>0</v>
      </c>
      <c r="Z332" s="48">
        <f>SUMIFS('[6]白单流水  导入新模板'!$S:$S,'[6]白单流水  导入新模板'!$C:$C,$A$2,'[6]白单流水  导入新模板'!$AF:$AF,$C$313,'[6]白单流水  导入新模板'!$AB:$AB,LEFT(LEFT(Z$3,4),4),'[6]白单流水  导入新模板'!$K:$K,$C332)</f>
        <v>0</v>
      </c>
      <c r="AA332" s="48">
        <f>SUMIFS('[6]白单流水  导入新模板'!$S:$S,'[6]白单流水  导入新模板'!$C:$C,$A$2,'[6]白单流水  导入新模板'!$AF:$AF,$C$313,'[6]白单流水  导入新模板'!$AB:$AB,LEFT(LEFT(AA$3,4),4),'[6]白单流水  导入新模板'!$K:$K,$C332)</f>
        <v>0</v>
      </c>
      <c r="AB332" s="48">
        <f>SUMIFS('[6]白单流水  导入新模板'!$S:$S,'[6]白单流水  导入新模板'!$C:$C,$A$2,'[6]白单流水  导入新模板'!$AF:$AF,$C$313,'[6]白单流水  导入新模板'!$AB:$AB,LEFT(LEFT(AB$3,4),4),'[6]白单流水  导入新模板'!$K:$K,$C332)</f>
        <v>0</v>
      </c>
      <c r="AC332" s="48">
        <f>SUMIFS('[6]白单流水  导入新模板'!$S:$S,'[6]白单流水  导入新模板'!$C:$C,$A$2,'[6]白单流水  导入新模板'!$AF:$AF,$C$313,'[6]白单流水  导入新模板'!$AB:$AB,LEFT(LEFT(AC$3,4),4),'[6]白单流水  导入新模板'!$K:$K,$C332)</f>
        <v>0</v>
      </c>
      <c r="AD332" s="74"/>
      <c r="AE332" s="53">
        <f>SUM(AH332:AS332)</f>
        <v>0</v>
      </c>
      <c r="AF332" s="54"/>
      <c r="AG332" s="55">
        <f>AD332-AE332-AF332</f>
        <v>0</v>
      </c>
      <c r="AH332" s="48">
        <f>SUMIFS('[6]白单流水  导入新模板'!$S:$S,'[6]白单流水  导入新模板'!$C:$C,$A$2,'[6]白单流水  导入新模板'!$AF:$AF,$C$313,'[6]白单流水  导入新模板'!$AA:$AA,AH$3,'[6]白单流水  导入新模板'!$K:$K,$C332)</f>
        <v>0</v>
      </c>
      <c r="AI332" s="48">
        <f>SUMIFS('[6]白单流水  导入新模板'!$S:$S,'[6]白单流水  导入新模板'!$C:$C,$A$2,'[6]白单流水  导入新模板'!$AF:$AF,$C$313,'[6]白单流水  导入新模板'!$AA:$AA,AI$3,'[6]白单流水  导入新模板'!$K:$K,$C332)</f>
        <v>0</v>
      </c>
      <c r="AJ332" s="48">
        <f>SUMIFS('[6]白单流水  导入新模板'!$S:$S,'[6]白单流水  导入新模板'!$C:$C,$A$2,'[6]白单流水  导入新模板'!$AF:$AF,$C$313,'[6]白单流水  导入新模板'!$AA:$AA,AJ$3,'[6]白单流水  导入新模板'!$K:$K,$C332)</f>
        <v>0</v>
      </c>
      <c r="AK332" s="48">
        <f>SUMIFS('[6]白单流水  导入新模板'!$S:$S,'[6]白单流水  导入新模板'!$C:$C,$A$2,'[6]白单流水  导入新模板'!$AF:$AF,$C$313,'[6]白单流水  导入新模板'!$AA:$AA,AK$3,'[6]白单流水  导入新模板'!$K:$K,$C332)</f>
        <v>0</v>
      </c>
      <c r="AL332" s="48">
        <f>SUMIFS('[6]白单流水  导入新模板'!$S:$S,'[6]白单流水  导入新模板'!$C:$C,$A$2,'[6]白单流水  导入新模板'!$AF:$AF,$C$313,'[6]白单流水  导入新模板'!$AA:$AA,AL$3,'[6]白单流水  导入新模板'!$K:$K,$C332)</f>
        <v>0</v>
      </c>
      <c r="AM332" s="48">
        <f>SUMIFS('[6]白单流水  导入新模板'!$S:$S,'[6]白单流水  导入新模板'!$C:$C,$A$2,'[6]白单流水  导入新模板'!$AF:$AF,$C$313,'[6]白单流水  导入新模板'!$AA:$AA,AM$3,'[6]白单流水  导入新模板'!$K:$K,$C332)</f>
        <v>0</v>
      </c>
      <c r="AN332" s="48">
        <f>SUMIFS('[6]白单流水  导入新模板'!$S:$S,'[6]白单流水  导入新模板'!$C:$C,$A$2,'[6]白单流水  导入新模板'!$AF:$AF,$C$313,'[6]白单流水  导入新模板'!$AA:$AA,AN$3,'[6]白单流水  导入新模板'!$K:$K,$C332)</f>
        <v>0</v>
      </c>
      <c r="AO332" s="48">
        <f>SUMIFS('[6]白单流水  导入新模板'!$S:$S,'[6]白单流水  导入新模板'!$C:$C,$A$2,'[6]白单流水  导入新模板'!$AF:$AF,$C$313,'[6]白单流水  导入新模板'!$AA:$AA,AO$3,'[6]白单流水  导入新模板'!$K:$K,$C332)</f>
        <v>0</v>
      </c>
      <c r="AP332" s="48">
        <f>SUMIFS('[6]白单流水  导入新模板'!$S:$S,'[6]白单流水  导入新模板'!$C:$C,$A$2,'[6]白单流水  导入新模板'!$AF:$AF,$C$313,'[6]白单流水  导入新模板'!$AA:$AA,AP$3,'[6]白单流水  导入新模板'!$K:$K,$C332)</f>
        <v>0</v>
      </c>
      <c r="AQ332" s="48">
        <f>SUMIFS('[6]白单流水  导入新模板'!$S:$S,'[6]白单流水  导入新模板'!$C:$C,$A$2,'[6]白单流水  导入新模板'!$AF:$AF,$C$313,'[6]白单流水  导入新模板'!$AA:$AA,AQ$3,'[6]白单流水  导入新模板'!$K:$K,$C332)</f>
        <v>0</v>
      </c>
      <c r="AR332" s="48">
        <f>SUMIFS('[6]白单流水  导入新模板'!$S:$S,'[6]白单流水  导入新模板'!$C:$C,$A$2,'[6]白单流水  导入新模板'!$AF:$AF,$C$313,'[6]白单流水  导入新模板'!$AA:$AA,AR$3,'[6]白单流水  导入新模板'!$K:$K,$C332)</f>
        <v>0</v>
      </c>
      <c r="AS332" s="48">
        <f>SUMIFS('[6]白单流水  导入新模板'!$S:$S,'[6]白单流水  导入新模板'!$C:$C,$A$2,'[6]白单流水  导入新模板'!$AF:$AF,$C$313,'[6]白单流水  导入新模板'!$AA:$AA,AS$3,'[6]白单流水  导入新模板'!$K:$K,$C332)</f>
        <v>0</v>
      </c>
      <c r="AT332" s="69"/>
    </row>
    <row r="333" ht="15.6" spans="1:47">
      <c r="A333" s="70"/>
      <c r="B333" s="62"/>
      <c r="C333" s="65" t="s">
        <v>76</v>
      </c>
      <c r="D333" s="66"/>
      <c r="E333" s="66"/>
      <c r="F333" s="67"/>
      <c r="G333" s="68"/>
      <c r="H333" s="68"/>
      <c r="I333" s="51">
        <f t="array" ref="I333">SUMPRODUCT(('[6]白单流水  导入新模板'!$C:$C=$A$2)*('[6]白单流水  导入新模板'!$AF:$AF=$C$313)*('[6]白单流水  导入新模板'!$K:$K="代收")*(ISNUMBER(FIND(LEFT($C333,4),'[6]白单流水  导入新模板'!$M:$M,1))),'[6]白单流水  导入新模板'!$S:$S)</f>
        <v>0</v>
      </c>
      <c r="J333" s="68"/>
      <c r="K333" s="66"/>
      <c r="L333" s="48">
        <f>SUMIFS('[6]白单流水  导入新模板'!$S:$S,'[6]白单流水  导入新模板'!$C:$C,$A$2,'[6]白单流水  导入新模板'!$AF:$AF,$C$313,'[6]白单流水  导入新模板'!$AB:$AB,LEFT(LEFT(L$3,4),4),'[6]白单流水  导入新模板'!$K:$K,$C333)</f>
        <v>0</v>
      </c>
      <c r="M333" s="48">
        <f>SUMIFS('[6]白单流水  导入新模板'!$S:$S,'[6]白单流水  导入新模板'!$C:$C,$A$2,'[6]白单流水  导入新模板'!$AF:$AF,$C$313,'[6]白单流水  导入新模板'!$AB:$AB,LEFT(LEFT(M$3,4),4),'[6]白单流水  导入新模板'!$K:$K,$C333)</f>
        <v>0</v>
      </c>
      <c r="N333" s="48">
        <f>SUMIFS('[6]白单流水  导入新模板'!$S:$S,'[6]白单流水  导入新模板'!$C:$C,$A$2,'[6]白单流水  导入新模板'!$AF:$AF,$C$313,'[6]白单流水  导入新模板'!$AB:$AB,LEFT(LEFT(N$3,4),4),'[6]白单流水  导入新模板'!$K:$K,$C333)</f>
        <v>0</v>
      </c>
      <c r="O333" s="48">
        <f>SUMIFS('[6]白单流水  导入新模板'!$S:$S,'[6]白单流水  导入新模板'!$C:$C,$A$2,'[6]白单流水  导入新模板'!$AF:$AF,$C$313,'[6]白单流水  导入新模板'!$AB:$AB,LEFT(LEFT(O$3,4),4),'[6]白单流水  导入新模板'!$K:$K,$C333)</f>
        <v>0</v>
      </c>
      <c r="P333" s="48">
        <f>SUMIFS('[6]白单流水  导入新模板'!$S:$S,'[6]白单流水  导入新模板'!$C:$C,$A$2,'[6]白单流水  导入新模板'!$AF:$AF,$C$313,'[6]白单流水  导入新模板'!$AB:$AB,LEFT(LEFT(P$3,4),4),'[6]白单流水  导入新模板'!$K:$K,$C333)</f>
        <v>0</v>
      </c>
      <c r="Q333" s="48">
        <f>SUMIFS('[6]白单流水  导入新模板'!$S:$S,'[6]白单流水  导入新模板'!$C:$C,$A$2,'[6]白单流水  导入新模板'!$AF:$AF,$C$313,'[6]白单流水  导入新模板'!$AB:$AB,LEFT(LEFT(Q$3,4),4),'[6]白单流水  导入新模板'!$K:$K,$C333)</f>
        <v>0</v>
      </c>
      <c r="R333" s="48">
        <f>SUMIFS('[6]白单流水  导入新模板'!$S:$S,'[6]白单流水  导入新模板'!$C:$C,$A$2,'[6]白单流水  导入新模板'!$AF:$AF,$C$313,'[6]白单流水  导入新模板'!$AB:$AB,LEFT(LEFT(R$3,4),4),'[6]白单流水  导入新模板'!$K:$K,$C333)</f>
        <v>0</v>
      </c>
      <c r="S333" s="48">
        <f>SUMIFS('[6]白单流水  导入新模板'!$S:$S,'[6]白单流水  导入新模板'!$C:$C,$A$2,'[6]白单流水  导入新模板'!$AF:$AF,$C$313,'[6]白单流水  导入新模板'!$AB:$AB,LEFT(LEFT(S$3,4),4),'[6]白单流水  导入新模板'!$K:$K,$C333)</f>
        <v>0</v>
      </c>
      <c r="T333" s="48">
        <f>SUMIFS('[6]白单流水  导入新模板'!$S:$S,'[6]白单流水  导入新模板'!$C:$C,$A$2,'[6]白单流水  导入新模板'!$AF:$AF,$C$313,'[6]白单流水  导入新模板'!$AB:$AB,LEFT(LEFT(T$3,4),4),'[6]白单流水  导入新模板'!$K:$K,$C333)</f>
        <v>0</v>
      </c>
      <c r="U333" s="48">
        <f>SUMIFS('[6]白单流水  导入新模板'!$S:$S,'[6]白单流水  导入新模板'!$C:$C,$A$2,'[6]白单流水  导入新模板'!$AF:$AF,$C$313,'[6]白单流水  导入新模板'!$AB:$AB,LEFT(LEFT(U$3,4),4),'[6]白单流水  导入新模板'!$K:$K,$C333)</f>
        <v>0</v>
      </c>
      <c r="V333" s="48">
        <f>SUMIFS('[6]白单流水  导入新模板'!$S:$S,'[6]白单流水  导入新模板'!$C:$C,$A$2,'[6]白单流水  导入新模板'!$AF:$AF,$C$313,'[6]白单流水  导入新模板'!$AB:$AB,LEFT(LEFT(V$3,4),4),'[6]白单流水  导入新模板'!$K:$K,$C333)</f>
        <v>0</v>
      </c>
      <c r="W333" s="48">
        <f>SUMIFS('[6]白单流水  导入新模板'!$S:$S,'[6]白单流水  导入新模板'!$C:$C,$A$2,'[6]白单流水  导入新模板'!$AF:$AF,$C$313,'[6]白单流水  导入新模板'!$AB:$AB,LEFT(LEFT(W$3,4),4),'[6]白单流水  导入新模板'!$K:$K,$C333)</f>
        <v>0</v>
      </c>
      <c r="X333" s="48">
        <f>SUMIFS('[6]白单流水  导入新模板'!$S:$S,'[6]白单流水  导入新模板'!$C:$C,$A$2,'[6]白单流水  导入新模板'!$AF:$AF,$C$313,'[6]白单流水  导入新模板'!$AB:$AB,LEFT(LEFT(X$3,4),4),'[6]白单流水  导入新模板'!$K:$K,$C333)</f>
        <v>0</v>
      </c>
      <c r="Y333" s="48">
        <f>SUMIFS('[6]白单流水  导入新模板'!$S:$S,'[6]白单流水  导入新模板'!$C:$C,$A$2,'[6]白单流水  导入新模板'!$AF:$AF,$C$313,'[6]白单流水  导入新模板'!$AB:$AB,LEFT(LEFT(Y$3,4),4),'[6]白单流水  导入新模板'!$K:$K,$C333)</f>
        <v>0</v>
      </c>
      <c r="Z333" s="48">
        <f>SUMIFS('[6]白单流水  导入新模板'!$S:$S,'[6]白单流水  导入新模板'!$C:$C,$A$2,'[6]白单流水  导入新模板'!$AF:$AF,$C$313,'[6]白单流水  导入新模板'!$AB:$AB,LEFT(LEFT(Z$3,4),4),'[6]白单流水  导入新模板'!$K:$K,$C333)</f>
        <v>0</v>
      </c>
      <c r="AA333" s="48">
        <f>SUMIFS('[6]白单流水  导入新模板'!$S:$S,'[6]白单流水  导入新模板'!$C:$C,$A$2,'[6]白单流水  导入新模板'!$AF:$AF,$C$313,'[6]白单流水  导入新模板'!$AB:$AB,LEFT(LEFT(AA$3,4),4),'[6]白单流水  导入新模板'!$K:$K,$C333)</f>
        <v>0</v>
      </c>
      <c r="AB333" s="48">
        <f>SUMIFS('[6]白单流水  导入新模板'!$S:$S,'[6]白单流水  导入新模板'!$C:$C,$A$2,'[6]白单流水  导入新模板'!$AF:$AF,$C$313,'[6]白单流水  导入新模板'!$AB:$AB,LEFT(LEFT(AB$3,4),4),'[6]白单流水  导入新模板'!$K:$K,$C333)</f>
        <v>0</v>
      </c>
      <c r="AC333" s="48">
        <f>SUMIFS('[6]白单流水  导入新模板'!$S:$S,'[6]白单流水  导入新模板'!$C:$C,$A$2,'[6]白单流水  导入新模板'!$AF:$AF,$C$313,'[6]白单流水  导入新模板'!$AB:$AB,LEFT(LEFT(AC$3,4),4),'[6]白单流水  导入新模板'!$K:$K,$C333)</f>
        <v>0</v>
      </c>
      <c r="AD333" s="74"/>
      <c r="AE333" s="53">
        <f>SUM(AH333:AS333)</f>
        <v>0</v>
      </c>
      <c r="AF333" s="54"/>
      <c r="AG333" s="55">
        <f>AD333-AE333-AF333</f>
        <v>0</v>
      </c>
      <c r="AH333" s="48">
        <f>SUMIFS('[6]白单流水  导入新模板'!$S:$S,'[6]白单流水  导入新模板'!$C:$C,$A$2,'[6]白单流水  导入新模板'!$AF:$AF,$C$313,'[6]白单流水  导入新模板'!$AA:$AA,AH$3,'[6]白单流水  导入新模板'!$K:$K,$C333)</f>
        <v>0</v>
      </c>
      <c r="AI333" s="48">
        <f>SUMIFS('[6]白单流水  导入新模板'!$S:$S,'[6]白单流水  导入新模板'!$C:$C,$A$2,'[6]白单流水  导入新模板'!$AF:$AF,$C$313,'[6]白单流水  导入新模板'!$AA:$AA,AI$3,'[6]白单流水  导入新模板'!$K:$K,$C333)</f>
        <v>0</v>
      </c>
      <c r="AJ333" s="48">
        <f>SUMIFS('[6]白单流水  导入新模板'!$S:$S,'[6]白单流水  导入新模板'!$C:$C,$A$2,'[6]白单流水  导入新模板'!$AF:$AF,$C$313,'[6]白单流水  导入新模板'!$AA:$AA,AJ$3,'[6]白单流水  导入新模板'!$K:$K,$C333)</f>
        <v>0</v>
      </c>
      <c r="AK333" s="48">
        <f>SUMIFS('[6]白单流水  导入新模板'!$S:$S,'[6]白单流水  导入新模板'!$C:$C,$A$2,'[6]白单流水  导入新模板'!$AF:$AF,$C$313,'[6]白单流水  导入新模板'!$AA:$AA,AK$3,'[6]白单流水  导入新模板'!$K:$K,$C333)</f>
        <v>0</v>
      </c>
      <c r="AL333" s="48">
        <f>SUMIFS('[6]白单流水  导入新模板'!$S:$S,'[6]白单流水  导入新模板'!$C:$C,$A$2,'[6]白单流水  导入新模板'!$AF:$AF,$C$313,'[6]白单流水  导入新模板'!$AA:$AA,AL$3,'[6]白单流水  导入新模板'!$K:$K,$C333)</f>
        <v>0</v>
      </c>
      <c r="AM333" s="48">
        <f>SUMIFS('[6]白单流水  导入新模板'!$S:$S,'[6]白单流水  导入新模板'!$C:$C,$A$2,'[6]白单流水  导入新模板'!$AF:$AF,$C$313,'[6]白单流水  导入新模板'!$AA:$AA,AM$3,'[6]白单流水  导入新模板'!$K:$K,$C333)</f>
        <v>0</v>
      </c>
      <c r="AN333" s="48">
        <f>SUMIFS('[6]白单流水  导入新模板'!$S:$S,'[6]白单流水  导入新模板'!$C:$C,$A$2,'[6]白单流水  导入新模板'!$AF:$AF,$C$313,'[6]白单流水  导入新模板'!$AA:$AA,AN$3,'[6]白单流水  导入新模板'!$K:$K,$C333)</f>
        <v>0</v>
      </c>
      <c r="AO333" s="48">
        <f>SUMIFS('[6]白单流水  导入新模板'!$S:$S,'[6]白单流水  导入新模板'!$C:$C,$A$2,'[6]白单流水  导入新模板'!$AF:$AF,$C$313,'[6]白单流水  导入新模板'!$AA:$AA,AO$3,'[6]白单流水  导入新模板'!$K:$K,$C333)</f>
        <v>0</v>
      </c>
      <c r="AP333" s="48">
        <f>SUMIFS('[6]白单流水  导入新模板'!$S:$S,'[6]白单流水  导入新模板'!$C:$C,$A$2,'[6]白单流水  导入新模板'!$AF:$AF,$C$313,'[6]白单流水  导入新模板'!$AA:$AA,AP$3,'[6]白单流水  导入新模板'!$K:$K,$C333)</f>
        <v>0</v>
      </c>
      <c r="AQ333" s="48">
        <f>SUMIFS('[6]白单流水  导入新模板'!$S:$S,'[6]白单流水  导入新模板'!$C:$C,$A$2,'[6]白单流水  导入新模板'!$AF:$AF,$C$313,'[6]白单流水  导入新模板'!$AA:$AA,AQ$3,'[6]白单流水  导入新模板'!$K:$K,$C333)</f>
        <v>0</v>
      </c>
      <c r="AR333" s="48">
        <f>SUMIFS('[6]白单流水  导入新模板'!$S:$S,'[6]白单流水  导入新模板'!$C:$C,$A$2,'[6]白单流水  导入新模板'!$AF:$AF,$C$313,'[6]白单流水  导入新模板'!$AA:$AA,AR$3,'[6]白单流水  导入新模板'!$K:$K,$C333)</f>
        <v>0</v>
      </c>
      <c r="AS333" s="48">
        <f>SUMIFS('[6]白单流水  导入新模板'!$S:$S,'[6]白单流水  导入新模板'!$C:$C,$A$2,'[6]白单流水  导入新模板'!$AF:$AF,$C$313,'[6]白单流水  导入新模板'!$AA:$AA,AS$3,'[6]白单流水  导入新模板'!$K:$K,$C333)</f>
        <v>0</v>
      </c>
      <c r="AT333" s="69"/>
    </row>
    <row r="334" ht="15.6" spans="1:47">
      <c r="A334" s="70"/>
      <c r="B334" s="62"/>
      <c r="C334" s="65" t="s">
        <v>77</v>
      </c>
      <c r="D334" s="66"/>
      <c r="E334" s="66"/>
      <c r="F334" s="67"/>
      <c r="G334" s="68"/>
      <c r="H334" s="68"/>
      <c r="I334" s="51">
        <f t="array" ref="I334">SUMPRODUCT(('[6]白单流水  导入新模板'!$C:$C=$A$2)*('[6]白单流水  导入新模板'!$AF:$AF=$C$313)*('[6]白单流水  导入新模板'!$K:$K="代收")*(ISNUMBER(FIND(LEFT($C334,4),'[6]白单流水  导入新模板'!$M:$M,1))),'[6]白单流水  导入新模板'!$S:$S)</f>
        <v>0</v>
      </c>
      <c r="J334" s="68"/>
      <c r="K334" s="66"/>
      <c r="L334" s="48">
        <f>SUMIFS('[6]白单流水  导入新模板'!$S:$S,'[6]白单流水  导入新模板'!$C:$C,$A$2,'[6]白单流水  导入新模板'!$AF:$AF,$C$313,'[6]白单流水  导入新模板'!$AB:$AB,LEFT(LEFT(L$3,4),4),'[6]白单流水  导入新模板'!$K:$K,$C334)</f>
        <v>0</v>
      </c>
      <c r="M334" s="48">
        <f>SUMIFS('[6]白单流水  导入新模板'!$S:$S,'[6]白单流水  导入新模板'!$C:$C,$A$2,'[6]白单流水  导入新模板'!$AF:$AF,$C$313,'[6]白单流水  导入新模板'!$AB:$AB,LEFT(LEFT(M$3,4),4),'[6]白单流水  导入新模板'!$K:$K,$C334)</f>
        <v>0</v>
      </c>
      <c r="N334" s="48">
        <f>SUMIFS('[6]白单流水  导入新模板'!$S:$S,'[6]白单流水  导入新模板'!$C:$C,$A$2,'[6]白单流水  导入新模板'!$AF:$AF,$C$313,'[6]白单流水  导入新模板'!$AB:$AB,LEFT(LEFT(N$3,4),4),'[6]白单流水  导入新模板'!$K:$K,$C334)</f>
        <v>0</v>
      </c>
      <c r="O334" s="48">
        <f>SUMIFS('[6]白单流水  导入新模板'!$S:$S,'[6]白单流水  导入新模板'!$C:$C,$A$2,'[6]白单流水  导入新模板'!$AF:$AF,$C$313,'[6]白单流水  导入新模板'!$AB:$AB,LEFT(LEFT(O$3,4),4),'[6]白单流水  导入新模板'!$K:$K,$C334)</f>
        <v>0</v>
      </c>
      <c r="P334" s="48">
        <f>SUMIFS('[6]白单流水  导入新模板'!$S:$S,'[6]白单流水  导入新模板'!$C:$C,$A$2,'[6]白单流水  导入新模板'!$AF:$AF,$C$313,'[6]白单流水  导入新模板'!$AB:$AB,LEFT(LEFT(P$3,4),4),'[6]白单流水  导入新模板'!$K:$K,$C334)</f>
        <v>0</v>
      </c>
      <c r="Q334" s="48">
        <f>SUMIFS('[6]白单流水  导入新模板'!$S:$S,'[6]白单流水  导入新模板'!$C:$C,$A$2,'[6]白单流水  导入新模板'!$AF:$AF,$C$313,'[6]白单流水  导入新模板'!$AB:$AB,LEFT(LEFT(Q$3,4),4),'[6]白单流水  导入新模板'!$K:$K,$C334)</f>
        <v>0</v>
      </c>
      <c r="R334" s="48">
        <f>SUMIFS('[6]白单流水  导入新模板'!$S:$S,'[6]白单流水  导入新模板'!$C:$C,$A$2,'[6]白单流水  导入新模板'!$AF:$AF,$C$313,'[6]白单流水  导入新模板'!$AB:$AB,LEFT(LEFT(R$3,4),4),'[6]白单流水  导入新模板'!$K:$K,$C334)</f>
        <v>0</v>
      </c>
      <c r="S334" s="48">
        <f>SUMIFS('[6]白单流水  导入新模板'!$S:$S,'[6]白单流水  导入新模板'!$C:$C,$A$2,'[6]白单流水  导入新模板'!$AF:$AF,$C$313,'[6]白单流水  导入新模板'!$AB:$AB,LEFT(LEFT(S$3,4),4),'[6]白单流水  导入新模板'!$K:$K,$C334)</f>
        <v>0</v>
      </c>
      <c r="T334" s="48">
        <f>SUMIFS('[6]白单流水  导入新模板'!$S:$S,'[6]白单流水  导入新模板'!$C:$C,$A$2,'[6]白单流水  导入新模板'!$AF:$AF,$C$313,'[6]白单流水  导入新模板'!$AB:$AB,LEFT(LEFT(T$3,4),4),'[6]白单流水  导入新模板'!$K:$K,$C334)</f>
        <v>0</v>
      </c>
      <c r="U334" s="48">
        <f>SUMIFS('[6]白单流水  导入新模板'!$S:$S,'[6]白单流水  导入新模板'!$C:$C,$A$2,'[6]白单流水  导入新模板'!$AF:$AF,$C$313,'[6]白单流水  导入新模板'!$AB:$AB,LEFT(LEFT(U$3,4),4),'[6]白单流水  导入新模板'!$K:$K,$C334)</f>
        <v>0</v>
      </c>
      <c r="V334" s="48">
        <f>SUMIFS('[6]白单流水  导入新模板'!$S:$S,'[6]白单流水  导入新模板'!$C:$C,$A$2,'[6]白单流水  导入新模板'!$AF:$AF,$C$313,'[6]白单流水  导入新模板'!$AB:$AB,LEFT(LEFT(V$3,4),4),'[6]白单流水  导入新模板'!$K:$K,$C334)</f>
        <v>0</v>
      </c>
      <c r="W334" s="48">
        <f>SUMIFS('[6]白单流水  导入新模板'!$S:$S,'[6]白单流水  导入新模板'!$C:$C,$A$2,'[6]白单流水  导入新模板'!$AF:$AF,$C$313,'[6]白单流水  导入新模板'!$AB:$AB,LEFT(LEFT(W$3,4),4),'[6]白单流水  导入新模板'!$K:$K,$C334)</f>
        <v>0</v>
      </c>
      <c r="X334" s="48">
        <f>SUMIFS('[6]白单流水  导入新模板'!$S:$S,'[6]白单流水  导入新模板'!$C:$C,$A$2,'[6]白单流水  导入新模板'!$AF:$AF,$C$313,'[6]白单流水  导入新模板'!$AB:$AB,LEFT(LEFT(X$3,4),4),'[6]白单流水  导入新模板'!$K:$K,$C334)</f>
        <v>0</v>
      </c>
      <c r="Y334" s="48">
        <f>SUMIFS('[6]白单流水  导入新模板'!$S:$S,'[6]白单流水  导入新模板'!$C:$C,$A$2,'[6]白单流水  导入新模板'!$AF:$AF,$C$313,'[6]白单流水  导入新模板'!$AB:$AB,LEFT(LEFT(Y$3,4),4),'[6]白单流水  导入新模板'!$K:$K,$C334)</f>
        <v>0</v>
      </c>
      <c r="Z334" s="48">
        <f>SUMIFS('[6]白单流水  导入新模板'!$S:$S,'[6]白单流水  导入新模板'!$C:$C,$A$2,'[6]白单流水  导入新模板'!$AF:$AF,$C$313,'[6]白单流水  导入新模板'!$AB:$AB,LEFT(LEFT(Z$3,4),4),'[6]白单流水  导入新模板'!$K:$K,$C334)</f>
        <v>0</v>
      </c>
      <c r="AA334" s="48">
        <f>SUMIFS('[6]白单流水  导入新模板'!$S:$S,'[6]白单流水  导入新模板'!$C:$C,$A$2,'[6]白单流水  导入新模板'!$AF:$AF,$C$313,'[6]白单流水  导入新模板'!$AB:$AB,LEFT(LEFT(AA$3,4),4),'[6]白单流水  导入新模板'!$K:$K,$C334)</f>
        <v>0</v>
      </c>
      <c r="AB334" s="48">
        <f>SUMIFS('[6]白单流水  导入新模板'!$S:$S,'[6]白单流水  导入新模板'!$C:$C,$A$2,'[6]白单流水  导入新模板'!$AF:$AF,$C$313,'[6]白单流水  导入新模板'!$AB:$AB,LEFT(LEFT(AB$3,4),4),'[6]白单流水  导入新模板'!$K:$K,$C334)</f>
        <v>0</v>
      </c>
      <c r="AC334" s="48">
        <f>SUMIFS('[6]白单流水  导入新模板'!$S:$S,'[6]白单流水  导入新模板'!$C:$C,$A$2,'[6]白单流水  导入新模板'!$AF:$AF,$C$313,'[6]白单流水  导入新模板'!$AB:$AB,LEFT(LEFT(AC$3,4),4),'[6]白单流水  导入新模板'!$K:$K,$C334)</f>
        <v>0</v>
      </c>
      <c r="AD334" s="74"/>
      <c r="AE334" s="53">
        <f>SUM(AH334:AS334)</f>
        <v>0</v>
      </c>
      <c r="AF334" s="54"/>
      <c r="AG334" s="55">
        <f>AD334-AE334-AF334</f>
        <v>0</v>
      </c>
      <c r="AH334" s="48">
        <f>SUMIFS('[6]白单流水  导入新模板'!$S:$S,'[6]白单流水  导入新模板'!$C:$C,$A$2,'[6]白单流水  导入新模板'!$AF:$AF,$C$313,'[6]白单流水  导入新模板'!$AA:$AA,AH$3,'[6]白单流水  导入新模板'!$K:$K,$C334)</f>
        <v>0</v>
      </c>
      <c r="AI334" s="48">
        <f>SUMIFS('[6]白单流水  导入新模板'!$S:$S,'[6]白单流水  导入新模板'!$C:$C,$A$2,'[6]白单流水  导入新模板'!$AF:$AF,$C$313,'[6]白单流水  导入新模板'!$AA:$AA,AI$3,'[6]白单流水  导入新模板'!$K:$K,$C334)</f>
        <v>0</v>
      </c>
      <c r="AJ334" s="48">
        <f>SUMIFS('[6]白单流水  导入新模板'!$S:$S,'[6]白单流水  导入新模板'!$C:$C,$A$2,'[6]白单流水  导入新模板'!$AF:$AF,$C$313,'[6]白单流水  导入新模板'!$AA:$AA,AJ$3,'[6]白单流水  导入新模板'!$K:$K,$C334)</f>
        <v>0</v>
      </c>
      <c r="AK334" s="48">
        <f>SUMIFS('[6]白单流水  导入新模板'!$S:$S,'[6]白单流水  导入新模板'!$C:$C,$A$2,'[6]白单流水  导入新模板'!$AF:$AF,$C$313,'[6]白单流水  导入新模板'!$AA:$AA,AK$3,'[6]白单流水  导入新模板'!$K:$K,$C334)</f>
        <v>0</v>
      </c>
      <c r="AL334" s="48">
        <f>SUMIFS('[6]白单流水  导入新模板'!$S:$S,'[6]白单流水  导入新模板'!$C:$C,$A$2,'[6]白单流水  导入新模板'!$AF:$AF,$C$313,'[6]白单流水  导入新模板'!$AA:$AA,AL$3,'[6]白单流水  导入新模板'!$K:$K,$C334)</f>
        <v>0</v>
      </c>
      <c r="AM334" s="48">
        <f>SUMIFS('[6]白单流水  导入新模板'!$S:$S,'[6]白单流水  导入新模板'!$C:$C,$A$2,'[6]白单流水  导入新模板'!$AF:$AF,$C$313,'[6]白单流水  导入新模板'!$AA:$AA,AM$3,'[6]白单流水  导入新模板'!$K:$K,$C334)</f>
        <v>0</v>
      </c>
      <c r="AN334" s="48">
        <f>SUMIFS('[6]白单流水  导入新模板'!$S:$S,'[6]白单流水  导入新模板'!$C:$C,$A$2,'[6]白单流水  导入新模板'!$AF:$AF,$C$313,'[6]白单流水  导入新模板'!$AA:$AA,AN$3,'[6]白单流水  导入新模板'!$K:$K,$C334)</f>
        <v>0</v>
      </c>
      <c r="AO334" s="48">
        <f>SUMIFS('[6]白单流水  导入新模板'!$S:$S,'[6]白单流水  导入新模板'!$C:$C,$A$2,'[6]白单流水  导入新模板'!$AF:$AF,$C$313,'[6]白单流水  导入新模板'!$AA:$AA,AO$3,'[6]白单流水  导入新模板'!$K:$K,$C334)</f>
        <v>0</v>
      </c>
      <c r="AP334" s="48">
        <f>SUMIFS('[6]白单流水  导入新模板'!$S:$S,'[6]白单流水  导入新模板'!$C:$C,$A$2,'[6]白单流水  导入新模板'!$AF:$AF,$C$313,'[6]白单流水  导入新模板'!$AA:$AA,AP$3,'[6]白单流水  导入新模板'!$K:$K,$C334)</f>
        <v>0</v>
      </c>
      <c r="AQ334" s="48">
        <f>SUMIFS('[6]白单流水  导入新模板'!$S:$S,'[6]白单流水  导入新模板'!$C:$C,$A$2,'[6]白单流水  导入新模板'!$AF:$AF,$C$313,'[6]白单流水  导入新模板'!$AA:$AA,AQ$3,'[6]白单流水  导入新模板'!$K:$K,$C334)</f>
        <v>0</v>
      </c>
      <c r="AR334" s="48">
        <f>SUMIFS('[6]白单流水  导入新模板'!$S:$S,'[6]白单流水  导入新模板'!$C:$C,$A$2,'[6]白单流水  导入新模板'!$AF:$AF,$C$313,'[6]白单流水  导入新模板'!$AA:$AA,AR$3,'[6]白单流水  导入新模板'!$K:$K,$C334)</f>
        <v>0</v>
      </c>
      <c r="AS334" s="48">
        <f>SUMIFS('[6]白单流水  导入新模板'!$S:$S,'[6]白单流水  导入新模板'!$C:$C,$A$2,'[6]白单流水  导入新模板'!$AF:$AF,$C$313,'[6]白单流水  导入新模板'!$AA:$AA,AS$3,'[6]白单流水  导入新模板'!$K:$K,$C334)</f>
        <v>0</v>
      </c>
      <c r="AT334" s="69"/>
    </row>
    <row r="335" ht="15.6" spans="1:47">
      <c r="A335" s="70"/>
      <c r="B335" s="62"/>
      <c r="C335" s="65" t="s">
        <v>78</v>
      </c>
      <c r="D335" s="52"/>
      <c r="E335" s="52"/>
      <c r="F335" s="59"/>
      <c r="G335" s="60"/>
      <c r="H335" s="60"/>
      <c r="I335" s="51">
        <f t="array" ref="I335">SUMPRODUCT(('[6]白单流水  导入新模板'!$C:$C=$A$2)*('[6]白单流水  导入新模板'!$AF:$AF=$C$313)*('[6]白单流水  导入新模板'!$K:$K="代收")*(ISNUMBER(FIND(LEFT($C335,4),'[6]白单流水  导入新模板'!$M:$M,1))),'[6]白单流水  导入新模板'!$S:$S)</f>
        <v>0</v>
      </c>
      <c r="J335" s="60"/>
      <c r="K335" s="52"/>
      <c r="L335" s="48">
        <f>SUMIFS('[6]白单流水  导入新模板'!$S:$S,'[6]白单流水  导入新模板'!$C:$C,$A$2,'[6]白单流水  导入新模板'!$AF:$AF,$C$313,'[6]白单流水  导入新模板'!$AB:$AB,LEFT(LEFT(L$3,4),4),'[6]白单流水  导入新模板'!$K:$K,$C335)</f>
        <v>0</v>
      </c>
      <c r="M335" s="48">
        <f>SUMIFS('[6]白单流水  导入新模板'!$S:$S,'[6]白单流水  导入新模板'!$C:$C,$A$2,'[6]白单流水  导入新模板'!$AF:$AF,$C$313,'[6]白单流水  导入新模板'!$AB:$AB,LEFT(LEFT(M$3,4),4),'[6]白单流水  导入新模板'!$K:$K,$C335)</f>
        <v>0</v>
      </c>
      <c r="N335" s="48">
        <f>SUMIFS('[6]白单流水  导入新模板'!$S:$S,'[6]白单流水  导入新模板'!$C:$C,$A$2,'[6]白单流水  导入新模板'!$AF:$AF,$C$313,'[6]白单流水  导入新模板'!$AB:$AB,LEFT(LEFT(N$3,4),4),'[6]白单流水  导入新模板'!$K:$K,$C335)</f>
        <v>0</v>
      </c>
      <c r="O335" s="48">
        <f>SUMIFS('[6]白单流水  导入新模板'!$S:$S,'[6]白单流水  导入新模板'!$C:$C,$A$2,'[6]白单流水  导入新模板'!$AF:$AF,$C$313,'[6]白单流水  导入新模板'!$AB:$AB,LEFT(LEFT(O$3,4),4),'[6]白单流水  导入新模板'!$K:$K,$C335)</f>
        <v>0</v>
      </c>
      <c r="P335" s="48">
        <f>SUMIFS('[6]白单流水  导入新模板'!$S:$S,'[6]白单流水  导入新模板'!$C:$C,$A$2,'[6]白单流水  导入新模板'!$AF:$AF,$C$313,'[6]白单流水  导入新模板'!$AB:$AB,LEFT(LEFT(P$3,4),4),'[6]白单流水  导入新模板'!$K:$K,$C335)</f>
        <v>0</v>
      </c>
      <c r="Q335" s="48">
        <f>SUMIFS('[6]白单流水  导入新模板'!$S:$S,'[6]白单流水  导入新模板'!$C:$C,$A$2,'[6]白单流水  导入新模板'!$AF:$AF,$C$313,'[6]白单流水  导入新模板'!$AB:$AB,LEFT(LEFT(Q$3,4),4),'[6]白单流水  导入新模板'!$K:$K,$C335)</f>
        <v>0</v>
      </c>
      <c r="R335" s="48">
        <f>SUMIFS('[6]白单流水  导入新模板'!$S:$S,'[6]白单流水  导入新模板'!$C:$C,$A$2,'[6]白单流水  导入新模板'!$AF:$AF,$C$313,'[6]白单流水  导入新模板'!$AB:$AB,LEFT(LEFT(R$3,4),4),'[6]白单流水  导入新模板'!$K:$K,$C335)</f>
        <v>0</v>
      </c>
      <c r="S335" s="48">
        <f>SUMIFS('[6]白单流水  导入新模板'!$S:$S,'[6]白单流水  导入新模板'!$C:$C,$A$2,'[6]白单流水  导入新模板'!$AF:$AF,$C$313,'[6]白单流水  导入新模板'!$AB:$AB,LEFT(LEFT(S$3,4),4),'[6]白单流水  导入新模板'!$K:$K,$C335)</f>
        <v>0</v>
      </c>
      <c r="T335" s="48">
        <f>SUMIFS('[6]白单流水  导入新模板'!$S:$S,'[6]白单流水  导入新模板'!$C:$C,$A$2,'[6]白单流水  导入新模板'!$AF:$AF,$C$313,'[6]白单流水  导入新模板'!$AB:$AB,LEFT(LEFT(T$3,4),4),'[6]白单流水  导入新模板'!$K:$K,$C335)</f>
        <v>0</v>
      </c>
      <c r="U335" s="48">
        <f>SUMIFS('[6]白单流水  导入新模板'!$S:$S,'[6]白单流水  导入新模板'!$C:$C,$A$2,'[6]白单流水  导入新模板'!$AF:$AF,$C$313,'[6]白单流水  导入新模板'!$AB:$AB,LEFT(LEFT(U$3,4),4),'[6]白单流水  导入新模板'!$K:$K,$C335)</f>
        <v>0</v>
      </c>
      <c r="V335" s="48">
        <f>SUMIFS('[6]白单流水  导入新模板'!$S:$S,'[6]白单流水  导入新模板'!$C:$C,$A$2,'[6]白单流水  导入新模板'!$AF:$AF,$C$313,'[6]白单流水  导入新模板'!$AB:$AB,LEFT(LEFT(V$3,4),4),'[6]白单流水  导入新模板'!$K:$K,$C335)</f>
        <v>0</v>
      </c>
      <c r="W335" s="48">
        <f>SUMIFS('[6]白单流水  导入新模板'!$S:$S,'[6]白单流水  导入新模板'!$C:$C,$A$2,'[6]白单流水  导入新模板'!$AF:$AF,$C$313,'[6]白单流水  导入新模板'!$AB:$AB,LEFT(LEFT(W$3,4),4),'[6]白单流水  导入新模板'!$K:$K,$C335)</f>
        <v>0</v>
      </c>
      <c r="X335" s="48">
        <f>SUMIFS('[6]白单流水  导入新模板'!$S:$S,'[6]白单流水  导入新模板'!$C:$C,$A$2,'[6]白单流水  导入新模板'!$AF:$AF,$C$313,'[6]白单流水  导入新模板'!$AB:$AB,LEFT(LEFT(X$3,4),4),'[6]白单流水  导入新模板'!$K:$K,$C335)</f>
        <v>0</v>
      </c>
      <c r="Y335" s="48">
        <f>SUMIFS('[6]白单流水  导入新模板'!$S:$S,'[6]白单流水  导入新模板'!$C:$C,$A$2,'[6]白单流水  导入新模板'!$AF:$AF,$C$313,'[6]白单流水  导入新模板'!$AB:$AB,LEFT(LEFT(Y$3,4),4),'[6]白单流水  导入新模板'!$K:$K,$C335)</f>
        <v>0</v>
      </c>
      <c r="Z335" s="48">
        <f>SUMIFS('[6]白单流水  导入新模板'!$S:$S,'[6]白单流水  导入新模板'!$C:$C,$A$2,'[6]白单流水  导入新模板'!$AF:$AF,$C$313,'[6]白单流水  导入新模板'!$AB:$AB,LEFT(LEFT(Z$3,4),4),'[6]白单流水  导入新模板'!$K:$K,$C335)</f>
        <v>0</v>
      </c>
      <c r="AA335" s="48">
        <f>SUMIFS('[6]白单流水  导入新模板'!$S:$S,'[6]白单流水  导入新模板'!$C:$C,$A$2,'[6]白单流水  导入新模板'!$AF:$AF,$C$313,'[6]白单流水  导入新模板'!$AB:$AB,LEFT(LEFT(AA$3,4),4),'[6]白单流水  导入新模板'!$K:$K,$C335)</f>
        <v>0</v>
      </c>
      <c r="AB335" s="48">
        <f>SUMIFS('[6]白单流水  导入新模板'!$S:$S,'[6]白单流水  导入新模板'!$C:$C,$A$2,'[6]白单流水  导入新模板'!$AF:$AF,$C$313,'[6]白单流水  导入新模板'!$AB:$AB,LEFT(LEFT(AB$3,4),4),'[6]白单流水  导入新模板'!$K:$K,$C335)</f>
        <v>0</v>
      </c>
      <c r="AC335" s="48">
        <f>SUMIFS('[6]白单流水  导入新模板'!$S:$S,'[6]白单流水  导入新模板'!$C:$C,$A$2,'[6]白单流水  导入新模板'!$AF:$AF,$C$313,'[6]白单流水  导入新模板'!$AB:$AB,LEFT(LEFT(AC$3,4),4),'[6]白单流水  导入新模板'!$K:$K,$C335)</f>
        <v>0</v>
      </c>
      <c r="AD335" s="52"/>
      <c r="AE335" s="53">
        <f>SUM(AH335:AS335)</f>
        <v>0</v>
      </c>
      <c r="AF335" s="54"/>
      <c r="AG335" s="55">
        <f>AD335-AE335-AF335</f>
        <v>0</v>
      </c>
      <c r="AH335" s="48">
        <f>SUMIFS('[6]白单流水  导入新模板'!$S:$S,'[6]白单流水  导入新模板'!$C:$C,$A$2,'[6]白单流水  导入新模板'!$AF:$AF,$C$313,'[6]白单流水  导入新模板'!$AA:$AA,AH$3,'[6]白单流水  导入新模板'!$K:$K,$C335)</f>
        <v>0</v>
      </c>
      <c r="AI335" s="48">
        <f>SUMIFS('[6]白单流水  导入新模板'!$S:$S,'[6]白单流水  导入新模板'!$C:$C,$A$2,'[6]白单流水  导入新模板'!$AF:$AF,$C$313,'[6]白单流水  导入新模板'!$AA:$AA,AI$3,'[6]白单流水  导入新模板'!$K:$K,$C335)</f>
        <v>0</v>
      </c>
      <c r="AJ335" s="48">
        <f>SUMIFS('[6]白单流水  导入新模板'!$S:$S,'[6]白单流水  导入新模板'!$C:$C,$A$2,'[6]白单流水  导入新模板'!$AF:$AF,$C$313,'[6]白单流水  导入新模板'!$AA:$AA,AJ$3,'[6]白单流水  导入新模板'!$K:$K,$C335)</f>
        <v>0</v>
      </c>
      <c r="AK335" s="48">
        <f>SUMIFS('[6]白单流水  导入新模板'!$S:$S,'[6]白单流水  导入新模板'!$C:$C,$A$2,'[6]白单流水  导入新模板'!$AF:$AF,$C$313,'[6]白单流水  导入新模板'!$AA:$AA,AK$3,'[6]白单流水  导入新模板'!$K:$K,$C335)</f>
        <v>0</v>
      </c>
      <c r="AL335" s="48">
        <f>SUMIFS('[6]白单流水  导入新模板'!$S:$S,'[6]白单流水  导入新模板'!$C:$C,$A$2,'[6]白单流水  导入新模板'!$AF:$AF,$C$313,'[6]白单流水  导入新模板'!$AA:$AA,AL$3,'[6]白单流水  导入新模板'!$K:$K,$C335)</f>
        <v>0</v>
      </c>
      <c r="AM335" s="48">
        <f>SUMIFS('[6]白单流水  导入新模板'!$S:$S,'[6]白单流水  导入新模板'!$C:$C,$A$2,'[6]白单流水  导入新模板'!$AF:$AF,$C$313,'[6]白单流水  导入新模板'!$AA:$AA,AM$3,'[6]白单流水  导入新模板'!$K:$K,$C335)</f>
        <v>0</v>
      </c>
      <c r="AN335" s="48">
        <f>SUMIFS('[6]白单流水  导入新模板'!$S:$S,'[6]白单流水  导入新模板'!$C:$C,$A$2,'[6]白单流水  导入新模板'!$AF:$AF,$C$313,'[6]白单流水  导入新模板'!$AA:$AA,AN$3,'[6]白单流水  导入新模板'!$K:$K,$C335)</f>
        <v>0</v>
      </c>
      <c r="AO335" s="48">
        <f>SUMIFS('[6]白单流水  导入新模板'!$S:$S,'[6]白单流水  导入新模板'!$C:$C,$A$2,'[6]白单流水  导入新模板'!$AF:$AF,$C$313,'[6]白单流水  导入新模板'!$AA:$AA,AO$3,'[6]白单流水  导入新模板'!$K:$K,$C335)</f>
        <v>0</v>
      </c>
      <c r="AP335" s="48">
        <f>SUMIFS('[6]白单流水  导入新模板'!$S:$S,'[6]白单流水  导入新模板'!$C:$C,$A$2,'[6]白单流水  导入新模板'!$AF:$AF,$C$313,'[6]白单流水  导入新模板'!$AA:$AA,AP$3,'[6]白单流水  导入新模板'!$K:$K,$C335)</f>
        <v>0</v>
      </c>
      <c r="AQ335" s="48">
        <f>SUMIFS('[6]白单流水  导入新模板'!$S:$S,'[6]白单流水  导入新模板'!$C:$C,$A$2,'[6]白单流水  导入新模板'!$AF:$AF,$C$313,'[6]白单流水  导入新模板'!$AA:$AA,AQ$3,'[6]白单流水  导入新模板'!$K:$K,$C335)</f>
        <v>0</v>
      </c>
      <c r="AR335" s="48">
        <f>SUMIFS('[6]白单流水  导入新模板'!$S:$S,'[6]白单流水  导入新模板'!$C:$C,$A$2,'[6]白单流水  导入新模板'!$AF:$AF,$C$313,'[6]白单流水  导入新模板'!$AA:$AA,AR$3,'[6]白单流水  导入新模板'!$K:$K,$C335)</f>
        <v>0</v>
      </c>
      <c r="AS335" s="48">
        <f>SUMIFS('[6]白单流水  导入新模板'!$S:$S,'[6]白单流水  导入新模板'!$C:$C,$A$2,'[6]白单流水  导入新模板'!$AF:$AF,$C$313,'[6]白单流水  导入新模板'!$AA:$AA,AS$3,'[6]白单流水  导入新模板'!$K:$K,$C335)</f>
        <v>0</v>
      </c>
      <c r="AT335" s="56"/>
    </row>
    <row r="336" ht="93.6" spans="1:47">
      <c r="A336" s="70"/>
      <c r="B336" s="62">
        <v>15</v>
      </c>
      <c r="C336" s="42" t="s">
        <v>103</v>
      </c>
      <c r="D336" s="43"/>
      <c r="E336" s="43"/>
      <c r="F336" s="63"/>
      <c r="G336" s="44"/>
      <c r="H336" s="44"/>
      <c r="I336" s="44"/>
      <c r="J336" s="44"/>
      <c r="K336" s="43"/>
      <c r="L336" s="43">
        <f>SUM(L337:L358)</f>
        <v>0</v>
      </c>
      <c r="M336" s="43">
        <f>SUM(M337:M358)</f>
        <v>0</v>
      </c>
      <c r="N336" s="43">
        <f>SUM(N337:N358)</f>
        <v>0</v>
      </c>
      <c r="O336" s="43">
        <f>SUM(O337:O358)</f>
        <v>0</v>
      </c>
      <c r="P336" s="43">
        <f>SUM(P337:P358)</f>
        <v>0</v>
      </c>
      <c r="Q336" s="43">
        <f>SUM(Q337:Q358)</f>
        <v>0</v>
      </c>
      <c r="R336" s="43">
        <f>SUM(R337:R358)</f>
        <v>0</v>
      </c>
      <c r="S336" s="43">
        <f>SUM(S337:S358)</f>
        <v>0</v>
      </c>
      <c r="T336" s="43">
        <f>SUM(T337:T358)</f>
        <v>0</v>
      </c>
      <c r="U336" s="43">
        <f>SUM(U337:U358)</f>
        <v>0</v>
      </c>
      <c r="V336" s="43">
        <f>SUM(V337:V358)</f>
        <v>0</v>
      </c>
      <c r="W336" s="43">
        <f>SUM(W337:W358)</f>
        <v>0</v>
      </c>
      <c r="X336" s="43">
        <f>SUM(X337:X358)</f>
        <v>785603.47</v>
      </c>
      <c r="Y336" s="43">
        <f>SUM(Y337:Y358)</f>
        <v>727035.65</v>
      </c>
      <c r="Z336" s="43">
        <f>SUM(Z337:Z358)</f>
        <v>1455919.26</v>
      </c>
      <c r="AA336" s="43">
        <f>SUM(AA337:AA358)</f>
        <v>1017742.5</v>
      </c>
      <c r="AB336" s="43">
        <f>SUM(AB337:AB358)</f>
        <v>1270386.9</v>
      </c>
      <c r="AC336" s="43">
        <f>SUM(AC337:AC358)</f>
        <v>1409614.95</v>
      </c>
      <c r="AD336" s="72"/>
      <c r="AE336" s="43">
        <f>SUM(AE337:AE358)</f>
        <v>1294676.38</v>
      </c>
      <c r="AF336" s="43">
        <f>SUM(AF337:AF358)</f>
        <v>0</v>
      </c>
      <c r="AG336" s="43">
        <f>SUM(AG337:AG358)</f>
        <v>-1294676.38</v>
      </c>
      <c r="AH336" s="43">
        <f>SUM(AH337:AH358)</f>
        <v>66723.4</v>
      </c>
      <c r="AI336" s="43">
        <f>SUM(AI337:AI358)</f>
        <v>88661.1</v>
      </c>
      <c r="AJ336" s="43">
        <f>SUM(AJ337:AJ358)</f>
        <v>120083.75</v>
      </c>
      <c r="AK336" s="43">
        <f>SUM(AK337:AK358)</f>
        <v>150484.57</v>
      </c>
      <c r="AL336" s="43">
        <f>SUM(AL337:AL358)</f>
        <v>100830.25</v>
      </c>
      <c r="AM336" s="43">
        <f>SUM(AM337:AM358)</f>
        <v>86762.15</v>
      </c>
      <c r="AN336" s="43">
        <f>SUM(AN337:AN358)</f>
        <v>71284.5</v>
      </c>
      <c r="AO336" s="43">
        <f>SUM(AO337:AO358)</f>
        <v>143596</v>
      </c>
      <c r="AP336" s="43">
        <f>SUM(AP337:AP358)</f>
        <v>179714.6</v>
      </c>
      <c r="AQ336" s="43">
        <f>SUM(AQ337:AQ358)</f>
        <v>154047.25</v>
      </c>
      <c r="AR336" s="43">
        <f>SUM(AR337:AR358)</f>
        <v>127244.81</v>
      </c>
      <c r="AS336" s="43">
        <f>SUM(AS337:AS358)</f>
        <v>5244</v>
      </c>
      <c r="AT336" s="64"/>
      <c r="AU336" s="1">
        <f>X336+Y336+Z336+AA336+AB336+AC336+AE336</f>
        <v>7960979.11</v>
      </c>
    </row>
    <row r="337" ht="15.6" spans="1:46">
      <c r="A337" s="41"/>
      <c r="B337" s="62"/>
      <c r="C337" s="65" t="s">
        <v>58</v>
      </c>
      <c r="D337" s="43"/>
      <c r="E337" s="43"/>
      <c r="F337" s="63"/>
      <c r="G337" s="44"/>
      <c r="H337" s="44"/>
      <c r="I337" s="51">
        <f t="array" ref="I337">SUMPRODUCT(('[6]白单流水  导入新模板'!$C:$C=$A$2)*('[6]白单流水  导入新模板'!$AF:$AF=LEFT(LEFT($C$336,6),5))*('[6]白单流水  导入新模板'!$K:$K="代收")*(ISNUMBER(FIND(LEFT($C337,4),'[6]白单流水  导入新模板'!$M:$M,1))),'[6]白单流水  导入新模板'!$S:$S)</f>
        <v>0</v>
      </c>
      <c r="J337" s="44"/>
      <c r="K337" s="43"/>
      <c r="L337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导入新模板'!$K:$K,$C337)</f>
        <v>0</v>
      </c>
      <c r="M337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导入新模板'!$K:$K,$C337)</f>
        <v>0</v>
      </c>
      <c r="N337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导入新模板'!$K:$K,$C337)</f>
        <v>0</v>
      </c>
      <c r="O337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导入新模板'!$K:$K,$C337)</f>
        <v>0</v>
      </c>
      <c r="P337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导入新模板'!$K:$K,$C337)</f>
        <v>0</v>
      </c>
      <c r="Q337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导入新模板'!$K:$K,$C337)</f>
        <v>0</v>
      </c>
      <c r="R337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导入新模板'!$K:$K,$C337)</f>
        <v>0</v>
      </c>
      <c r="S337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导入新模板'!$K:$K,$C337)</f>
        <v>0</v>
      </c>
      <c r="T337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导入新模板'!$K:$K,$C337)</f>
        <v>0</v>
      </c>
      <c r="U337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导入新模板'!$K:$K,$C337)</f>
        <v>0</v>
      </c>
      <c r="V337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导入新模板'!$K:$K,$C337)</f>
        <v>0</v>
      </c>
      <c r="W337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导入新模板'!$K:$K,$C337)</f>
        <v>0</v>
      </c>
      <c r="X337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导入新模板'!$K:$K,$C337)</f>
        <v>0</v>
      </c>
      <c r="Y337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导入新模板'!$K:$K,$C337)</f>
        <v>0</v>
      </c>
      <c r="Z337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导入新模板'!$K:$K,$C337)</f>
        <v>0</v>
      </c>
      <c r="AA337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导入新模板'!$K:$K,$C337)</f>
        <v>0</v>
      </c>
      <c r="AB337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导入新模板'!$K:$K,$C337)</f>
        <v>0</v>
      </c>
      <c r="AC337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导入新模板'!$K:$K,$C337)</f>
        <v>0</v>
      </c>
      <c r="AD337" s="72"/>
      <c r="AE337" s="53">
        <f>SUM(AH337:AS337)</f>
        <v>0</v>
      </c>
      <c r="AF337" s="54"/>
      <c r="AG337" s="55">
        <f>AD337-AE337-AF337</f>
        <v>0</v>
      </c>
      <c r="AH337" s="48">
        <f>SUMIFS('[6]白单流水  导入新模板'!$S:$S,'[6]白单流水  导入新模板'!$C:$C,$A$2,'[6]白单流水  导入新模板'!$AF:$AF,LEFT(LEFT($C$336,6),6),'[6]白单流水  导入新模板'!$AA:$AA,AH$3,'[6]白单流水  导入新模板'!$K:$K,$C337)</f>
        <v>0</v>
      </c>
      <c r="AI337" s="48">
        <f>SUMIFS('[6]白单流水  导入新模板'!$S:$S,'[6]白单流水  导入新模板'!$C:$C,$A$2,'[6]白单流水  导入新模板'!$AF:$AF,LEFT(LEFT($C$336,6),6),'[6]白单流水  导入新模板'!$AA:$AA,AI$3,'[6]白单流水  导入新模板'!$K:$K,$C337)</f>
        <v>0</v>
      </c>
      <c r="AJ337" s="48">
        <f>SUMIFS('[6]白单流水  导入新模板'!$S:$S,'[6]白单流水  导入新模板'!$C:$C,$A$2,'[6]白单流水  导入新模板'!$AF:$AF,LEFT(LEFT($C$336,6),6),'[6]白单流水  导入新模板'!$AA:$AA,AJ$3,'[6]白单流水  导入新模板'!$K:$K,$C337)</f>
        <v>0</v>
      </c>
      <c r="AK337" s="48">
        <f>SUMIFS('[6]白单流水  导入新模板'!$S:$S,'[6]白单流水  导入新模板'!$C:$C,$A$2,'[6]白单流水  导入新模板'!$AF:$AF,LEFT(LEFT($C$336,6),6),'[6]白单流水  导入新模板'!$AA:$AA,AK$3,'[6]白单流水  导入新模板'!$K:$K,$C337)</f>
        <v>0</v>
      </c>
      <c r="AL337" s="48">
        <f>SUMIFS('[6]白单流水  导入新模板'!$S:$S,'[6]白单流水  导入新模板'!$C:$C,$A$2,'[6]白单流水  导入新模板'!$AF:$AF,LEFT(LEFT($C$336,6),6),'[6]白单流水  导入新模板'!$AA:$AA,AL$3,'[6]白单流水  导入新模板'!$K:$K,$C337)</f>
        <v>0</v>
      </c>
      <c r="AM337" s="48">
        <f>SUMIFS('[6]白单流水  导入新模板'!$S:$S,'[6]白单流水  导入新模板'!$C:$C,$A$2,'[6]白单流水  导入新模板'!$AF:$AF,LEFT(LEFT($C$336,6),6),'[6]白单流水  导入新模板'!$AA:$AA,AM$3,'[6]白单流水  导入新模板'!$K:$K,$C337)</f>
        <v>0</v>
      </c>
      <c r="AN337" s="48">
        <f>SUMIFS('[6]白单流水  导入新模板'!$S:$S,'[6]白单流水  导入新模板'!$C:$C,$A$2,'[6]白单流水  导入新模板'!$AF:$AF,LEFT(LEFT($C$336,6),6),'[6]白单流水  导入新模板'!$AA:$AA,AN$3,'[6]白单流水  导入新模板'!$K:$K,$C337)</f>
        <v>0</v>
      </c>
      <c r="AO337" s="48">
        <f>SUMIFS('[6]白单流水  导入新模板'!$S:$S,'[6]白单流水  导入新模板'!$C:$C,$A$2,'[6]白单流水  导入新模板'!$AF:$AF,LEFT(LEFT($C$336,6),6),'[6]白单流水  导入新模板'!$AA:$AA,AO$3,'[6]白单流水  导入新模板'!$K:$K,$C337)</f>
        <v>0</v>
      </c>
      <c r="AP337" s="48">
        <f>SUMIFS('[6]白单流水  导入新模板'!$S:$S,'[6]白单流水  导入新模板'!$C:$C,$A$2,'[6]白单流水  导入新模板'!$AF:$AF,LEFT(LEFT($C$336,6),6),'[6]白单流水  导入新模板'!$AA:$AA,AP$3,'[6]白单流水  导入新模板'!$K:$K,$C337)</f>
        <v>0</v>
      </c>
      <c r="AQ337" s="48">
        <f>SUMIFS('[6]白单流水  导入新模板'!$S:$S,'[6]白单流水  导入新模板'!$C:$C,$A$2,'[6]白单流水  导入新模板'!$AF:$AF,LEFT(LEFT($C$336,6),6),'[6]白单流水  导入新模板'!$AA:$AA,AQ$3,'[6]白单流水  导入新模板'!$K:$K,$C337)</f>
        <v>0</v>
      </c>
      <c r="AR337" s="48">
        <f>SUMIFS('[6]白单流水  导入新模板'!$S:$S,'[6]白单流水  导入新模板'!$C:$C,$A$2,'[6]白单流水  导入新模板'!$AF:$AF,LEFT(LEFT($C$336,6),6),'[6]白单流水  导入新模板'!$AA:$AA,AR$3,'[6]白单流水  导入新模板'!$K:$K,$C337)</f>
        <v>0</v>
      </c>
      <c r="AS337" s="48">
        <f>SUMIFS('[6]白单流水  导入新模板'!$S:$S,'[6]白单流水  导入新模板'!$C:$C,$A$2,'[6]白单流水  导入新模板'!$AF:$AF,LEFT(LEFT($C$336,6),6),'[6]白单流水  导入新模板'!$AA:$AA,AS$3,'[6]白单流水  导入新模板'!$K:$K,$C337)</f>
        <v>0</v>
      </c>
      <c r="AT337" s="64"/>
    </row>
    <row r="338" ht="15.6" spans="1:46">
      <c r="A338" s="41"/>
      <c r="B338" s="62"/>
      <c r="C338" s="65" t="s">
        <v>59</v>
      </c>
      <c r="D338" s="43"/>
      <c r="E338" s="43"/>
      <c r="F338" s="63"/>
      <c r="G338" s="44"/>
      <c r="H338" s="44"/>
      <c r="I338" s="51">
        <f t="array" ref="I338">SUMPRODUCT(('[6]白单流水  导入新模板'!$C:$C=$A$2)*('[6]白单流水  导入新模板'!$AF:$AF=LEFT(LEFT($C$336,6),5))*('[6]白单流水  导入新模板'!$K:$K="代收")*(ISNUMBER(FIND(LEFT($C338,4),'[6]白单流水  导入新模板'!$M:$M,1))),'[6]白单流水  导入新模板'!$S:$S)</f>
        <v>0</v>
      </c>
      <c r="J338" s="44"/>
      <c r="K338" s="43"/>
      <c r="L338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导入新模板'!$K:$K,$C338)</f>
        <v>0</v>
      </c>
      <c r="M338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导入新模板'!$K:$K,$C338)</f>
        <v>0</v>
      </c>
      <c r="N338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导入新模板'!$K:$K,$C338)</f>
        <v>0</v>
      </c>
      <c r="O338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导入新模板'!$K:$K,$C338)</f>
        <v>0</v>
      </c>
      <c r="P338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导入新模板'!$K:$K,$C338)</f>
        <v>0</v>
      </c>
      <c r="Q338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导入新模板'!$K:$K,$C338)</f>
        <v>0</v>
      </c>
      <c r="R338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导入新模板'!$K:$K,$C338)</f>
        <v>0</v>
      </c>
      <c r="S338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导入新模板'!$K:$K,$C338)</f>
        <v>0</v>
      </c>
      <c r="T338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导入新模板'!$K:$K,$C338)</f>
        <v>0</v>
      </c>
      <c r="U338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导入新模板'!$K:$K,$C338)</f>
        <v>0</v>
      </c>
      <c r="V338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导入新模板'!$K:$K,$C338)</f>
        <v>0</v>
      </c>
      <c r="W338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导入新模板'!$K:$K,$C338)</f>
        <v>0</v>
      </c>
      <c r="X338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导入新模板'!$K:$K,$C338)</f>
        <v>0</v>
      </c>
      <c r="Y338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导入新模板'!$K:$K,$C338)</f>
        <v>0</v>
      </c>
      <c r="Z338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导入新模板'!$K:$K,$C338)</f>
        <v>0</v>
      </c>
      <c r="AA338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导入新模板'!$K:$K,$C338)</f>
        <v>0</v>
      </c>
      <c r="AB338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导入新模板'!$K:$K,$C338)</f>
        <v>0</v>
      </c>
      <c r="AC338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导入新模板'!$K:$K,$C338)</f>
        <v>0</v>
      </c>
      <c r="AD338" s="72"/>
      <c r="AE338" s="53">
        <f>SUM(AH338:AS338)</f>
        <v>0</v>
      </c>
      <c r="AF338" s="54"/>
      <c r="AG338" s="55">
        <f>AD338-AE338-AF338</f>
        <v>0</v>
      </c>
      <c r="AH338" s="48">
        <f>SUMIFS('[6]白单流水  导入新模板'!$S:$S,'[6]白单流水  导入新模板'!$C:$C,$A$2,'[6]白单流水  导入新模板'!$AF:$AF,LEFT(LEFT($C$336,6),6),'[6]白单流水  导入新模板'!$AA:$AA,AH$3,'[6]白单流水  导入新模板'!$K:$K,$C338)</f>
        <v>0</v>
      </c>
      <c r="AI338" s="48">
        <f>SUMIFS('[6]白单流水  导入新模板'!$S:$S,'[6]白单流水  导入新模板'!$C:$C,$A$2,'[6]白单流水  导入新模板'!$AF:$AF,LEFT(LEFT($C$336,6),6),'[6]白单流水  导入新模板'!$AA:$AA,AI$3,'[6]白单流水  导入新模板'!$K:$K,$C338)</f>
        <v>0</v>
      </c>
      <c r="AJ338" s="48">
        <f>SUMIFS('[6]白单流水  导入新模板'!$S:$S,'[6]白单流水  导入新模板'!$C:$C,$A$2,'[6]白单流水  导入新模板'!$AF:$AF,LEFT(LEFT($C$336,6),6),'[6]白单流水  导入新模板'!$AA:$AA,AJ$3,'[6]白单流水  导入新模板'!$K:$K,$C338)</f>
        <v>0</v>
      </c>
      <c r="AK338" s="48">
        <f>SUMIFS('[6]白单流水  导入新模板'!$S:$S,'[6]白单流水  导入新模板'!$C:$C,$A$2,'[6]白单流水  导入新模板'!$AF:$AF,LEFT(LEFT($C$336,6),6),'[6]白单流水  导入新模板'!$AA:$AA,AK$3,'[6]白单流水  导入新模板'!$K:$K,$C338)</f>
        <v>0</v>
      </c>
      <c r="AL338" s="48">
        <f>SUMIFS('[6]白单流水  导入新模板'!$S:$S,'[6]白单流水  导入新模板'!$C:$C,$A$2,'[6]白单流水  导入新模板'!$AF:$AF,LEFT(LEFT($C$336,6),6),'[6]白单流水  导入新模板'!$AA:$AA,AL$3,'[6]白单流水  导入新模板'!$K:$K,$C338)</f>
        <v>0</v>
      </c>
      <c r="AM338" s="48">
        <f>SUMIFS('[6]白单流水  导入新模板'!$S:$S,'[6]白单流水  导入新模板'!$C:$C,$A$2,'[6]白单流水  导入新模板'!$AF:$AF,LEFT(LEFT($C$336,6),6),'[6]白单流水  导入新模板'!$AA:$AA,AM$3,'[6]白单流水  导入新模板'!$K:$K,$C338)</f>
        <v>0</v>
      </c>
      <c r="AN338" s="48">
        <f>SUMIFS('[6]白单流水  导入新模板'!$S:$S,'[6]白单流水  导入新模板'!$C:$C,$A$2,'[6]白单流水  导入新模板'!$AF:$AF,LEFT(LEFT($C$336,6),6),'[6]白单流水  导入新模板'!$AA:$AA,AN$3,'[6]白单流水  导入新模板'!$K:$K,$C338)</f>
        <v>0</v>
      </c>
      <c r="AO338" s="48">
        <f>SUMIFS('[6]白单流水  导入新模板'!$S:$S,'[6]白单流水  导入新模板'!$C:$C,$A$2,'[6]白单流水  导入新模板'!$AF:$AF,LEFT(LEFT($C$336,6),6),'[6]白单流水  导入新模板'!$AA:$AA,AO$3,'[6]白单流水  导入新模板'!$K:$K,$C338)</f>
        <v>0</v>
      </c>
      <c r="AP338" s="48">
        <f>SUMIFS('[6]白单流水  导入新模板'!$S:$S,'[6]白单流水  导入新模板'!$C:$C,$A$2,'[6]白单流水  导入新模板'!$AF:$AF,LEFT(LEFT($C$336,6),6),'[6]白单流水  导入新模板'!$AA:$AA,AP$3,'[6]白单流水  导入新模板'!$K:$K,$C338)</f>
        <v>0</v>
      </c>
      <c r="AQ338" s="48">
        <f>SUMIFS('[6]白单流水  导入新模板'!$S:$S,'[6]白单流水  导入新模板'!$C:$C,$A$2,'[6]白单流水  导入新模板'!$AF:$AF,LEFT(LEFT($C$336,6),6),'[6]白单流水  导入新模板'!$AA:$AA,AQ$3,'[6]白单流水  导入新模板'!$K:$K,$C338)</f>
        <v>0</v>
      </c>
      <c r="AR338" s="48">
        <f>SUMIFS('[6]白单流水  导入新模板'!$S:$S,'[6]白单流水  导入新模板'!$C:$C,$A$2,'[6]白单流水  导入新模板'!$AF:$AF,LEFT(LEFT($C$336,6),6),'[6]白单流水  导入新模板'!$AA:$AA,AR$3,'[6]白单流水  导入新模板'!$K:$K,$C338)</f>
        <v>0</v>
      </c>
      <c r="AS338" s="48">
        <f>SUMIFS('[6]白单流水  导入新模板'!$S:$S,'[6]白单流水  导入新模板'!$C:$C,$A$2,'[6]白单流水  导入新模板'!$AF:$AF,LEFT(LEFT($C$336,6),6),'[6]白单流水  导入新模板'!$AA:$AA,AS$3,'[6]白单流水  导入新模板'!$K:$K,$C338)</f>
        <v>0</v>
      </c>
      <c r="AT338" s="64"/>
    </row>
    <row r="339" ht="15.6" spans="1:46">
      <c r="A339" s="41"/>
      <c r="B339" s="62"/>
      <c r="C339" s="65" t="s">
        <v>60</v>
      </c>
      <c r="D339" s="43"/>
      <c r="E339" s="43"/>
      <c r="F339" s="63"/>
      <c r="G339" s="44"/>
      <c r="H339" s="44"/>
      <c r="I339" s="51">
        <f t="array" ref="I339">SUMPRODUCT(('[6]白单流水  导入新模板'!$C:$C=$A$2)*('[6]白单流水  导入新模板'!$AF:$AF=LEFT(LEFT($C$336,6),5))*('[6]白单流水  导入新模板'!$K:$K="代收")*(ISNUMBER(FIND(LEFT($C339,4),'[6]白单流水  导入新模板'!$M:$M,1))),'[6]白单流水  导入新模板'!$S:$S)</f>
        <v>0</v>
      </c>
      <c r="J339" s="44"/>
      <c r="K339" s="43"/>
      <c r="L339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导入新模板'!$K:$K,$C339)</f>
        <v>0</v>
      </c>
      <c r="M339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导入新模板'!$K:$K,$C339)</f>
        <v>0</v>
      </c>
      <c r="N339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导入新模板'!$K:$K,$C339)</f>
        <v>0</v>
      </c>
      <c r="O339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导入新模板'!$K:$K,$C339)</f>
        <v>0</v>
      </c>
      <c r="P339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导入新模板'!$K:$K,$C339)</f>
        <v>0</v>
      </c>
      <c r="Q339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导入新模板'!$K:$K,$C339)</f>
        <v>0</v>
      </c>
      <c r="R339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导入新模板'!$K:$K,$C339)</f>
        <v>0</v>
      </c>
      <c r="S339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导入新模板'!$K:$K,$C339)</f>
        <v>0</v>
      </c>
      <c r="T339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导入新模板'!$K:$K,$C339)</f>
        <v>0</v>
      </c>
      <c r="U339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导入新模板'!$K:$K,$C339)</f>
        <v>0</v>
      </c>
      <c r="V339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导入新模板'!$K:$K,$C339)</f>
        <v>0</v>
      </c>
      <c r="W339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导入新模板'!$K:$K,$C339)</f>
        <v>0</v>
      </c>
      <c r="X339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导入新模板'!$K:$K,$C339)</f>
        <v>0</v>
      </c>
      <c r="Y339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导入新模板'!$K:$K,$C339)</f>
        <v>0</v>
      </c>
      <c r="Z339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导入新模板'!$K:$K,$C339)</f>
        <v>0</v>
      </c>
      <c r="AA339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导入新模板'!$K:$K,$C339)</f>
        <v>0</v>
      </c>
      <c r="AB339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导入新模板'!$K:$K,$C339)</f>
        <v>0</v>
      </c>
      <c r="AC339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导入新模板'!$K:$K,$C339)</f>
        <v>0</v>
      </c>
      <c r="AD339" s="72"/>
      <c r="AE339" s="53">
        <f>SUM(AH339:AS339)</f>
        <v>0</v>
      </c>
      <c r="AF339" s="54"/>
      <c r="AG339" s="55">
        <f>AD339-AE339-AF339</f>
        <v>0</v>
      </c>
      <c r="AH339" s="48">
        <f>SUMIFS('[6]白单流水  导入新模板'!$S:$S,'[6]白单流水  导入新模板'!$C:$C,$A$2,'[6]白单流水  导入新模板'!$AF:$AF,LEFT(LEFT($C$336,6),6),'[6]白单流水  导入新模板'!$AA:$AA,AH$3,'[6]白单流水  导入新模板'!$K:$K,$C339)</f>
        <v>0</v>
      </c>
      <c r="AI339" s="48">
        <f>SUMIFS('[6]白单流水  导入新模板'!$S:$S,'[6]白单流水  导入新模板'!$C:$C,$A$2,'[6]白单流水  导入新模板'!$AF:$AF,LEFT(LEFT($C$336,6),6),'[6]白单流水  导入新模板'!$AA:$AA,AI$3,'[6]白单流水  导入新模板'!$K:$K,$C339)</f>
        <v>0</v>
      </c>
      <c r="AJ339" s="48">
        <f>SUMIFS('[6]白单流水  导入新模板'!$S:$S,'[6]白单流水  导入新模板'!$C:$C,$A$2,'[6]白单流水  导入新模板'!$AF:$AF,LEFT(LEFT($C$336,6),6),'[6]白单流水  导入新模板'!$AA:$AA,AJ$3,'[6]白单流水  导入新模板'!$K:$K,$C339)</f>
        <v>0</v>
      </c>
      <c r="AK339" s="48">
        <f>SUMIFS('[6]白单流水  导入新模板'!$S:$S,'[6]白单流水  导入新模板'!$C:$C,$A$2,'[6]白单流水  导入新模板'!$AF:$AF,LEFT(LEFT($C$336,6),6),'[6]白单流水  导入新模板'!$AA:$AA,AK$3,'[6]白单流水  导入新模板'!$K:$K,$C339)</f>
        <v>0</v>
      </c>
      <c r="AL339" s="48">
        <f>SUMIFS('[6]白单流水  导入新模板'!$S:$S,'[6]白单流水  导入新模板'!$C:$C,$A$2,'[6]白单流水  导入新模板'!$AF:$AF,LEFT(LEFT($C$336,6),6),'[6]白单流水  导入新模板'!$AA:$AA,AL$3,'[6]白单流水  导入新模板'!$K:$K,$C339)</f>
        <v>0</v>
      </c>
      <c r="AM339" s="48">
        <f>SUMIFS('[6]白单流水  导入新模板'!$S:$S,'[6]白单流水  导入新模板'!$C:$C,$A$2,'[6]白单流水  导入新模板'!$AF:$AF,LEFT(LEFT($C$336,6),6),'[6]白单流水  导入新模板'!$AA:$AA,AM$3,'[6]白单流水  导入新模板'!$K:$K,$C339)</f>
        <v>0</v>
      </c>
      <c r="AN339" s="48">
        <f>SUMIFS('[6]白单流水  导入新模板'!$S:$S,'[6]白单流水  导入新模板'!$C:$C,$A$2,'[6]白单流水  导入新模板'!$AF:$AF,LEFT(LEFT($C$336,6),6),'[6]白单流水  导入新模板'!$AA:$AA,AN$3,'[6]白单流水  导入新模板'!$K:$K,$C339)</f>
        <v>0</v>
      </c>
      <c r="AO339" s="48">
        <f>SUMIFS('[6]白单流水  导入新模板'!$S:$S,'[6]白单流水  导入新模板'!$C:$C,$A$2,'[6]白单流水  导入新模板'!$AF:$AF,LEFT(LEFT($C$336,6),6),'[6]白单流水  导入新模板'!$AA:$AA,AO$3,'[6]白单流水  导入新模板'!$K:$K,$C339)</f>
        <v>0</v>
      </c>
      <c r="AP339" s="48">
        <f>SUMIFS('[6]白单流水  导入新模板'!$S:$S,'[6]白单流水  导入新模板'!$C:$C,$A$2,'[6]白单流水  导入新模板'!$AF:$AF,LEFT(LEFT($C$336,6),6),'[6]白单流水  导入新模板'!$AA:$AA,AP$3,'[6]白单流水  导入新模板'!$K:$K,$C339)</f>
        <v>0</v>
      </c>
      <c r="AQ339" s="48">
        <f>SUMIFS('[6]白单流水  导入新模板'!$S:$S,'[6]白单流水  导入新模板'!$C:$C,$A$2,'[6]白单流水  导入新模板'!$AF:$AF,LEFT(LEFT($C$336,6),6),'[6]白单流水  导入新模板'!$AA:$AA,AQ$3,'[6]白单流水  导入新模板'!$K:$K,$C339)</f>
        <v>0</v>
      </c>
      <c r="AR339" s="48">
        <f>SUMIFS('[6]白单流水  导入新模板'!$S:$S,'[6]白单流水  导入新模板'!$C:$C,$A$2,'[6]白单流水  导入新模板'!$AF:$AF,LEFT(LEFT($C$336,6),6),'[6]白单流水  导入新模板'!$AA:$AA,AR$3,'[6]白单流水  导入新模板'!$K:$K,$C339)</f>
        <v>0</v>
      </c>
      <c r="AS339" s="48">
        <f>SUMIFS('[6]白单流水  导入新模板'!$S:$S,'[6]白单流水  导入新模板'!$C:$C,$A$2,'[6]白单流水  导入新模板'!$AF:$AF,LEFT(LEFT($C$336,6),6),'[6]白单流水  导入新模板'!$AA:$AA,AS$3,'[6]白单流水  导入新模板'!$K:$K,$C339)</f>
        <v>0</v>
      </c>
      <c r="AT339" s="64"/>
    </row>
    <row r="340" ht="15.6" spans="1:46">
      <c r="A340" s="41"/>
      <c r="B340" s="62"/>
      <c r="C340" s="65" t="s">
        <v>61</v>
      </c>
      <c r="D340" s="43"/>
      <c r="E340" s="43"/>
      <c r="F340" s="63"/>
      <c r="G340" s="44"/>
      <c r="H340" s="44"/>
      <c r="I340" s="51">
        <f t="array" ref="I340">SUMPRODUCT(('[6]白单流水  导入新模板'!$C:$C=$A$2)*('[6]白单流水  导入新模板'!$AF:$AF=LEFT(LEFT($C$336,6),5))*('[6]白单流水  导入新模板'!$K:$K="代收")*(ISNUMBER(FIND(LEFT($C340,4),'[6]白单流水  导入新模板'!$M:$M,1))),'[6]白单流水  导入新模板'!$S:$S)</f>
        <v>0</v>
      </c>
      <c r="J340" s="44"/>
      <c r="K340" s="43"/>
      <c r="L340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导入新模板'!$K:$K,$C340)</f>
        <v>0</v>
      </c>
      <c r="M340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导入新模板'!$K:$K,$C340)</f>
        <v>0</v>
      </c>
      <c r="N340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导入新模板'!$K:$K,$C340)</f>
        <v>0</v>
      </c>
      <c r="O340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导入新模板'!$K:$K,$C340)</f>
        <v>0</v>
      </c>
      <c r="P340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导入新模板'!$K:$K,$C340)</f>
        <v>0</v>
      </c>
      <c r="Q340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导入新模板'!$K:$K,$C340)</f>
        <v>0</v>
      </c>
      <c r="R340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导入新模板'!$K:$K,$C340)</f>
        <v>0</v>
      </c>
      <c r="S340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导入新模板'!$K:$K,$C340)</f>
        <v>0</v>
      </c>
      <c r="T340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导入新模板'!$K:$K,$C340)</f>
        <v>0</v>
      </c>
      <c r="U340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导入新模板'!$K:$K,$C340)</f>
        <v>0</v>
      </c>
      <c r="V340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导入新模板'!$K:$K,$C340)</f>
        <v>0</v>
      </c>
      <c r="W340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导入新模板'!$K:$K,$C340)</f>
        <v>0</v>
      </c>
      <c r="X340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导入新模板'!$K:$K,$C340)</f>
        <v>0</v>
      </c>
      <c r="Y340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导入新模板'!$K:$K,$C340)</f>
        <v>0</v>
      </c>
      <c r="Z340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导入新模板'!$K:$K,$C340)</f>
        <v>0</v>
      </c>
      <c r="AA340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导入新模板'!$K:$K,$C340)</f>
        <v>0</v>
      </c>
      <c r="AB340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导入新模板'!$K:$K,$C340)</f>
        <v>0</v>
      </c>
      <c r="AC340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导入新模板'!$K:$K,$C340)</f>
        <v>0</v>
      </c>
      <c r="AD340" s="72"/>
      <c r="AE340" s="53">
        <f>SUM(AH340:AS340)</f>
        <v>0</v>
      </c>
      <c r="AF340" s="54"/>
      <c r="AG340" s="55">
        <f>AD340-AE340-AF340</f>
        <v>0</v>
      </c>
      <c r="AH340" s="48">
        <f>SUMIFS('[6]白单流水  导入新模板'!$S:$S,'[6]白单流水  导入新模板'!$C:$C,$A$2,'[6]白单流水  导入新模板'!$AF:$AF,LEFT(LEFT($C$336,6),6),'[6]白单流水  导入新模板'!$AA:$AA,AH$3,'[6]白单流水  导入新模板'!$K:$K,$C340)</f>
        <v>0</v>
      </c>
      <c r="AI340" s="48">
        <f>SUMIFS('[6]白单流水  导入新模板'!$S:$S,'[6]白单流水  导入新模板'!$C:$C,$A$2,'[6]白单流水  导入新模板'!$AF:$AF,LEFT(LEFT($C$336,6),6),'[6]白单流水  导入新模板'!$AA:$AA,AI$3,'[6]白单流水  导入新模板'!$K:$K,$C340)</f>
        <v>0</v>
      </c>
      <c r="AJ340" s="48">
        <f>SUMIFS('[6]白单流水  导入新模板'!$S:$S,'[6]白单流水  导入新模板'!$C:$C,$A$2,'[6]白单流水  导入新模板'!$AF:$AF,LEFT(LEFT($C$336,6),6),'[6]白单流水  导入新模板'!$AA:$AA,AJ$3,'[6]白单流水  导入新模板'!$K:$K,$C340)</f>
        <v>0</v>
      </c>
      <c r="AK340" s="48">
        <f>SUMIFS('[6]白单流水  导入新模板'!$S:$S,'[6]白单流水  导入新模板'!$C:$C,$A$2,'[6]白单流水  导入新模板'!$AF:$AF,LEFT(LEFT($C$336,6),6),'[6]白单流水  导入新模板'!$AA:$AA,AK$3,'[6]白单流水  导入新模板'!$K:$K,$C340)</f>
        <v>0</v>
      </c>
      <c r="AL340" s="48">
        <f>SUMIFS('[6]白单流水  导入新模板'!$S:$S,'[6]白单流水  导入新模板'!$C:$C,$A$2,'[6]白单流水  导入新模板'!$AF:$AF,LEFT(LEFT($C$336,6),6),'[6]白单流水  导入新模板'!$AA:$AA,AL$3,'[6]白单流水  导入新模板'!$K:$K,$C340)</f>
        <v>0</v>
      </c>
      <c r="AM340" s="48">
        <f>SUMIFS('[6]白单流水  导入新模板'!$S:$S,'[6]白单流水  导入新模板'!$C:$C,$A$2,'[6]白单流水  导入新模板'!$AF:$AF,LEFT(LEFT($C$336,6),6),'[6]白单流水  导入新模板'!$AA:$AA,AM$3,'[6]白单流水  导入新模板'!$K:$K,$C340)</f>
        <v>0</v>
      </c>
      <c r="AN340" s="48">
        <f>SUMIFS('[6]白单流水  导入新模板'!$S:$S,'[6]白单流水  导入新模板'!$C:$C,$A$2,'[6]白单流水  导入新模板'!$AF:$AF,LEFT(LEFT($C$336,6),6),'[6]白单流水  导入新模板'!$AA:$AA,AN$3,'[6]白单流水  导入新模板'!$K:$K,$C340)</f>
        <v>0</v>
      </c>
      <c r="AO340" s="48">
        <f>SUMIFS('[6]白单流水  导入新模板'!$S:$S,'[6]白单流水  导入新模板'!$C:$C,$A$2,'[6]白单流水  导入新模板'!$AF:$AF,LEFT(LEFT($C$336,6),6),'[6]白单流水  导入新模板'!$AA:$AA,AO$3,'[6]白单流水  导入新模板'!$K:$K,$C340)</f>
        <v>0</v>
      </c>
      <c r="AP340" s="48">
        <f>SUMIFS('[6]白单流水  导入新模板'!$S:$S,'[6]白单流水  导入新模板'!$C:$C,$A$2,'[6]白单流水  导入新模板'!$AF:$AF,LEFT(LEFT($C$336,6),6),'[6]白单流水  导入新模板'!$AA:$AA,AP$3,'[6]白单流水  导入新模板'!$K:$K,$C340)</f>
        <v>0</v>
      </c>
      <c r="AQ340" s="48">
        <f>SUMIFS('[6]白单流水  导入新模板'!$S:$S,'[6]白单流水  导入新模板'!$C:$C,$A$2,'[6]白单流水  导入新模板'!$AF:$AF,LEFT(LEFT($C$336,6),6),'[6]白单流水  导入新模板'!$AA:$AA,AQ$3,'[6]白单流水  导入新模板'!$K:$K,$C340)</f>
        <v>0</v>
      </c>
      <c r="AR340" s="48">
        <f>SUMIFS('[6]白单流水  导入新模板'!$S:$S,'[6]白单流水  导入新模板'!$C:$C,$A$2,'[6]白单流水  导入新模板'!$AF:$AF,LEFT(LEFT($C$336,6),6),'[6]白单流水  导入新模板'!$AA:$AA,AR$3,'[6]白单流水  导入新模板'!$K:$K,$C340)</f>
        <v>0</v>
      </c>
      <c r="AS340" s="48">
        <f>SUMIFS('[6]白单流水  导入新模板'!$S:$S,'[6]白单流水  导入新模板'!$C:$C,$A$2,'[6]白单流水  导入新模板'!$AF:$AF,LEFT(LEFT($C$336,6),6),'[6]白单流水  导入新模板'!$AA:$AA,AS$3,'[6]白单流水  导入新模板'!$K:$K,$C340)</f>
        <v>0</v>
      </c>
      <c r="AT340" s="64"/>
    </row>
    <row r="341" ht="15.6" spans="1:46">
      <c r="A341" s="73"/>
      <c r="B341" s="62"/>
      <c r="C341" s="65" t="s">
        <v>62</v>
      </c>
      <c r="D341" s="66"/>
      <c r="E341" s="66"/>
      <c r="F341" s="67"/>
      <c r="G341" s="68"/>
      <c r="H341" s="68"/>
      <c r="I341" s="51">
        <f t="array" ref="I341">SUMPRODUCT(('[6]白单流水  导入新模板'!$C:$C=$A$2)*('[6]白单流水  导入新模板'!$AF:$AF=LEFT(LEFT($C$336,6),5))*('[6]白单流水  导入新模板'!$K:$K="代收")*(ISNUMBER(FIND(LEFT($C341,4),'[6]白单流水  导入新模板'!$M:$M,1))),'[6]白单流水  导入新模板'!$S:$S)</f>
        <v>0</v>
      </c>
      <c r="J341" s="68"/>
      <c r="K341" s="66"/>
      <c r="L341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导入新模板'!$K:$K,$C341)</f>
        <v>0</v>
      </c>
      <c r="M341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导入新模板'!$K:$K,$C341)</f>
        <v>0</v>
      </c>
      <c r="N341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导入新模板'!$K:$K,$C341)</f>
        <v>0</v>
      </c>
      <c r="O341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导入新模板'!$K:$K,$C341)</f>
        <v>0</v>
      </c>
      <c r="P341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导入新模板'!$K:$K,$C341)</f>
        <v>0</v>
      </c>
      <c r="Q341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导入新模板'!$K:$K,$C341)</f>
        <v>0</v>
      </c>
      <c r="R341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导入新模板'!$K:$K,$C341)</f>
        <v>0</v>
      </c>
      <c r="S341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导入新模板'!$K:$K,$C341)</f>
        <v>0</v>
      </c>
      <c r="T341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导入新模板'!$K:$K,$C341)</f>
        <v>0</v>
      </c>
      <c r="U341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导入新模板'!$K:$K,$C341)</f>
        <v>0</v>
      </c>
      <c r="V341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导入新模板'!$K:$K,$C341)</f>
        <v>0</v>
      </c>
      <c r="W341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导入新模板'!$K:$K,$C341)</f>
        <v>0</v>
      </c>
      <c r="X341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导入新模板'!$K:$K,$C341)</f>
        <v>0</v>
      </c>
      <c r="Y341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导入新模板'!$K:$K,$C341)</f>
        <v>0</v>
      </c>
      <c r="Z341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导入新模板'!$K:$K,$C341)</f>
        <v>0</v>
      </c>
      <c r="AA341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导入新模板'!$K:$K,$C341)</f>
        <v>0</v>
      </c>
      <c r="AB341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导入新模板'!$K:$K,$C341)</f>
        <v>0</v>
      </c>
      <c r="AC341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导入新模板'!$K:$K,$C341)</f>
        <v>0</v>
      </c>
      <c r="AD341" s="74"/>
      <c r="AE341" s="53">
        <f>SUM(AH341:AS341)</f>
        <v>0</v>
      </c>
      <c r="AF341" s="54"/>
      <c r="AG341" s="55">
        <f>AD341-AE341-AF341</f>
        <v>0</v>
      </c>
      <c r="AH341" s="48">
        <f>SUMIFS('[6]白单流水  导入新模板'!$S:$S,'[6]白单流水  导入新模板'!$C:$C,$A$2,'[6]白单流水  导入新模板'!$AF:$AF,LEFT(LEFT($C$336,6),6),'[6]白单流水  导入新模板'!$AA:$AA,AH$3,'[6]白单流水  导入新模板'!$K:$K,$C341)</f>
        <v>0</v>
      </c>
      <c r="AI341" s="48">
        <f>SUMIFS('[6]白单流水  导入新模板'!$S:$S,'[6]白单流水  导入新模板'!$C:$C,$A$2,'[6]白单流水  导入新模板'!$AF:$AF,LEFT(LEFT($C$336,6),6),'[6]白单流水  导入新模板'!$AA:$AA,AI$3,'[6]白单流水  导入新模板'!$K:$K,$C341)</f>
        <v>0</v>
      </c>
      <c r="AJ341" s="48">
        <f>SUMIFS('[6]白单流水  导入新模板'!$S:$S,'[6]白单流水  导入新模板'!$C:$C,$A$2,'[6]白单流水  导入新模板'!$AF:$AF,LEFT(LEFT($C$336,6),6),'[6]白单流水  导入新模板'!$AA:$AA,AJ$3,'[6]白单流水  导入新模板'!$K:$K,$C341)</f>
        <v>0</v>
      </c>
      <c r="AK341" s="48">
        <f>SUMIFS('[6]白单流水  导入新模板'!$S:$S,'[6]白单流水  导入新模板'!$C:$C,$A$2,'[6]白单流水  导入新模板'!$AF:$AF,LEFT(LEFT($C$336,6),6),'[6]白单流水  导入新模板'!$AA:$AA,AK$3,'[6]白单流水  导入新模板'!$K:$K,$C341)</f>
        <v>0</v>
      </c>
      <c r="AL341" s="48">
        <f>SUMIFS('[6]白单流水  导入新模板'!$S:$S,'[6]白单流水  导入新模板'!$C:$C,$A$2,'[6]白单流水  导入新模板'!$AF:$AF,LEFT(LEFT($C$336,6),6),'[6]白单流水  导入新模板'!$AA:$AA,AL$3,'[6]白单流水  导入新模板'!$K:$K,$C341)</f>
        <v>0</v>
      </c>
      <c r="AM341" s="48">
        <f>SUMIFS('[6]白单流水  导入新模板'!$S:$S,'[6]白单流水  导入新模板'!$C:$C,$A$2,'[6]白单流水  导入新模板'!$AF:$AF,LEFT(LEFT($C$336,6),6),'[6]白单流水  导入新模板'!$AA:$AA,AM$3,'[6]白单流水  导入新模板'!$K:$K,$C341)</f>
        <v>0</v>
      </c>
      <c r="AN341" s="48">
        <f>SUMIFS('[6]白单流水  导入新模板'!$S:$S,'[6]白单流水  导入新模板'!$C:$C,$A$2,'[6]白单流水  导入新模板'!$AF:$AF,LEFT(LEFT($C$336,6),6),'[6]白单流水  导入新模板'!$AA:$AA,AN$3,'[6]白单流水  导入新模板'!$K:$K,$C341)</f>
        <v>0</v>
      </c>
      <c r="AO341" s="48">
        <f>SUMIFS('[6]白单流水  导入新模板'!$S:$S,'[6]白单流水  导入新模板'!$C:$C,$A$2,'[6]白单流水  导入新模板'!$AF:$AF,LEFT(LEFT($C$336,6),6),'[6]白单流水  导入新模板'!$AA:$AA,AO$3,'[6]白单流水  导入新模板'!$K:$K,$C341)</f>
        <v>0</v>
      </c>
      <c r="AP341" s="48">
        <f>SUMIFS('[6]白单流水  导入新模板'!$S:$S,'[6]白单流水  导入新模板'!$C:$C,$A$2,'[6]白单流水  导入新模板'!$AF:$AF,LEFT(LEFT($C$336,6),6),'[6]白单流水  导入新模板'!$AA:$AA,AP$3,'[6]白单流水  导入新模板'!$K:$K,$C341)</f>
        <v>0</v>
      </c>
      <c r="AQ341" s="48">
        <f>SUMIFS('[6]白单流水  导入新模板'!$S:$S,'[6]白单流水  导入新模板'!$C:$C,$A$2,'[6]白单流水  导入新模板'!$AF:$AF,LEFT(LEFT($C$336,6),6),'[6]白单流水  导入新模板'!$AA:$AA,AQ$3,'[6]白单流水  导入新模板'!$K:$K,$C341)</f>
        <v>0</v>
      </c>
      <c r="AR341" s="48">
        <f>SUMIFS('[6]白单流水  导入新模板'!$S:$S,'[6]白单流水  导入新模板'!$C:$C,$A$2,'[6]白单流水  导入新模板'!$AF:$AF,LEFT(LEFT($C$336,6),6),'[6]白单流水  导入新模板'!$AA:$AA,AR$3,'[6]白单流水  导入新模板'!$K:$K,$C341)</f>
        <v>0</v>
      </c>
      <c r="AS341" s="48">
        <f>SUMIFS('[6]白单流水  导入新模板'!$S:$S,'[6]白单流水  导入新模板'!$C:$C,$A$2,'[6]白单流水  导入新模板'!$AF:$AF,LEFT(LEFT($C$336,6),6),'[6]白单流水  导入新模板'!$AA:$AA,AS$3,'[6]白单流水  导入新模板'!$K:$K,$C341)</f>
        <v>0</v>
      </c>
      <c r="AT341" s="69"/>
    </row>
    <row r="342" ht="15.6" spans="1:46">
      <c r="A342" s="41"/>
      <c r="B342" s="62"/>
      <c r="C342" s="65" t="s">
        <v>63</v>
      </c>
      <c r="D342" s="43"/>
      <c r="E342" s="43"/>
      <c r="F342" s="63"/>
      <c r="G342" s="44"/>
      <c r="H342" s="44"/>
      <c r="I342" s="51">
        <f t="array" ref="I342">SUMPRODUCT(('[6]白单流水  导入新模板'!$C:$C=$A$2)*('[6]白单流水  导入新模板'!$AF:$AF=LEFT(LEFT($C$336,6),5))*('[6]白单流水  导入新模板'!$K:$K="代收")*(ISNUMBER(FIND(LEFT($C342,4),'[6]白单流水  导入新模板'!$M:$M,1))),'[6]白单流水  导入新模板'!$S:$S)</f>
        <v>0</v>
      </c>
      <c r="J342" s="44"/>
      <c r="K342" s="43"/>
      <c r="L342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导入新模板'!$K:$K,$C342)</f>
        <v>0</v>
      </c>
      <c r="M342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导入新模板'!$K:$K,$C342)</f>
        <v>0</v>
      </c>
      <c r="N342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导入新模板'!$K:$K,$C342)</f>
        <v>0</v>
      </c>
      <c r="O342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导入新模板'!$K:$K,$C342)</f>
        <v>0</v>
      </c>
      <c r="P342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导入新模板'!$K:$K,$C342)</f>
        <v>0</v>
      </c>
      <c r="Q342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导入新模板'!$K:$K,$C342)</f>
        <v>0</v>
      </c>
      <c r="R342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导入新模板'!$K:$K,$C342)</f>
        <v>0</v>
      </c>
      <c r="S342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导入新模板'!$K:$K,$C342)</f>
        <v>0</v>
      </c>
      <c r="T342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导入新模板'!$K:$K,$C342)</f>
        <v>0</v>
      </c>
      <c r="U342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导入新模板'!$K:$K,$C342)</f>
        <v>0</v>
      </c>
      <c r="V342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导入新模板'!$K:$K,$C342)</f>
        <v>0</v>
      </c>
      <c r="W342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导入新模板'!$K:$K,$C342)</f>
        <v>0</v>
      </c>
      <c r="X342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导入新模板'!$K:$K,$C342)</f>
        <v>0</v>
      </c>
      <c r="Y342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导入新模板'!$K:$K,$C342)</f>
        <v>0</v>
      </c>
      <c r="Z342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导入新模板'!$K:$K,$C342)</f>
        <v>0</v>
      </c>
      <c r="AA342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导入新模板'!$K:$K,$C342)</f>
        <v>0</v>
      </c>
      <c r="AB342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导入新模板'!$K:$K,$C342)</f>
        <v>0</v>
      </c>
      <c r="AC342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导入新模板'!$K:$K,$C342)</f>
        <v>0</v>
      </c>
      <c r="AD342" s="72"/>
      <c r="AE342" s="53">
        <f>SUM(AH342:AS342)</f>
        <v>0</v>
      </c>
      <c r="AF342" s="54"/>
      <c r="AG342" s="55">
        <f>AD342-AE342-AF342</f>
        <v>0</v>
      </c>
      <c r="AH342" s="48">
        <f>SUMIFS('[6]白单流水  导入新模板'!$S:$S,'[6]白单流水  导入新模板'!$C:$C,$A$2,'[6]白单流水  导入新模板'!$AF:$AF,LEFT(LEFT($C$336,6),6),'[6]白单流水  导入新模板'!$AA:$AA,AH$3,'[6]白单流水  导入新模板'!$K:$K,$C342)</f>
        <v>0</v>
      </c>
      <c r="AI342" s="48">
        <f>SUMIFS('[6]白单流水  导入新模板'!$S:$S,'[6]白单流水  导入新模板'!$C:$C,$A$2,'[6]白单流水  导入新模板'!$AF:$AF,LEFT(LEFT($C$336,6),6),'[6]白单流水  导入新模板'!$AA:$AA,AI$3,'[6]白单流水  导入新模板'!$K:$K,$C342)</f>
        <v>0</v>
      </c>
      <c r="AJ342" s="48">
        <f>SUMIFS('[6]白单流水  导入新模板'!$S:$S,'[6]白单流水  导入新模板'!$C:$C,$A$2,'[6]白单流水  导入新模板'!$AF:$AF,LEFT(LEFT($C$336,6),6),'[6]白单流水  导入新模板'!$AA:$AA,AJ$3,'[6]白单流水  导入新模板'!$K:$K,$C342)</f>
        <v>0</v>
      </c>
      <c r="AK342" s="48">
        <f>SUMIFS('[6]白单流水  导入新模板'!$S:$S,'[6]白单流水  导入新模板'!$C:$C,$A$2,'[6]白单流水  导入新模板'!$AF:$AF,LEFT(LEFT($C$336,6),6),'[6]白单流水  导入新模板'!$AA:$AA,AK$3,'[6]白单流水  导入新模板'!$K:$K,$C342)</f>
        <v>0</v>
      </c>
      <c r="AL342" s="48">
        <f>SUMIFS('[6]白单流水  导入新模板'!$S:$S,'[6]白单流水  导入新模板'!$C:$C,$A$2,'[6]白单流水  导入新模板'!$AF:$AF,LEFT(LEFT($C$336,6),6),'[6]白单流水  导入新模板'!$AA:$AA,AL$3,'[6]白单流水  导入新模板'!$K:$K,$C342)</f>
        <v>0</v>
      </c>
      <c r="AM342" s="48">
        <f>SUMIFS('[6]白单流水  导入新模板'!$S:$S,'[6]白单流水  导入新模板'!$C:$C,$A$2,'[6]白单流水  导入新模板'!$AF:$AF,LEFT(LEFT($C$336,6),6),'[6]白单流水  导入新模板'!$AA:$AA,AM$3,'[6]白单流水  导入新模板'!$K:$K,$C342)</f>
        <v>0</v>
      </c>
      <c r="AN342" s="48">
        <f>SUMIFS('[6]白单流水  导入新模板'!$S:$S,'[6]白单流水  导入新模板'!$C:$C,$A$2,'[6]白单流水  导入新模板'!$AF:$AF,LEFT(LEFT($C$336,6),6),'[6]白单流水  导入新模板'!$AA:$AA,AN$3,'[6]白单流水  导入新模板'!$K:$K,$C342)</f>
        <v>0</v>
      </c>
      <c r="AO342" s="48">
        <f>SUMIFS('[6]白单流水  导入新模板'!$S:$S,'[6]白单流水  导入新模板'!$C:$C,$A$2,'[6]白单流水  导入新模板'!$AF:$AF,LEFT(LEFT($C$336,6),6),'[6]白单流水  导入新模板'!$AA:$AA,AO$3,'[6]白单流水  导入新模板'!$K:$K,$C342)</f>
        <v>0</v>
      </c>
      <c r="AP342" s="48">
        <f>SUMIFS('[6]白单流水  导入新模板'!$S:$S,'[6]白单流水  导入新模板'!$C:$C,$A$2,'[6]白单流水  导入新模板'!$AF:$AF,LEFT(LEFT($C$336,6),6),'[6]白单流水  导入新模板'!$AA:$AA,AP$3,'[6]白单流水  导入新模板'!$K:$K,$C342)</f>
        <v>0</v>
      </c>
      <c r="AQ342" s="48">
        <f>SUMIFS('[6]白单流水  导入新模板'!$S:$S,'[6]白单流水  导入新模板'!$C:$C,$A$2,'[6]白单流水  导入新模板'!$AF:$AF,LEFT(LEFT($C$336,6),6),'[6]白单流水  导入新模板'!$AA:$AA,AQ$3,'[6]白单流水  导入新模板'!$K:$K,$C342)</f>
        <v>0</v>
      </c>
      <c r="AR342" s="48">
        <f>SUMIFS('[6]白单流水  导入新模板'!$S:$S,'[6]白单流水  导入新模板'!$C:$C,$A$2,'[6]白单流水  导入新模板'!$AF:$AF,LEFT(LEFT($C$336,6),6),'[6]白单流水  导入新模板'!$AA:$AA,AR$3,'[6]白单流水  导入新模板'!$K:$K,$C342)</f>
        <v>0</v>
      </c>
      <c r="AS342" s="48">
        <f>SUMIFS('[6]白单流水  导入新模板'!$S:$S,'[6]白单流水  导入新模板'!$C:$C,$A$2,'[6]白单流水  导入新模板'!$AF:$AF,LEFT(LEFT($C$336,6),6),'[6]白单流水  导入新模板'!$AA:$AA,AS$3,'[6]白单流水  导入新模板'!$K:$K,$C342)</f>
        <v>0</v>
      </c>
      <c r="AT342" s="64"/>
    </row>
    <row r="343" ht="15.6" spans="1:46">
      <c r="A343" s="41"/>
      <c r="B343" s="62"/>
      <c r="C343" s="65" t="s">
        <v>64</v>
      </c>
      <c r="D343" s="43"/>
      <c r="E343" s="43"/>
      <c r="F343" s="63"/>
      <c r="G343" s="44"/>
      <c r="H343" s="44"/>
      <c r="I343" s="51">
        <f t="array" ref="I343">SUMPRODUCT(('[6]白单流水  导入新模板'!$C:$C=$A$2)*('[6]白单流水  导入新模板'!$AF:$AF=LEFT(LEFT($C$336,6),5))*('[6]白单流水  导入新模板'!$K:$K="代收")*(ISNUMBER(FIND(LEFT($C343,4),'[6]白单流水  导入新模板'!$M:$M,1))),'[6]白单流水  导入新模板'!$S:$S)</f>
        <v>0</v>
      </c>
      <c r="J343" s="44"/>
      <c r="K343" s="43"/>
      <c r="L343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导入新模板'!$K:$K,$C343)</f>
        <v>0</v>
      </c>
      <c r="M343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导入新模板'!$K:$K,$C343)</f>
        <v>0</v>
      </c>
      <c r="N343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导入新模板'!$K:$K,$C343)</f>
        <v>0</v>
      </c>
      <c r="O343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导入新模板'!$K:$K,$C343)</f>
        <v>0</v>
      </c>
      <c r="P343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导入新模板'!$K:$K,$C343)</f>
        <v>0</v>
      </c>
      <c r="Q343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导入新模板'!$K:$K,$C343)</f>
        <v>0</v>
      </c>
      <c r="R343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导入新模板'!$K:$K,$C343)</f>
        <v>0</v>
      </c>
      <c r="S343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导入新模板'!$K:$K,$C343)</f>
        <v>0</v>
      </c>
      <c r="T343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导入新模板'!$K:$K,$C343)</f>
        <v>0</v>
      </c>
      <c r="U343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导入新模板'!$K:$K,$C343)</f>
        <v>0</v>
      </c>
      <c r="V343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导入新模板'!$K:$K,$C343)</f>
        <v>0</v>
      </c>
      <c r="W343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导入新模板'!$K:$K,$C343)</f>
        <v>0</v>
      </c>
      <c r="X343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导入新模板'!$K:$K,$C343)</f>
        <v>0</v>
      </c>
      <c r="Y343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导入新模板'!$K:$K,$C343)</f>
        <v>0</v>
      </c>
      <c r="Z343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导入新模板'!$K:$K,$C343)</f>
        <v>0</v>
      </c>
      <c r="AA343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导入新模板'!$K:$K,$C343)</f>
        <v>0</v>
      </c>
      <c r="AB343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导入新模板'!$K:$K,$C343)</f>
        <v>0</v>
      </c>
      <c r="AC343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导入新模板'!$K:$K,$C343)</f>
        <v>0</v>
      </c>
      <c r="AD343" s="72"/>
      <c r="AE343" s="53">
        <f>SUM(AH343:AS343)</f>
        <v>0</v>
      </c>
      <c r="AF343" s="54"/>
      <c r="AG343" s="55">
        <f>AD343-AE343-AF343</f>
        <v>0</v>
      </c>
      <c r="AH343" s="48">
        <f>SUMIFS('[6]白单流水  导入新模板'!$S:$S,'[6]白单流水  导入新模板'!$C:$C,$A$2,'[6]白单流水  导入新模板'!$AF:$AF,LEFT(LEFT($C$336,6),6),'[6]白单流水  导入新模板'!$AA:$AA,AH$3,'[6]白单流水  导入新模板'!$K:$K,$C343)</f>
        <v>0</v>
      </c>
      <c r="AI343" s="48">
        <f>SUMIFS('[6]白单流水  导入新模板'!$S:$S,'[6]白单流水  导入新模板'!$C:$C,$A$2,'[6]白单流水  导入新模板'!$AF:$AF,LEFT(LEFT($C$336,6),6),'[6]白单流水  导入新模板'!$AA:$AA,AI$3,'[6]白单流水  导入新模板'!$K:$K,$C343)</f>
        <v>0</v>
      </c>
      <c r="AJ343" s="48">
        <f>SUMIFS('[6]白单流水  导入新模板'!$S:$S,'[6]白单流水  导入新模板'!$C:$C,$A$2,'[6]白单流水  导入新模板'!$AF:$AF,LEFT(LEFT($C$336,6),6),'[6]白单流水  导入新模板'!$AA:$AA,AJ$3,'[6]白单流水  导入新模板'!$K:$K,$C343)</f>
        <v>0</v>
      </c>
      <c r="AK343" s="48">
        <f>SUMIFS('[6]白单流水  导入新模板'!$S:$S,'[6]白单流水  导入新模板'!$C:$C,$A$2,'[6]白单流水  导入新模板'!$AF:$AF,LEFT(LEFT($C$336,6),6),'[6]白单流水  导入新模板'!$AA:$AA,AK$3,'[6]白单流水  导入新模板'!$K:$K,$C343)</f>
        <v>0</v>
      </c>
      <c r="AL343" s="48">
        <f>SUMIFS('[6]白单流水  导入新模板'!$S:$S,'[6]白单流水  导入新模板'!$C:$C,$A$2,'[6]白单流水  导入新模板'!$AF:$AF,LEFT(LEFT($C$336,6),6),'[6]白单流水  导入新模板'!$AA:$AA,AL$3,'[6]白单流水  导入新模板'!$K:$K,$C343)</f>
        <v>0</v>
      </c>
      <c r="AM343" s="48">
        <f>SUMIFS('[6]白单流水  导入新模板'!$S:$S,'[6]白单流水  导入新模板'!$C:$C,$A$2,'[6]白单流水  导入新模板'!$AF:$AF,LEFT(LEFT($C$336,6),6),'[6]白单流水  导入新模板'!$AA:$AA,AM$3,'[6]白单流水  导入新模板'!$K:$K,$C343)</f>
        <v>0</v>
      </c>
      <c r="AN343" s="48">
        <f>SUMIFS('[6]白单流水  导入新模板'!$S:$S,'[6]白单流水  导入新模板'!$C:$C,$A$2,'[6]白单流水  导入新模板'!$AF:$AF,LEFT(LEFT($C$336,6),6),'[6]白单流水  导入新模板'!$AA:$AA,AN$3,'[6]白单流水  导入新模板'!$K:$K,$C343)</f>
        <v>0</v>
      </c>
      <c r="AO343" s="48">
        <f>SUMIFS('[6]白单流水  导入新模板'!$S:$S,'[6]白单流水  导入新模板'!$C:$C,$A$2,'[6]白单流水  导入新模板'!$AF:$AF,LEFT(LEFT($C$336,6),6),'[6]白单流水  导入新模板'!$AA:$AA,AO$3,'[6]白单流水  导入新模板'!$K:$K,$C343)</f>
        <v>0</v>
      </c>
      <c r="AP343" s="48">
        <f>SUMIFS('[6]白单流水  导入新模板'!$S:$S,'[6]白单流水  导入新模板'!$C:$C,$A$2,'[6]白单流水  导入新模板'!$AF:$AF,LEFT(LEFT($C$336,6),6),'[6]白单流水  导入新模板'!$AA:$AA,AP$3,'[6]白单流水  导入新模板'!$K:$K,$C343)</f>
        <v>0</v>
      </c>
      <c r="AQ343" s="48">
        <f>SUMIFS('[6]白单流水  导入新模板'!$S:$S,'[6]白单流水  导入新模板'!$C:$C,$A$2,'[6]白单流水  导入新模板'!$AF:$AF,LEFT(LEFT($C$336,6),6),'[6]白单流水  导入新模板'!$AA:$AA,AQ$3,'[6]白单流水  导入新模板'!$K:$K,$C343)</f>
        <v>0</v>
      </c>
      <c r="AR343" s="48">
        <f>SUMIFS('[6]白单流水  导入新模板'!$S:$S,'[6]白单流水  导入新模板'!$C:$C,$A$2,'[6]白单流水  导入新模板'!$AF:$AF,LEFT(LEFT($C$336,6),6),'[6]白单流水  导入新模板'!$AA:$AA,AR$3,'[6]白单流水  导入新模板'!$K:$K,$C343)</f>
        <v>0</v>
      </c>
      <c r="AS343" s="48">
        <f>SUMIFS('[6]白单流水  导入新模板'!$S:$S,'[6]白单流水  导入新模板'!$C:$C,$A$2,'[6]白单流水  导入新模板'!$AF:$AF,LEFT(LEFT($C$336,6),6),'[6]白单流水  导入新模板'!$AA:$AA,AS$3,'[6]白单流水  导入新模板'!$K:$K,$C343)</f>
        <v>0</v>
      </c>
      <c r="AT343" s="64"/>
    </row>
    <row r="344" ht="15.6" spans="1:46">
      <c r="A344" s="41"/>
      <c r="B344" s="62"/>
      <c r="C344" s="65" t="s">
        <v>65</v>
      </c>
      <c r="D344" s="43"/>
      <c r="E344" s="43"/>
      <c r="F344" s="63"/>
      <c r="G344" s="44"/>
      <c r="H344" s="44"/>
      <c r="I344" s="51">
        <f t="array" ref="I344">SUMPRODUCT(('[6]白单流水  导入新模板'!$C:$C=$A$2)*('[6]白单流水  导入新模板'!$AF:$AF=LEFT(LEFT($C$336,6),5))*('[6]白单流水  导入新模板'!$K:$K="代收")*(ISNUMBER(FIND(LEFT($C344,4),'[6]白单流水  导入新模板'!$M:$M,1))),'[6]白单流水  导入新模板'!$S:$S)</f>
        <v>0</v>
      </c>
      <c r="J344" s="44"/>
      <c r="K344" s="43"/>
      <c r="L344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导入新模板'!$K:$K,$C344)</f>
        <v>0</v>
      </c>
      <c r="M344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导入新模板'!$K:$K,$C344)</f>
        <v>0</v>
      </c>
      <c r="N344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导入新模板'!$K:$K,$C344)</f>
        <v>0</v>
      </c>
      <c r="O344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导入新模板'!$K:$K,$C344)</f>
        <v>0</v>
      </c>
      <c r="P344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导入新模板'!$K:$K,$C344)</f>
        <v>0</v>
      </c>
      <c r="Q344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导入新模板'!$K:$K,$C344)</f>
        <v>0</v>
      </c>
      <c r="R344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导入新模板'!$K:$K,$C344)</f>
        <v>0</v>
      </c>
      <c r="S344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导入新模板'!$K:$K,$C344)</f>
        <v>0</v>
      </c>
      <c r="T344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导入新模板'!$K:$K,$C344)</f>
        <v>0</v>
      </c>
      <c r="U344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导入新模板'!$K:$K,$C344)</f>
        <v>0</v>
      </c>
      <c r="V344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导入新模板'!$K:$K,$C344)</f>
        <v>0</v>
      </c>
      <c r="W344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导入新模板'!$K:$K,$C344)</f>
        <v>0</v>
      </c>
      <c r="X344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导入新模板'!$K:$K,$C344)</f>
        <v>0</v>
      </c>
      <c r="Y344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导入新模板'!$K:$K,$C344)</f>
        <v>0</v>
      </c>
      <c r="Z344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导入新模板'!$K:$K,$C344)</f>
        <v>0</v>
      </c>
      <c r="AA344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导入新模板'!$K:$K,$C344)</f>
        <v>0</v>
      </c>
      <c r="AB344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导入新模板'!$K:$K,$C344)</f>
        <v>0</v>
      </c>
      <c r="AC344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导入新模板'!$K:$K,$C344)</f>
        <v>0</v>
      </c>
      <c r="AD344" s="72"/>
      <c r="AE344" s="53">
        <f>SUM(AH344:AS344)</f>
        <v>0</v>
      </c>
      <c r="AF344" s="54"/>
      <c r="AG344" s="55">
        <f>AD344-AE344-AF344</f>
        <v>0</v>
      </c>
      <c r="AH344" s="48">
        <f>SUMIFS('[6]白单流水  导入新模板'!$S:$S,'[6]白单流水  导入新模板'!$C:$C,$A$2,'[6]白单流水  导入新模板'!$AF:$AF,LEFT(LEFT($C$336,6),6),'[6]白单流水  导入新模板'!$AA:$AA,AH$3,'[6]白单流水  导入新模板'!$K:$K,$C344)</f>
        <v>0</v>
      </c>
      <c r="AI344" s="48">
        <f>SUMIFS('[6]白单流水  导入新模板'!$S:$S,'[6]白单流水  导入新模板'!$C:$C,$A$2,'[6]白单流水  导入新模板'!$AF:$AF,LEFT(LEFT($C$336,6),6),'[6]白单流水  导入新模板'!$AA:$AA,AI$3,'[6]白单流水  导入新模板'!$K:$K,$C344)</f>
        <v>0</v>
      </c>
      <c r="AJ344" s="48">
        <f>SUMIFS('[6]白单流水  导入新模板'!$S:$S,'[6]白单流水  导入新模板'!$C:$C,$A$2,'[6]白单流水  导入新模板'!$AF:$AF,LEFT(LEFT($C$336,6),6),'[6]白单流水  导入新模板'!$AA:$AA,AJ$3,'[6]白单流水  导入新模板'!$K:$K,$C344)</f>
        <v>0</v>
      </c>
      <c r="AK344" s="48">
        <f>SUMIFS('[6]白单流水  导入新模板'!$S:$S,'[6]白单流水  导入新模板'!$C:$C,$A$2,'[6]白单流水  导入新模板'!$AF:$AF,LEFT(LEFT($C$336,6),6),'[6]白单流水  导入新模板'!$AA:$AA,AK$3,'[6]白单流水  导入新模板'!$K:$K,$C344)</f>
        <v>0</v>
      </c>
      <c r="AL344" s="48">
        <f>SUMIFS('[6]白单流水  导入新模板'!$S:$S,'[6]白单流水  导入新模板'!$C:$C,$A$2,'[6]白单流水  导入新模板'!$AF:$AF,LEFT(LEFT($C$336,6),6),'[6]白单流水  导入新模板'!$AA:$AA,AL$3,'[6]白单流水  导入新模板'!$K:$K,$C344)</f>
        <v>0</v>
      </c>
      <c r="AM344" s="48">
        <f>SUMIFS('[6]白单流水  导入新模板'!$S:$S,'[6]白单流水  导入新模板'!$C:$C,$A$2,'[6]白单流水  导入新模板'!$AF:$AF,LEFT(LEFT($C$336,6),6),'[6]白单流水  导入新模板'!$AA:$AA,AM$3,'[6]白单流水  导入新模板'!$K:$K,$C344)</f>
        <v>0</v>
      </c>
      <c r="AN344" s="48">
        <f>SUMIFS('[6]白单流水  导入新模板'!$S:$S,'[6]白单流水  导入新模板'!$C:$C,$A$2,'[6]白单流水  导入新模板'!$AF:$AF,LEFT(LEFT($C$336,6),6),'[6]白单流水  导入新模板'!$AA:$AA,AN$3,'[6]白单流水  导入新模板'!$K:$K,$C344)</f>
        <v>0</v>
      </c>
      <c r="AO344" s="48">
        <f>SUMIFS('[6]白单流水  导入新模板'!$S:$S,'[6]白单流水  导入新模板'!$C:$C,$A$2,'[6]白单流水  导入新模板'!$AF:$AF,LEFT(LEFT($C$336,6),6),'[6]白单流水  导入新模板'!$AA:$AA,AO$3,'[6]白单流水  导入新模板'!$K:$K,$C344)</f>
        <v>0</v>
      </c>
      <c r="AP344" s="48">
        <f>SUMIFS('[6]白单流水  导入新模板'!$S:$S,'[6]白单流水  导入新模板'!$C:$C,$A$2,'[6]白单流水  导入新模板'!$AF:$AF,LEFT(LEFT($C$336,6),6),'[6]白单流水  导入新模板'!$AA:$AA,AP$3,'[6]白单流水  导入新模板'!$K:$K,$C344)</f>
        <v>0</v>
      </c>
      <c r="AQ344" s="48">
        <f>SUMIFS('[6]白单流水  导入新模板'!$S:$S,'[6]白单流水  导入新模板'!$C:$C,$A$2,'[6]白单流水  导入新模板'!$AF:$AF,LEFT(LEFT($C$336,6),6),'[6]白单流水  导入新模板'!$AA:$AA,AQ$3,'[6]白单流水  导入新模板'!$K:$K,$C344)</f>
        <v>0</v>
      </c>
      <c r="AR344" s="48">
        <f>SUMIFS('[6]白单流水  导入新模板'!$S:$S,'[6]白单流水  导入新模板'!$C:$C,$A$2,'[6]白单流水  导入新模板'!$AF:$AF,LEFT(LEFT($C$336,6),6),'[6]白单流水  导入新模板'!$AA:$AA,AR$3,'[6]白单流水  导入新模板'!$K:$K,$C344)</f>
        <v>0</v>
      </c>
      <c r="AS344" s="48">
        <f>SUMIFS('[6]白单流水  导入新模板'!$S:$S,'[6]白单流水  导入新模板'!$C:$C,$A$2,'[6]白单流水  导入新模板'!$AF:$AF,LEFT(LEFT($C$336,6),6),'[6]白单流水  导入新模板'!$AA:$AA,AS$3,'[6]白单流水  导入新模板'!$K:$K,$C344)</f>
        <v>0</v>
      </c>
      <c r="AT344" s="64"/>
    </row>
    <row r="345" ht="15.6" spans="1:46">
      <c r="A345" s="73"/>
      <c r="B345" s="62"/>
      <c r="C345" s="65" t="s">
        <v>66</v>
      </c>
      <c r="D345" s="66"/>
      <c r="E345" s="66"/>
      <c r="F345" s="67"/>
      <c r="G345" s="68"/>
      <c r="H345" s="68"/>
      <c r="I345" s="51">
        <f t="array" ref="I345">SUMPRODUCT(('[6]白单流水  导入新模板'!$C:$C=$A$2)*('[6]白单流水  导入新模板'!$AF:$AF=LEFT(LEFT($C$336,6),5))*('[6]白单流水  导入新模板'!$K:$K="代收")*(ISNUMBER(FIND(LEFT($C345,4),'[6]白单流水  导入新模板'!$M:$M,1))),'[6]白单流水  导入新模板'!$S:$S)</f>
        <v>0</v>
      </c>
      <c r="J345" s="68"/>
      <c r="K345" s="66"/>
      <c r="L345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导入新模板'!$K:$K,$C345)</f>
        <v>0</v>
      </c>
      <c r="M345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导入新模板'!$K:$K,$C345)</f>
        <v>0</v>
      </c>
      <c r="N345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导入新模板'!$K:$K,$C345)</f>
        <v>0</v>
      </c>
      <c r="O345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导入新模板'!$K:$K,$C345)</f>
        <v>0</v>
      </c>
      <c r="P345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导入新模板'!$K:$K,$C345)</f>
        <v>0</v>
      </c>
      <c r="Q345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导入新模板'!$K:$K,$C345)</f>
        <v>0</v>
      </c>
      <c r="R345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导入新模板'!$K:$K,$C345)</f>
        <v>0</v>
      </c>
      <c r="S345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导入新模板'!$K:$K,$C345)</f>
        <v>0</v>
      </c>
      <c r="T345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导入新模板'!$K:$K,$C345)</f>
        <v>0</v>
      </c>
      <c r="U345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导入新模板'!$K:$K,$C345)</f>
        <v>0</v>
      </c>
      <c r="V345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导入新模板'!$K:$K,$C345)</f>
        <v>0</v>
      </c>
      <c r="W345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导入新模板'!$K:$K,$C345)</f>
        <v>0</v>
      </c>
      <c r="X345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导入新模板'!$K:$K,$C345)</f>
        <v>0</v>
      </c>
      <c r="Y345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导入新模板'!$K:$K,$C345)</f>
        <v>0</v>
      </c>
      <c r="Z345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导入新模板'!$K:$K,$C345)</f>
        <v>0</v>
      </c>
      <c r="AA345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导入新模板'!$K:$K,$C345)</f>
        <v>0</v>
      </c>
      <c r="AB345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导入新模板'!$K:$K,$C345)</f>
        <v>0</v>
      </c>
      <c r="AC345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导入新模板'!$K:$K,$C345)</f>
        <v>0</v>
      </c>
      <c r="AD345" s="74"/>
      <c r="AE345" s="53">
        <f>SUM(AH345:AS345)</f>
        <v>0</v>
      </c>
      <c r="AF345" s="54"/>
      <c r="AG345" s="55">
        <f>AD345-AE345-AF345</f>
        <v>0</v>
      </c>
      <c r="AH345" s="48">
        <f>SUMIFS('[6]白单流水  导入新模板'!$S:$S,'[6]白单流水  导入新模板'!$C:$C,$A$2,'[6]白单流水  导入新模板'!$AF:$AF,LEFT(LEFT($C$336,6),6),'[6]白单流水  导入新模板'!$AA:$AA,AH$3,'[6]白单流水  导入新模板'!$K:$K,$C345)</f>
        <v>0</v>
      </c>
      <c r="AI345" s="48">
        <f>SUMIFS('[6]白单流水  导入新模板'!$S:$S,'[6]白单流水  导入新模板'!$C:$C,$A$2,'[6]白单流水  导入新模板'!$AF:$AF,LEFT(LEFT($C$336,6),6),'[6]白单流水  导入新模板'!$AA:$AA,AI$3,'[6]白单流水  导入新模板'!$K:$K,$C345)</f>
        <v>0</v>
      </c>
      <c r="AJ345" s="48">
        <f>SUMIFS('[6]白单流水  导入新模板'!$S:$S,'[6]白单流水  导入新模板'!$C:$C,$A$2,'[6]白单流水  导入新模板'!$AF:$AF,LEFT(LEFT($C$336,6),6),'[6]白单流水  导入新模板'!$AA:$AA,AJ$3,'[6]白单流水  导入新模板'!$K:$K,$C345)</f>
        <v>0</v>
      </c>
      <c r="AK345" s="48">
        <f>SUMIFS('[6]白单流水  导入新模板'!$S:$S,'[6]白单流水  导入新模板'!$C:$C,$A$2,'[6]白单流水  导入新模板'!$AF:$AF,LEFT(LEFT($C$336,6),6),'[6]白单流水  导入新模板'!$AA:$AA,AK$3,'[6]白单流水  导入新模板'!$K:$K,$C345)</f>
        <v>0</v>
      </c>
      <c r="AL345" s="48">
        <f>SUMIFS('[6]白单流水  导入新模板'!$S:$S,'[6]白单流水  导入新模板'!$C:$C,$A$2,'[6]白单流水  导入新模板'!$AF:$AF,LEFT(LEFT($C$336,6),6),'[6]白单流水  导入新模板'!$AA:$AA,AL$3,'[6]白单流水  导入新模板'!$K:$K,$C345)</f>
        <v>0</v>
      </c>
      <c r="AM345" s="48">
        <f>SUMIFS('[6]白单流水  导入新模板'!$S:$S,'[6]白单流水  导入新模板'!$C:$C,$A$2,'[6]白单流水  导入新模板'!$AF:$AF,LEFT(LEFT($C$336,6),6),'[6]白单流水  导入新模板'!$AA:$AA,AM$3,'[6]白单流水  导入新模板'!$K:$K,$C345)</f>
        <v>0</v>
      </c>
      <c r="AN345" s="48">
        <f>SUMIFS('[6]白单流水  导入新模板'!$S:$S,'[6]白单流水  导入新模板'!$C:$C,$A$2,'[6]白单流水  导入新模板'!$AF:$AF,LEFT(LEFT($C$336,6),6),'[6]白单流水  导入新模板'!$AA:$AA,AN$3,'[6]白单流水  导入新模板'!$K:$K,$C345)</f>
        <v>0</v>
      </c>
      <c r="AO345" s="48">
        <f>SUMIFS('[6]白单流水  导入新模板'!$S:$S,'[6]白单流水  导入新模板'!$C:$C,$A$2,'[6]白单流水  导入新模板'!$AF:$AF,LEFT(LEFT($C$336,6),6),'[6]白单流水  导入新模板'!$AA:$AA,AO$3,'[6]白单流水  导入新模板'!$K:$K,$C345)</f>
        <v>0</v>
      </c>
      <c r="AP345" s="48">
        <f>SUMIFS('[6]白单流水  导入新模板'!$S:$S,'[6]白单流水  导入新模板'!$C:$C,$A$2,'[6]白单流水  导入新模板'!$AF:$AF,LEFT(LEFT($C$336,6),6),'[6]白单流水  导入新模板'!$AA:$AA,AP$3,'[6]白单流水  导入新模板'!$K:$K,$C345)</f>
        <v>0</v>
      </c>
      <c r="AQ345" s="48">
        <f>SUMIFS('[6]白单流水  导入新模板'!$S:$S,'[6]白单流水  导入新模板'!$C:$C,$A$2,'[6]白单流水  导入新模板'!$AF:$AF,LEFT(LEFT($C$336,6),6),'[6]白单流水  导入新模板'!$AA:$AA,AQ$3,'[6]白单流水  导入新模板'!$K:$K,$C345)</f>
        <v>0</v>
      </c>
      <c r="AR345" s="48">
        <f>SUMIFS('[6]白单流水  导入新模板'!$S:$S,'[6]白单流水  导入新模板'!$C:$C,$A$2,'[6]白单流水  导入新模板'!$AF:$AF,LEFT(LEFT($C$336,6),6),'[6]白单流水  导入新模板'!$AA:$AA,AR$3,'[6]白单流水  导入新模板'!$K:$K,$C345)</f>
        <v>0</v>
      </c>
      <c r="AS345" s="48">
        <f>SUMIFS('[6]白单流水  导入新模板'!$S:$S,'[6]白单流水  导入新模板'!$C:$C,$A$2,'[6]白单流水  导入新模板'!$AF:$AF,LEFT(LEFT($C$336,6),6),'[6]白单流水  导入新模板'!$AA:$AA,AS$3,'[6]白单流水  导入新模板'!$K:$K,$C345)</f>
        <v>0</v>
      </c>
      <c r="AT345" s="69"/>
    </row>
    <row r="346" ht="15.6" spans="1:46">
      <c r="A346" s="41"/>
      <c r="B346" s="62"/>
      <c r="C346" s="65" t="s">
        <v>67</v>
      </c>
      <c r="D346" s="43"/>
      <c r="E346" s="43"/>
      <c r="F346" s="63"/>
      <c r="G346" s="44"/>
      <c r="H346" s="44"/>
      <c r="I346" s="51">
        <f t="array" ref="I346">SUMPRODUCT(('[6]白单流水  导入新模板'!$C:$C=$A$2)*('[6]白单流水  导入新模板'!$AF:$AF=LEFT(LEFT($C$336,6),5))*('[6]白单流水  导入新模板'!$K:$K="代收")*(ISNUMBER(FIND(LEFT($C346,4),'[6]白单流水  导入新模板'!$M:$M,1))),'[6]白单流水  导入新模板'!$S:$S)</f>
        <v>0</v>
      </c>
      <c r="J346" s="44"/>
      <c r="K346" s="43"/>
      <c r="L346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导入新模板'!$K:$K,$C346)</f>
        <v>0</v>
      </c>
      <c r="M346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导入新模板'!$K:$K,$C346)</f>
        <v>0</v>
      </c>
      <c r="N346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导入新模板'!$K:$K,$C346)</f>
        <v>0</v>
      </c>
      <c r="O346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导入新模板'!$K:$K,$C346)</f>
        <v>0</v>
      </c>
      <c r="P346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导入新模板'!$K:$K,$C346)</f>
        <v>0</v>
      </c>
      <c r="Q346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导入新模板'!$K:$K,$C346)</f>
        <v>0</v>
      </c>
      <c r="R346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导入新模板'!$K:$K,$C346)</f>
        <v>0</v>
      </c>
      <c r="S346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导入新模板'!$K:$K,$C346)</f>
        <v>0</v>
      </c>
      <c r="T346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导入新模板'!$K:$K,$C346)</f>
        <v>0</v>
      </c>
      <c r="U346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导入新模板'!$K:$K,$C346)</f>
        <v>0</v>
      </c>
      <c r="V346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导入新模板'!$K:$K,$C346)</f>
        <v>0</v>
      </c>
      <c r="W346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导入新模板'!$K:$K,$C346)</f>
        <v>0</v>
      </c>
      <c r="X346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导入新模板'!$K:$K,$C346)</f>
        <v>0</v>
      </c>
      <c r="Y346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导入新模板'!$K:$K,$C346)</f>
        <v>0</v>
      </c>
      <c r="Z346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导入新模板'!$K:$K,$C346)</f>
        <v>0</v>
      </c>
      <c r="AA346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导入新模板'!$K:$K,$C346)</f>
        <v>0</v>
      </c>
      <c r="AB346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导入新模板'!$K:$K,$C346)</f>
        <v>0</v>
      </c>
      <c r="AC346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导入新模板'!$K:$K,$C346)</f>
        <v>0</v>
      </c>
      <c r="AD346" s="72"/>
      <c r="AE346" s="53">
        <f>SUM(AH346:AS346)</f>
        <v>0</v>
      </c>
      <c r="AF346" s="54"/>
      <c r="AG346" s="55">
        <f>AD346-AE346-AF346</f>
        <v>0</v>
      </c>
      <c r="AH346" s="48">
        <f>SUMIFS('[6]白单流水  导入新模板'!$S:$S,'[6]白单流水  导入新模板'!$C:$C,$A$2,'[6]白单流水  导入新模板'!$AF:$AF,LEFT(LEFT($C$336,6),6),'[6]白单流水  导入新模板'!$AA:$AA,AH$3,'[6]白单流水  导入新模板'!$K:$K,$C346)</f>
        <v>0</v>
      </c>
      <c r="AI346" s="48">
        <f>SUMIFS('[6]白单流水  导入新模板'!$S:$S,'[6]白单流水  导入新模板'!$C:$C,$A$2,'[6]白单流水  导入新模板'!$AF:$AF,LEFT(LEFT($C$336,6),6),'[6]白单流水  导入新模板'!$AA:$AA,AI$3,'[6]白单流水  导入新模板'!$K:$K,$C346)</f>
        <v>0</v>
      </c>
      <c r="AJ346" s="48">
        <f>SUMIFS('[6]白单流水  导入新模板'!$S:$S,'[6]白单流水  导入新模板'!$C:$C,$A$2,'[6]白单流水  导入新模板'!$AF:$AF,LEFT(LEFT($C$336,6),6),'[6]白单流水  导入新模板'!$AA:$AA,AJ$3,'[6]白单流水  导入新模板'!$K:$K,$C346)</f>
        <v>0</v>
      </c>
      <c r="AK346" s="48">
        <f>SUMIFS('[6]白单流水  导入新模板'!$S:$S,'[6]白单流水  导入新模板'!$C:$C,$A$2,'[6]白单流水  导入新模板'!$AF:$AF,LEFT(LEFT($C$336,6),6),'[6]白单流水  导入新模板'!$AA:$AA,AK$3,'[6]白单流水  导入新模板'!$K:$K,$C346)</f>
        <v>0</v>
      </c>
      <c r="AL346" s="48">
        <f>SUMIFS('[6]白单流水  导入新模板'!$S:$S,'[6]白单流水  导入新模板'!$C:$C,$A$2,'[6]白单流水  导入新模板'!$AF:$AF,LEFT(LEFT($C$336,6),6),'[6]白单流水  导入新模板'!$AA:$AA,AL$3,'[6]白单流水  导入新模板'!$K:$K,$C346)</f>
        <v>0</v>
      </c>
      <c r="AM346" s="48">
        <f>SUMIFS('[6]白单流水  导入新模板'!$S:$S,'[6]白单流水  导入新模板'!$C:$C,$A$2,'[6]白单流水  导入新模板'!$AF:$AF,LEFT(LEFT($C$336,6),6),'[6]白单流水  导入新模板'!$AA:$AA,AM$3,'[6]白单流水  导入新模板'!$K:$K,$C346)</f>
        <v>0</v>
      </c>
      <c r="AN346" s="48">
        <f>SUMIFS('[6]白单流水  导入新模板'!$S:$S,'[6]白单流水  导入新模板'!$C:$C,$A$2,'[6]白单流水  导入新模板'!$AF:$AF,LEFT(LEFT($C$336,6),6),'[6]白单流水  导入新模板'!$AA:$AA,AN$3,'[6]白单流水  导入新模板'!$K:$K,$C346)</f>
        <v>0</v>
      </c>
      <c r="AO346" s="48">
        <f>SUMIFS('[6]白单流水  导入新模板'!$S:$S,'[6]白单流水  导入新模板'!$C:$C,$A$2,'[6]白单流水  导入新模板'!$AF:$AF,LEFT(LEFT($C$336,6),6),'[6]白单流水  导入新模板'!$AA:$AA,AO$3,'[6]白单流水  导入新模板'!$K:$K,$C346)</f>
        <v>0</v>
      </c>
      <c r="AP346" s="48">
        <f>SUMIFS('[6]白单流水  导入新模板'!$S:$S,'[6]白单流水  导入新模板'!$C:$C,$A$2,'[6]白单流水  导入新模板'!$AF:$AF,LEFT(LEFT($C$336,6),6),'[6]白单流水  导入新模板'!$AA:$AA,AP$3,'[6]白单流水  导入新模板'!$K:$K,$C346)</f>
        <v>0</v>
      </c>
      <c r="AQ346" s="48">
        <f>SUMIFS('[6]白单流水  导入新模板'!$S:$S,'[6]白单流水  导入新模板'!$C:$C,$A$2,'[6]白单流水  导入新模板'!$AF:$AF,LEFT(LEFT($C$336,6),6),'[6]白单流水  导入新模板'!$AA:$AA,AQ$3,'[6]白单流水  导入新模板'!$K:$K,$C346)</f>
        <v>0</v>
      </c>
      <c r="AR346" s="48">
        <f>SUMIFS('[6]白单流水  导入新模板'!$S:$S,'[6]白单流水  导入新模板'!$C:$C,$A$2,'[6]白单流水  导入新模板'!$AF:$AF,LEFT(LEFT($C$336,6),6),'[6]白单流水  导入新模板'!$AA:$AA,AR$3,'[6]白单流水  导入新模板'!$K:$K,$C346)</f>
        <v>0</v>
      </c>
      <c r="AS346" s="48">
        <f>SUMIFS('[6]白单流水  导入新模板'!$S:$S,'[6]白单流水  导入新模板'!$C:$C,$A$2,'[6]白单流水  导入新模板'!$AF:$AF,LEFT(LEFT($C$336,6),6),'[6]白单流水  导入新模板'!$AA:$AA,AS$3,'[6]白单流水  导入新模板'!$K:$K,$C346)</f>
        <v>0</v>
      </c>
      <c r="AT346" s="64"/>
    </row>
    <row r="347" ht="15.6" spans="1:46">
      <c r="A347" s="41"/>
      <c r="B347" s="62"/>
      <c r="C347" s="65" t="s">
        <v>68</v>
      </c>
      <c r="D347" s="43"/>
      <c r="E347" s="43"/>
      <c r="F347" s="63"/>
      <c r="G347" s="44"/>
      <c r="H347" s="44"/>
      <c r="I347" s="51">
        <f t="array" ref="I347">SUMPRODUCT(('[6]白单流水  导入新模板'!$C:$C=$A$2)*('[6]白单流水  导入新模板'!$AF:$AF=LEFT(LEFT($C$336,6),5))*('[6]白单流水  导入新模板'!$K:$K="代收")*(ISNUMBER(FIND(LEFT($C347,4),'[6]白单流水  导入新模板'!$M:$M,1))),'[6]白单流水  导入新模板'!$S:$S)</f>
        <v>0</v>
      </c>
      <c r="J347" s="44"/>
      <c r="K347" s="43"/>
      <c r="L347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导入新模板'!$K:$K,$C347)</f>
        <v>0</v>
      </c>
      <c r="M347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导入新模板'!$K:$K,$C347)</f>
        <v>0</v>
      </c>
      <c r="N347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导入新模板'!$K:$K,$C347)</f>
        <v>0</v>
      </c>
      <c r="O347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导入新模板'!$K:$K,$C347)</f>
        <v>0</v>
      </c>
      <c r="P347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导入新模板'!$K:$K,$C347)</f>
        <v>0</v>
      </c>
      <c r="Q347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导入新模板'!$K:$K,$C347)</f>
        <v>0</v>
      </c>
      <c r="R347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导入新模板'!$K:$K,$C347)</f>
        <v>0</v>
      </c>
      <c r="S347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导入新模板'!$K:$K,$C347)</f>
        <v>0</v>
      </c>
      <c r="T347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导入新模板'!$K:$K,$C347)</f>
        <v>0</v>
      </c>
      <c r="U347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导入新模板'!$K:$K,$C347)</f>
        <v>0</v>
      </c>
      <c r="V347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导入新模板'!$K:$K,$C347)</f>
        <v>0</v>
      </c>
      <c r="W347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导入新模板'!$K:$K,$C347)</f>
        <v>0</v>
      </c>
      <c r="X347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导入新模板'!$K:$K,$C347)</f>
        <v>0</v>
      </c>
      <c r="Y347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导入新模板'!$K:$K,$C347)</f>
        <v>0</v>
      </c>
      <c r="Z347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导入新模板'!$K:$K,$C347)</f>
        <v>0</v>
      </c>
      <c r="AA347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导入新模板'!$K:$K,$C347)</f>
        <v>0</v>
      </c>
      <c r="AB347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导入新模板'!$K:$K,$C347)</f>
        <v>0</v>
      </c>
      <c r="AC347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导入新模板'!$K:$K,$C347)</f>
        <v>0</v>
      </c>
      <c r="AD347" s="72"/>
      <c r="AE347" s="53">
        <f>SUM(AH347:AS347)</f>
        <v>0</v>
      </c>
      <c r="AF347" s="54"/>
      <c r="AG347" s="55">
        <f>AD347-AE347-AF347</f>
        <v>0</v>
      </c>
      <c r="AH347" s="48">
        <f>SUMIFS('[6]白单流水  导入新模板'!$S:$S,'[6]白单流水  导入新模板'!$C:$C,$A$2,'[6]白单流水  导入新模板'!$AF:$AF,LEFT(LEFT($C$336,6),6),'[6]白单流水  导入新模板'!$AA:$AA,AH$3,'[6]白单流水  导入新模板'!$K:$K,$C347)</f>
        <v>0</v>
      </c>
      <c r="AI347" s="48">
        <f>SUMIFS('[6]白单流水  导入新模板'!$S:$S,'[6]白单流水  导入新模板'!$C:$C,$A$2,'[6]白单流水  导入新模板'!$AF:$AF,LEFT(LEFT($C$336,6),6),'[6]白单流水  导入新模板'!$AA:$AA,AI$3,'[6]白单流水  导入新模板'!$K:$K,$C347)</f>
        <v>0</v>
      </c>
      <c r="AJ347" s="48">
        <f>SUMIFS('[6]白单流水  导入新模板'!$S:$S,'[6]白单流水  导入新模板'!$C:$C,$A$2,'[6]白单流水  导入新模板'!$AF:$AF,LEFT(LEFT($C$336,6),6),'[6]白单流水  导入新模板'!$AA:$AA,AJ$3,'[6]白单流水  导入新模板'!$K:$K,$C347)</f>
        <v>0</v>
      </c>
      <c r="AK347" s="48">
        <f>SUMIFS('[6]白单流水  导入新模板'!$S:$S,'[6]白单流水  导入新模板'!$C:$C,$A$2,'[6]白单流水  导入新模板'!$AF:$AF,LEFT(LEFT($C$336,6),6),'[6]白单流水  导入新模板'!$AA:$AA,AK$3,'[6]白单流水  导入新模板'!$K:$K,$C347)</f>
        <v>0</v>
      </c>
      <c r="AL347" s="48">
        <f>SUMIFS('[6]白单流水  导入新模板'!$S:$S,'[6]白单流水  导入新模板'!$C:$C,$A$2,'[6]白单流水  导入新模板'!$AF:$AF,LEFT(LEFT($C$336,6),6),'[6]白单流水  导入新模板'!$AA:$AA,AL$3,'[6]白单流水  导入新模板'!$K:$K,$C347)</f>
        <v>0</v>
      </c>
      <c r="AM347" s="48">
        <f>SUMIFS('[6]白单流水  导入新模板'!$S:$S,'[6]白单流水  导入新模板'!$C:$C,$A$2,'[6]白单流水  导入新模板'!$AF:$AF,LEFT(LEFT($C$336,6),6),'[6]白单流水  导入新模板'!$AA:$AA,AM$3,'[6]白单流水  导入新模板'!$K:$K,$C347)</f>
        <v>0</v>
      </c>
      <c r="AN347" s="48">
        <f>SUMIFS('[6]白单流水  导入新模板'!$S:$S,'[6]白单流水  导入新模板'!$C:$C,$A$2,'[6]白单流水  导入新模板'!$AF:$AF,LEFT(LEFT($C$336,6),6),'[6]白单流水  导入新模板'!$AA:$AA,AN$3,'[6]白单流水  导入新模板'!$K:$K,$C347)</f>
        <v>0</v>
      </c>
      <c r="AO347" s="48">
        <f>SUMIFS('[6]白单流水  导入新模板'!$S:$S,'[6]白单流水  导入新模板'!$C:$C,$A$2,'[6]白单流水  导入新模板'!$AF:$AF,LEFT(LEFT($C$336,6),6),'[6]白单流水  导入新模板'!$AA:$AA,AO$3,'[6]白单流水  导入新模板'!$K:$K,$C347)</f>
        <v>0</v>
      </c>
      <c r="AP347" s="48">
        <f>SUMIFS('[6]白单流水  导入新模板'!$S:$S,'[6]白单流水  导入新模板'!$C:$C,$A$2,'[6]白单流水  导入新模板'!$AF:$AF,LEFT(LEFT($C$336,6),6),'[6]白单流水  导入新模板'!$AA:$AA,AP$3,'[6]白单流水  导入新模板'!$K:$K,$C347)</f>
        <v>0</v>
      </c>
      <c r="AQ347" s="48">
        <f>SUMIFS('[6]白单流水  导入新模板'!$S:$S,'[6]白单流水  导入新模板'!$C:$C,$A$2,'[6]白单流水  导入新模板'!$AF:$AF,LEFT(LEFT($C$336,6),6),'[6]白单流水  导入新模板'!$AA:$AA,AQ$3,'[6]白单流水  导入新模板'!$K:$K,$C347)</f>
        <v>0</v>
      </c>
      <c r="AR347" s="48">
        <f>SUMIFS('[6]白单流水  导入新模板'!$S:$S,'[6]白单流水  导入新模板'!$C:$C,$A$2,'[6]白单流水  导入新模板'!$AF:$AF,LEFT(LEFT($C$336,6),6),'[6]白单流水  导入新模板'!$AA:$AA,AR$3,'[6]白单流水  导入新模板'!$K:$K,$C347)</f>
        <v>0</v>
      </c>
      <c r="AS347" s="48">
        <f>SUMIFS('[6]白单流水  导入新模板'!$S:$S,'[6]白单流水  导入新模板'!$C:$C,$A$2,'[6]白单流水  导入新模板'!$AF:$AF,LEFT(LEFT($C$336,6),6),'[6]白单流水  导入新模板'!$AA:$AA,AS$3,'[6]白单流水  导入新模板'!$K:$K,$C347)</f>
        <v>0</v>
      </c>
      <c r="AT347" s="64"/>
    </row>
    <row r="348" ht="15.6" spans="1:46">
      <c r="A348" s="41"/>
      <c r="B348" s="62"/>
      <c r="C348" s="65" t="s">
        <v>86</v>
      </c>
      <c r="D348" s="43"/>
      <c r="E348" s="43"/>
      <c r="F348" s="63"/>
      <c r="G348" s="44"/>
      <c r="H348" s="44"/>
      <c r="I348" s="51">
        <f t="array" ref="I348">SUMPRODUCT(('[6]白单流水  导入新模板'!$C:$C=$A$2)*('[6]白单流水  导入新模板'!$AF:$AF=LEFT(LEFT($C$336,6),5))*('[6]白单流水  导入新模板'!$K:$K="代收")*(ISNUMBER(FIND(LEFT($C348,4),'[6]白单流水  导入新模板'!$M:$M,1))),'[6]白单流水  导入新模板'!$S:$S)</f>
        <v>0</v>
      </c>
      <c r="J348" s="44"/>
      <c r="K348" s="43"/>
      <c r="L348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导入新模板'!$K:$K,$C348)</f>
        <v>0</v>
      </c>
      <c r="M348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导入新模板'!$K:$K,$C348)</f>
        <v>0</v>
      </c>
      <c r="N348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导入新模板'!$K:$K,$C348)</f>
        <v>0</v>
      </c>
      <c r="O348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导入新模板'!$K:$K,$C348)</f>
        <v>0</v>
      </c>
      <c r="P348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导入新模板'!$K:$K,$C348)</f>
        <v>0</v>
      </c>
      <c r="Q348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导入新模板'!$K:$K,$C348)</f>
        <v>0</v>
      </c>
      <c r="R348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导入新模板'!$K:$K,$C348)</f>
        <v>0</v>
      </c>
      <c r="S348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导入新模板'!$K:$K,$C348)</f>
        <v>0</v>
      </c>
      <c r="T348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导入新模板'!$K:$K,$C348)</f>
        <v>0</v>
      </c>
      <c r="U348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导入新模板'!$K:$K,$C348)</f>
        <v>0</v>
      </c>
      <c r="V348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导入新模板'!$K:$K,$C348)</f>
        <v>0</v>
      </c>
      <c r="W348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导入新模板'!$K:$K,$C348)</f>
        <v>0</v>
      </c>
      <c r="X348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导入新模板'!$K:$K,$C348)</f>
        <v>51505.66</v>
      </c>
      <c r="Y348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导入新模板'!$K:$K,$C348)</f>
        <v>0</v>
      </c>
      <c r="Z348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导入新模板'!$K:$K,$C348)</f>
        <v>0</v>
      </c>
      <c r="AA348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导入新模板'!$K:$K,$C348)</f>
        <v>0</v>
      </c>
      <c r="AB348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导入新模板'!$K:$K,$C348)</f>
        <v>0</v>
      </c>
      <c r="AC348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导入新模板'!$K:$K,$C348)</f>
        <v>0</v>
      </c>
      <c r="AD348" s="72"/>
      <c r="AE348" s="53">
        <f>SUM(AH348:AS348)</f>
        <v>0</v>
      </c>
      <c r="AF348" s="54"/>
      <c r="AG348" s="55">
        <f>AD348-AE348-AF348</f>
        <v>0</v>
      </c>
      <c r="AH348" s="48">
        <f>SUMIFS('[6]白单流水  导入新模板'!$S:$S,'[6]白单流水  导入新模板'!$C:$C,$A$2,'[6]白单流水  导入新模板'!$AF:$AF,LEFT(LEFT($C$336,6),6),'[6]白单流水  导入新模板'!$AA:$AA,AH$3,'[6]白单流水  导入新模板'!$K:$K,$C348)</f>
        <v>0</v>
      </c>
      <c r="AI348" s="48">
        <f>SUMIFS('[6]白单流水  导入新模板'!$S:$S,'[6]白单流水  导入新模板'!$C:$C,$A$2,'[6]白单流水  导入新模板'!$AF:$AF,LEFT(LEFT($C$336,6),6),'[6]白单流水  导入新模板'!$AA:$AA,AI$3,'[6]白单流水  导入新模板'!$K:$K,$C348)</f>
        <v>0</v>
      </c>
      <c r="AJ348" s="48">
        <f>SUMIFS('[6]白单流水  导入新模板'!$S:$S,'[6]白单流水  导入新模板'!$C:$C,$A$2,'[6]白单流水  导入新模板'!$AF:$AF,LEFT(LEFT($C$336,6),6),'[6]白单流水  导入新模板'!$AA:$AA,AJ$3,'[6]白单流水  导入新模板'!$K:$K,$C348)</f>
        <v>0</v>
      </c>
      <c r="AK348" s="48">
        <f>SUMIFS('[6]白单流水  导入新模板'!$S:$S,'[6]白单流水  导入新模板'!$C:$C,$A$2,'[6]白单流水  导入新模板'!$AF:$AF,LEFT(LEFT($C$336,6),6),'[6]白单流水  导入新模板'!$AA:$AA,AK$3,'[6]白单流水  导入新模板'!$K:$K,$C348)</f>
        <v>0</v>
      </c>
      <c r="AL348" s="48">
        <f>SUMIFS('[6]白单流水  导入新模板'!$S:$S,'[6]白单流水  导入新模板'!$C:$C,$A$2,'[6]白单流水  导入新模板'!$AF:$AF,LEFT(LEFT($C$336,6),6),'[6]白单流水  导入新模板'!$AA:$AA,AL$3,'[6]白单流水  导入新模板'!$K:$K,$C348)</f>
        <v>0</v>
      </c>
      <c r="AM348" s="48">
        <f>SUMIFS('[6]白单流水  导入新模板'!$S:$S,'[6]白单流水  导入新模板'!$C:$C,$A$2,'[6]白单流水  导入新模板'!$AF:$AF,LEFT(LEFT($C$336,6),6),'[6]白单流水  导入新模板'!$AA:$AA,AM$3,'[6]白单流水  导入新模板'!$K:$K,$C348)</f>
        <v>0</v>
      </c>
      <c r="AN348" s="48">
        <f>SUMIFS('[6]白单流水  导入新模板'!$S:$S,'[6]白单流水  导入新模板'!$C:$C,$A$2,'[6]白单流水  导入新模板'!$AF:$AF,LEFT(LEFT($C$336,6),6),'[6]白单流水  导入新模板'!$AA:$AA,AN$3,'[6]白单流水  导入新模板'!$K:$K,$C348)</f>
        <v>0</v>
      </c>
      <c r="AO348" s="48">
        <f>SUMIFS('[6]白单流水  导入新模板'!$S:$S,'[6]白单流水  导入新模板'!$C:$C,$A$2,'[6]白单流水  导入新模板'!$AF:$AF,LEFT(LEFT($C$336,6),6),'[6]白单流水  导入新模板'!$AA:$AA,AO$3,'[6]白单流水  导入新模板'!$K:$K,$C348)</f>
        <v>0</v>
      </c>
      <c r="AP348" s="48">
        <f>SUMIFS('[6]白单流水  导入新模板'!$S:$S,'[6]白单流水  导入新模板'!$C:$C,$A$2,'[6]白单流水  导入新模板'!$AF:$AF,LEFT(LEFT($C$336,6),6),'[6]白单流水  导入新模板'!$AA:$AA,AP$3,'[6]白单流水  导入新模板'!$K:$K,$C348)</f>
        <v>0</v>
      </c>
      <c r="AQ348" s="48">
        <f>SUMIFS('[6]白单流水  导入新模板'!$S:$S,'[6]白单流水  导入新模板'!$C:$C,$A$2,'[6]白单流水  导入新模板'!$AF:$AF,LEFT(LEFT($C$336,6),6),'[6]白单流水  导入新模板'!$AA:$AA,AQ$3,'[6]白单流水  导入新模板'!$K:$K,$C348)</f>
        <v>0</v>
      </c>
      <c r="AR348" s="48">
        <f>SUMIFS('[6]白单流水  导入新模板'!$S:$S,'[6]白单流水  导入新模板'!$C:$C,$A$2,'[6]白单流水  导入新模板'!$AF:$AF,LEFT(LEFT($C$336,6),6),'[6]白单流水  导入新模板'!$AA:$AA,AR$3,'[6]白单流水  导入新模板'!$K:$K,$C348)</f>
        <v>0</v>
      </c>
      <c r="AS348" s="48">
        <f>SUMIFS('[6]白单流水  导入新模板'!$S:$S,'[6]白单流水  导入新模板'!$C:$C,$A$2,'[6]白单流水  导入新模板'!$AF:$AF,LEFT(LEFT($C$336,6),6),'[6]白单流水  导入新模板'!$AA:$AA,AS$3,'[6]白单流水  导入新模板'!$K:$K,$C348)</f>
        <v>0</v>
      </c>
      <c r="AT348" s="64"/>
    </row>
    <row r="349" ht="15.6" spans="1:46">
      <c r="A349" s="73"/>
      <c r="B349" s="62"/>
      <c r="C349" s="65" t="s">
        <v>70</v>
      </c>
      <c r="D349" s="66"/>
      <c r="E349" s="66"/>
      <c r="F349" s="67"/>
      <c r="G349" s="68"/>
      <c r="H349" s="68"/>
      <c r="I349" s="51">
        <f t="array" ref="I349">SUMPRODUCT(('[6]白单流水  导入新模板'!$C:$C=$A$2)*('[6]白单流水  导入新模板'!$AF:$AF=LEFT(LEFT($C$336,6),5))*('[6]白单流水  导入新模板'!$K:$K="代收")*(ISNUMBER(FIND(LEFT($C349,4),'[6]白单流水  导入新模板'!$M:$M,1))),'[6]白单流水  导入新模板'!$S:$S)</f>
        <v>0</v>
      </c>
      <c r="J349" s="68"/>
      <c r="K349" s="66"/>
      <c r="L349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导入新模板'!$K:$K,$C349)</f>
        <v>0</v>
      </c>
      <c r="M349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导入新模板'!$K:$K,$C349)</f>
        <v>0</v>
      </c>
      <c r="N349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导入新模板'!$K:$K,$C349)</f>
        <v>0</v>
      </c>
      <c r="O349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导入新模板'!$K:$K,$C349)</f>
        <v>0</v>
      </c>
      <c r="P349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导入新模板'!$K:$K,$C349)</f>
        <v>0</v>
      </c>
      <c r="Q349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导入新模板'!$K:$K,$C349)</f>
        <v>0</v>
      </c>
      <c r="R349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导入新模板'!$K:$K,$C349)</f>
        <v>0</v>
      </c>
      <c r="S349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导入新模板'!$K:$K,$C349)</f>
        <v>0</v>
      </c>
      <c r="T349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导入新模板'!$K:$K,$C349)</f>
        <v>0</v>
      </c>
      <c r="U349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导入新模板'!$K:$K,$C349)</f>
        <v>0</v>
      </c>
      <c r="V349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导入新模板'!$K:$K,$C349)</f>
        <v>0</v>
      </c>
      <c r="W349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导入新模板'!$K:$K,$C349)</f>
        <v>0</v>
      </c>
      <c r="X349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导入新模板'!$K:$K,$C349)</f>
        <v>734097.81</v>
      </c>
      <c r="Y349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导入新模板'!$K:$K,$C349)</f>
        <v>144327.68</v>
      </c>
      <c r="Z349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导入新模板'!$K:$K,$C349)</f>
        <v>0</v>
      </c>
      <c r="AA349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导入新模板'!$K:$K,$C349)</f>
        <v>0</v>
      </c>
      <c r="AB349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导入新模板'!$K:$K,$C349)</f>
        <v>0</v>
      </c>
      <c r="AC349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导入新模板'!$K:$K,$C349)</f>
        <v>0</v>
      </c>
      <c r="AD349" s="74"/>
      <c r="AE349" s="53">
        <f>SUM(AH349:AS349)</f>
        <v>0</v>
      </c>
      <c r="AF349" s="54"/>
      <c r="AG349" s="55">
        <f>AD349-AE349-AF349</f>
        <v>0</v>
      </c>
      <c r="AH349" s="48">
        <f>SUMIFS('[6]白单流水  导入新模板'!$S:$S,'[6]白单流水  导入新模板'!$C:$C,$A$2,'[6]白单流水  导入新模板'!$AF:$AF,LEFT(LEFT($C$336,6),6),'[6]白单流水  导入新模板'!$AA:$AA,AH$3,'[6]白单流水  导入新模板'!$K:$K,$C349)</f>
        <v>0</v>
      </c>
      <c r="AI349" s="48">
        <f>SUMIFS('[6]白单流水  导入新模板'!$S:$S,'[6]白单流水  导入新模板'!$C:$C,$A$2,'[6]白单流水  导入新模板'!$AF:$AF,LEFT(LEFT($C$336,6),6),'[6]白单流水  导入新模板'!$AA:$AA,AI$3,'[6]白单流水  导入新模板'!$K:$K,$C349)</f>
        <v>0</v>
      </c>
      <c r="AJ349" s="48">
        <f>SUMIFS('[6]白单流水  导入新模板'!$S:$S,'[6]白单流水  导入新模板'!$C:$C,$A$2,'[6]白单流水  导入新模板'!$AF:$AF,LEFT(LEFT($C$336,6),6),'[6]白单流水  导入新模板'!$AA:$AA,AJ$3,'[6]白单流水  导入新模板'!$K:$K,$C349)</f>
        <v>0</v>
      </c>
      <c r="AK349" s="48">
        <f>SUMIFS('[6]白单流水  导入新模板'!$S:$S,'[6]白单流水  导入新模板'!$C:$C,$A$2,'[6]白单流水  导入新模板'!$AF:$AF,LEFT(LEFT($C$336,6),6),'[6]白单流水  导入新模板'!$AA:$AA,AK$3,'[6]白单流水  导入新模板'!$K:$K,$C349)</f>
        <v>0</v>
      </c>
      <c r="AL349" s="48">
        <f>SUMIFS('[6]白单流水  导入新模板'!$S:$S,'[6]白单流水  导入新模板'!$C:$C,$A$2,'[6]白单流水  导入新模板'!$AF:$AF,LEFT(LEFT($C$336,6),6),'[6]白单流水  导入新模板'!$AA:$AA,AL$3,'[6]白单流水  导入新模板'!$K:$K,$C349)</f>
        <v>0</v>
      </c>
      <c r="AM349" s="48">
        <f>SUMIFS('[6]白单流水  导入新模板'!$S:$S,'[6]白单流水  导入新模板'!$C:$C,$A$2,'[6]白单流水  导入新模板'!$AF:$AF,LEFT(LEFT($C$336,6),6),'[6]白单流水  导入新模板'!$AA:$AA,AM$3,'[6]白单流水  导入新模板'!$K:$K,$C349)</f>
        <v>0</v>
      </c>
      <c r="AN349" s="48">
        <f>SUMIFS('[6]白单流水  导入新模板'!$S:$S,'[6]白单流水  导入新模板'!$C:$C,$A$2,'[6]白单流水  导入新模板'!$AF:$AF,LEFT(LEFT($C$336,6),6),'[6]白单流水  导入新模板'!$AA:$AA,AN$3,'[6]白单流水  导入新模板'!$K:$K,$C349)</f>
        <v>0</v>
      </c>
      <c r="AO349" s="48">
        <f>SUMIFS('[6]白单流水  导入新模板'!$S:$S,'[6]白单流水  导入新模板'!$C:$C,$A$2,'[6]白单流水  导入新模板'!$AF:$AF,LEFT(LEFT($C$336,6),6),'[6]白单流水  导入新模板'!$AA:$AA,AO$3,'[6]白单流水  导入新模板'!$K:$K,$C349)</f>
        <v>0</v>
      </c>
      <c r="AP349" s="48">
        <f>SUMIFS('[6]白单流水  导入新模板'!$S:$S,'[6]白单流水  导入新模板'!$C:$C,$A$2,'[6]白单流水  导入新模板'!$AF:$AF,LEFT(LEFT($C$336,6),6),'[6]白单流水  导入新模板'!$AA:$AA,AP$3,'[6]白单流水  导入新模板'!$K:$K,$C349)</f>
        <v>0</v>
      </c>
      <c r="AQ349" s="48">
        <f>SUMIFS('[6]白单流水  导入新模板'!$S:$S,'[6]白单流水  导入新模板'!$C:$C,$A$2,'[6]白单流水  导入新模板'!$AF:$AF,LEFT(LEFT($C$336,6),6),'[6]白单流水  导入新模板'!$AA:$AA,AQ$3,'[6]白单流水  导入新模板'!$K:$K,$C349)</f>
        <v>0</v>
      </c>
      <c r="AR349" s="48">
        <f>SUMIFS('[6]白单流水  导入新模板'!$S:$S,'[6]白单流水  导入新模板'!$C:$C,$A$2,'[6]白单流水  导入新模板'!$AF:$AF,LEFT(LEFT($C$336,6),6),'[6]白单流水  导入新模板'!$AA:$AA,AR$3,'[6]白单流水  导入新模板'!$K:$K,$C349)</f>
        <v>0</v>
      </c>
      <c r="AS349" s="48">
        <f>SUMIFS('[6]白单流水  导入新模板'!$S:$S,'[6]白单流水  导入新模板'!$C:$C,$A$2,'[6]白单流水  导入新模板'!$AF:$AF,LEFT(LEFT($C$336,6),6),'[6]白单流水  导入新模板'!$AA:$AA,AS$3,'[6]白单流水  导入新模板'!$K:$K,$C349)</f>
        <v>0</v>
      </c>
      <c r="AT349" s="69"/>
    </row>
    <row r="350" ht="15.6" spans="1:46">
      <c r="A350" s="70"/>
      <c r="B350" s="62"/>
      <c r="C350" s="65" t="s">
        <v>71</v>
      </c>
      <c r="D350" s="66"/>
      <c r="E350" s="66"/>
      <c r="F350" s="67"/>
      <c r="G350" s="68"/>
      <c r="H350" s="68"/>
      <c r="I350" s="51">
        <f t="array" ref="I350">SUMPRODUCT(('[6]白单流水  导入新模板'!$C:$C=$A$2)*('[6]白单流水  导入新模板'!$AF:$AF=LEFT(LEFT($C$336,6),5))*('[6]白单流水  导入新模板'!$K:$K="代收")*(ISNUMBER(FIND(LEFT($C350,4),'[6]白单流水  导入新模板'!$M:$M,1))),'[6]白单流水  导入新模板'!$S:$S)</f>
        <v>0</v>
      </c>
      <c r="J350" s="68"/>
      <c r="K350" s="66"/>
      <c r="L350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导入新模板'!$K:$K,$C350)</f>
        <v>0</v>
      </c>
      <c r="M350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导入新模板'!$K:$K,$C350)</f>
        <v>0</v>
      </c>
      <c r="N350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导入新模板'!$K:$K,$C350)</f>
        <v>0</v>
      </c>
      <c r="O350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导入新模板'!$K:$K,$C350)</f>
        <v>0</v>
      </c>
      <c r="P350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导入新模板'!$K:$K,$C350)</f>
        <v>0</v>
      </c>
      <c r="Q350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导入新模板'!$K:$K,$C350)</f>
        <v>0</v>
      </c>
      <c r="R350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导入新模板'!$K:$K,$C350)</f>
        <v>0</v>
      </c>
      <c r="S350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导入新模板'!$K:$K,$C350)</f>
        <v>0</v>
      </c>
      <c r="T350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导入新模板'!$K:$K,$C350)</f>
        <v>0</v>
      </c>
      <c r="U350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导入新模板'!$K:$K,$C350)</f>
        <v>0</v>
      </c>
      <c r="V350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导入新模板'!$K:$K,$C350)</f>
        <v>0</v>
      </c>
      <c r="W350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导入新模板'!$K:$K,$C350)</f>
        <v>0</v>
      </c>
      <c r="X350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导入新模板'!$K:$K,$C350)</f>
        <v>0</v>
      </c>
      <c r="Y350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导入新模板'!$K:$K,$C350)</f>
        <v>582707.97</v>
      </c>
      <c r="Z350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导入新模板'!$K:$K,$C350)</f>
        <v>273647.85</v>
      </c>
      <c r="AA350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导入新模板'!$K:$K,$C350)</f>
        <v>0</v>
      </c>
      <c r="AB350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导入新模板'!$K:$K,$C350)</f>
        <v>0</v>
      </c>
      <c r="AC350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导入新模板'!$K:$K,$C350)</f>
        <v>0</v>
      </c>
      <c r="AD350" s="74"/>
      <c r="AE350" s="53">
        <f>SUM(AH350:AS350)</f>
        <v>0</v>
      </c>
      <c r="AF350" s="54"/>
      <c r="AG350" s="55">
        <f>AD350-AE350-AF350</f>
        <v>0</v>
      </c>
      <c r="AH350" s="48">
        <f>SUMIFS('[6]白单流水  导入新模板'!$S:$S,'[6]白单流水  导入新模板'!$C:$C,$A$2,'[6]白单流水  导入新模板'!$AF:$AF,LEFT(LEFT($C$336,6),6),'[6]白单流水  导入新模板'!$AA:$AA,AH$3,'[6]白单流水  导入新模板'!$K:$K,$C350)</f>
        <v>0</v>
      </c>
      <c r="AI350" s="48">
        <f>SUMIFS('[6]白单流水  导入新模板'!$S:$S,'[6]白单流水  导入新模板'!$C:$C,$A$2,'[6]白单流水  导入新模板'!$AF:$AF,LEFT(LEFT($C$336,6),6),'[6]白单流水  导入新模板'!$AA:$AA,AI$3,'[6]白单流水  导入新模板'!$K:$K,$C350)</f>
        <v>0</v>
      </c>
      <c r="AJ350" s="48">
        <f>SUMIFS('[6]白单流水  导入新模板'!$S:$S,'[6]白单流水  导入新模板'!$C:$C,$A$2,'[6]白单流水  导入新模板'!$AF:$AF,LEFT(LEFT($C$336,6),6),'[6]白单流水  导入新模板'!$AA:$AA,AJ$3,'[6]白单流水  导入新模板'!$K:$K,$C350)</f>
        <v>0</v>
      </c>
      <c r="AK350" s="48">
        <f>SUMIFS('[6]白单流水  导入新模板'!$S:$S,'[6]白单流水  导入新模板'!$C:$C,$A$2,'[6]白单流水  导入新模板'!$AF:$AF,LEFT(LEFT($C$336,6),6),'[6]白单流水  导入新模板'!$AA:$AA,AK$3,'[6]白单流水  导入新模板'!$K:$K,$C350)</f>
        <v>0</v>
      </c>
      <c r="AL350" s="48">
        <f>SUMIFS('[6]白单流水  导入新模板'!$S:$S,'[6]白单流水  导入新模板'!$C:$C,$A$2,'[6]白单流水  导入新模板'!$AF:$AF,LEFT(LEFT($C$336,6),6),'[6]白单流水  导入新模板'!$AA:$AA,AL$3,'[6]白单流水  导入新模板'!$K:$K,$C350)</f>
        <v>0</v>
      </c>
      <c r="AM350" s="48">
        <f>SUMIFS('[6]白单流水  导入新模板'!$S:$S,'[6]白单流水  导入新模板'!$C:$C,$A$2,'[6]白单流水  导入新模板'!$AF:$AF,LEFT(LEFT($C$336,6),6),'[6]白单流水  导入新模板'!$AA:$AA,AM$3,'[6]白单流水  导入新模板'!$K:$K,$C350)</f>
        <v>0</v>
      </c>
      <c r="AN350" s="48">
        <f>SUMIFS('[6]白单流水  导入新模板'!$S:$S,'[6]白单流水  导入新模板'!$C:$C,$A$2,'[6]白单流水  导入新模板'!$AF:$AF,LEFT(LEFT($C$336,6),6),'[6]白单流水  导入新模板'!$AA:$AA,AN$3,'[6]白单流水  导入新模板'!$K:$K,$C350)</f>
        <v>0</v>
      </c>
      <c r="AO350" s="48">
        <f>SUMIFS('[6]白单流水  导入新模板'!$S:$S,'[6]白单流水  导入新模板'!$C:$C,$A$2,'[6]白单流水  导入新模板'!$AF:$AF,LEFT(LEFT($C$336,6),6),'[6]白单流水  导入新模板'!$AA:$AA,AO$3,'[6]白单流水  导入新模板'!$K:$K,$C350)</f>
        <v>0</v>
      </c>
      <c r="AP350" s="48">
        <f>SUMIFS('[6]白单流水  导入新模板'!$S:$S,'[6]白单流水  导入新模板'!$C:$C,$A$2,'[6]白单流水  导入新模板'!$AF:$AF,LEFT(LEFT($C$336,6),6),'[6]白单流水  导入新模板'!$AA:$AA,AP$3,'[6]白单流水  导入新模板'!$K:$K,$C350)</f>
        <v>0</v>
      </c>
      <c r="AQ350" s="48">
        <f>SUMIFS('[6]白单流水  导入新模板'!$S:$S,'[6]白单流水  导入新模板'!$C:$C,$A$2,'[6]白单流水  导入新模板'!$AF:$AF,LEFT(LEFT($C$336,6),6),'[6]白单流水  导入新模板'!$AA:$AA,AQ$3,'[6]白单流水  导入新模板'!$K:$K,$C350)</f>
        <v>0</v>
      </c>
      <c r="AR350" s="48">
        <f>SUMIFS('[6]白单流水  导入新模板'!$S:$S,'[6]白单流水  导入新模板'!$C:$C,$A$2,'[6]白单流水  导入新模板'!$AF:$AF,LEFT(LEFT($C$336,6),6),'[6]白单流水  导入新模板'!$AA:$AA,AR$3,'[6]白单流水  导入新模板'!$K:$K,$C350)</f>
        <v>0</v>
      </c>
      <c r="AS350" s="48">
        <f>SUMIFS('[6]白单流水  导入新模板'!$S:$S,'[6]白单流水  导入新模板'!$C:$C,$A$2,'[6]白单流水  导入新模板'!$AF:$AF,LEFT(LEFT($C$336,6),6),'[6]白单流水  导入新模板'!$AA:$AA,AS$3,'[6]白单流水  导入新模板'!$K:$K,$C350)</f>
        <v>0</v>
      </c>
      <c r="AT350" s="69"/>
    </row>
    <row r="351" ht="15.6" spans="1:46">
      <c r="A351" s="70"/>
      <c r="B351" s="62"/>
      <c r="C351" s="65" t="s">
        <v>72</v>
      </c>
      <c r="D351" s="52"/>
      <c r="E351" s="52"/>
      <c r="F351" s="59"/>
      <c r="G351" s="60"/>
      <c r="H351" s="60"/>
      <c r="I351" s="51">
        <f t="array" ref="I351">SUMPRODUCT(('[6]白单流水  导入新模板'!$C:$C=$A$2)*('[6]白单流水  导入新模板'!$AF:$AF=LEFT(LEFT($C$336,6),5))*('[6]白单流水  导入新模板'!$K:$K="代收")*(ISNUMBER(FIND(LEFT($C351,4),'[6]白单流水  导入新模板'!$M:$M,1))),'[6]白单流水  导入新模板'!$S:$S)</f>
        <v>0</v>
      </c>
      <c r="J351" s="60"/>
      <c r="K351" s="52"/>
      <c r="L351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导入新模板'!$K:$K,$C351)</f>
        <v>0</v>
      </c>
      <c r="M351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导入新模板'!$K:$K,$C351)</f>
        <v>0</v>
      </c>
      <c r="N351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导入新模板'!$K:$K,$C351)</f>
        <v>0</v>
      </c>
      <c r="O351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导入新模板'!$K:$K,$C351)</f>
        <v>0</v>
      </c>
      <c r="P351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导入新模板'!$K:$K,$C351)</f>
        <v>0</v>
      </c>
      <c r="Q351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导入新模板'!$K:$K,$C351)</f>
        <v>0</v>
      </c>
      <c r="R351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导入新模板'!$K:$K,$C351)</f>
        <v>0</v>
      </c>
      <c r="S351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导入新模板'!$K:$K,$C351)</f>
        <v>0</v>
      </c>
      <c r="T351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导入新模板'!$K:$K,$C351)</f>
        <v>0</v>
      </c>
      <c r="U351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导入新模板'!$K:$K,$C351)</f>
        <v>0</v>
      </c>
      <c r="V351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导入新模板'!$K:$K,$C351)</f>
        <v>0</v>
      </c>
      <c r="W351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导入新模板'!$K:$K,$C351)</f>
        <v>0</v>
      </c>
      <c r="X351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导入新模板'!$K:$K,$C351)</f>
        <v>0</v>
      </c>
      <c r="Y351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导入新模板'!$K:$K,$C351)</f>
        <v>0</v>
      </c>
      <c r="Z351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导入新模板'!$K:$K,$C351)</f>
        <v>1182271.41</v>
      </c>
      <c r="AA351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导入新模板'!$K:$K,$C351)</f>
        <v>156643.56</v>
      </c>
      <c r="AB351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导入新模板'!$K:$K,$C351)</f>
        <v>0</v>
      </c>
      <c r="AC351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导入新模板'!$K:$K,$C351)</f>
        <v>0</v>
      </c>
      <c r="AD351" s="52"/>
      <c r="AE351" s="53">
        <f>SUM(AH351:AS351)</f>
        <v>0</v>
      </c>
      <c r="AF351" s="54"/>
      <c r="AG351" s="55">
        <f>AD351-AE351-AF351</f>
        <v>0</v>
      </c>
      <c r="AH351" s="48">
        <f>SUMIFS('[6]白单流水  导入新模板'!$S:$S,'[6]白单流水  导入新模板'!$C:$C,$A$2,'[6]白单流水  导入新模板'!$AF:$AF,LEFT(LEFT($C$336,6),6),'[6]白单流水  导入新模板'!$AA:$AA,AH$3,'[6]白单流水  导入新模板'!$K:$K,$C351)</f>
        <v>0</v>
      </c>
      <c r="AI351" s="48">
        <f>SUMIFS('[6]白单流水  导入新模板'!$S:$S,'[6]白单流水  导入新模板'!$C:$C,$A$2,'[6]白单流水  导入新模板'!$AF:$AF,LEFT(LEFT($C$336,6),6),'[6]白单流水  导入新模板'!$AA:$AA,AI$3,'[6]白单流水  导入新模板'!$K:$K,$C351)</f>
        <v>0</v>
      </c>
      <c r="AJ351" s="48">
        <f>SUMIFS('[6]白单流水  导入新模板'!$S:$S,'[6]白单流水  导入新模板'!$C:$C,$A$2,'[6]白单流水  导入新模板'!$AF:$AF,LEFT(LEFT($C$336,6),6),'[6]白单流水  导入新模板'!$AA:$AA,AJ$3,'[6]白单流水  导入新模板'!$K:$K,$C351)</f>
        <v>0</v>
      </c>
      <c r="AK351" s="48">
        <f>SUMIFS('[6]白单流水  导入新模板'!$S:$S,'[6]白单流水  导入新模板'!$C:$C,$A$2,'[6]白单流水  导入新模板'!$AF:$AF,LEFT(LEFT($C$336,6),6),'[6]白单流水  导入新模板'!$AA:$AA,AK$3,'[6]白单流水  导入新模板'!$K:$K,$C351)</f>
        <v>0</v>
      </c>
      <c r="AL351" s="48">
        <f>SUMIFS('[6]白单流水  导入新模板'!$S:$S,'[6]白单流水  导入新模板'!$C:$C,$A$2,'[6]白单流水  导入新模板'!$AF:$AF,LEFT(LEFT($C$336,6),6),'[6]白单流水  导入新模板'!$AA:$AA,AL$3,'[6]白单流水  导入新模板'!$K:$K,$C351)</f>
        <v>0</v>
      </c>
      <c r="AM351" s="48">
        <f>SUMIFS('[6]白单流水  导入新模板'!$S:$S,'[6]白单流水  导入新模板'!$C:$C,$A$2,'[6]白单流水  导入新模板'!$AF:$AF,LEFT(LEFT($C$336,6),6),'[6]白单流水  导入新模板'!$AA:$AA,AM$3,'[6]白单流水  导入新模板'!$K:$K,$C351)</f>
        <v>0</v>
      </c>
      <c r="AN351" s="48">
        <f>SUMIFS('[6]白单流水  导入新模板'!$S:$S,'[6]白单流水  导入新模板'!$C:$C,$A$2,'[6]白单流水  导入新模板'!$AF:$AF,LEFT(LEFT($C$336,6),6),'[6]白单流水  导入新模板'!$AA:$AA,AN$3,'[6]白单流水  导入新模板'!$K:$K,$C351)</f>
        <v>0</v>
      </c>
      <c r="AO351" s="48">
        <f>SUMIFS('[6]白单流水  导入新模板'!$S:$S,'[6]白单流水  导入新模板'!$C:$C,$A$2,'[6]白单流水  导入新模板'!$AF:$AF,LEFT(LEFT($C$336,6),6),'[6]白单流水  导入新模板'!$AA:$AA,AO$3,'[6]白单流水  导入新模板'!$K:$K,$C351)</f>
        <v>0</v>
      </c>
      <c r="AP351" s="48">
        <f>SUMIFS('[6]白单流水  导入新模板'!$S:$S,'[6]白单流水  导入新模板'!$C:$C,$A$2,'[6]白单流水  导入新模板'!$AF:$AF,LEFT(LEFT($C$336,6),6),'[6]白单流水  导入新模板'!$AA:$AA,AP$3,'[6]白单流水  导入新模板'!$K:$K,$C351)</f>
        <v>0</v>
      </c>
      <c r="AQ351" s="48">
        <f>SUMIFS('[6]白单流水  导入新模板'!$S:$S,'[6]白单流水  导入新模板'!$C:$C,$A$2,'[6]白单流水  导入新模板'!$AF:$AF,LEFT(LEFT($C$336,6),6),'[6]白单流水  导入新模板'!$AA:$AA,AQ$3,'[6]白单流水  导入新模板'!$K:$K,$C351)</f>
        <v>0</v>
      </c>
      <c r="AR351" s="48">
        <f>SUMIFS('[6]白单流水  导入新模板'!$S:$S,'[6]白单流水  导入新模板'!$C:$C,$A$2,'[6]白单流水  导入新模板'!$AF:$AF,LEFT(LEFT($C$336,6),6),'[6]白单流水  导入新模板'!$AA:$AA,AR$3,'[6]白单流水  导入新模板'!$K:$K,$C351)</f>
        <v>0</v>
      </c>
      <c r="AS351" s="48">
        <f>SUMIFS('[6]白单流水  导入新模板'!$S:$S,'[6]白单流水  导入新模板'!$C:$C,$A$2,'[6]白单流水  导入新模板'!$AF:$AF,LEFT(LEFT($C$336,6),6),'[6]白单流水  导入新模板'!$AA:$AA,AS$3,'[6]白单流水  导入新模板'!$K:$K,$C351)</f>
        <v>0</v>
      </c>
      <c r="AT351" s="56"/>
    </row>
    <row r="352" ht="15.6" spans="1:46">
      <c r="A352" s="70"/>
      <c r="B352" s="62"/>
      <c r="C352" s="65" t="s">
        <v>73</v>
      </c>
      <c r="D352" s="66"/>
      <c r="E352" s="66"/>
      <c r="F352" s="67"/>
      <c r="G352" s="68"/>
      <c r="H352" s="68"/>
      <c r="I352" s="51">
        <f t="array" ref="I352">SUMPRODUCT(('[6]白单流水  导入新模板'!$C:$C=$A$2)*('[6]白单流水  导入新模板'!$AF:$AF=LEFT(LEFT($C$336,6),5))*('[6]白单流水  导入新模板'!$K:$K="代收")*(ISNUMBER(FIND(LEFT($C352,4),'[6]白单流水  导入新模板'!$M:$M,1))),'[6]白单流水  导入新模板'!$S:$S)</f>
        <v>0</v>
      </c>
      <c r="J352" s="68"/>
      <c r="K352" s="66"/>
      <c r="L352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导入新模板'!$K:$K,$C352)</f>
        <v>0</v>
      </c>
      <c r="M352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导入新模板'!$K:$K,$C352)</f>
        <v>0</v>
      </c>
      <c r="N352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导入新模板'!$K:$K,$C352)</f>
        <v>0</v>
      </c>
      <c r="O352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导入新模板'!$K:$K,$C352)</f>
        <v>0</v>
      </c>
      <c r="P352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导入新模板'!$K:$K,$C352)</f>
        <v>0</v>
      </c>
      <c r="Q352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导入新模板'!$K:$K,$C352)</f>
        <v>0</v>
      </c>
      <c r="R352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导入新模板'!$K:$K,$C352)</f>
        <v>0</v>
      </c>
      <c r="S352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导入新模板'!$K:$K,$C352)</f>
        <v>0</v>
      </c>
      <c r="T352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导入新模板'!$K:$K,$C352)</f>
        <v>0</v>
      </c>
      <c r="U352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导入新模板'!$K:$K,$C352)</f>
        <v>0</v>
      </c>
      <c r="V352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导入新模板'!$K:$K,$C352)</f>
        <v>0</v>
      </c>
      <c r="W352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导入新模板'!$K:$K,$C352)</f>
        <v>0</v>
      </c>
      <c r="X352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导入新模板'!$K:$K,$C352)</f>
        <v>0</v>
      </c>
      <c r="Y352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导入新模板'!$K:$K,$C352)</f>
        <v>0</v>
      </c>
      <c r="Z352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导入新模板'!$K:$K,$C352)</f>
        <v>0</v>
      </c>
      <c r="AA352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导入新模板'!$K:$K,$C352)</f>
        <v>861098.94</v>
      </c>
      <c r="AB352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导入新模板'!$K:$K,$C352)</f>
        <v>211136.74</v>
      </c>
      <c r="AC352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导入新模板'!$K:$K,$C352)</f>
        <v>0</v>
      </c>
      <c r="AD352" s="74"/>
      <c r="AE352" s="53">
        <f>SUM(AH352:AS352)</f>
        <v>0</v>
      </c>
      <c r="AF352" s="54"/>
      <c r="AG352" s="55">
        <f>AD352-AE352-AF352</f>
        <v>0</v>
      </c>
      <c r="AH352" s="48">
        <f>SUMIFS('[6]白单流水  导入新模板'!$S:$S,'[6]白单流水  导入新模板'!$C:$C,$A$2,'[6]白单流水  导入新模板'!$AF:$AF,LEFT(LEFT($C$336,6),6),'[6]白单流水  导入新模板'!$AA:$AA,AH$3,'[6]白单流水  导入新模板'!$K:$K,$C352)</f>
        <v>0</v>
      </c>
      <c r="AI352" s="48">
        <f>SUMIFS('[6]白单流水  导入新模板'!$S:$S,'[6]白单流水  导入新模板'!$C:$C,$A$2,'[6]白单流水  导入新模板'!$AF:$AF,LEFT(LEFT($C$336,6),6),'[6]白单流水  导入新模板'!$AA:$AA,AI$3,'[6]白单流水  导入新模板'!$K:$K,$C352)</f>
        <v>0</v>
      </c>
      <c r="AJ352" s="48">
        <f>SUMIFS('[6]白单流水  导入新模板'!$S:$S,'[6]白单流水  导入新模板'!$C:$C,$A$2,'[6]白单流水  导入新模板'!$AF:$AF,LEFT(LEFT($C$336,6),6),'[6]白单流水  导入新模板'!$AA:$AA,AJ$3,'[6]白单流水  导入新模板'!$K:$K,$C352)</f>
        <v>0</v>
      </c>
      <c r="AK352" s="48">
        <f>SUMIFS('[6]白单流水  导入新模板'!$S:$S,'[6]白单流水  导入新模板'!$C:$C,$A$2,'[6]白单流水  导入新模板'!$AF:$AF,LEFT(LEFT($C$336,6),6),'[6]白单流水  导入新模板'!$AA:$AA,AK$3,'[6]白单流水  导入新模板'!$K:$K,$C352)</f>
        <v>0</v>
      </c>
      <c r="AL352" s="48">
        <f>SUMIFS('[6]白单流水  导入新模板'!$S:$S,'[6]白单流水  导入新模板'!$C:$C,$A$2,'[6]白单流水  导入新模板'!$AF:$AF,LEFT(LEFT($C$336,6),6),'[6]白单流水  导入新模板'!$AA:$AA,AL$3,'[6]白单流水  导入新模板'!$K:$K,$C352)</f>
        <v>0</v>
      </c>
      <c r="AM352" s="48">
        <f>SUMIFS('[6]白单流水  导入新模板'!$S:$S,'[6]白单流水  导入新模板'!$C:$C,$A$2,'[6]白单流水  导入新模板'!$AF:$AF,LEFT(LEFT($C$336,6),6),'[6]白单流水  导入新模板'!$AA:$AA,AM$3,'[6]白单流水  导入新模板'!$K:$K,$C352)</f>
        <v>0</v>
      </c>
      <c r="AN352" s="48">
        <f>SUMIFS('[6]白单流水  导入新模板'!$S:$S,'[6]白单流水  导入新模板'!$C:$C,$A$2,'[6]白单流水  导入新模板'!$AF:$AF,LEFT(LEFT($C$336,6),6),'[6]白单流水  导入新模板'!$AA:$AA,AN$3,'[6]白单流水  导入新模板'!$K:$K,$C352)</f>
        <v>0</v>
      </c>
      <c r="AO352" s="48">
        <f>SUMIFS('[6]白单流水  导入新模板'!$S:$S,'[6]白单流水  导入新模板'!$C:$C,$A$2,'[6]白单流水  导入新模板'!$AF:$AF,LEFT(LEFT($C$336,6),6),'[6]白单流水  导入新模板'!$AA:$AA,AO$3,'[6]白单流水  导入新模板'!$K:$K,$C352)</f>
        <v>0</v>
      </c>
      <c r="AP352" s="48">
        <f>SUMIFS('[6]白单流水  导入新模板'!$S:$S,'[6]白单流水  导入新模板'!$C:$C,$A$2,'[6]白单流水  导入新模板'!$AF:$AF,LEFT(LEFT($C$336,6),6),'[6]白单流水  导入新模板'!$AA:$AA,AP$3,'[6]白单流水  导入新模板'!$K:$K,$C352)</f>
        <v>0</v>
      </c>
      <c r="AQ352" s="48">
        <f>SUMIFS('[6]白单流水  导入新模板'!$S:$S,'[6]白单流水  导入新模板'!$C:$C,$A$2,'[6]白单流水  导入新模板'!$AF:$AF,LEFT(LEFT($C$336,6),6),'[6]白单流水  导入新模板'!$AA:$AA,AQ$3,'[6]白单流水  导入新模板'!$K:$K,$C352)</f>
        <v>0</v>
      </c>
      <c r="AR352" s="48">
        <f>SUMIFS('[6]白单流水  导入新模板'!$S:$S,'[6]白单流水  导入新模板'!$C:$C,$A$2,'[6]白单流水  导入新模板'!$AF:$AF,LEFT(LEFT($C$336,6),6),'[6]白单流水  导入新模板'!$AA:$AA,AR$3,'[6]白单流水  导入新模板'!$K:$K,$C352)</f>
        <v>0</v>
      </c>
      <c r="AS352" s="48">
        <f>SUMIFS('[6]白单流水  导入新模板'!$S:$S,'[6]白单流水  导入新模板'!$C:$C,$A$2,'[6]白单流水  导入新模板'!$AF:$AF,LEFT(LEFT($C$336,6),6),'[6]白单流水  导入新模板'!$AA:$AA,AS$3,'[6]白单流水  导入新模板'!$K:$K,$C352)</f>
        <v>0</v>
      </c>
      <c r="AT352" s="69"/>
    </row>
    <row r="353" ht="15.6" spans="1:47">
      <c r="A353" s="70"/>
      <c r="B353" s="62"/>
      <c r="C353" s="65" t="s">
        <v>74</v>
      </c>
      <c r="D353" s="52"/>
      <c r="E353" s="52"/>
      <c r="F353" s="59"/>
      <c r="G353" s="60"/>
      <c r="H353" s="60"/>
      <c r="I353" s="51">
        <f t="array" ref="I353">SUMPRODUCT(('[6]白单流水  导入新模板'!$C:$C=$A$2)*('[6]白单流水  导入新模板'!$AF:$AF=LEFT(LEFT($C$336,6),5))*('[6]白单流水  导入新模板'!$K:$K="代收")*(ISNUMBER(FIND(LEFT($C353,4),'[6]白单流水  导入新模板'!$M:$M,1))),'[6]白单流水  导入新模板'!$S:$S)</f>
        <v>0</v>
      </c>
      <c r="J353" s="60"/>
      <c r="K353" s="52"/>
      <c r="L353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导入新模板'!$K:$K,$C353)</f>
        <v>0</v>
      </c>
      <c r="M353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导入新模板'!$K:$K,$C353)</f>
        <v>0</v>
      </c>
      <c r="N353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导入新模板'!$K:$K,$C353)</f>
        <v>0</v>
      </c>
      <c r="O353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导入新模板'!$K:$K,$C353)</f>
        <v>0</v>
      </c>
      <c r="P353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导入新模板'!$K:$K,$C353)</f>
        <v>0</v>
      </c>
      <c r="Q353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导入新模板'!$K:$K,$C353)</f>
        <v>0</v>
      </c>
      <c r="R353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导入新模板'!$K:$K,$C353)</f>
        <v>0</v>
      </c>
      <c r="S353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导入新模板'!$K:$K,$C353)</f>
        <v>0</v>
      </c>
      <c r="T353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导入新模板'!$K:$K,$C353)</f>
        <v>0</v>
      </c>
      <c r="U353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导入新模板'!$K:$K,$C353)</f>
        <v>0</v>
      </c>
      <c r="V353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导入新模板'!$K:$K,$C353)</f>
        <v>0</v>
      </c>
      <c r="W353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导入新模板'!$K:$K,$C353)</f>
        <v>0</v>
      </c>
      <c r="X353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导入新模板'!$K:$K,$C353)</f>
        <v>0</v>
      </c>
      <c r="Y353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导入新模板'!$K:$K,$C353)</f>
        <v>0</v>
      </c>
      <c r="Z353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导入新模板'!$K:$K,$C353)</f>
        <v>0</v>
      </c>
      <c r="AA353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导入新模板'!$K:$K,$C353)</f>
        <v>0</v>
      </c>
      <c r="AB353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导入新模板'!$K:$K,$C353)</f>
        <v>1058716.83</v>
      </c>
      <c r="AC353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导入新模板'!$K:$K,$C353)</f>
        <v>196379.27</v>
      </c>
      <c r="AD353" s="52"/>
      <c r="AE353" s="53">
        <f>SUM(AH353:AS353)</f>
        <v>0</v>
      </c>
      <c r="AF353" s="54"/>
      <c r="AG353" s="55">
        <f>AD353-AE353-AF353</f>
        <v>0</v>
      </c>
      <c r="AH353" s="48">
        <f>SUMIFS('[6]白单流水  导入新模板'!$S:$S,'[6]白单流水  导入新模板'!$C:$C,$A$2,'[6]白单流水  导入新模板'!$AF:$AF,LEFT(LEFT($C$336,6),6),'[6]白单流水  导入新模板'!$AA:$AA,AH$3,'[6]白单流水  导入新模板'!$K:$K,$C353)</f>
        <v>0</v>
      </c>
      <c r="AI353" s="48">
        <f>SUMIFS('[6]白单流水  导入新模板'!$S:$S,'[6]白单流水  导入新模板'!$C:$C,$A$2,'[6]白单流水  导入新模板'!$AF:$AF,LEFT(LEFT($C$336,6),6),'[6]白单流水  导入新模板'!$AA:$AA,AI$3,'[6]白单流水  导入新模板'!$K:$K,$C353)</f>
        <v>0</v>
      </c>
      <c r="AJ353" s="48">
        <f>SUMIFS('[6]白单流水  导入新模板'!$S:$S,'[6]白单流水  导入新模板'!$C:$C,$A$2,'[6]白单流水  导入新模板'!$AF:$AF,LEFT(LEFT($C$336,6),6),'[6]白单流水  导入新模板'!$AA:$AA,AJ$3,'[6]白单流水  导入新模板'!$K:$K,$C353)</f>
        <v>0</v>
      </c>
      <c r="AK353" s="48">
        <f>SUMIFS('[6]白单流水  导入新模板'!$S:$S,'[6]白单流水  导入新模板'!$C:$C,$A$2,'[6]白单流水  导入新模板'!$AF:$AF,LEFT(LEFT($C$336,6),6),'[6]白单流水  导入新模板'!$AA:$AA,AK$3,'[6]白单流水  导入新模板'!$K:$K,$C353)</f>
        <v>0</v>
      </c>
      <c r="AL353" s="48">
        <f>SUMIFS('[6]白单流水  导入新模板'!$S:$S,'[6]白单流水  导入新模板'!$C:$C,$A$2,'[6]白单流水  导入新模板'!$AF:$AF,LEFT(LEFT($C$336,6),6),'[6]白单流水  导入新模板'!$AA:$AA,AL$3,'[6]白单流水  导入新模板'!$K:$K,$C353)</f>
        <v>0</v>
      </c>
      <c r="AM353" s="48">
        <f>SUMIFS('[6]白单流水  导入新模板'!$S:$S,'[6]白单流水  导入新模板'!$C:$C,$A$2,'[6]白单流水  导入新模板'!$AF:$AF,LEFT(LEFT($C$336,6),6),'[6]白单流水  导入新模板'!$AA:$AA,AM$3,'[6]白单流水  导入新模板'!$K:$K,$C353)</f>
        <v>0</v>
      </c>
      <c r="AN353" s="48">
        <f>SUMIFS('[6]白单流水  导入新模板'!$S:$S,'[6]白单流水  导入新模板'!$C:$C,$A$2,'[6]白单流水  导入新模板'!$AF:$AF,LEFT(LEFT($C$336,6),6),'[6]白单流水  导入新模板'!$AA:$AA,AN$3,'[6]白单流水  导入新模板'!$K:$K,$C353)</f>
        <v>0</v>
      </c>
      <c r="AO353" s="48">
        <f>SUMIFS('[6]白单流水  导入新模板'!$S:$S,'[6]白单流水  导入新模板'!$C:$C,$A$2,'[6]白单流水  导入新模板'!$AF:$AF,LEFT(LEFT($C$336,6),6),'[6]白单流水  导入新模板'!$AA:$AA,AO$3,'[6]白单流水  导入新模板'!$K:$K,$C353)</f>
        <v>0</v>
      </c>
      <c r="AP353" s="48">
        <f>SUMIFS('[6]白单流水  导入新模板'!$S:$S,'[6]白单流水  导入新模板'!$C:$C,$A$2,'[6]白单流水  导入新模板'!$AF:$AF,LEFT(LEFT($C$336,6),6),'[6]白单流水  导入新模板'!$AA:$AA,AP$3,'[6]白单流水  导入新模板'!$K:$K,$C353)</f>
        <v>0</v>
      </c>
      <c r="AQ353" s="48">
        <f>SUMIFS('[6]白单流水  导入新模板'!$S:$S,'[6]白单流水  导入新模板'!$C:$C,$A$2,'[6]白单流水  导入新模板'!$AF:$AF,LEFT(LEFT($C$336,6),6),'[6]白单流水  导入新模板'!$AA:$AA,AQ$3,'[6]白单流水  导入新模板'!$K:$K,$C353)</f>
        <v>0</v>
      </c>
      <c r="AR353" s="48">
        <f>SUMIFS('[6]白单流水  导入新模板'!$S:$S,'[6]白单流水  导入新模板'!$C:$C,$A$2,'[6]白单流水  导入新模板'!$AF:$AF,LEFT(LEFT($C$336,6),6),'[6]白单流水  导入新模板'!$AA:$AA,AR$3,'[6]白单流水  导入新模板'!$K:$K,$C353)</f>
        <v>0</v>
      </c>
      <c r="AS353" s="48">
        <f>SUMIFS('[6]白单流水  导入新模板'!$S:$S,'[6]白单流水  导入新模板'!$C:$C,$A$2,'[6]白单流水  导入新模板'!$AF:$AF,LEFT(LEFT($C$336,6),6),'[6]白单流水  导入新模板'!$AA:$AA,AS$3,'[6]白单流水  导入新模板'!$K:$K,$C353)</f>
        <v>0</v>
      </c>
      <c r="AT353" s="56"/>
    </row>
    <row r="354" ht="15.6" spans="1:47">
      <c r="A354" s="70"/>
      <c r="B354" s="62"/>
      <c r="C354" s="65" t="s">
        <v>75</v>
      </c>
      <c r="D354" s="66"/>
      <c r="E354" s="66"/>
      <c r="F354" s="67"/>
      <c r="G354" s="68"/>
      <c r="H354" s="68"/>
      <c r="I354" s="51">
        <f t="array" ref="I354">SUMPRODUCT(('[6]白单流水  导入新模板'!$C:$C=$A$2)*('[6]白单流水  导入新模板'!$AF:$AF=LEFT(LEFT($C$336,6),5))*('[6]白单流水  导入新模板'!$K:$K="代收")*(ISNUMBER(FIND(LEFT($C354,4),'[6]白单流水  导入新模板'!$M:$M,1))),'[6]白单流水  导入新模板'!$S:$S)</f>
        <v>0</v>
      </c>
      <c r="J354" s="68"/>
      <c r="K354" s="66"/>
      <c r="L354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导入新模板'!$K:$K,$C354)</f>
        <v>0</v>
      </c>
      <c r="M354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导入新模板'!$K:$K,$C354)</f>
        <v>0</v>
      </c>
      <c r="N354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导入新模板'!$K:$K,$C354)</f>
        <v>0</v>
      </c>
      <c r="O354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导入新模板'!$K:$K,$C354)</f>
        <v>0</v>
      </c>
      <c r="P354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导入新模板'!$K:$K,$C354)</f>
        <v>0</v>
      </c>
      <c r="Q354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导入新模板'!$K:$K,$C354)</f>
        <v>0</v>
      </c>
      <c r="R354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导入新模板'!$K:$K,$C354)</f>
        <v>0</v>
      </c>
      <c r="S354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导入新模板'!$K:$K,$C354)</f>
        <v>0</v>
      </c>
      <c r="T354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导入新模板'!$K:$K,$C354)</f>
        <v>0</v>
      </c>
      <c r="U354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导入新模板'!$K:$K,$C354)</f>
        <v>0</v>
      </c>
      <c r="V354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导入新模板'!$K:$K,$C354)</f>
        <v>0</v>
      </c>
      <c r="W354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导入新模板'!$K:$K,$C354)</f>
        <v>0</v>
      </c>
      <c r="X354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导入新模板'!$K:$K,$C354)</f>
        <v>0</v>
      </c>
      <c r="Y354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导入新模板'!$K:$K,$C354)</f>
        <v>0</v>
      </c>
      <c r="Z354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导入新模板'!$K:$K,$C354)</f>
        <v>0</v>
      </c>
      <c r="AA354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导入新模板'!$K:$K,$C354)</f>
        <v>0</v>
      </c>
      <c r="AB354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导入新模板'!$K:$K,$C354)</f>
        <v>533.33</v>
      </c>
      <c r="AC354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导入新模板'!$K:$K,$C354)</f>
        <v>1212702.35</v>
      </c>
      <c r="AD354" s="74"/>
      <c r="AE354" s="53">
        <f>SUM(AH354:AS354)</f>
        <v>156736.73</v>
      </c>
      <c r="AF354" s="54"/>
      <c r="AG354" s="55">
        <f>AD354-AE354-AF354</f>
        <v>-156736.73</v>
      </c>
      <c r="AH354" s="48">
        <f>SUMIFS('[6]白单流水  导入新模板'!$S:$S,'[6]白单流水  导入新模板'!$C:$C,$A$2,'[6]白单流水  导入新模板'!$AF:$AF,LEFT(LEFT($C$336,6),6),'[6]白单流水  导入新模板'!$AA:$AA,AH$3,'[6]白单流水  导入新模板'!$K:$K,$C354)</f>
        <v>66723.4</v>
      </c>
      <c r="AI354" s="48">
        <f>SUMIFS('[6]白单流水  导入新模板'!$S:$S,'[6]白单流水  导入新模板'!$C:$C,$A$2,'[6]白单流水  导入新模板'!$AF:$AF,LEFT(LEFT($C$336,6),6),'[6]白单流水  导入新模板'!$AA:$AA,AI$3,'[6]白单流水  导入新模板'!$K:$K,$C354)</f>
        <v>52033</v>
      </c>
      <c r="AJ354" s="48">
        <f>SUMIFS('[6]白单流水  导入新模板'!$S:$S,'[6]白单流水  导入新模板'!$C:$C,$A$2,'[6]白单流水  导入新模板'!$AF:$AF,LEFT(LEFT($C$336,6),6),'[6]白单流水  导入新模板'!$AA:$AA,AJ$3,'[6]白单流水  导入新模板'!$K:$K,$C354)</f>
        <v>37241.07</v>
      </c>
      <c r="AK354" s="48">
        <f>SUMIFS('[6]白单流水  导入新模板'!$S:$S,'[6]白单流水  导入新模板'!$C:$C,$A$2,'[6]白单流水  导入新模板'!$AF:$AF,LEFT(LEFT($C$336,6),6),'[6]白单流水  导入新模板'!$AA:$AA,AK$3,'[6]白单流水  导入新模板'!$K:$K,$C354)</f>
        <v>0</v>
      </c>
      <c r="AL354" s="48">
        <f>SUMIFS('[6]白单流水  导入新模板'!$S:$S,'[6]白单流水  导入新模板'!$C:$C,$A$2,'[6]白单流水  导入新模板'!$AF:$AF,LEFT(LEFT($C$336,6),6),'[6]白单流水  导入新模板'!$AA:$AA,AL$3,'[6]白单流水  导入新模板'!$K:$K,$C354)</f>
        <v>0</v>
      </c>
      <c r="AM354" s="48">
        <f>SUMIFS('[6]白单流水  导入新模板'!$S:$S,'[6]白单流水  导入新模板'!$C:$C,$A$2,'[6]白单流水  导入新模板'!$AF:$AF,LEFT(LEFT($C$336,6),6),'[6]白单流水  导入新模板'!$AA:$AA,AM$3,'[6]白单流水  导入新模板'!$K:$K,$C354)</f>
        <v>197.5</v>
      </c>
      <c r="AN354" s="48">
        <f>SUMIFS('[6]白单流水  导入新模板'!$S:$S,'[6]白单流水  导入新模板'!$C:$C,$A$2,'[6]白单流水  导入新模板'!$AF:$AF,LEFT(LEFT($C$336,6),6),'[6]白单流水  导入新模板'!$AA:$AA,AN$3,'[6]白单流水  导入新模板'!$K:$K,$C354)</f>
        <v>0</v>
      </c>
      <c r="AO354" s="48">
        <f>SUMIFS('[6]白单流水  导入新模板'!$S:$S,'[6]白单流水  导入新模板'!$C:$C,$A$2,'[6]白单流水  导入新模板'!$AF:$AF,LEFT(LEFT($C$336,6),6),'[6]白单流水  导入新模板'!$AA:$AA,AO$3,'[6]白单流水  导入新模板'!$K:$K,$C354)</f>
        <v>0</v>
      </c>
      <c r="AP354" s="48">
        <f>SUMIFS('[6]白单流水  导入新模板'!$S:$S,'[6]白单流水  导入新模板'!$C:$C,$A$2,'[6]白单流水  导入新模板'!$AF:$AF,LEFT(LEFT($C$336,6),6),'[6]白单流水  导入新模板'!$AA:$AA,AP$3,'[6]白单流水  导入新模板'!$K:$K,$C354)</f>
        <v>0</v>
      </c>
      <c r="AQ354" s="48">
        <f>SUMIFS('[6]白单流水  导入新模板'!$S:$S,'[6]白单流水  导入新模板'!$C:$C,$A$2,'[6]白单流水  导入新模板'!$AF:$AF,LEFT(LEFT($C$336,6),6),'[6]白单流水  导入新模板'!$AA:$AA,AQ$3,'[6]白单流水  导入新模板'!$K:$K,$C354)</f>
        <v>0</v>
      </c>
      <c r="AR354" s="48">
        <f>SUMIFS('[6]白单流水  导入新模板'!$S:$S,'[6]白单流水  导入新模板'!$C:$C,$A$2,'[6]白单流水  导入新模板'!$AF:$AF,LEFT(LEFT($C$336,6),6),'[6]白单流水  导入新模板'!$AA:$AA,AR$3,'[6]白单流水  导入新模板'!$K:$K,$C354)</f>
        <v>541.76</v>
      </c>
      <c r="AS354" s="48">
        <f>SUMIFS('[6]白单流水  导入新模板'!$S:$S,'[6]白单流水  导入新模板'!$C:$C,$A$2,'[6]白单流水  导入新模板'!$AF:$AF,LEFT(LEFT($C$336,6),6),'[6]白单流水  导入新模板'!$AA:$AA,AS$3,'[6]白单流水  导入新模板'!$K:$K,$C354)</f>
        <v>0</v>
      </c>
      <c r="AT354" s="69"/>
    </row>
    <row r="355" ht="15.6" spans="1:47">
      <c r="A355" s="70"/>
      <c r="B355" s="62"/>
      <c r="C355" s="65" t="s">
        <v>29</v>
      </c>
      <c r="D355" s="66"/>
      <c r="E355" s="66"/>
      <c r="F355" s="67"/>
      <c r="G355" s="68"/>
      <c r="H355" s="68"/>
      <c r="I355" s="51">
        <f t="array" ref="I355">SUMPRODUCT(('[6]白单流水  导入新模板'!$C:$C=$A$2)*('[6]白单流水  导入新模板'!$AF:$AF=LEFT(LEFT($C$336,6),5))*('[6]白单流水  导入新模板'!$K:$K="代收")*(ISNUMBER(FIND(LEFT($C355,4),'[6]白单流水  导入新模板'!$M:$M,1))),'[6]白单流水  导入新模板'!$S:$S)</f>
        <v>0</v>
      </c>
      <c r="J355" s="68"/>
      <c r="K355" s="66"/>
      <c r="L355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导入新模板'!$K:$K,$C355)</f>
        <v>0</v>
      </c>
      <c r="M355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导入新模板'!$K:$K,$C355)</f>
        <v>0</v>
      </c>
      <c r="N355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导入新模板'!$K:$K,$C355)</f>
        <v>0</v>
      </c>
      <c r="O355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导入新模板'!$K:$K,$C355)</f>
        <v>0</v>
      </c>
      <c r="P355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导入新模板'!$K:$K,$C355)</f>
        <v>0</v>
      </c>
      <c r="Q355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导入新模板'!$K:$K,$C355)</f>
        <v>0</v>
      </c>
      <c r="R355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导入新模板'!$K:$K,$C355)</f>
        <v>0</v>
      </c>
      <c r="S355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导入新模板'!$K:$K,$C355)</f>
        <v>0</v>
      </c>
      <c r="T355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导入新模板'!$K:$K,$C355)</f>
        <v>0</v>
      </c>
      <c r="U355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导入新模板'!$K:$K,$C355)</f>
        <v>0</v>
      </c>
      <c r="V355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导入新模板'!$K:$K,$C355)</f>
        <v>0</v>
      </c>
      <c r="W355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导入新模板'!$K:$K,$C355)</f>
        <v>0</v>
      </c>
      <c r="X355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导入新模板'!$K:$K,$C355)</f>
        <v>0</v>
      </c>
      <c r="Y355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导入新模板'!$K:$K,$C355)</f>
        <v>0</v>
      </c>
      <c r="Z355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导入新模板'!$K:$K,$C355)</f>
        <v>0</v>
      </c>
      <c r="AA355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导入新模板'!$K:$K,$C355)</f>
        <v>0</v>
      </c>
      <c r="AB355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导入新模板'!$K:$K,$C355)</f>
        <v>0</v>
      </c>
      <c r="AC355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导入新模板'!$K:$K,$C355)</f>
        <v>533.33</v>
      </c>
      <c r="AD355" s="74"/>
      <c r="AE355" s="53">
        <f>SUM(AH355:AS355)</f>
        <v>1136772.98</v>
      </c>
      <c r="AF355" s="54"/>
      <c r="AG355" s="55">
        <f>AD355-AE355-AF355</f>
        <v>-1136772.98</v>
      </c>
      <c r="AH355" s="48">
        <f>SUMIFS('[6]白单流水  导入新模板'!$S:$S,'[6]白单流水  导入新模板'!$C:$C,$A$2,'[6]白单流水  导入新模板'!$AF:$AF,LEFT(LEFT($C$336,6),6),'[6]白单流水  导入新模板'!$AA:$AA,AH$3,'[6]白单流水  导入新模板'!$K:$K,$C355)</f>
        <v>0</v>
      </c>
      <c r="AI355" s="48">
        <f>SUMIFS('[6]白单流水  导入新模板'!$S:$S,'[6]白单流水  导入新模板'!$C:$C,$A$2,'[6]白单流水  导入新模板'!$AF:$AF,LEFT(LEFT($C$336,6),6),'[6]白单流水  导入新模板'!$AA:$AA,AI$3,'[6]白单流水  导入新模板'!$K:$K,$C355)</f>
        <v>36628.1</v>
      </c>
      <c r="AJ355" s="48">
        <f>SUMIFS('[6]白单流水  导入新模板'!$S:$S,'[6]白单流水  导入新模板'!$C:$C,$A$2,'[6]白单流水  导入新模板'!$AF:$AF,LEFT(LEFT($C$336,6),6),'[6]白单流水  导入新模板'!$AA:$AA,AJ$3,'[6]白单流水  导入新模板'!$K:$K,$C355)</f>
        <v>82842.68</v>
      </c>
      <c r="AK355" s="48">
        <f>SUMIFS('[6]白单流水  导入新模板'!$S:$S,'[6]白单流水  导入新模板'!$C:$C,$A$2,'[6]白单流水  导入新模板'!$AF:$AF,LEFT(LEFT($C$336,6),6),'[6]白单流水  导入新模板'!$AA:$AA,AK$3,'[6]白单流水  导入新模板'!$K:$K,$C355)</f>
        <v>150484.57</v>
      </c>
      <c r="AL355" s="48">
        <f>SUMIFS('[6]白单流水  导入新模板'!$S:$S,'[6]白单流水  导入新模板'!$C:$C,$A$2,'[6]白单流水  导入新模板'!$AF:$AF,LEFT(LEFT($C$336,6),6),'[6]白单流水  导入新模板'!$AA:$AA,AL$3,'[6]白单流水  导入新模板'!$K:$K,$C355)</f>
        <v>100830.25</v>
      </c>
      <c r="AM355" s="48">
        <f>SUMIFS('[6]白单流水  导入新模板'!$S:$S,'[6]白单流水  导入新模板'!$C:$C,$A$2,'[6]白单流水  导入新模板'!$AF:$AF,LEFT(LEFT($C$336,6),6),'[6]白单流水  导入新模板'!$AA:$AA,AM$3,'[6]白单流水  导入新模板'!$K:$K,$C355)</f>
        <v>86564.65</v>
      </c>
      <c r="AN355" s="48">
        <f>SUMIFS('[6]白单流水  导入新模板'!$S:$S,'[6]白单流水  导入新模板'!$C:$C,$A$2,'[6]白单流水  导入新模板'!$AF:$AF,LEFT(LEFT($C$336,6),6),'[6]白单流水  导入新模板'!$AA:$AA,AN$3,'[6]白单流水  导入新模板'!$K:$K,$C355)</f>
        <v>71284.5</v>
      </c>
      <c r="AO355" s="48">
        <f>SUMIFS('[6]白单流水  导入新模板'!$S:$S,'[6]白单流水  导入新模板'!$C:$C,$A$2,'[6]白单流水  导入新模板'!$AF:$AF,LEFT(LEFT($C$336,6),6),'[6]白单流水  导入新模板'!$AA:$AA,AO$3,'[6]白单流水  导入新模板'!$K:$K,$C355)</f>
        <v>143596</v>
      </c>
      <c r="AP355" s="48">
        <f>SUMIFS('[6]白单流水  导入新模板'!$S:$S,'[6]白单流水  导入新模板'!$C:$C,$A$2,'[6]白单流水  导入新模板'!$AF:$AF,LEFT(LEFT($C$336,6),6),'[6]白单流水  导入新模板'!$AA:$AA,AP$3,'[6]白单流水  导入新模板'!$K:$K,$C355)</f>
        <v>178547.93</v>
      </c>
      <c r="AQ355" s="48">
        <f>SUMIFS('[6]白单流水  导入新模板'!$S:$S,'[6]白单流水  导入新模板'!$C:$C,$A$2,'[6]白单流水  导入新模板'!$AF:$AF,LEFT(LEFT($C$336,6),6),'[6]白单流水  导入新模板'!$AA:$AA,AQ$3,'[6]白单流水  导入新模板'!$K:$K,$C355)</f>
        <v>154047.25</v>
      </c>
      <c r="AR355" s="48">
        <f>SUMIFS('[6]白单流水  导入新模板'!$S:$S,'[6]白单流水  导入新模板'!$C:$C,$A$2,'[6]白单流水  导入新模板'!$AF:$AF,LEFT(LEFT($C$336,6),6),'[6]白单流水  导入新模板'!$AA:$AA,AR$3,'[6]白单流水  导入新模板'!$K:$K,$C355)</f>
        <v>126703.05</v>
      </c>
      <c r="AS355" s="48">
        <f>SUMIFS('[6]白单流水  导入新模板'!$S:$S,'[6]白单流水  导入新模板'!$C:$C,$A$2,'[6]白单流水  导入新模板'!$AF:$AF,LEFT(LEFT($C$336,6),6),'[6]白单流水  导入新模板'!$AA:$AA,AS$3,'[6]白单流水  导入新模板'!$K:$K,$C355)</f>
        <v>5244</v>
      </c>
      <c r="AT355" s="69"/>
    </row>
    <row r="356" ht="15.6" spans="1:47">
      <c r="A356" s="70"/>
      <c r="B356" s="62"/>
      <c r="C356" s="65" t="s">
        <v>76</v>
      </c>
      <c r="D356" s="66"/>
      <c r="E356" s="66"/>
      <c r="F356" s="67"/>
      <c r="G356" s="68"/>
      <c r="H356" s="68"/>
      <c r="I356" s="51">
        <f t="array" ref="I356">SUMPRODUCT(('[6]白单流水  导入新模板'!$C:$C=$A$2)*('[6]白单流水  导入新模板'!$AF:$AF=LEFT(LEFT($C$336,6),5))*('[6]白单流水  导入新模板'!$K:$K="代收")*(ISNUMBER(FIND(LEFT($C356,4),'[6]白单流水  导入新模板'!$M:$M,1))),'[6]白单流水  导入新模板'!$S:$S)</f>
        <v>0</v>
      </c>
      <c r="J356" s="68"/>
      <c r="K356" s="66"/>
      <c r="L356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导入新模板'!$K:$K,$C356)</f>
        <v>0</v>
      </c>
      <c r="M356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导入新模板'!$K:$K,$C356)</f>
        <v>0</v>
      </c>
      <c r="N356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导入新模板'!$K:$K,$C356)</f>
        <v>0</v>
      </c>
      <c r="O356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导入新模板'!$K:$K,$C356)</f>
        <v>0</v>
      </c>
      <c r="P356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导入新模板'!$K:$K,$C356)</f>
        <v>0</v>
      </c>
      <c r="Q356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导入新模板'!$K:$K,$C356)</f>
        <v>0</v>
      </c>
      <c r="R356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导入新模板'!$K:$K,$C356)</f>
        <v>0</v>
      </c>
      <c r="S356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导入新模板'!$K:$K,$C356)</f>
        <v>0</v>
      </c>
      <c r="T356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导入新模板'!$K:$K,$C356)</f>
        <v>0</v>
      </c>
      <c r="U356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导入新模板'!$K:$K,$C356)</f>
        <v>0</v>
      </c>
      <c r="V356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导入新模板'!$K:$K,$C356)</f>
        <v>0</v>
      </c>
      <c r="W356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导入新模板'!$K:$K,$C356)</f>
        <v>0</v>
      </c>
      <c r="X356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导入新模板'!$K:$K,$C356)</f>
        <v>0</v>
      </c>
      <c r="Y356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导入新模板'!$K:$K,$C356)</f>
        <v>0</v>
      </c>
      <c r="Z356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导入新模板'!$K:$K,$C356)</f>
        <v>0</v>
      </c>
      <c r="AA356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导入新模板'!$K:$K,$C356)</f>
        <v>0</v>
      </c>
      <c r="AB356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导入新模板'!$K:$K,$C356)</f>
        <v>0</v>
      </c>
      <c r="AC356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导入新模板'!$K:$K,$C356)</f>
        <v>0</v>
      </c>
      <c r="AD356" s="74"/>
      <c r="AE356" s="53">
        <f>SUM(AH356:AS356)</f>
        <v>1166.67</v>
      </c>
      <c r="AF356" s="54"/>
      <c r="AG356" s="55">
        <f>AD356-AE356-AF356</f>
        <v>-1166.67</v>
      </c>
      <c r="AH356" s="48">
        <f>SUMIFS('[6]白单流水  导入新模板'!$S:$S,'[6]白单流水  导入新模板'!$C:$C,$A$2,'[6]白单流水  导入新模板'!$AF:$AF,LEFT(LEFT($C$336,6),6),'[6]白单流水  导入新模板'!$AA:$AA,AH$3,'[6]白单流水  导入新模板'!$K:$K,$C356)</f>
        <v>0</v>
      </c>
      <c r="AI356" s="48">
        <f>SUMIFS('[6]白单流水  导入新模板'!$S:$S,'[6]白单流水  导入新模板'!$C:$C,$A$2,'[6]白单流水  导入新模板'!$AF:$AF,LEFT(LEFT($C$336,6),6),'[6]白单流水  导入新模板'!$AA:$AA,AI$3,'[6]白单流水  导入新模板'!$K:$K,$C356)</f>
        <v>0</v>
      </c>
      <c r="AJ356" s="48">
        <f>SUMIFS('[6]白单流水  导入新模板'!$S:$S,'[6]白单流水  导入新模板'!$C:$C,$A$2,'[6]白单流水  导入新模板'!$AF:$AF,LEFT(LEFT($C$336,6),6),'[6]白单流水  导入新模板'!$AA:$AA,AJ$3,'[6]白单流水  导入新模板'!$K:$K,$C356)</f>
        <v>0</v>
      </c>
      <c r="AK356" s="48">
        <f>SUMIFS('[6]白单流水  导入新模板'!$S:$S,'[6]白单流水  导入新模板'!$C:$C,$A$2,'[6]白单流水  导入新模板'!$AF:$AF,LEFT(LEFT($C$336,6),6),'[6]白单流水  导入新模板'!$AA:$AA,AK$3,'[6]白单流水  导入新模板'!$K:$K,$C356)</f>
        <v>0</v>
      </c>
      <c r="AL356" s="48">
        <f>SUMIFS('[6]白单流水  导入新模板'!$S:$S,'[6]白单流水  导入新模板'!$C:$C,$A$2,'[6]白单流水  导入新模板'!$AF:$AF,LEFT(LEFT($C$336,6),6),'[6]白单流水  导入新模板'!$AA:$AA,AL$3,'[6]白单流水  导入新模板'!$K:$K,$C356)</f>
        <v>0</v>
      </c>
      <c r="AM356" s="48">
        <f>SUMIFS('[6]白单流水  导入新模板'!$S:$S,'[6]白单流水  导入新模板'!$C:$C,$A$2,'[6]白单流水  导入新模板'!$AF:$AF,LEFT(LEFT($C$336,6),6),'[6]白单流水  导入新模板'!$AA:$AA,AM$3,'[6]白单流水  导入新模板'!$K:$K,$C356)</f>
        <v>0</v>
      </c>
      <c r="AN356" s="48">
        <f>SUMIFS('[6]白单流水  导入新模板'!$S:$S,'[6]白单流水  导入新模板'!$C:$C,$A$2,'[6]白单流水  导入新模板'!$AF:$AF,LEFT(LEFT($C$336,6),6),'[6]白单流水  导入新模板'!$AA:$AA,AN$3,'[6]白单流水  导入新模板'!$K:$K,$C356)</f>
        <v>0</v>
      </c>
      <c r="AO356" s="48">
        <f>SUMIFS('[6]白单流水  导入新模板'!$S:$S,'[6]白单流水  导入新模板'!$C:$C,$A$2,'[6]白单流水  导入新模板'!$AF:$AF,LEFT(LEFT($C$336,6),6),'[6]白单流水  导入新模板'!$AA:$AA,AO$3,'[6]白单流水  导入新模板'!$K:$K,$C356)</f>
        <v>0</v>
      </c>
      <c r="AP356" s="48">
        <f>SUMIFS('[6]白单流水  导入新模板'!$S:$S,'[6]白单流水  导入新模板'!$C:$C,$A$2,'[6]白单流水  导入新模板'!$AF:$AF,LEFT(LEFT($C$336,6),6),'[6]白单流水  导入新模板'!$AA:$AA,AP$3,'[6]白单流水  导入新模板'!$K:$K,$C356)</f>
        <v>1166.67</v>
      </c>
      <c r="AQ356" s="48">
        <f>SUMIFS('[6]白单流水  导入新模板'!$S:$S,'[6]白单流水  导入新模板'!$C:$C,$A$2,'[6]白单流水  导入新模板'!$AF:$AF,LEFT(LEFT($C$336,6),6),'[6]白单流水  导入新模板'!$AA:$AA,AQ$3,'[6]白单流水  导入新模板'!$K:$K,$C356)</f>
        <v>0</v>
      </c>
      <c r="AR356" s="48">
        <f>SUMIFS('[6]白单流水  导入新模板'!$S:$S,'[6]白单流水  导入新模板'!$C:$C,$A$2,'[6]白单流水  导入新模板'!$AF:$AF,LEFT(LEFT($C$336,6),6),'[6]白单流水  导入新模板'!$AA:$AA,AR$3,'[6]白单流水  导入新模板'!$K:$K,$C356)</f>
        <v>0</v>
      </c>
      <c r="AS356" s="48">
        <f>SUMIFS('[6]白单流水  导入新模板'!$S:$S,'[6]白单流水  导入新模板'!$C:$C,$A$2,'[6]白单流水  导入新模板'!$AF:$AF,LEFT(LEFT($C$336,6),6),'[6]白单流水  导入新模板'!$AA:$AA,AS$3,'[6]白单流水  导入新模板'!$K:$K,$C356)</f>
        <v>0</v>
      </c>
      <c r="AT356" s="69"/>
    </row>
    <row r="357" ht="15.6" spans="1:47">
      <c r="A357" s="70"/>
      <c r="B357" s="62"/>
      <c r="C357" s="65" t="s">
        <v>77</v>
      </c>
      <c r="D357" s="66"/>
      <c r="E357" s="66"/>
      <c r="F357" s="67"/>
      <c r="G357" s="68"/>
      <c r="H357" s="68"/>
      <c r="I357" s="51">
        <f t="array" ref="I357">SUMPRODUCT(('[6]白单流水  导入新模板'!$C:$C=$A$2)*('[6]白单流水  导入新模板'!$AF:$AF=LEFT(LEFT($C$336,6),5))*('[6]白单流水  导入新模板'!$K:$K="代收")*(ISNUMBER(FIND(LEFT($C357,4),'[6]白单流水  导入新模板'!$M:$M,1))),'[6]白单流水  导入新模板'!$S:$S)</f>
        <v>0</v>
      </c>
      <c r="J357" s="68"/>
      <c r="K357" s="66"/>
      <c r="L357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导入新模板'!$K:$K,$C357)</f>
        <v>0</v>
      </c>
      <c r="M357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导入新模板'!$K:$K,$C357)</f>
        <v>0</v>
      </c>
      <c r="N357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导入新模板'!$K:$K,$C357)</f>
        <v>0</v>
      </c>
      <c r="O357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导入新模板'!$K:$K,$C357)</f>
        <v>0</v>
      </c>
      <c r="P357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导入新模板'!$K:$K,$C357)</f>
        <v>0</v>
      </c>
      <c r="Q357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导入新模板'!$K:$K,$C357)</f>
        <v>0</v>
      </c>
      <c r="R357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导入新模板'!$K:$K,$C357)</f>
        <v>0</v>
      </c>
      <c r="S357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导入新模板'!$K:$K,$C357)</f>
        <v>0</v>
      </c>
      <c r="T357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导入新模板'!$K:$K,$C357)</f>
        <v>0</v>
      </c>
      <c r="U357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导入新模板'!$K:$K,$C357)</f>
        <v>0</v>
      </c>
      <c r="V357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导入新模板'!$K:$K,$C357)</f>
        <v>0</v>
      </c>
      <c r="W357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导入新模板'!$K:$K,$C357)</f>
        <v>0</v>
      </c>
      <c r="X357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导入新模板'!$K:$K,$C357)</f>
        <v>0</v>
      </c>
      <c r="Y357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导入新模板'!$K:$K,$C357)</f>
        <v>0</v>
      </c>
      <c r="Z357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导入新模板'!$K:$K,$C357)</f>
        <v>0</v>
      </c>
      <c r="AA357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导入新模板'!$K:$K,$C357)</f>
        <v>0</v>
      </c>
      <c r="AB357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导入新模板'!$K:$K,$C357)</f>
        <v>0</v>
      </c>
      <c r="AC357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导入新模板'!$K:$K,$C357)</f>
        <v>0</v>
      </c>
      <c r="AD357" s="74"/>
      <c r="AE357" s="53">
        <f>SUM(AH357:AS357)</f>
        <v>0</v>
      </c>
      <c r="AF357" s="54"/>
      <c r="AG357" s="55">
        <f>AD357-AE357-AF357</f>
        <v>0</v>
      </c>
      <c r="AH357" s="48">
        <f>SUMIFS('[6]白单流水  导入新模板'!$S:$S,'[6]白单流水  导入新模板'!$C:$C,$A$2,'[6]白单流水  导入新模板'!$AF:$AF,LEFT(LEFT($C$336,6),6),'[6]白单流水  导入新模板'!$AA:$AA,AH$3,'[6]白单流水  导入新模板'!$K:$K,$C357)</f>
        <v>0</v>
      </c>
      <c r="AI357" s="48">
        <f>SUMIFS('[6]白单流水  导入新模板'!$S:$S,'[6]白单流水  导入新模板'!$C:$C,$A$2,'[6]白单流水  导入新模板'!$AF:$AF,LEFT(LEFT($C$336,6),6),'[6]白单流水  导入新模板'!$AA:$AA,AI$3,'[6]白单流水  导入新模板'!$K:$K,$C357)</f>
        <v>0</v>
      </c>
      <c r="AJ357" s="48">
        <f>SUMIFS('[6]白单流水  导入新模板'!$S:$S,'[6]白单流水  导入新模板'!$C:$C,$A$2,'[6]白单流水  导入新模板'!$AF:$AF,LEFT(LEFT($C$336,6),6),'[6]白单流水  导入新模板'!$AA:$AA,AJ$3,'[6]白单流水  导入新模板'!$K:$K,$C357)</f>
        <v>0</v>
      </c>
      <c r="AK357" s="48">
        <f>SUMIFS('[6]白单流水  导入新模板'!$S:$S,'[6]白单流水  导入新模板'!$C:$C,$A$2,'[6]白单流水  导入新模板'!$AF:$AF,LEFT(LEFT($C$336,6),6),'[6]白单流水  导入新模板'!$AA:$AA,AK$3,'[6]白单流水  导入新模板'!$K:$K,$C357)</f>
        <v>0</v>
      </c>
      <c r="AL357" s="48">
        <f>SUMIFS('[6]白单流水  导入新模板'!$S:$S,'[6]白单流水  导入新模板'!$C:$C,$A$2,'[6]白单流水  导入新模板'!$AF:$AF,LEFT(LEFT($C$336,6),6),'[6]白单流水  导入新模板'!$AA:$AA,AL$3,'[6]白单流水  导入新模板'!$K:$K,$C357)</f>
        <v>0</v>
      </c>
      <c r="AM357" s="48">
        <f>SUMIFS('[6]白单流水  导入新模板'!$S:$S,'[6]白单流水  导入新模板'!$C:$C,$A$2,'[6]白单流水  导入新模板'!$AF:$AF,LEFT(LEFT($C$336,6),6),'[6]白单流水  导入新模板'!$AA:$AA,AM$3,'[6]白单流水  导入新模板'!$K:$K,$C357)</f>
        <v>0</v>
      </c>
      <c r="AN357" s="48">
        <f>SUMIFS('[6]白单流水  导入新模板'!$S:$S,'[6]白单流水  导入新模板'!$C:$C,$A$2,'[6]白单流水  导入新模板'!$AF:$AF,LEFT(LEFT($C$336,6),6),'[6]白单流水  导入新模板'!$AA:$AA,AN$3,'[6]白单流水  导入新模板'!$K:$K,$C357)</f>
        <v>0</v>
      </c>
      <c r="AO357" s="48">
        <f>SUMIFS('[6]白单流水  导入新模板'!$S:$S,'[6]白单流水  导入新模板'!$C:$C,$A$2,'[6]白单流水  导入新模板'!$AF:$AF,LEFT(LEFT($C$336,6),6),'[6]白单流水  导入新模板'!$AA:$AA,AO$3,'[6]白单流水  导入新模板'!$K:$K,$C357)</f>
        <v>0</v>
      </c>
      <c r="AP357" s="48">
        <f>SUMIFS('[6]白单流水  导入新模板'!$S:$S,'[6]白单流水  导入新模板'!$C:$C,$A$2,'[6]白单流水  导入新模板'!$AF:$AF,LEFT(LEFT($C$336,6),6),'[6]白单流水  导入新模板'!$AA:$AA,AP$3,'[6]白单流水  导入新模板'!$K:$K,$C357)</f>
        <v>0</v>
      </c>
      <c r="AQ357" s="48">
        <f>SUMIFS('[6]白单流水  导入新模板'!$S:$S,'[6]白单流水  导入新模板'!$C:$C,$A$2,'[6]白单流水  导入新模板'!$AF:$AF,LEFT(LEFT($C$336,6),6),'[6]白单流水  导入新模板'!$AA:$AA,AQ$3,'[6]白单流水  导入新模板'!$K:$K,$C357)</f>
        <v>0</v>
      </c>
      <c r="AR357" s="48">
        <f>SUMIFS('[6]白单流水  导入新模板'!$S:$S,'[6]白单流水  导入新模板'!$C:$C,$A$2,'[6]白单流水  导入新模板'!$AF:$AF,LEFT(LEFT($C$336,6),6),'[6]白单流水  导入新模板'!$AA:$AA,AR$3,'[6]白单流水  导入新模板'!$K:$K,$C357)</f>
        <v>0</v>
      </c>
      <c r="AS357" s="48">
        <f>SUMIFS('[6]白单流水  导入新模板'!$S:$S,'[6]白单流水  导入新模板'!$C:$C,$A$2,'[6]白单流水  导入新模板'!$AF:$AF,LEFT(LEFT($C$336,6),6),'[6]白单流水  导入新模板'!$AA:$AA,AS$3,'[6]白单流水  导入新模板'!$K:$K,$C357)</f>
        <v>0</v>
      </c>
      <c r="AT357" s="69"/>
    </row>
    <row r="358" ht="15.6" spans="1:47">
      <c r="A358" s="70"/>
      <c r="B358" s="62"/>
      <c r="C358" s="65" t="s">
        <v>78</v>
      </c>
      <c r="D358" s="52"/>
      <c r="E358" s="52"/>
      <c r="F358" s="59"/>
      <c r="G358" s="60"/>
      <c r="H358" s="60"/>
      <c r="I358" s="51">
        <f t="array" ref="I358">SUMPRODUCT(('[6]白单流水  导入新模板'!$C:$C=$A$2)*('[6]白单流水  导入新模板'!$AF:$AF=LEFT(LEFT($C$336,6),5))*('[6]白单流水  导入新模板'!$K:$K="代收")*(ISNUMBER(FIND(LEFT($C358,4),'[6]白单流水  导入新模板'!$M:$M,1))),'[6]白单流水  导入新模板'!$S:$S)</f>
        <v>0</v>
      </c>
      <c r="J358" s="60"/>
      <c r="K358" s="52"/>
      <c r="L358" s="48">
        <f>SUMIFS('[6]白单流水  导入新模板'!$S:$S,'[6]白单流水  导入新模板'!$C:$C,$A$2,'[6]白单流水  导入新模板'!$AF:$AF,LEFT(LEFT($C$336,6),6),'[6]白单流水  导入新模板'!$AB:$AB,LEFT(LEFT(L$3,4),4),'[6]白单流水  导入新模板'!$K:$K,$C358)</f>
        <v>0</v>
      </c>
      <c r="M358" s="48">
        <f>SUMIFS('[6]白单流水  导入新模板'!$S:$S,'[6]白单流水  导入新模板'!$C:$C,$A$2,'[6]白单流水  导入新模板'!$AF:$AF,LEFT(LEFT($C$336,6),6),'[6]白单流水  导入新模板'!$AB:$AB,LEFT(LEFT(M$3,4),4),'[6]白单流水  导入新模板'!$K:$K,$C358)</f>
        <v>0</v>
      </c>
      <c r="N358" s="48">
        <f>SUMIFS('[6]白单流水  导入新模板'!$S:$S,'[6]白单流水  导入新模板'!$C:$C,$A$2,'[6]白单流水  导入新模板'!$AF:$AF,LEFT(LEFT($C$336,6),6),'[6]白单流水  导入新模板'!$AB:$AB,LEFT(LEFT(N$3,4),4),'[6]白单流水  导入新模板'!$K:$K,$C358)</f>
        <v>0</v>
      </c>
      <c r="O358" s="48">
        <f>SUMIFS('[6]白单流水  导入新模板'!$S:$S,'[6]白单流水  导入新模板'!$C:$C,$A$2,'[6]白单流水  导入新模板'!$AF:$AF,LEFT(LEFT($C$336,6),6),'[6]白单流水  导入新模板'!$AB:$AB,LEFT(LEFT(O$3,4),4),'[6]白单流水  导入新模板'!$K:$K,$C358)</f>
        <v>0</v>
      </c>
      <c r="P358" s="48">
        <f>SUMIFS('[6]白单流水  导入新模板'!$S:$S,'[6]白单流水  导入新模板'!$C:$C,$A$2,'[6]白单流水  导入新模板'!$AF:$AF,LEFT(LEFT($C$336,6),6),'[6]白单流水  导入新模板'!$AB:$AB,LEFT(LEFT(P$3,4),4),'[6]白单流水  导入新模板'!$K:$K,$C358)</f>
        <v>0</v>
      </c>
      <c r="Q358" s="48">
        <f>SUMIFS('[6]白单流水  导入新模板'!$S:$S,'[6]白单流水  导入新模板'!$C:$C,$A$2,'[6]白单流水  导入新模板'!$AF:$AF,LEFT(LEFT($C$336,6),6),'[6]白单流水  导入新模板'!$AB:$AB,LEFT(LEFT(Q$3,4),4),'[6]白单流水  导入新模板'!$K:$K,$C358)</f>
        <v>0</v>
      </c>
      <c r="R358" s="48">
        <f>SUMIFS('[6]白单流水  导入新模板'!$S:$S,'[6]白单流水  导入新模板'!$C:$C,$A$2,'[6]白单流水  导入新模板'!$AF:$AF,LEFT(LEFT($C$336,6),6),'[6]白单流水  导入新模板'!$AB:$AB,LEFT(LEFT(R$3,4),4),'[6]白单流水  导入新模板'!$K:$K,$C358)</f>
        <v>0</v>
      </c>
      <c r="S358" s="48">
        <f>SUMIFS('[6]白单流水  导入新模板'!$S:$S,'[6]白单流水  导入新模板'!$C:$C,$A$2,'[6]白单流水  导入新模板'!$AF:$AF,LEFT(LEFT($C$336,6),6),'[6]白单流水  导入新模板'!$AB:$AB,LEFT(LEFT(S$3,4),4),'[6]白单流水  导入新模板'!$K:$K,$C358)</f>
        <v>0</v>
      </c>
      <c r="T358" s="48">
        <f>SUMIFS('[6]白单流水  导入新模板'!$S:$S,'[6]白单流水  导入新模板'!$C:$C,$A$2,'[6]白单流水  导入新模板'!$AF:$AF,LEFT(LEFT($C$336,6),6),'[6]白单流水  导入新模板'!$AB:$AB,LEFT(LEFT(T$3,4),4),'[6]白单流水  导入新模板'!$K:$K,$C358)</f>
        <v>0</v>
      </c>
      <c r="U358" s="48">
        <f>SUMIFS('[6]白单流水  导入新模板'!$S:$S,'[6]白单流水  导入新模板'!$C:$C,$A$2,'[6]白单流水  导入新模板'!$AF:$AF,LEFT(LEFT($C$336,6),6),'[6]白单流水  导入新模板'!$AB:$AB,LEFT(LEFT(U$3,4),4),'[6]白单流水  导入新模板'!$K:$K,$C358)</f>
        <v>0</v>
      </c>
      <c r="V358" s="48">
        <f>SUMIFS('[6]白单流水  导入新模板'!$S:$S,'[6]白单流水  导入新模板'!$C:$C,$A$2,'[6]白单流水  导入新模板'!$AF:$AF,LEFT(LEFT($C$336,6),6),'[6]白单流水  导入新模板'!$AB:$AB,LEFT(LEFT(V$3,4),4),'[6]白单流水  导入新模板'!$K:$K,$C358)</f>
        <v>0</v>
      </c>
      <c r="W358" s="48">
        <f>SUMIFS('[6]白单流水  导入新模板'!$S:$S,'[6]白单流水  导入新模板'!$C:$C,$A$2,'[6]白单流水  导入新模板'!$AF:$AF,LEFT(LEFT($C$336,6),6),'[6]白单流水  导入新模板'!$AB:$AB,LEFT(LEFT(W$3,4),4),'[6]白单流水  导入新模板'!$K:$K,$C358)</f>
        <v>0</v>
      </c>
      <c r="X358" s="48">
        <f>SUMIFS('[6]白单流水  导入新模板'!$S:$S,'[6]白单流水  导入新模板'!$C:$C,$A$2,'[6]白单流水  导入新模板'!$AF:$AF,LEFT(LEFT($C$336,6),6),'[6]白单流水  导入新模板'!$AB:$AB,LEFT(LEFT(X$3,4),4),'[6]白单流水  导入新模板'!$K:$K,$C358)</f>
        <v>0</v>
      </c>
      <c r="Y358" s="48">
        <f>SUMIFS('[6]白单流水  导入新模板'!$S:$S,'[6]白单流水  导入新模板'!$C:$C,$A$2,'[6]白单流水  导入新模板'!$AF:$AF,LEFT(LEFT($C$336,6),6),'[6]白单流水  导入新模板'!$AB:$AB,LEFT(LEFT(Y$3,4),4),'[6]白单流水  导入新模板'!$K:$K,$C358)</f>
        <v>0</v>
      </c>
      <c r="Z358" s="48">
        <f>SUMIFS('[6]白单流水  导入新模板'!$S:$S,'[6]白单流水  导入新模板'!$C:$C,$A$2,'[6]白单流水  导入新模板'!$AF:$AF,LEFT(LEFT($C$336,6),6),'[6]白单流水  导入新模板'!$AB:$AB,LEFT(LEFT(Z$3,4),4),'[6]白单流水  导入新模板'!$K:$K,$C358)</f>
        <v>0</v>
      </c>
      <c r="AA358" s="48">
        <f>SUMIFS('[6]白单流水  导入新模板'!$S:$S,'[6]白单流水  导入新模板'!$C:$C,$A$2,'[6]白单流水  导入新模板'!$AF:$AF,LEFT(LEFT($C$336,6),6),'[6]白单流水  导入新模板'!$AB:$AB,LEFT(LEFT(AA$3,4),4),'[6]白单流水  导入新模板'!$K:$K,$C358)</f>
        <v>0</v>
      </c>
      <c r="AB358" s="48">
        <f>SUMIFS('[6]白单流水  导入新模板'!$S:$S,'[6]白单流水  导入新模板'!$C:$C,$A$2,'[6]白单流水  导入新模板'!$AF:$AF,LEFT(LEFT($C$336,6),6),'[6]白单流水  导入新模板'!$AB:$AB,LEFT(LEFT(AB$3,4),4),'[6]白单流水  导入新模板'!$K:$K,$C358)</f>
        <v>0</v>
      </c>
      <c r="AC358" s="48">
        <f>SUMIFS('[6]白单流水  导入新模板'!$S:$S,'[6]白单流水  导入新模板'!$C:$C,$A$2,'[6]白单流水  导入新模板'!$AF:$AF,LEFT(LEFT($C$336,6),6),'[6]白单流水  导入新模板'!$AB:$AB,LEFT(LEFT(AC$3,4),4),'[6]白单流水  导入新模板'!$K:$K,$C358)</f>
        <v>0</v>
      </c>
      <c r="AD358" s="52"/>
      <c r="AE358" s="53">
        <f>SUM(AH358:AS358)</f>
        <v>0</v>
      </c>
      <c r="AF358" s="54"/>
      <c r="AG358" s="55">
        <f>AD358-AE358-AF358</f>
        <v>0</v>
      </c>
      <c r="AH358" s="48">
        <f>SUMIFS('[6]白单流水  导入新模板'!$S:$S,'[6]白单流水  导入新模板'!$C:$C,$A$2,'[6]白单流水  导入新模板'!$AF:$AF,LEFT(LEFT($C$336,6),6),'[6]白单流水  导入新模板'!$AA:$AA,AH$3,'[6]白单流水  导入新模板'!$K:$K,$C358)</f>
        <v>0</v>
      </c>
      <c r="AI358" s="48">
        <f>SUMIFS('[6]白单流水  导入新模板'!$S:$S,'[6]白单流水  导入新模板'!$C:$C,$A$2,'[6]白单流水  导入新模板'!$AF:$AF,LEFT(LEFT($C$336,6),6),'[6]白单流水  导入新模板'!$AA:$AA,AI$3,'[6]白单流水  导入新模板'!$K:$K,$C358)</f>
        <v>0</v>
      </c>
      <c r="AJ358" s="48">
        <f>SUMIFS('[6]白单流水  导入新模板'!$S:$S,'[6]白单流水  导入新模板'!$C:$C,$A$2,'[6]白单流水  导入新模板'!$AF:$AF,LEFT(LEFT($C$336,6),6),'[6]白单流水  导入新模板'!$AA:$AA,AJ$3,'[6]白单流水  导入新模板'!$K:$K,$C358)</f>
        <v>0</v>
      </c>
      <c r="AK358" s="48">
        <f>SUMIFS('[6]白单流水  导入新模板'!$S:$S,'[6]白单流水  导入新模板'!$C:$C,$A$2,'[6]白单流水  导入新模板'!$AF:$AF,LEFT(LEFT($C$336,6),6),'[6]白单流水  导入新模板'!$AA:$AA,AK$3,'[6]白单流水  导入新模板'!$K:$K,$C358)</f>
        <v>0</v>
      </c>
      <c r="AL358" s="48">
        <f>SUMIFS('[6]白单流水  导入新模板'!$S:$S,'[6]白单流水  导入新模板'!$C:$C,$A$2,'[6]白单流水  导入新模板'!$AF:$AF,LEFT(LEFT($C$336,6),6),'[6]白单流水  导入新模板'!$AA:$AA,AL$3,'[6]白单流水  导入新模板'!$K:$K,$C358)</f>
        <v>0</v>
      </c>
      <c r="AM358" s="48">
        <f>SUMIFS('[6]白单流水  导入新模板'!$S:$S,'[6]白单流水  导入新模板'!$C:$C,$A$2,'[6]白单流水  导入新模板'!$AF:$AF,LEFT(LEFT($C$336,6),6),'[6]白单流水  导入新模板'!$AA:$AA,AM$3,'[6]白单流水  导入新模板'!$K:$K,$C358)</f>
        <v>0</v>
      </c>
      <c r="AN358" s="48">
        <f>SUMIFS('[6]白单流水  导入新模板'!$S:$S,'[6]白单流水  导入新模板'!$C:$C,$A$2,'[6]白单流水  导入新模板'!$AF:$AF,LEFT(LEFT($C$336,6),6),'[6]白单流水  导入新模板'!$AA:$AA,AN$3,'[6]白单流水  导入新模板'!$K:$K,$C358)</f>
        <v>0</v>
      </c>
      <c r="AO358" s="48">
        <f>SUMIFS('[6]白单流水  导入新模板'!$S:$S,'[6]白单流水  导入新模板'!$C:$C,$A$2,'[6]白单流水  导入新模板'!$AF:$AF,LEFT(LEFT($C$336,6),6),'[6]白单流水  导入新模板'!$AA:$AA,AO$3,'[6]白单流水  导入新模板'!$K:$K,$C358)</f>
        <v>0</v>
      </c>
      <c r="AP358" s="48">
        <f>SUMIFS('[6]白单流水  导入新模板'!$S:$S,'[6]白单流水  导入新模板'!$C:$C,$A$2,'[6]白单流水  导入新模板'!$AF:$AF,LEFT(LEFT($C$336,6),6),'[6]白单流水  导入新模板'!$AA:$AA,AP$3,'[6]白单流水  导入新模板'!$K:$K,$C358)</f>
        <v>0</v>
      </c>
      <c r="AQ358" s="48">
        <f>SUMIFS('[6]白单流水  导入新模板'!$S:$S,'[6]白单流水  导入新模板'!$C:$C,$A$2,'[6]白单流水  导入新模板'!$AF:$AF,LEFT(LEFT($C$336,6),6),'[6]白单流水  导入新模板'!$AA:$AA,AQ$3,'[6]白单流水  导入新模板'!$K:$K,$C358)</f>
        <v>0</v>
      </c>
      <c r="AR358" s="48">
        <f>SUMIFS('[6]白单流水  导入新模板'!$S:$S,'[6]白单流水  导入新模板'!$C:$C,$A$2,'[6]白单流水  导入新模板'!$AF:$AF,LEFT(LEFT($C$336,6),6),'[6]白单流水  导入新模板'!$AA:$AA,AR$3,'[6]白单流水  导入新模板'!$K:$K,$C358)</f>
        <v>0</v>
      </c>
      <c r="AS358" s="48">
        <f>SUMIFS('[6]白单流水  导入新模板'!$S:$S,'[6]白单流水  导入新模板'!$C:$C,$A$2,'[6]白单流水  导入新模板'!$AF:$AF,LEFT(LEFT($C$336,6),6),'[6]白单流水  导入新模板'!$AA:$AA,AS$3,'[6]白单流水  导入新模板'!$K:$K,$C358)</f>
        <v>0</v>
      </c>
      <c r="AT358" s="56"/>
    </row>
    <row r="359" ht="15.6" spans="1:47">
      <c r="A359" s="70"/>
      <c r="B359" s="62">
        <v>16</v>
      </c>
      <c r="C359" s="42" t="s">
        <v>104</v>
      </c>
      <c r="D359" s="43"/>
      <c r="E359" s="43"/>
      <c r="F359" s="63"/>
      <c r="G359" s="44"/>
      <c r="H359" s="44"/>
      <c r="I359" s="44"/>
      <c r="J359" s="44"/>
      <c r="K359" s="43"/>
      <c r="L359" s="43">
        <f>SUM(L360:L381)</f>
        <v>0</v>
      </c>
      <c r="M359" s="43">
        <f>SUM(M360:M381)</f>
        <v>0</v>
      </c>
      <c r="N359" s="43">
        <f>SUM(N360:N381)</f>
        <v>0</v>
      </c>
      <c r="O359" s="43">
        <f>SUM(O360:O381)</f>
        <v>0</v>
      </c>
      <c r="P359" s="43">
        <f>SUM(P360:P381)</f>
        <v>0</v>
      </c>
      <c r="Q359" s="43">
        <f>SUM(Q360:Q381)</f>
        <v>0</v>
      </c>
      <c r="R359" s="43">
        <f>SUM(R360:R381)</f>
        <v>0</v>
      </c>
      <c r="S359" s="43">
        <f>SUM(S360:S381)</f>
        <v>0</v>
      </c>
      <c r="T359" s="43">
        <f>SUM(T360:T381)</f>
        <v>0</v>
      </c>
      <c r="U359" s="43">
        <f>SUM(U360:U381)</f>
        <v>0</v>
      </c>
      <c r="V359" s="43">
        <f>SUM(V360:V381)</f>
        <v>0</v>
      </c>
      <c r="W359" s="43">
        <f>SUM(W360:W381)</f>
        <v>0</v>
      </c>
      <c r="X359" s="43">
        <f>SUM(X360:X381)</f>
        <v>137538.5</v>
      </c>
      <c r="Y359" s="43">
        <f>SUM(Y360:Y381)</f>
        <v>159377.11</v>
      </c>
      <c r="Z359" s="43">
        <f>SUM(Z360:Z381)</f>
        <v>291893.16</v>
      </c>
      <c r="AA359" s="43">
        <f>SUM(AA360:AA381)</f>
        <v>285673.97</v>
      </c>
      <c r="AB359" s="43">
        <f>SUM(AB360:AB381)</f>
        <v>330757.17</v>
      </c>
      <c r="AC359" s="43">
        <f>SUM(AC360:AC381)</f>
        <v>263501.26</v>
      </c>
      <c r="AD359" s="72"/>
      <c r="AE359" s="43">
        <f>SUM(AE360:AE381)</f>
        <v>206935.92</v>
      </c>
      <c r="AF359" s="43">
        <f>SUM(AF360:AF381)</f>
        <v>0</v>
      </c>
      <c r="AG359" s="43">
        <f>SUM(AG360:AG381)</f>
        <v>-206935.92</v>
      </c>
      <c r="AH359" s="43">
        <f>SUM(AH360:AH381)</f>
        <v>18071.76</v>
      </c>
      <c r="AI359" s="43">
        <f>SUM(AI360:AI381)</f>
        <v>10936.08</v>
      </c>
      <c r="AJ359" s="43">
        <f>SUM(AJ360:AJ381)</f>
        <v>25413.24</v>
      </c>
      <c r="AK359" s="43">
        <f>SUM(AK360:AK381)</f>
        <v>14205.72</v>
      </c>
      <c r="AL359" s="43">
        <f>SUM(AL360:AL381)</f>
        <v>25655.74</v>
      </c>
      <c r="AM359" s="43">
        <f>SUM(AM360:AM381)</f>
        <v>19310.1</v>
      </c>
      <c r="AN359" s="43">
        <f>SUM(AN360:AN381)</f>
        <v>12563.04</v>
      </c>
      <c r="AO359" s="43">
        <f>SUM(AO360:AO381)</f>
        <v>20495.36</v>
      </c>
      <c r="AP359" s="43">
        <f>SUM(AP360:AP381)</f>
        <v>21263.74</v>
      </c>
      <c r="AQ359" s="43">
        <f>SUM(AQ360:AQ381)</f>
        <v>19574.78</v>
      </c>
      <c r="AR359" s="43">
        <f>SUM(AR360:AR381)</f>
        <v>19316.4</v>
      </c>
      <c r="AS359" s="43">
        <f>SUM(AS360:AS381)</f>
        <v>129.96</v>
      </c>
      <c r="AT359" s="64"/>
      <c r="AU359" s="1">
        <f>X359+Y359+Z359+AA359+AB359+AC359+AE359</f>
        <v>1675677.09</v>
      </c>
    </row>
    <row r="360" ht="15.6" spans="1:47">
      <c r="A360" s="41"/>
      <c r="B360" s="62"/>
      <c r="C360" s="65" t="s">
        <v>58</v>
      </c>
      <c r="D360" s="43"/>
      <c r="E360" s="43"/>
      <c r="F360" s="63"/>
      <c r="G360" s="44"/>
      <c r="H360" s="44"/>
      <c r="I360" s="51">
        <f t="array" ref="I360">SUMPRODUCT(('[6]白单流水  导入新模板'!$C:$C=$A$2)*('[6]白单流水  导入新模板'!$AF:$AF=LEFT(LEFT($C$359,4),5))*('[6]白单流水  导入新模板'!$K:$K="代收")*(ISNUMBER(FIND(LEFT($C360,4),'[6]白单流水  导入新模板'!$M:$M,1))),'[6]白单流水  导入新模板'!$S:$S)</f>
        <v>0</v>
      </c>
      <c r="J360" s="44"/>
      <c r="K360" s="43"/>
      <c r="L360" s="48">
        <f>SUMIFS('[6]白单流水  导入新模板'!$S:$S,'[6]白单流水  导入新模板'!$C:$C,$A$2,'[6]白单流水  导入新模板'!$AF:$AF,$C$359,'[6]白单流水  导入新模板'!$AB:$AB,LEFT(LEFT(L$3,4),4),'[6]白单流水  导入新模板'!$K:$K,$C360)</f>
        <v>0</v>
      </c>
      <c r="M360" s="48">
        <f>SUMIFS('[6]白单流水  导入新模板'!$S:$S,'[6]白单流水  导入新模板'!$C:$C,$A$2,'[6]白单流水  导入新模板'!$AF:$AF,$C$359,'[6]白单流水  导入新模板'!$AB:$AB,LEFT(LEFT(M$3,4),4),'[6]白单流水  导入新模板'!$K:$K,$C360)</f>
        <v>0</v>
      </c>
      <c r="N360" s="48">
        <f>SUMIFS('[6]白单流水  导入新模板'!$S:$S,'[6]白单流水  导入新模板'!$C:$C,$A$2,'[6]白单流水  导入新模板'!$AF:$AF,$C$359,'[6]白单流水  导入新模板'!$AB:$AB,LEFT(LEFT(N$3,4),4),'[6]白单流水  导入新模板'!$K:$K,$C360)</f>
        <v>0</v>
      </c>
      <c r="O360" s="48">
        <f>SUMIFS('[6]白单流水  导入新模板'!$S:$S,'[6]白单流水  导入新模板'!$C:$C,$A$2,'[6]白单流水  导入新模板'!$AF:$AF,$C$359,'[6]白单流水  导入新模板'!$AB:$AB,LEFT(LEFT(O$3,4),4),'[6]白单流水  导入新模板'!$K:$K,$C360)</f>
        <v>0</v>
      </c>
      <c r="P360" s="48">
        <f>SUMIFS('[6]白单流水  导入新模板'!$S:$S,'[6]白单流水  导入新模板'!$C:$C,$A$2,'[6]白单流水  导入新模板'!$AF:$AF,$C$359,'[6]白单流水  导入新模板'!$AB:$AB,LEFT(LEFT(P$3,4),4),'[6]白单流水  导入新模板'!$K:$K,$C360)</f>
        <v>0</v>
      </c>
      <c r="Q360" s="48">
        <f>SUMIFS('[6]白单流水  导入新模板'!$S:$S,'[6]白单流水  导入新模板'!$C:$C,$A$2,'[6]白单流水  导入新模板'!$AF:$AF,$C$359,'[6]白单流水  导入新模板'!$AB:$AB,LEFT(LEFT(Q$3,4),4),'[6]白单流水  导入新模板'!$K:$K,$C360)</f>
        <v>0</v>
      </c>
      <c r="R360" s="48">
        <f>SUMIFS('[6]白单流水  导入新模板'!$S:$S,'[6]白单流水  导入新模板'!$C:$C,$A$2,'[6]白单流水  导入新模板'!$AF:$AF,$C$359,'[6]白单流水  导入新模板'!$AB:$AB,LEFT(LEFT(R$3,4),4),'[6]白单流水  导入新模板'!$K:$K,$C360)</f>
        <v>0</v>
      </c>
      <c r="S360" s="48">
        <f>SUMIFS('[6]白单流水  导入新模板'!$S:$S,'[6]白单流水  导入新模板'!$C:$C,$A$2,'[6]白单流水  导入新模板'!$AF:$AF,$C$359,'[6]白单流水  导入新模板'!$AB:$AB,LEFT(LEFT(S$3,4),4),'[6]白单流水  导入新模板'!$K:$K,$C360)</f>
        <v>0</v>
      </c>
      <c r="T360" s="48">
        <f>SUMIFS('[6]白单流水  导入新模板'!$S:$S,'[6]白单流水  导入新模板'!$C:$C,$A$2,'[6]白单流水  导入新模板'!$AF:$AF,$C$359,'[6]白单流水  导入新模板'!$AB:$AB,LEFT(LEFT(T$3,4),4),'[6]白单流水  导入新模板'!$K:$K,$C360)</f>
        <v>0</v>
      </c>
      <c r="U360" s="48">
        <f>SUMIFS('[6]白单流水  导入新模板'!$S:$S,'[6]白单流水  导入新模板'!$C:$C,$A$2,'[6]白单流水  导入新模板'!$AF:$AF,$C$359,'[6]白单流水  导入新模板'!$AB:$AB,LEFT(LEFT(U$3,4),4),'[6]白单流水  导入新模板'!$K:$K,$C360)</f>
        <v>0</v>
      </c>
      <c r="V360" s="48">
        <f>SUMIFS('[6]白单流水  导入新模板'!$S:$S,'[6]白单流水  导入新模板'!$C:$C,$A$2,'[6]白单流水  导入新模板'!$AF:$AF,$C$359,'[6]白单流水  导入新模板'!$AB:$AB,LEFT(LEFT(V$3,4),4),'[6]白单流水  导入新模板'!$K:$K,$C360)</f>
        <v>0</v>
      </c>
      <c r="W360" s="48">
        <f>SUMIFS('[6]白单流水  导入新模板'!$S:$S,'[6]白单流水  导入新模板'!$C:$C,$A$2,'[6]白单流水  导入新模板'!$AF:$AF,$C$359,'[6]白单流水  导入新模板'!$AB:$AB,LEFT(LEFT(W$3,4),4),'[6]白单流水  导入新模板'!$K:$K,$C360)</f>
        <v>0</v>
      </c>
      <c r="X360" s="48">
        <f>SUMIFS('[6]白单流水  导入新模板'!$S:$S,'[6]白单流水  导入新模板'!$C:$C,$A$2,'[6]白单流水  导入新模板'!$AF:$AF,$C$359,'[6]白单流水  导入新模板'!$AB:$AB,LEFT(LEFT(X$3,4),4),'[6]白单流水  导入新模板'!$K:$K,$C360)</f>
        <v>0</v>
      </c>
      <c r="Y360" s="48">
        <f>SUMIFS('[6]白单流水  导入新模板'!$S:$S,'[6]白单流水  导入新模板'!$C:$C,$A$2,'[6]白单流水  导入新模板'!$AF:$AF,$C$359,'[6]白单流水  导入新模板'!$AB:$AB,LEFT(LEFT(Y$3,4),4),'[6]白单流水  导入新模板'!$K:$K,$C360)</f>
        <v>0</v>
      </c>
      <c r="Z360" s="48">
        <f>SUMIFS('[6]白单流水  导入新模板'!$S:$S,'[6]白单流水  导入新模板'!$C:$C,$A$2,'[6]白单流水  导入新模板'!$AF:$AF,$C$359,'[6]白单流水  导入新模板'!$AB:$AB,LEFT(LEFT(Z$3,4),4),'[6]白单流水  导入新模板'!$K:$K,$C360)</f>
        <v>0</v>
      </c>
      <c r="AA360" s="48">
        <f>SUMIFS('[6]白单流水  导入新模板'!$S:$S,'[6]白单流水  导入新模板'!$C:$C,$A$2,'[6]白单流水  导入新模板'!$AF:$AF,$C$359,'[6]白单流水  导入新模板'!$AB:$AB,LEFT(LEFT(AA$3,4),4),'[6]白单流水  导入新模板'!$K:$K,$C360)</f>
        <v>0</v>
      </c>
      <c r="AB360" s="48">
        <f>SUMIFS('[6]白单流水  导入新模板'!$S:$S,'[6]白单流水  导入新模板'!$C:$C,$A$2,'[6]白单流水  导入新模板'!$AF:$AF,$C$359,'[6]白单流水  导入新模板'!$AB:$AB,LEFT(LEFT(AB$3,4),4),'[6]白单流水  导入新模板'!$K:$K,$C360)</f>
        <v>0</v>
      </c>
      <c r="AC360" s="48">
        <f>SUMIFS('[6]白单流水  导入新模板'!$S:$S,'[6]白单流水  导入新模板'!$C:$C,$A$2,'[6]白单流水  导入新模板'!$AF:$AF,$C$359,'[6]白单流水  导入新模板'!$AB:$AB,LEFT(LEFT(AC$3,4),4),'[6]白单流水  导入新模板'!$K:$K,$C360)</f>
        <v>0</v>
      </c>
      <c r="AD360" s="72"/>
      <c r="AE360" s="53">
        <f>SUM(AH360:AS360)</f>
        <v>0</v>
      </c>
      <c r="AF360" s="54"/>
      <c r="AG360" s="55">
        <f>AD360-AE360-AF360</f>
        <v>0</v>
      </c>
      <c r="AH360" s="48">
        <f>SUMIFS('[6]白单流水  导入新模板'!$S:$S,'[6]白单流水  导入新模板'!$C:$C,$A$2,'[6]白单流水  导入新模板'!$AF:$AF,$C$359,'[6]白单流水  导入新模板'!$AA:$AA,AH$3,'[6]白单流水  导入新模板'!$K:$K,$C360)</f>
        <v>0</v>
      </c>
      <c r="AI360" s="48">
        <f>SUMIFS('[6]白单流水  导入新模板'!$S:$S,'[6]白单流水  导入新模板'!$C:$C,$A$2,'[6]白单流水  导入新模板'!$AF:$AF,$C$359,'[6]白单流水  导入新模板'!$AA:$AA,AI$3,'[6]白单流水  导入新模板'!$K:$K,$C360)</f>
        <v>0</v>
      </c>
      <c r="AJ360" s="48">
        <f>SUMIFS('[6]白单流水  导入新模板'!$S:$S,'[6]白单流水  导入新模板'!$C:$C,$A$2,'[6]白单流水  导入新模板'!$AF:$AF,$C$359,'[6]白单流水  导入新模板'!$AA:$AA,AJ$3,'[6]白单流水  导入新模板'!$K:$K,$C360)</f>
        <v>0</v>
      </c>
      <c r="AK360" s="48">
        <f>SUMIFS('[6]白单流水  导入新模板'!$S:$S,'[6]白单流水  导入新模板'!$C:$C,$A$2,'[6]白单流水  导入新模板'!$AF:$AF,$C$359,'[6]白单流水  导入新模板'!$AA:$AA,AK$3,'[6]白单流水  导入新模板'!$K:$K,$C360)</f>
        <v>0</v>
      </c>
      <c r="AL360" s="48">
        <f>SUMIFS('[6]白单流水  导入新模板'!$S:$S,'[6]白单流水  导入新模板'!$C:$C,$A$2,'[6]白单流水  导入新模板'!$AF:$AF,$C$359,'[6]白单流水  导入新模板'!$AA:$AA,AL$3,'[6]白单流水  导入新模板'!$K:$K,$C360)</f>
        <v>0</v>
      </c>
      <c r="AM360" s="48">
        <f>SUMIFS('[6]白单流水  导入新模板'!$S:$S,'[6]白单流水  导入新模板'!$C:$C,$A$2,'[6]白单流水  导入新模板'!$AF:$AF,$C$359,'[6]白单流水  导入新模板'!$AA:$AA,AM$3,'[6]白单流水  导入新模板'!$K:$K,$C360)</f>
        <v>0</v>
      </c>
      <c r="AN360" s="48">
        <f>SUMIFS('[6]白单流水  导入新模板'!$S:$S,'[6]白单流水  导入新模板'!$C:$C,$A$2,'[6]白单流水  导入新模板'!$AF:$AF,$C$359,'[6]白单流水  导入新模板'!$AA:$AA,AN$3,'[6]白单流水  导入新模板'!$K:$K,$C360)</f>
        <v>0</v>
      </c>
      <c r="AO360" s="48">
        <f>SUMIFS('[6]白单流水  导入新模板'!$S:$S,'[6]白单流水  导入新模板'!$C:$C,$A$2,'[6]白单流水  导入新模板'!$AF:$AF,$C$359,'[6]白单流水  导入新模板'!$AA:$AA,AO$3,'[6]白单流水  导入新模板'!$K:$K,$C360)</f>
        <v>0</v>
      </c>
      <c r="AP360" s="48">
        <f>SUMIFS('[6]白单流水  导入新模板'!$S:$S,'[6]白单流水  导入新模板'!$C:$C,$A$2,'[6]白单流水  导入新模板'!$AF:$AF,$C$359,'[6]白单流水  导入新模板'!$AA:$AA,AP$3,'[6]白单流水  导入新模板'!$K:$K,$C360)</f>
        <v>0</v>
      </c>
      <c r="AQ360" s="48">
        <f>SUMIFS('[6]白单流水  导入新模板'!$S:$S,'[6]白单流水  导入新模板'!$C:$C,$A$2,'[6]白单流水  导入新模板'!$AF:$AF,$C$359,'[6]白单流水  导入新模板'!$AA:$AA,AQ$3,'[6]白单流水  导入新模板'!$K:$K,$C360)</f>
        <v>0</v>
      </c>
      <c r="AR360" s="48">
        <f>SUMIFS('[6]白单流水  导入新模板'!$S:$S,'[6]白单流水  导入新模板'!$C:$C,$A$2,'[6]白单流水  导入新模板'!$AF:$AF,$C$359,'[6]白单流水  导入新模板'!$AA:$AA,AR$3,'[6]白单流水  导入新模板'!$K:$K,$C360)</f>
        <v>0</v>
      </c>
      <c r="AS360" s="48">
        <f>SUMIFS('[6]白单流水  导入新模板'!$S:$S,'[6]白单流水  导入新模板'!$C:$C,$A$2,'[6]白单流水  导入新模板'!$AF:$AF,$C$359,'[6]白单流水  导入新模板'!$AA:$AA,AS$3,'[6]白单流水  导入新模板'!$K:$K,$C360)</f>
        <v>0</v>
      </c>
      <c r="AT360" s="64"/>
    </row>
    <row r="361" ht="15.6" spans="1:47">
      <c r="A361" s="41"/>
      <c r="B361" s="62"/>
      <c r="C361" s="65" t="s">
        <v>59</v>
      </c>
      <c r="D361" s="43"/>
      <c r="E361" s="43"/>
      <c r="F361" s="63"/>
      <c r="G361" s="44"/>
      <c r="H361" s="44"/>
      <c r="I361" s="51">
        <f t="array" ref="I361">SUMPRODUCT(('[6]白单流水  导入新模板'!$C:$C=$A$2)*('[6]白单流水  导入新模板'!$AF:$AF=LEFT(LEFT($C$359,4),5))*('[6]白单流水  导入新模板'!$K:$K="代收")*(ISNUMBER(FIND(LEFT($C361,4),'[6]白单流水  导入新模板'!$M:$M,1))),'[6]白单流水  导入新模板'!$S:$S)</f>
        <v>0</v>
      </c>
      <c r="J361" s="44"/>
      <c r="K361" s="43"/>
      <c r="L361" s="48">
        <f>SUMIFS('[6]白单流水  导入新模板'!$S:$S,'[6]白单流水  导入新模板'!$C:$C,$A$2,'[6]白单流水  导入新模板'!$AF:$AF,$C$359,'[6]白单流水  导入新模板'!$AB:$AB,LEFT(LEFT(L$3,4),4),'[6]白单流水  导入新模板'!$K:$K,$C361)</f>
        <v>0</v>
      </c>
      <c r="M361" s="48">
        <f>SUMIFS('[6]白单流水  导入新模板'!$S:$S,'[6]白单流水  导入新模板'!$C:$C,$A$2,'[6]白单流水  导入新模板'!$AF:$AF,$C$359,'[6]白单流水  导入新模板'!$AB:$AB,LEFT(LEFT(M$3,4),4),'[6]白单流水  导入新模板'!$K:$K,$C361)</f>
        <v>0</v>
      </c>
      <c r="N361" s="48">
        <f>SUMIFS('[6]白单流水  导入新模板'!$S:$S,'[6]白单流水  导入新模板'!$C:$C,$A$2,'[6]白单流水  导入新模板'!$AF:$AF,$C$359,'[6]白单流水  导入新模板'!$AB:$AB,LEFT(LEFT(N$3,4),4),'[6]白单流水  导入新模板'!$K:$K,$C361)</f>
        <v>0</v>
      </c>
      <c r="O361" s="48">
        <f>SUMIFS('[6]白单流水  导入新模板'!$S:$S,'[6]白单流水  导入新模板'!$C:$C,$A$2,'[6]白单流水  导入新模板'!$AF:$AF,$C$359,'[6]白单流水  导入新模板'!$AB:$AB,LEFT(LEFT(O$3,4),4),'[6]白单流水  导入新模板'!$K:$K,$C361)</f>
        <v>0</v>
      </c>
      <c r="P361" s="48">
        <f>SUMIFS('[6]白单流水  导入新模板'!$S:$S,'[6]白单流水  导入新模板'!$C:$C,$A$2,'[6]白单流水  导入新模板'!$AF:$AF,$C$359,'[6]白单流水  导入新模板'!$AB:$AB,LEFT(LEFT(P$3,4),4),'[6]白单流水  导入新模板'!$K:$K,$C361)</f>
        <v>0</v>
      </c>
      <c r="Q361" s="48">
        <f>SUMIFS('[6]白单流水  导入新模板'!$S:$S,'[6]白单流水  导入新模板'!$C:$C,$A$2,'[6]白单流水  导入新模板'!$AF:$AF,$C$359,'[6]白单流水  导入新模板'!$AB:$AB,LEFT(LEFT(Q$3,4),4),'[6]白单流水  导入新模板'!$K:$K,$C361)</f>
        <v>0</v>
      </c>
      <c r="R361" s="48">
        <f>SUMIFS('[6]白单流水  导入新模板'!$S:$S,'[6]白单流水  导入新模板'!$C:$C,$A$2,'[6]白单流水  导入新模板'!$AF:$AF,$C$359,'[6]白单流水  导入新模板'!$AB:$AB,LEFT(LEFT(R$3,4),4),'[6]白单流水  导入新模板'!$K:$K,$C361)</f>
        <v>0</v>
      </c>
      <c r="S361" s="48">
        <f>SUMIFS('[6]白单流水  导入新模板'!$S:$S,'[6]白单流水  导入新模板'!$C:$C,$A$2,'[6]白单流水  导入新模板'!$AF:$AF,$C$359,'[6]白单流水  导入新模板'!$AB:$AB,LEFT(LEFT(S$3,4),4),'[6]白单流水  导入新模板'!$K:$K,$C361)</f>
        <v>0</v>
      </c>
      <c r="T361" s="48">
        <f>SUMIFS('[6]白单流水  导入新模板'!$S:$S,'[6]白单流水  导入新模板'!$C:$C,$A$2,'[6]白单流水  导入新模板'!$AF:$AF,$C$359,'[6]白单流水  导入新模板'!$AB:$AB,LEFT(LEFT(T$3,4),4),'[6]白单流水  导入新模板'!$K:$K,$C361)</f>
        <v>0</v>
      </c>
      <c r="U361" s="48">
        <f>SUMIFS('[6]白单流水  导入新模板'!$S:$S,'[6]白单流水  导入新模板'!$C:$C,$A$2,'[6]白单流水  导入新模板'!$AF:$AF,$C$359,'[6]白单流水  导入新模板'!$AB:$AB,LEFT(LEFT(U$3,4),4),'[6]白单流水  导入新模板'!$K:$K,$C361)</f>
        <v>0</v>
      </c>
      <c r="V361" s="48">
        <f>SUMIFS('[6]白单流水  导入新模板'!$S:$S,'[6]白单流水  导入新模板'!$C:$C,$A$2,'[6]白单流水  导入新模板'!$AF:$AF,$C$359,'[6]白单流水  导入新模板'!$AB:$AB,LEFT(LEFT(V$3,4),4),'[6]白单流水  导入新模板'!$K:$K,$C361)</f>
        <v>0</v>
      </c>
      <c r="W361" s="48">
        <f>SUMIFS('[6]白单流水  导入新模板'!$S:$S,'[6]白单流水  导入新模板'!$C:$C,$A$2,'[6]白单流水  导入新模板'!$AF:$AF,$C$359,'[6]白单流水  导入新模板'!$AB:$AB,LEFT(LEFT(W$3,4),4),'[6]白单流水  导入新模板'!$K:$K,$C361)</f>
        <v>0</v>
      </c>
      <c r="X361" s="48">
        <f>SUMIFS('[6]白单流水  导入新模板'!$S:$S,'[6]白单流水  导入新模板'!$C:$C,$A$2,'[6]白单流水  导入新模板'!$AF:$AF,$C$359,'[6]白单流水  导入新模板'!$AB:$AB,LEFT(LEFT(X$3,4),4),'[6]白单流水  导入新模板'!$K:$K,$C361)</f>
        <v>0</v>
      </c>
      <c r="Y361" s="48">
        <f>SUMIFS('[6]白单流水  导入新模板'!$S:$S,'[6]白单流水  导入新模板'!$C:$C,$A$2,'[6]白单流水  导入新模板'!$AF:$AF,$C$359,'[6]白单流水  导入新模板'!$AB:$AB,LEFT(LEFT(Y$3,4),4),'[6]白单流水  导入新模板'!$K:$K,$C361)</f>
        <v>0</v>
      </c>
      <c r="Z361" s="48">
        <f>SUMIFS('[6]白单流水  导入新模板'!$S:$S,'[6]白单流水  导入新模板'!$C:$C,$A$2,'[6]白单流水  导入新模板'!$AF:$AF,$C$359,'[6]白单流水  导入新模板'!$AB:$AB,LEFT(LEFT(Z$3,4),4),'[6]白单流水  导入新模板'!$K:$K,$C361)</f>
        <v>0</v>
      </c>
      <c r="AA361" s="48">
        <f>SUMIFS('[6]白单流水  导入新模板'!$S:$S,'[6]白单流水  导入新模板'!$C:$C,$A$2,'[6]白单流水  导入新模板'!$AF:$AF,$C$359,'[6]白单流水  导入新模板'!$AB:$AB,LEFT(LEFT(AA$3,4),4),'[6]白单流水  导入新模板'!$K:$K,$C361)</f>
        <v>0</v>
      </c>
      <c r="AB361" s="48">
        <f>SUMIFS('[6]白单流水  导入新模板'!$S:$S,'[6]白单流水  导入新模板'!$C:$C,$A$2,'[6]白单流水  导入新模板'!$AF:$AF,$C$359,'[6]白单流水  导入新模板'!$AB:$AB,LEFT(LEFT(AB$3,4),4),'[6]白单流水  导入新模板'!$K:$K,$C361)</f>
        <v>0</v>
      </c>
      <c r="AC361" s="48">
        <f>SUMIFS('[6]白单流水  导入新模板'!$S:$S,'[6]白单流水  导入新模板'!$C:$C,$A$2,'[6]白单流水  导入新模板'!$AF:$AF,$C$359,'[6]白单流水  导入新模板'!$AB:$AB,LEFT(LEFT(AC$3,4),4),'[6]白单流水  导入新模板'!$K:$K,$C361)</f>
        <v>0</v>
      </c>
      <c r="AD361" s="72"/>
      <c r="AE361" s="53">
        <f>SUM(AH361:AS361)</f>
        <v>0</v>
      </c>
      <c r="AF361" s="54"/>
      <c r="AG361" s="55">
        <f>AD361-AE361-AF361</f>
        <v>0</v>
      </c>
      <c r="AH361" s="48">
        <f>SUMIFS('[6]白单流水  导入新模板'!$S:$S,'[6]白单流水  导入新模板'!$C:$C,$A$2,'[6]白单流水  导入新模板'!$AF:$AF,$C$359,'[6]白单流水  导入新模板'!$AA:$AA,AH$3,'[6]白单流水  导入新模板'!$K:$K,$C361)</f>
        <v>0</v>
      </c>
      <c r="AI361" s="48">
        <f>SUMIFS('[6]白单流水  导入新模板'!$S:$S,'[6]白单流水  导入新模板'!$C:$C,$A$2,'[6]白单流水  导入新模板'!$AF:$AF,$C$359,'[6]白单流水  导入新模板'!$AA:$AA,AI$3,'[6]白单流水  导入新模板'!$K:$K,$C361)</f>
        <v>0</v>
      </c>
      <c r="AJ361" s="48">
        <f>SUMIFS('[6]白单流水  导入新模板'!$S:$S,'[6]白单流水  导入新模板'!$C:$C,$A$2,'[6]白单流水  导入新模板'!$AF:$AF,$C$359,'[6]白单流水  导入新模板'!$AA:$AA,AJ$3,'[6]白单流水  导入新模板'!$K:$K,$C361)</f>
        <v>0</v>
      </c>
      <c r="AK361" s="48">
        <f>SUMIFS('[6]白单流水  导入新模板'!$S:$S,'[6]白单流水  导入新模板'!$C:$C,$A$2,'[6]白单流水  导入新模板'!$AF:$AF,$C$359,'[6]白单流水  导入新模板'!$AA:$AA,AK$3,'[6]白单流水  导入新模板'!$K:$K,$C361)</f>
        <v>0</v>
      </c>
      <c r="AL361" s="48">
        <f>SUMIFS('[6]白单流水  导入新模板'!$S:$S,'[6]白单流水  导入新模板'!$C:$C,$A$2,'[6]白单流水  导入新模板'!$AF:$AF,$C$359,'[6]白单流水  导入新模板'!$AA:$AA,AL$3,'[6]白单流水  导入新模板'!$K:$K,$C361)</f>
        <v>0</v>
      </c>
      <c r="AM361" s="48">
        <f>SUMIFS('[6]白单流水  导入新模板'!$S:$S,'[6]白单流水  导入新模板'!$C:$C,$A$2,'[6]白单流水  导入新模板'!$AF:$AF,$C$359,'[6]白单流水  导入新模板'!$AA:$AA,AM$3,'[6]白单流水  导入新模板'!$K:$K,$C361)</f>
        <v>0</v>
      </c>
      <c r="AN361" s="48">
        <f>SUMIFS('[6]白单流水  导入新模板'!$S:$S,'[6]白单流水  导入新模板'!$C:$C,$A$2,'[6]白单流水  导入新模板'!$AF:$AF,$C$359,'[6]白单流水  导入新模板'!$AA:$AA,AN$3,'[6]白单流水  导入新模板'!$K:$K,$C361)</f>
        <v>0</v>
      </c>
      <c r="AO361" s="48">
        <f>SUMIFS('[6]白单流水  导入新模板'!$S:$S,'[6]白单流水  导入新模板'!$C:$C,$A$2,'[6]白单流水  导入新模板'!$AF:$AF,$C$359,'[6]白单流水  导入新模板'!$AA:$AA,AO$3,'[6]白单流水  导入新模板'!$K:$K,$C361)</f>
        <v>0</v>
      </c>
      <c r="AP361" s="48">
        <f>SUMIFS('[6]白单流水  导入新模板'!$S:$S,'[6]白单流水  导入新模板'!$C:$C,$A$2,'[6]白单流水  导入新模板'!$AF:$AF,$C$359,'[6]白单流水  导入新模板'!$AA:$AA,AP$3,'[6]白单流水  导入新模板'!$K:$K,$C361)</f>
        <v>0</v>
      </c>
      <c r="AQ361" s="48">
        <f>SUMIFS('[6]白单流水  导入新模板'!$S:$S,'[6]白单流水  导入新模板'!$C:$C,$A$2,'[6]白单流水  导入新模板'!$AF:$AF,$C$359,'[6]白单流水  导入新模板'!$AA:$AA,AQ$3,'[6]白单流水  导入新模板'!$K:$K,$C361)</f>
        <v>0</v>
      </c>
      <c r="AR361" s="48">
        <f>SUMIFS('[6]白单流水  导入新模板'!$S:$S,'[6]白单流水  导入新模板'!$C:$C,$A$2,'[6]白单流水  导入新模板'!$AF:$AF,$C$359,'[6]白单流水  导入新模板'!$AA:$AA,AR$3,'[6]白单流水  导入新模板'!$K:$K,$C361)</f>
        <v>0</v>
      </c>
      <c r="AS361" s="48">
        <f>SUMIFS('[6]白单流水  导入新模板'!$S:$S,'[6]白单流水  导入新模板'!$C:$C,$A$2,'[6]白单流水  导入新模板'!$AF:$AF,$C$359,'[6]白单流水  导入新模板'!$AA:$AA,AS$3,'[6]白单流水  导入新模板'!$K:$K,$C361)</f>
        <v>0</v>
      </c>
      <c r="AT361" s="64"/>
    </row>
    <row r="362" ht="15.6" spans="1:47">
      <c r="A362" s="41"/>
      <c r="B362" s="62"/>
      <c r="C362" s="65" t="s">
        <v>60</v>
      </c>
      <c r="D362" s="43"/>
      <c r="E362" s="43"/>
      <c r="F362" s="63"/>
      <c r="G362" s="44"/>
      <c r="H362" s="44"/>
      <c r="I362" s="51">
        <f t="array" ref="I362">SUMPRODUCT(('[6]白单流水  导入新模板'!$C:$C=$A$2)*('[6]白单流水  导入新模板'!$AF:$AF=LEFT(LEFT($C$359,4),5))*('[6]白单流水  导入新模板'!$K:$K="代收")*(ISNUMBER(FIND(LEFT($C362,4),'[6]白单流水  导入新模板'!$M:$M,1))),'[6]白单流水  导入新模板'!$S:$S)</f>
        <v>0</v>
      </c>
      <c r="J362" s="44"/>
      <c r="K362" s="43"/>
      <c r="L362" s="48">
        <f>SUMIFS('[6]白单流水  导入新模板'!$S:$S,'[6]白单流水  导入新模板'!$C:$C,$A$2,'[6]白单流水  导入新模板'!$AF:$AF,$C$359,'[6]白单流水  导入新模板'!$AB:$AB,LEFT(LEFT(L$3,4),4),'[6]白单流水  导入新模板'!$K:$K,$C362)</f>
        <v>0</v>
      </c>
      <c r="M362" s="48">
        <f>SUMIFS('[6]白单流水  导入新模板'!$S:$S,'[6]白单流水  导入新模板'!$C:$C,$A$2,'[6]白单流水  导入新模板'!$AF:$AF,$C$359,'[6]白单流水  导入新模板'!$AB:$AB,LEFT(LEFT(M$3,4),4),'[6]白单流水  导入新模板'!$K:$K,$C362)</f>
        <v>0</v>
      </c>
      <c r="N362" s="48">
        <f>SUMIFS('[6]白单流水  导入新模板'!$S:$S,'[6]白单流水  导入新模板'!$C:$C,$A$2,'[6]白单流水  导入新模板'!$AF:$AF,$C$359,'[6]白单流水  导入新模板'!$AB:$AB,LEFT(LEFT(N$3,4),4),'[6]白单流水  导入新模板'!$K:$K,$C362)</f>
        <v>0</v>
      </c>
      <c r="O362" s="48">
        <f>SUMIFS('[6]白单流水  导入新模板'!$S:$S,'[6]白单流水  导入新模板'!$C:$C,$A$2,'[6]白单流水  导入新模板'!$AF:$AF,$C$359,'[6]白单流水  导入新模板'!$AB:$AB,LEFT(LEFT(O$3,4),4),'[6]白单流水  导入新模板'!$K:$K,$C362)</f>
        <v>0</v>
      </c>
      <c r="P362" s="48">
        <f>SUMIFS('[6]白单流水  导入新模板'!$S:$S,'[6]白单流水  导入新模板'!$C:$C,$A$2,'[6]白单流水  导入新模板'!$AF:$AF,$C$359,'[6]白单流水  导入新模板'!$AB:$AB,LEFT(LEFT(P$3,4),4),'[6]白单流水  导入新模板'!$K:$K,$C362)</f>
        <v>0</v>
      </c>
      <c r="Q362" s="48">
        <f>SUMIFS('[6]白单流水  导入新模板'!$S:$S,'[6]白单流水  导入新模板'!$C:$C,$A$2,'[6]白单流水  导入新模板'!$AF:$AF,$C$359,'[6]白单流水  导入新模板'!$AB:$AB,LEFT(LEFT(Q$3,4),4),'[6]白单流水  导入新模板'!$K:$K,$C362)</f>
        <v>0</v>
      </c>
      <c r="R362" s="48">
        <f>SUMIFS('[6]白单流水  导入新模板'!$S:$S,'[6]白单流水  导入新模板'!$C:$C,$A$2,'[6]白单流水  导入新模板'!$AF:$AF,$C$359,'[6]白单流水  导入新模板'!$AB:$AB,LEFT(LEFT(R$3,4),4),'[6]白单流水  导入新模板'!$K:$K,$C362)</f>
        <v>0</v>
      </c>
      <c r="S362" s="48">
        <f>SUMIFS('[6]白单流水  导入新模板'!$S:$S,'[6]白单流水  导入新模板'!$C:$C,$A$2,'[6]白单流水  导入新模板'!$AF:$AF,$C$359,'[6]白单流水  导入新模板'!$AB:$AB,LEFT(LEFT(S$3,4),4),'[6]白单流水  导入新模板'!$K:$K,$C362)</f>
        <v>0</v>
      </c>
      <c r="T362" s="48">
        <f>SUMIFS('[6]白单流水  导入新模板'!$S:$S,'[6]白单流水  导入新模板'!$C:$C,$A$2,'[6]白单流水  导入新模板'!$AF:$AF,$C$359,'[6]白单流水  导入新模板'!$AB:$AB,LEFT(LEFT(T$3,4),4),'[6]白单流水  导入新模板'!$K:$K,$C362)</f>
        <v>0</v>
      </c>
      <c r="U362" s="48">
        <f>SUMIFS('[6]白单流水  导入新模板'!$S:$S,'[6]白单流水  导入新模板'!$C:$C,$A$2,'[6]白单流水  导入新模板'!$AF:$AF,$C$359,'[6]白单流水  导入新模板'!$AB:$AB,LEFT(LEFT(U$3,4),4),'[6]白单流水  导入新模板'!$K:$K,$C362)</f>
        <v>0</v>
      </c>
      <c r="V362" s="48">
        <f>SUMIFS('[6]白单流水  导入新模板'!$S:$S,'[6]白单流水  导入新模板'!$C:$C,$A$2,'[6]白单流水  导入新模板'!$AF:$AF,$C$359,'[6]白单流水  导入新模板'!$AB:$AB,LEFT(LEFT(V$3,4),4),'[6]白单流水  导入新模板'!$K:$K,$C362)</f>
        <v>0</v>
      </c>
      <c r="W362" s="48">
        <f>SUMIFS('[6]白单流水  导入新模板'!$S:$S,'[6]白单流水  导入新模板'!$C:$C,$A$2,'[6]白单流水  导入新模板'!$AF:$AF,$C$359,'[6]白单流水  导入新模板'!$AB:$AB,LEFT(LEFT(W$3,4),4),'[6]白单流水  导入新模板'!$K:$K,$C362)</f>
        <v>0</v>
      </c>
      <c r="X362" s="48">
        <f>SUMIFS('[6]白单流水  导入新模板'!$S:$S,'[6]白单流水  导入新模板'!$C:$C,$A$2,'[6]白单流水  导入新模板'!$AF:$AF,$C$359,'[6]白单流水  导入新模板'!$AB:$AB,LEFT(LEFT(X$3,4),4),'[6]白单流水  导入新模板'!$K:$K,$C362)</f>
        <v>0</v>
      </c>
      <c r="Y362" s="48">
        <f>SUMIFS('[6]白单流水  导入新模板'!$S:$S,'[6]白单流水  导入新模板'!$C:$C,$A$2,'[6]白单流水  导入新模板'!$AF:$AF,$C$359,'[6]白单流水  导入新模板'!$AB:$AB,LEFT(LEFT(Y$3,4),4),'[6]白单流水  导入新模板'!$K:$K,$C362)</f>
        <v>0</v>
      </c>
      <c r="Z362" s="48">
        <f>SUMIFS('[6]白单流水  导入新模板'!$S:$S,'[6]白单流水  导入新模板'!$C:$C,$A$2,'[6]白单流水  导入新模板'!$AF:$AF,$C$359,'[6]白单流水  导入新模板'!$AB:$AB,LEFT(LEFT(Z$3,4),4),'[6]白单流水  导入新模板'!$K:$K,$C362)</f>
        <v>0</v>
      </c>
      <c r="AA362" s="48">
        <f>SUMIFS('[6]白单流水  导入新模板'!$S:$S,'[6]白单流水  导入新模板'!$C:$C,$A$2,'[6]白单流水  导入新模板'!$AF:$AF,$C$359,'[6]白单流水  导入新模板'!$AB:$AB,LEFT(LEFT(AA$3,4),4),'[6]白单流水  导入新模板'!$K:$K,$C362)</f>
        <v>0</v>
      </c>
      <c r="AB362" s="48">
        <f>SUMIFS('[6]白单流水  导入新模板'!$S:$S,'[6]白单流水  导入新模板'!$C:$C,$A$2,'[6]白单流水  导入新模板'!$AF:$AF,$C$359,'[6]白单流水  导入新模板'!$AB:$AB,LEFT(LEFT(AB$3,4),4),'[6]白单流水  导入新模板'!$K:$K,$C362)</f>
        <v>0</v>
      </c>
      <c r="AC362" s="48">
        <f>SUMIFS('[6]白单流水  导入新模板'!$S:$S,'[6]白单流水  导入新模板'!$C:$C,$A$2,'[6]白单流水  导入新模板'!$AF:$AF,$C$359,'[6]白单流水  导入新模板'!$AB:$AB,LEFT(LEFT(AC$3,4),4),'[6]白单流水  导入新模板'!$K:$K,$C362)</f>
        <v>0</v>
      </c>
      <c r="AD362" s="72"/>
      <c r="AE362" s="53">
        <f>SUM(AH362:AS362)</f>
        <v>0</v>
      </c>
      <c r="AF362" s="54"/>
      <c r="AG362" s="55">
        <f>AD362-AE362-AF362</f>
        <v>0</v>
      </c>
      <c r="AH362" s="48">
        <f>SUMIFS('[6]白单流水  导入新模板'!$S:$S,'[6]白单流水  导入新模板'!$C:$C,$A$2,'[6]白单流水  导入新模板'!$AF:$AF,$C$359,'[6]白单流水  导入新模板'!$AA:$AA,AH$3,'[6]白单流水  导入新模板'!$K:$K,$C362)</f>
        <v>0</v>
      </c>
      <c r="AI362" s="48">
        <f>SUMIFS('[6]白单流水  导入新模板'!$S:$S,'[6]白单流水  导入新模板'!$C:$C,$A$2,'[6]白单流水  导入新模板'!$AF:$AF,$C$359,'[6]白单流水  导入新模板'!$AA:$AA,AI$3,'[6]白单流水  导入新模板'!$K:$K,$C362)</f>
        <v>0</v>
      </c>
      <c r="AJ362" s="48">
        <f>SUMIFS('[6]白单流水  导入新模板'!$S:$S,'[6]白单流水  导入新模板'!$C:$C,$A$2,'[6]白单流水  导入新模板'!$AF:$AF,$C$359,'[6]白单流水  导入新模板'!$AA:$AA,AJ$3,'[6]白单流水  导入新模板'!$K:$K,$C362)</f>
        <v>0</v>
      </c>
      <c r="AK362" s="48">
        <f>SUMIFS('[6]白单流水  导入新模板'!$S:$S,'[6]白单流水  导入新模板'!$C:$C,$A$2,'[6]白单流水  导入新模板'!$AF:$AF,$C$359,'[6]白单流水  导入新模板'!$AA:$AA,AK$3,'[6]白单流水  导入新模板'!$K:$K,$C362)</f>
        <v>0</v>
      </c>
      <c r="AL362" s="48">
        <f>SUMIFS('[6]白单流水  导入新模板'!$S:$S,'[6]白单流水  导入新模板'!$C:$C,$A$2,'[6]白单流水  导入新模板'!$AF:$AF,$C$359,'[6]白单流水  导入新模板'!$AA:$AA,AL$3,'[6]白单流水  导入新模板'!$K:$K,$C362)</f>
        <v>0</v>
      </c>
      <c r="AM362" s="48">
        <f>SUMIFS('[6]白单流水  导入新模板'!$S:$S,'[6]白单流水  导入新模板'!$C:$C,$A$2,'[6]白单流水  导入新模板'!$AF:$AF,$C$359,'[6]白单流水  导入新模板'!$AA:$AA,AM$3,'[6]白单流水  导入新模板'!$K:$K,$C362)</f>
        <v>0</v>
      </c>
      <c r="AN362" s="48">
        <f>SUMIFS('[6]白单流水  导入新模板'!$S:$S,'[6]白单流水  导入新模板'!$C:$C,$A$2,'[6]白单流水  导入新模板'!$AF:$AF,$C$359,'[6]白单流水  导入新模板'!$AA:$AA,AN$3,'[6]白单流水  导入新模板'!$K:$K,$C362)</f>
        <v>0</v>
      </c>
      <c r="AO362" s="48">
        <f>SUMIFS('[6]白单流水  导入新模板'!$S:$S,'[6]白单流水  导入新模板'!$C:$C,$A$2,'[6]白单流水  导入新模板'!$AF:$AF,$C$359,'[6]白单流水  导入新模板'!$AA:$AA,AO$3,'[6]白单流水  导入新模板'!$K:$K,$C362)</f>
        <v>0</v>
      </c>
      <c r="AP362" s="48">
        <f>SUMIFS('[6]白单流水  导入新模板'!$S:$S,'[6]白单流水  导入新模板'!$C:$C,$A$2,'[6]白单流水  导入新模板'!$AF:$AF,$C$359,'[6]白单流水  导入新模板'!$AA:$AA,AP$3,'[6]白单流水  导入新模板'!$K:$K,$C362)</f>
        <v>0</v>
      </c>
      <c r="AQ362" s="48">
        <f>SUMIFS('[6]白单流水  导入新模板'!$S:$S,'[6]白单流水  导入新模板'!$C:$C,$A$2,'[6]白单流水  导入新模板'!$AF:$AF,$C$359,'[6]白单流水  导入新模板'!$AA:$AA,AQ$3,'[6]白单流水  导入新模板'!$K:$K,$C362)</f>
        <v>0</v>
      </c>
      <c r="AR362" s="48">
        <f>SUMIFS('[6]白单流水  导入新模板'!$S:$S,'[6]白单流水  导入新模板'!$C:$C,$A$2,'[6]白单流水  导入新模板'!$AF:$AF,$C$359,'[6]白单流水  导入新模板'!$AA:$AA,AR$3,'[6]白单流水  导入新模板'!$K:$K,$C362)</f>
        <v>0</v>
      </c>
      <c r="AS362" s="48">
        <f>SUMIFS('[6]白单流水  导入新模板'!$S:$S,'[6]白单流水  导入新模板'!$C:$C,$A$2,'[6]白单流水  导入新模板'!$AF:$AF,$C$359,'[6]白单流水  导入新模板'!$AA:$AA,AS$3,'[6]白单流水  导入新模板'!$K:$K,$C362)</f>
        <v>0</v>
      </c>
      <c r="AT362" s="64"/>
    </row>
    <row r="363" ht="15.6" spans="1:47">
      <c r="A363" s="41"/>
      <c r="B363" s="62"/>
      <c r="C363" s="65" t="s">
        <v>61</v>
      </c>
      <c r="D363" s="43"/>
      <c r="E363" s="43"/>
      <c r="F363" s="63"/>
      <c r="G363" s="44"/>
      <c r="H363" s="44"/>
      <c r="I363" s="51">
        <f t="array" ref="I363">SUMPRODUCT(('[6]白单流水  导入新模板'!$C:$C=$A$2)*('[6]白单流水  导入新模板'!$AF:$AF=LEFT(LEFT($C$359,4),5))*('[6]白单流水  导入新模板'!$K:$K="代收")*(ISNUMBER(FIND(LEFT($C363,4),'[6]白单流水  导入新模板'!$M:$M,1))),'[6]白单流水  导入新模板'!$S:$S)</f>
        <v>0</v>
      </c>
      <c r="J363" s="44"/>
      <c r="K363" s="43"/>
      <c r="L363" s="48">
        <f>SUMIFS('[6]白单流水  导入新模板'!$S:$S,'[6]白单流水  导入新模板'!$C:$C,$A$2,'[6]白单流水  导入新模板'!$AF:$AF,$C$359,'[6]白单流水  导入新模板'!$AB:$AB,LEFT(LEFT(L$3,4),4),'[6]白单流水  导入新模板'!$K:$K,$C363)</f>
        <v>0</v>
      </c>
      <c r="M363" s="48">
        <f>SUMIFS('[6]白单流水  导入新模板'!$S:$S,'[6]白单流水  导入新模板'!$C:$C,$A$2,'[6]白单流水  导入新模板'!$AF:$AF,$C$359,'[6]白单流水  导入新模板'!$AB:$AB,LEFT(LEFT(M$3,4),4),'[6]白单流水  导入新模板'!$K:$K,$C363)</f>
        <v>0</v>
      </c>
      <c r="N363" s="48">
        <f>SUMIFS('[6]白单流水  导入新模板'!$S:$S,'[6]白单流水  导入新模板'!$C:$C,$A$2,'[6]白单流水  导入新模板'!$AF:$AF,$C$359,'[6]白单流水  导入新模板'!$AB:$AB,LEFT(LEFT(N$3,4),4),'[6]白单流水  导入新模板'!$K:$K,$C363)</f>
        <v>0</v>
      </c>
      <c r="O363" s="48">
        <f>SUMIFS('[6]白单流水  导入新模板'!$S:$S,'[6]白单流水  导入新模板'!$C:$C,$A$2,'[6]白单流水  导入新模板'!$AF:$AF,$C$359,'[6]白单流水  导入新模板'!$AB:$AB,LEFT(LEFT(O$3,4),4),'[6]白单流水  导入新模板'!$K:$K,$C363)</f>
        <v>0</v>
      </c>
      <c r="P363" s="48">
        <f>SUMIFS('[6]白单流水  导入新模板'!$S:$S,'[6]白单流水  导入新模板'!$C:$C,$A$2,'[6]白单流水  导入新模板'!$AF:$AF,$C$359,'[6]白单流水  导入新模板'!$AB:$AB,LEFT(LEFT(P$3,4),4),'[6]白单流水  导入新模板'!$K:$K,$C363)</f>
        <v>0</v>
      </c>
      <c r="Q363" s="48">
        <f>SUMIFS('[6]白单流水  导入新模板'!$S:$S,'[6]白单流水  导入新模板'!$C:$C,$A$2,'[6]白单流水  导入新模板'!$AF:$AF,$C$359,'[6]白单流水  导入新模板'!$AB:$AB,LEFT(LEFT(Q$3,4),4),'[6]白单流水  导入新模板'!$K:$K,$C363)</f>
        <v>0</v>
      </c>
      <c r="R363" s="48">
        <f>SUMIFS('[6]白单流水  导入新模板'!$S:$S,'[6]白单流水  导入新模板'!$C:$C,$A$2,'[6]白单流水  导入新模板'!$AF:$AF,$C$359,'[6]白单流水  导入新模板'!$AB:$AB,LEFT(LEFT(R$3,4),4),'[6]白单流水  导入新模板'!$K:$K,$C363)</f>
        <v>0</v>
      </c>
      <c r="S363" s="48">
        <f>SUMIFS('[6]白单流水  导入新模板'!$S:$S,'[6]白单流水  导入新模板'!$C:$C,$A$2,'[6]白单流水  导入新模板'!$AF:$AF,$C$359,'[6]白单流水  导入新模板'!$AB:$AB,LEFT(LEFT(S$3,4),4),'[6]白单流水  导入新模板'!$K:$K,$C363)</f>
        <v>0</v>
      </c>
      <c r="T363" s="48">
        <f>SUMIFS('[6]白单流水  导入新模板'!$S:$S,'[6]白单流水  导入新模板'!$C:$C,$A$2,'[6]白单流水  导入新模板'!$AF:$AF,$C$359,'[6]白单流水  导入新模板'!$AB:$AB,LEFT(LEFT(T$3,4),4),'[6]白单流水  导入新模板'!$K:$K,$C363)</f>
        <v>0</v>
      </c>
      <c r="U363" s="48">
        <f>SUMIFS('[6]白单流水  导入新模板'!$S:$S,'[6]白单流水  导入新模板'!$C:$C,$A$2,'[6]白单流水  导入新模板'!$AF:$AF,$C$359,'[6]白单流水  导入新模板'!$AB:$AB,LEFT(LEFT(U$3,4),4),'[6]白单流水  导入新模板'!$K:$K,$C363)</f>
        <v>0</v>
      </c>
      <c r="V363" s="48">
        <f>SUMIFS('[6]白单流水  导入新模板'!$S:$S,'[6]白单流水  导入新模板'!$C:$C,$A$2,'[6]白单流水  导入新模板'!$AF:$AF,$C$359,'[6]白单流水  导入新模板'!$AB:$AB,LEFT(LEFT(V$3,4),4),'[6]白单流水  导入新模板'!$K:$K,$C363)</f>
        <v>0</v>
      </c>
      <c r="W363" s="48">
        <f>SUMIFS('[6]白单流水  导入新模板'!$S:$S,'[6]白单流水  导入新模板'!$C:$C,$A$2,'[6]白单流水  导入新模板'!$AF:$AF,$C$359,'[6]白单流水  导入新模板'!$AB:$AB,LEFT(LEFT(W$3,4),4),'[6]白单流水  导入新模板'!$K:$K,$C363)</f>
        <v>0</v>
      </c>
      <c r="X363" s="48">
        <f>SUMIFS('[6]白单流水  导入新模板'!$S:$S,'[6]白单流水  导入新模板'!$C:$C,$A$2,'[6]白单流水  导入新模板'!$AF:$AF,$C$359,'[6]白单流水  导入新模板'!$AB:$AB,LEFT(LEFT(X$3,4),4),'[6]白单流水  导入新模板'!$K:$K,$C363)</f>
        <v>0</v>
      </c>
      <c r="Y363" s="48">
        <f>SUMIFS('[6]白单流水  导入新模板'!$S:$S,'[6]白单流水  导入新模板'!$C:$C,$A$2,'[6]白单流水  导入新模板'!$AF:$AF,$C$359,'[6]白单流水  导入新模板'!$AB:$AB,LEFT(LEFT(Y$3,4),4),'[6]白单流水  导入新模板'!$K:$K,$C363)</f>
        <v>0</v>
      </c>
      <c r="Z363" s="48">
        <f>SUMIFS('[6]白单流水  导入新模板'!$S:$S,'[6]白单流水  导入新模板'!$C:$C,$A$2,'[6]白单流水  导入新模板'!$AF:$AF,$C$359,'[6]白单流水  导入新模板'!$AB:$AB,LEFT(LEFT(Z$3,4),4),'[6]白单流水  导入新模板'!$K:$K,$C363)</f>
        <v>0</v>
      </c>
      <c r="AA363" s="48">
        <f>SUMIFS('[6]白单流水  导入新模板'!$S:$S,'[6]白单流水  导入新模板'!$C:$C,$A$2,'[6]白单流水  导入新模板'!$AF:$AF,$C$359,'[6]白单流水  导入新模板'!$AB:$AB,LEFT(LEFT(AA$3,4),4),'[6]白单流水  导入新模板'!$K:$K,$C363)</f>
        <v>0</v>
      </c>
      <c r="AB363" s="48">
        <f>SUMIFS('[6]白单流水  导入新模板'!$S:$S,'[6]白单流水  导入新模板'!$C:$C,$A$2,'[6]白单流水  导入新模板'!$AF:$AF,$C$359,'[6]白单流水  导入新模板'!$AB:$AB,LEFT(LEFT(AB$3,4),4),'[6]白单流水  导入新模板'!$K:$K,$C363)</f>
        <v>0</v>
      </c>
      <c r="AC363" s="48">
        <f>SUMIFS('[6]白单流水  导入新模板'!$S:$S,'[6]白单流水  导入新模板'!$C:$C,$A$2,'[6]白单流水  导入新模板'!$AF:$AF,$C$359,'[6]白单流水  导入新模板'!$AB:$AB,LEFT(LEFT(AC$3,4),4),'[6]白单流水  导入新模板'!$K:$K,$C363)</f>
        <v>0</v>
      </c>
      <c r="AD363" s="72"/>
      <c r="AE363" s="53">
        <f>SUM(AH363:AS363)</f>
        <v>0</v>
      </c>
      <c r="AF363" s="54"/>
      <c r="AG363" s="55">
        <f>AD363-AE363-AF363</f>
        <v>0</v>
      </c>
      <c r="AH363" s="48">
        <f>SUMIFS('[6]白单流水  导入新模板'!$S:$S,'[6]白单流水  导入新模板'!$C:$C,$A$2,'[6]白单流水  导入新模板'!$AF:$AF,$C$359,'[6]白单流水  导入新模板'!$AA:$AA,AH$3,'[6]白单流水  导入新模板'!$K:$K,$C363)</f>
        <v>0</v>
      </c>
      <c r="AI363" s="48">
        <f>SUMIFS('[6]白单流水  导入新模板'!$S:$S,'[6]白单流水  导入新模板'!$C:$C,$A$2,'[6]白单流水  导入新模板'!$AF:$AF,$C$359,'[6]白单流水  导入新模板'!$AA:$AA,AI$3,'[6]白单流水  导入新模板'!$K:$K,$C363)</f>
        <v>0</v>
      </c>
      <c r="AJ363" s="48">
        <f>SUMIFS('[6]白单流水  导入新模板'!$S:$S,'[6]白单流水  导入新模板'!$C:$C,$A$2,'[6]白单流水  导入新模板'!$AF:$AF,$C$359,'[6]白单流水  导入新模板'!$AA:$AA,AJ$3,'[6]白单流水  导入新模板'!$K:$K,$C363)</f>
        <v>0</v>
      </c>
      <c r="AK363" s="48">
        <f>SUMIFS('[6]白单流水  导入新模板'!$S:$S,'[6]白单流水  导入新模板'!$C:$C,$A$2,'[6]白单流水  导入新模板'!$AF:$AF,$C$359,'[6]白单流水  导入新模板'!$AA:$AA,AK$3,'[6]白单流水  导入新模板'!$K:$K,$C363)</f>
        <v>0</v>
      </c>
      <c r="AL363" s="48">
        <f>SUMIFS('[6]白单流水  导入新模板'!$S:$S,'[6]白单流水  导入新模板'!$C:$C,$A$2,'[6]白单流水  导入新模板'!$AF:$AF,$C$359,'[6]白单流水  导入新模板'!$AA:$AA,AL$3,'[6]白单流水  导入新模板'!$K:$K,$C363)</f>
        <v>0</v>
      </c>
      <c r="AM363" s="48">
        <f>SUMIFS('[6]白单流水  导入新模板'!$S:$S,'[6]白单流水  导入新模板'!$C:$C,$A$2,'[6]白单流水  导入新模板'!$AF:$AF,$C$359,'[6]白单流水  导入新模板'!$AA:$AA,AM$3,'[6]白单流水  导入新模板'!$K:$K,$C363)</f>
        <v>0</v>
      </c>
      <c r="AN363" s="48">
        <f>SUMIFS('[6]白单流水  导入新模板'!$S:$S,'[6]白单流水  导入新模板'!$C:$C,$A$2,'[6]白单流水  导入新模板'!$AF:$AF,$C$359,'[6]白单流水  导入新模板'!$AA:$AA,AN$3,'[6]白单流水  导入新模板'!$K:$K,$C363)</f>
        <v>0</v>
      </c>
      <c r="AO363" s="48">
        <f>SUMIFS('[6]白单流水  导入新模板'!$S:$S,'[6]白单流水  导入新模板'!$C:$C,$A$2,'[6]白单流水  导入新模板'!$AF:$AF,$C$359,'[6]白单流水  导入新模板'!$AA:$AA,AO$3,'[6]白单流水  导入新模板'!$K:$K,$C363)</f>
        <v>0</v>
      </c>
      <c r="AP363" s="48">
        <f>SUMIFS('[6]白单流水  导入新模板'!$S:$S,'[6]白单流水  导入新模板'!$C:$C,$A$2,'[6]白单流水  导入新模板'!$AF:$AF,$C$359,'[6]白单流水  导入新模板'!$AA:$AA,AP$3,'[6]白单流水  导入新模板'!$K:$K,$C363)</f>
        <v>0</v>
      </c>
      <c r="AQ363" s="48">
        <f>SUMIFS('[6]白单流水  导入新模板'!$S:$S,'[6]白单流水  导入新模板'!$C:$C,$A$2,'[6]白单流水  导入新模板'!$AF:$AF,$C$359,'[6]白单流水  导入新模板'!$AA:$AA,AQ$3,'[6]白单流水  导入新模板'!$K:$K,$C363)</f>
        <v>0</v>
      </c>
      <c r="AR363" s="48">
        <f>SUMIFS('[6]白单流水  导入新模板'!$S:$S,'[6]白单流水  导入新模板'!$C:$C,$A$2,'[6]白单流水  导入新模板'!$AF:$AF,$C$359,'[6]白单流水  导入新模板'!$AA:$AA,AR$3,'[6]白单流水  导入新模板'!$K:$K,$C363)</f>
        <v>0</v>
      </c>
      <c r="AS363" s="48">
        <f>SUMIFS('[6]白单流水  导入新模板'!$S:$S,'[6]白单流水  导入新模板'!$C:$C,$A$2,'[6]白单流水  导入新模板'!$AF:$AF,$C$359,'[6]白单流水  导入新模板'!$AA:$AA,AS$3,'[6]白单流水  导入新模板'!$K:$K,$C363)</f>
        <v>0</v>
      </c>
      <c r="AT363" s="64"/>
    </row>
    <row r="364" ht="15.6" spans="1:47">
      <c r="A364" s="73"/>
      <c r="B364" s="62"/>
      <c r="C364" s="65" t="s">
        <v>62</v>
      </c>
      <c r="D364" s="66"/>
      <c r="E364" s="66"/>
      <c r="F364" s="67"/>
      <c r="G364" s="68"/>
      <c r="H364" s="68"/>
      <c r="I364" s="51">
        <f t="array" ref="I364">SUMPRODUCT(('[6]白单流水  导入新模板'!$C:$C=$A$2)*('[6]白单流水  导入新模板'!$AF:$AF=LEFT(LEFT($C$359,4),5))*('[6]白单流水  导入新模板'!$K:$K="代收")*(ISNUMBER(FIND(LEFT($C364,4),'[6]白单流水  导入新模板'!$M:$M,1))),'[6]白单流水  导入新模板'!$S:$S)</f>
        <v>0</v>
      </c>
      <c r="J364" s="68"/>
      <c r="K364" s="66"/>
      <c r="L364" s="48">
        <f>SUMIFS('[6]白单流水  导入新模板'!$S:$S,'[6]白单流水  导入新模板'!$C:$C,$A$2,'[6]白单流水  导入新模板'!$AF:$AF,$C$359,'[6]白单流水  导入新模板'!$AB:$AB,LEFT(LEFT(L$3,4),4),'[6]白单流水  导入新模板'!$K:$K,$C364)</f>
        <v>0</v>
      </c>
      <c r="M364" s="48">
        <f>SUMIFS('[6]白单流水  导入新模板'!$S:$S,'[6]白单流水  导入新模板'!$C:$C,$A$2,'[6]白单流水  导入新模板'!$AF:$AF,$C$359,'[6]白单流水  导入新模板'!$AB:$AB,LEFT(LEFT(M$3,4),4),'[6]白单流水  导入新模板'!$K:$K,$C364)</f>
        <v>0</v>
      </c>
      <c r="N364" s="48">
        <f>SUMIFS('[6]白单流水  导入新模板'!$S:$S,'[6]白单流水  导入新模板'!$C:$C,$A$2,'[6]白单流水  导入新模板'!$AF:$AF,$C$359,'[6]白单流水  导入新模板'!$AB:$AB,LEFT(LEFT(N$3,4),4),'[6]白单流水  导入新模板'!$K:$K,$C364)</f>
        <v>0</v>
      </c>
      <c r="O364" s="48">
        <f>SUMIFS('[6]白单流水  导入新模板'!$S:$S,'[6]白单流水  导入新模板'!$C:$C,$A$2,'[6]白单流水  导入新模板'!$AF:$AF,$C$359,'[6]白单流水  导入新模板'!$AB:$AB,LEFT(LEFT(O$3,4),4),'[6]白单流水  导入新模板'!$K:$K,$C364)</f>
        <v>0</v>
      </c>
      <c r="P364" s="48">
        <f>SUMIFS('[6]白单流水  导入新模板'!$S:$S,'[6]白单流水  导入新模板'!$C:$C,$A$2,'[6]白单流水  导入新模板'!$AF:$AF,$C$359,'[6]白单流水  导入新模板'!$AB:$AB,LEFT(LEFT(P$3,4),4),'[6]白单流水  导入新模板'!$K:$K,$C364)</f>
        <v>0</v>
      </c>
      <c r="Q364" s="48">
        <f>SUMIFS('[6]白单流水  导入新模板'!$S:$S,'[6]白单流水  导入新模板'!$C:$C,$A$2,'[6]白单流水  导入新模板'!$AF:$AF,$C$359,'[6]白单流水  导入新模板'!$AB:$AB,LEFT(LEFT(Q$3,4),4),'[6]白单流水  导入新模板'!$K:$K,$C364)</f>
        <v>0</v>
      </c>
      <c r="R364" s="48">
        <f>SUMIFS('[6]白单流水  导入新模板'!$S:$S,'[6]白单流水  导入新模板'!$C:$C,$A$2,'[6]白单流水  导入新模板'!$AF:$AF,$C$359,'[6]白单流水  导入新模板'!$AB:$AB,LEFT(LEFT(R$3,4),4),'[6]白单流水  导入新模板'!$K:$K,$C364)</f>
        <v>0</v>
      </c>
      <c r="S364" s="48">
        <f>SUMIFS('[6]白单流水  导入新模板'!$S:$S,'[6]白单流水  导入新模板'!$C:$C,$A$2,'[6]白单流水  导入新模板'!$AF:$AF,$C$359,'[6]白单流水  导入新模板'!$AB:$AB,LEFT(LEFT(S$3,4),4),'[6]白单流水  导入新模板'!$K:$K,$C364)</f>
        <v>0</v>
      </c>
      <c r="T364" s="48">
        <f>SUMIFS('[6]白单流水  导入新模板'!$S:$S,'[6]白单流水  导入新模板'!$C:$C,$A$2,'[6]白单流水  导入新模板'!$AF:$AF,$C$359,'[6]白单流水  导入新模板'!$AB:$AB,LEFT(LEFT(T$3,4),4),'[6]白单流水  导入新模板'!$K:$K,$C364)</f>
        <v>0</v>
      </c>
      <c r="U364" s="48">
        <f>SUMIFS('[6]白单流水  导入新模板'!$S:$S,'[6]白单流水  导入新模板'!$C:$C,$A$2,'[6]白单流水  导入新模板'!$AF:$AF,$C$359,'[6]白单流水  导入新模板'!$AB:$AB,LEFT(LEFT(U$3,4),4),'[6]白单流水  导入新模板'!$K:$K,$C364)</f>
        <v>0</v>
      </c>
      <c r="V364" s="48">
        <f>SUMIFS('[6]白单流水  导入新模板'!$S:$S,'[6]白单流水  导入新模板'!$C:$C,$A$2,'[6]白单流水  导入新模板'!$AF:$AF,$C$359,'[6]白单流水  导入新模板'!$AB:$AB,LEFT(LEFT(V$3,4),4),'[6]白单流水  导入新模板'!$K:$K,$C364)</f>
        <v>0</v>
      </c>
      <c r="W364" s="48">
        <f>SUMIFS('[6]白单流水  导入新模板'!$S:$S,'[6]白单流水  导入新模板'!$C:$C,$A$2,'[6]白单流水  导入新模板'!$AF:$AF,$C$359,'[6]白单流水  导入新模板'!$AB:$AB,LEFT(LEFT(W$3,4),4),'[6]白单流水  导入新模板'!$K:$K,$C364)</f>
        <v>0</v>
      </c>
      <c r="X364" s="48">
        <f>SUMIFS('[6]白单流水  导入新模板'!$S:$S,'[6]白单流水  导入新模板'!$C:$C,$A$2,'[6]白单流水  导入新模板'!$AF:$AF,$C$359,'[6]白单流水  导入新模板'!$AB:$AB,LEFT(LEFT(X$3,4),4),'[6]白单流水  导入新模板'!$K:$K,$C364)</f>
        <v>0</v>
      </c>
      <c r="Y364" s="48">
        <f>SUMIFS('[6]白单流水  导入新模板'!$S:$S,'[6]白单流水  导入新模板'!$C:$C,$A$2,'[6]白单流水  导入新模板'!$AF:$AF,$C$359,'[6]白单流水  导入新模板'!$AB:$AB,LEFT(LEFT(Y$3,4),4),'[6]白单流水  导入新模板'!$K:$K,$C364)</f>
        <v>0</v>
      </c>
      <c r="Z364" s="48">
        <f>SUMIFS('[6]白单流水  导入新模板'!$S:$S,'[6]白单流水  导入新模板'!$C:$C,$A$2,'[6]白单流水  导入新模板'!$AF:$AF,$C$359,'[6]白单流水  导入新模板'!$AB:$AB,LEFT(LEFT(Z$3,4),4),'[6]白单流水  导入新模板'!$K:$K,$C364)</f>
        <v>0</v>
      </c>
      <c r="AA364" s="48">
        <f>SUMIFS('[6]白单流水  导入新模板'!$S:$S,'[6]白单流水  导入新模板'!$C:$C,$A$2,'[6]白单流水  导入新模板'!$AF:$AF,$C$359,'[6]白单流水  导入新模板'!$AB:$AB,LEFT(LEFT(AA$3,4),4),'[6]白单流水  导入新模板'!$K:$K,$C364)</f>
        <v>0</v>
      </c>
      <c r="AB364" s="48">
        <f>SUMIFS('[6]白单流水  导入新模板'!$S:$S,'[6]白单流水  导入新模板'!$C:$C,$A$2,'[6]白单流水  导入新模板'!$AF:$AF,$C$359,'[6]白单流水  导入新模板'!$AB:$AB,LEFT(LEFT(AB$3,4),4),'[6]白单流水  导入新模板'!$K:$K,$C364)</f>
        <v>0</v>
      </c>
      <c r="AC364" s="48">
        <f>SUMIFS('[6]白单流水  导入新模板'!$S:$S,'[6]白单流水  导入新模板'!$C:$C,$A$2,'[6]白单流水  导入新模板'!$AF:$AF,$C$359,'[6]白单流水  导入新模板'!$AB:$AB,LEFT(LEFT(AC$3,4),4),'[6]白单流水  导入新模板'!$K:$K,$C364)</f>
        <v>0</v>
      </c>
      <c r="AD364" s="74"/>
      <c r="AE364" s="53">
        <f>SUM(AH364:AS364)</f>
        <v>0</v>
      </c>
      <c r="AF364" s="54"/>
      <c r="AG364" s="55">
        <f>AD364-AE364-AF364</f>
        <v>0</v>
      </c>
      <c r="AH364" s="48">
        <f>SUMIFS('[6]白单流水  导入新模板'!$S:$S,'[6]白单流水  导入新模板'!$C:$C,$A$2,'[6]白单流水  导入新模板'!$AF:$AF,$C$359,'[6]白单流水  导入新模板'!$AA:$AA,AH$3,'[6]白单流水  导入新模板'!$K:$K,$C364)</f>
        <v>0</v>
      </c>
      <c r="AI364" s="48">
        <f>SUMIFS('[6]白单流水  导入新模板'!$S:$S,'[6]白单流水  导入新模板'!$C:$C,$A$2,'[6]白单流水  导入新模板'!$AF:$AF,$C$359,'[6]白单流水  导入新模板'!$AA:$AA,AI$3,'[6]白单流水  导入新模板'!$K:$K,$C364)</f>
        <v>0</v>
      </c>
      <c r="AJ364" s="48">
        <f>SUMIFS('[6]白单流水  导入新模板'!$S:$S,'[6]白单流水  导入新模板'!$C:$C,$A$2,'[6]白单流水  导入新模板'!$AF:$AF,$C$359,'[6]白单流水  导入新模板'!$AA:$AA,AJ$3,'[6]白单流水  导入新模板'!$K:$K,$C364)</f>
        <v>0</v>
      </c>
      <c r="AK364" s="48">
        <f>SUMIFS('[6]白单流水  导入新模板'!$S:$S,'[6]白单流水  导入新模板'!$C:$C,$A$2,'[6]白单流水  导入新模板'!$AF:$AF,$C$359,'[6]白单流水  导入新模板'!$AA:$AA,AK$3,'[6]白单流水  导入新模板'!$K:$K,$C364)</f>
        <v>0</v>
      </c>
      <c r="AL364" s="48">
        <f>SUMIFS('[6]白单流水  导入新模板'!$S:$S,'[6]白单流水  导入新模板'!$C:$C,$A$2,'[6]白单流水  导入新模板'!$AF:$AF,$C$359,'[6]白单流水  导入新模板'!$AA:$AA,AL$3,'[6]白单流水  导入新模板'!$K:$K,$C364)</f>
        <v>0</v>
      </c>
      <c r="AM364" s="48">
        <f>SUMIFS('[6]白单流水  导入新模板'!$S:$S,'[6]白单流水  导入新模板'!$C:$C,$A$2,'[6]白单流水  导入新模板'!$AF:$AF,$C$359,'[6]白单流水  导入新模板'!$AA:$AA,AM$3,'[6]白单流水  导入新模板'!$K:$K,$C364)</f>
        <v>0</v>
      </c>
      <c r="AN364" s="48">
        <f>SUMIFS('[6]白单流水  导入新模板'!$S:$S,'[6]白单流水  导入新模板'!$C:$C,$A$2,'[6]白单流水  导入新模板'!$AF:$AF,$C$359,'[6]白单流水  导入新模板'!$AA:$AA,AN$3,'[6]白单流水  导入新模板'!$K:$K,$C364)</f>
        <v>0</v>
      </c>
      <c r="AO364" s="48">
        <f>SUMIFS('[6]白单流水  导入新模板'!$S:$S,'[6]白单流水  导入新模板'!$C:$C,$A$2,'[6]白单流水  导入新模板'!$AF:$AF,$C$359,'[6]白单流水  导入新模板'!$AA:$AA,AO$3,'[6]白单流水  导入新模板'!$K:$K,$C364)</f>
        <v>0</v>
      </c>
      <c r="AP364" s="48">
        <f>SUMIFS('[6]白单流水  导入新模板'!$S:$S,'[6]白单流水  导入新模板'!$C:$C,$A$2,'[6]白单流水  导入新模板'!$AF:$AF,$C$359,'[6]白单流水  导入新模板'!$AA:$AA,AP$3,'[6]白单流水  导入新模板'!$K:$K,$C364)</f>
        <v>0</v>
      </c>
      <c r="AQ364" s="48">
        <f>SUMIFS('[6]白单流水  导入新模板'!$S:$S,'[6]白单流水  导入新模板'!$C:$C,$A$2,'[6]白单流水  导入新模板'!$AF:$AF,$C$359,'[6]白单流水  导入新模板'!$AA:$AA,AQ$3,'[6]白单流水  导入新模板'!$K:$K,$C364)</f>
        <v>0</v>
      </c>
      <c r="AR364" s="48">
        <f>SUMIFS('[6]白单流水  导入新模板'!$S:$S,'[6]白单流水  导入新模板'!$C:$C,$A$2,'[6]白单流水  导入新模板'!$AF:$AF,$C$359,'[6]白单流水  导入新模板'!$AA:$AA,AR$3,'[6]白单流水  导入新模板'!$K:$K,$C364)</f>
        <v>0</v>
      </c>
      <c r="AS364" s="48">
        <f>SUMIFS('[6]白单流水  导入新模板'!$S:$S,'[6]白单流水  导入新模板'!$C:$C,$A$2,'[6]白单流水  导入新模板'!$AF:$AF,$C$359,'[6]白单流水  导入新模板'!$AA:$AA,AS$3,'[6]白单流水  导入新模板'!$K:$K,$C364)</f>
        <v>0</v>
      </c>
      <c r="AT364" s="69"/>
    </row>
    <row r="365" ht="15.6" spans="1:47">
      <c r="A365" s="41"/>
      <c r="B365" s="62"/>
      <c r="C365" s="65" t="s">
        <v>63</v>
      </c>
      <c r="D365" s="43"/>
      <c r="E365" s="43"/>
      <c r="F365" s="63"/>
      <c r="G365" s="44"/>
      <c r="H365" s="44"/>
      <c r="I365" s="51">
        <f t="array" ref="I365">SUMPRODUCT(('[6]白单流水  导入新模板'!$C:$C=$A$2)*('[6]白单流水  导入新模板'!$AF:$AF=LEFT(LEFT($C$359,4),5))*('[6]白单流水  导入新模板'!$K:$K="代收")*(ISNUMBER(FIND(LEFT($C365,4),'[6]白单流水  导入新模板'!$M:$M,1))),'[6]白单流水  导入新模板'!$S:$S)</f>
        <v>0</v>
      </c>
      <c r="J365" s="44"/>
      <c r="K365" s="43"/>
      <c r="L365" s="48">
        <f>SUMIFS('[6]白单流水  导入新模板'!$S:$S,'[6]白单流水  导入新模板'!$C:$C,$A$2,'[6]白单流水  导入新模板'!$AF:$AF,$C$359,'[6]白单流水  导入新模板'!$AB:$AB,LEFT(LEFT(L$3,4),4),'[6]白单流水  导入新模板'!$K:$K,$C365)</f>
        <v>0</v>
      </c>
      <c r="M365" s="48">
        <f>SUMIFS('[6]白单流水  导入新模板'!$S:$S,'[6]白单流水  导入新模板'!$C:$C,$A$2,'[6]白单流水  导入新模板'!$AF:$AF,$C$359,'[6]白单流水  导入新模板'!$AB:$AB,LEFT(LEFT(M$3,4),4),'[6]白单流水  导入新模板'!$K:$K,$C365)</f>
        <v>0</v>
      </c>
      <c r="N365" s="48">
        <f>SUMIFS('[6]白单流水  导入新模板'!$S:$S,'[6]白单流水  导入新模板'!$C:$C,$A$2,'[6]白单流水  导入新模板'!$AF:$AF,$C$359,'[6]白单流水  导入新模板'!$AB:$AB,LEFT(LEFT(N$3,4),4),'[6]白单流水  导入新模板'!$K:$K,$C365)</f>
        <v>0</v>
      </c>
      <c r="O365" s="48">
        <f>SUMIFS('[6]白单流水  导入新模板'!$S:$S,'[6]白单流水  导入新模板'!$C:$C,$A$2,'[6]白单流水  导入新模板'!$AF:$AF,$C$359,'[6]白单流水  导入新模板'!$AB:$AB,LEFT(LEFT(O$3,4),4),'[6]白单流水  导入新模板'!$K:$K,$C365)</f>
        <v>0</v>
      </c>
      <c r="P365" s="48">
        <f>SUMIFS('[6]白单流水  导入新模板'!$S:$S,'[6]白单流水  导入新模板'!$C:$C,$A$2,'[6]白单流水  导入新模板'!$AF:$AF,$C$359,'[6]白单流水  导入新模板'!$AB:$AB,LEFT(LEFT(P$3,4),4),'[6]白单流水  导入新模板'!$K:$K,$C365)</f>
        <v>0</v>
      </c>
      <c r="Q365" s="48">
        <f>SUMIFS('[6]白单流水  导入新模板'!$S:$S,'[6]白单流水  导入新模板'!$C:$C,$A$2,'[6]白单流水  导入新模板'!$AF:$AF,$C$359,'[6]白单流水  导入新模板'!$AB:$AB,LEFT(LEFT(Q$3,4),4),'[6]白单流水  导入新模板'!$K:$K,$C365)</f>
        <v>0</v>
      </c>
      <c r="R365" s="48">
        <f>SUMIFS('[6]白单流水  导入新模板'!$S:$S,'[6]白单流水  导入新模板'!$C:$C,$A$2,'[6]白单流水  导入新模板'!$AF:$AF,$C$359,'[6]白单流水  导入新模板'!$AB:$AB,LEFT(LEFT(R$3,4),4),'[6]白单流水  导入新模板'!$K:$K,$C365)</f>
        <v>0</v>
      </c>
      <c r="S365" s="48">
        <f>SUMIFS('[6]白单流水  导入新模板'!$S:$S,'[6]白单流水  导入新模板'!$C:$C,$A$2,'[6]白单流水  导入新模板'!$AF:$AF,$C$359,'[6]白单流水  导入新模板'!$AB:$AB,LEFT(LEFT(S$3,4),4),'[6]白单流水  导入新模板'!$K:$K,$C365)</f>
        <v>0</v>
      </c>
      <c r="T365" s="48">
        <f>SUMIFS('[6]白单流水  导入新模板'!$S:$S,'[6]白单流水  导入新模板'!$C:$C,$A$2,'[6]白单流水  导入新模板'!$AF:$AF,$C$359,'[6]白单流水  导入新模板'!$AB:$AB,LEFT(LEFT(T$3,4),4),'[6]白单流水  导入新模板'!$K:$K,$C365)</f>
        <v>0</v>
      </c>
      <c r="U365" s="48">
        <f>SUMIFS('[6]白单流水  导入新模板'!$S:$S,'[6]白单流水  导入新模板'!$C:$C,$A$2,'[6]白单流水  导入新模板'!$AF:$AF,$C$359,'[6]白单流水  导入新模板'!$AB:$AB,LEFT(LEFT(U$3,4),4),'[6]白单流水  导入新模板'!$K:$K,$C365)</f>
        <v>0</v>
      </c>
      <c r="V365" s="48">
        <f>SUMIFS('[6]白单流水  导入新模板'!$S:$S,'[6]白单流水  导入新模板'!$C:$C,$A$2,'[6]白单流水  导入新模板'!$AF:$AF,$C$359,'[6]白单流水  导入新模板'!$AB:$AB,LEFT(LEFT(V$3,4),4),'[6]白单流水  导入新模板'!$K:$K,$C365)</f>
        <v>0</v>
      </c>
      <c r="W365" s="48">
        <f>SUMIFS('[6]白单流水  导入新模板'!$S:$S,'[6]白单流水  导入新模板'!$C:$C,$A$2,'[6]白单流水  导入新模板'!$AF:$AF,$C$359,'[6]白单流水  导入新模板'!$AB:$AB,LEFT(LEFT(W$3,4),4),'[6]白单流水  导入新模板'!$K:$K,$C365)</f>
        <v>0</v>
      </c>
      <c r="X365" s="48">
        <f>SUMIFS('[6]白单流水  导入新模板'!$S:$S,'[6]白单流水  导入新模板'!$C:$C,$A$2,'[6]白单流水  导入新模板'!$AF:$AF,$C$359,'[6]白单流水  导入新模板'!$AB:$AB,LEFT(LEFT(X$3,4),4),'[6]白单流水  导入新模板'!$K:$K,$C365)</f>
        <v>0</v>
      </c>
      <c r="Y365" s="48">
        <f>SUMIFS('[6]白单流水  导入新模板'!$S:$S,'[6]白单流水  导入新模板'!$C:$C,$A$2,'[6]白单流水  导入新模板'!$AF:$AF,$C$359,'[6]白单流水  导入新模板'!$AB:$AB,LEFT(LEFT(Y$3,4),4),'[6]白单流水  导入新模板'!$K:$K,$C365)</f>
        <v>0</v>
      </c>
      <c r="Z365" s="48">
        <f>SUMIFS('[6]白单流水  导入新模板'!$S:$S,'[6]白单流水  导入新模板'!$C:$C,$A$2,'[6]白单流水  导入新模板'!$AF:$AF,$C$359,'[6]白单流水  导入新模板'!$AB:$AB,LEFT(LEFT(Z$3,4),4),'[6]白单流水  导入新模板'!$K:$K,$C365)</f>
        <v>0</v>
      </c>
      <c r="AA365" s="48">
        <f>SUMIFS('[6]白单流水  导入新模板'!$S:$S,'[6]白单流水  导入新模板'!$C:$C,$A$2,'[6]白单流水  导入新模板'!$AF:$AF,$C$359,'[6]白单流水  导入新模板'!$AB:$AB,LEFT(LEFT(AA$3,4),4),'[6]白单流水  导入新模板'!$K:$K,$C365)</f>
        <v>0</v>
      </c>
      <c r="AB365" s="48">
        <f>SUMIFS('[6]白单流水  导入新模板'!$S:$S,'[6]白单流水  导入新模板'!$C:$C,$A$2,'[6]白单流水  导入新模板'!$AF:$AF,$C$359,'[6]白单流水  导入新模板'!$AB:$AB,LEFT(LEFT(AB$3,4),4),'[6]白单流水  导入新模板'!$K:$K,$C365)</f>
        <v>0</v>
      </c>
      <c r="AC365" s="48">
        <f>SUMIFS('[6]白单流水  导入新模板'!$S:$S,'[6]白单流水  导入新模板'!$C:$C,$A$2,'[6]白单流水  导入新模板'!$AF:$AF,$C$359,'[6]白单流水  导入新模板'!$AB:$AB,LEFT(LEFT(AC$3,4),4),'[6]白单流水  导入新模板'!$K:$K,$C365)</f>
        <v>0</v>
      </c>
      <c r="AD365" s="72"/>
      <c r="AE365" s="53">
        <f>SUM(AH365:AS365)</f>
        <v>0</v>
      </c>
      <c r="AF365" s="54"/>
      <c r="AG365" s="55">
        <f>AD365-AE365-AF365</f>
        <v>0</v>
      </c>
      <c r="AH365" s="48">
        <f>SUMIFS('[6]白单流水  导入新模板'!$S:$S,'[6]白单流水  导入新模板'!$C:$C,$A$2,'[6]白单流水  导入新模板'!$AF:$AF,$C$359,'[6]白单流水  导入新模板'!$AA:$AA,AH$3,'[6]白单流水  导入新模板'!$K:$K,$C365)</f>
        <v>0</v>
      </c>
      <c r="AI365" s="48">
        <f>SUMIFS('[6]白单流水  导入新模板'!$S:$S,'[6]白单流水  导入新模板'!$C:$C,$A$2,'[6]白单流水  导入新模板'!$AF:$AF,$C$359,'[6]白单流水  导入新模板'!$AA:$AA,AI$3,'[6]白单流水  导入新模板'!$K:$K,$C365)</f>
        <v>0</v>
      </c>
      <c r="AJ365" s="48">
        <f>SUMIFS('[6]白单流水  导入新模板'!$S:$S,'[6]白单流水  导入新模板'!$C:$C,$A$2,'[6]白单流水  导入新模板'!$AF:$AF,$C$359,'[6]白单流水  导入新模板'!$AA:$AA,AJ$3,'[6]白单流水  导入新模板'!$K:$K,$C365)</f>
        <v>0</v>
      </c>
      <c r="AK365" s="48">
        <f>SUMIFS('[6]白单流水  导入新模板'!$S:$S,'[6]白单流水  导入新模板'!$C:$C,$A$2,'[6]白单流水  导入新模板'!$AF:$AF,$C$359,'[6]白单流水  导入新模板'!$AA:$AA,AK$3,'[6]白单流水  导入新模板'!$K:$K,$C365)</f>
        <v>0</v>
      </c>
      <c r="AL365" s="48">
        <f>SUMIFS('[6]白单流水  导入新模板'!$S:$S,'[6]白单流水  导入新模板'!$C:$C,$A$2,'[6]白单流水  导入新模板'!$AF:$AF,$C$359,'[6]白单流水  导入新模板'!$AA:$AA,AL$3,'[6]白单流水  导入新模板'!$K:$K,$C365)</f>
        <v>0</v>
      </c>
      <c r="AM365" s="48">
        <f>SUMIFS('[6]白单流水  导入新模板'!$S:$S,'[6]白单流水  导入新模板'!$C:$C,$A$2,'[6]白单流水  导入新模板'!$AF:$AF,$C$359,'[6]白单流水  导入新模板'!$AA:$AA,AM$3,'[6]白单流水  导入新模板'!$K:$K,$C365)</f>
        <v>0</v>
      </c>
      <c r="AN365" s="48">
        <f>SUMIFS('[6]白单流水  导入新模板'!$S:$S,'[6]白单流水  导入新模板'!$C:$C,$A$2,'[6]白单流水  导入新模板'!$AF:$AF,$C$359,'[6]白单流水  导入新模板'!$AA:$AA,AN$3,'[6]白单流水  导入新模板'!$K:$K,$C365)</f>
        <v>0</v>
      </c>
      <c r="AO365" s="48">
        <f>SUMIFS('[6]白单流水  导入新模板'!$S:$S,'[6]白单流水  导入新模板'!$C:$C,$A$2,'[6]白单流水  导入新模板'!$AF:$AF,$C$359,'[6]白单流水  导入新模板'!$AA:$AA,AO$3,'[6]白单流水  导入新模板'!$K:$K,$C365)</f>
        <v>0</v>
      </c>
      <c r="AP365" s="48">
        <f>SUMIFS('[6]白单流水  导入新模板'!$S:$S,'[6]白单流水  导入新模板'!$C:$C,$A$2,'[6]白单流水  导入新模板'!$AF:$AF,$C$359,'[6]白单流水  导入新模板'!$AA:$AA,AP$3,'[6]白单流水  导入新模板'!$K:$K,$C365)</f>
        <v>0</v>
      </c>
      <c r="AQ365" s="48">
        <f>SUMIFS('[6]白单流水  导入新模板'!$S:$S,'[6]白单流水  导入新模板'!$C:$C,$A$2,'[6]白单流水  导入新模板'!$AF:$AF,$C$359,'[6]白单流水  导入新模板'!$AA:$AA,AQ$3,'[6]白单流水  导入新模板'!$K:$K,$C365)</f>
        <v>0</v>
      </c>
      <c r="AR365" s="48">
        <f>SUMIFS('[6]白单流水  导入新模板'!$S:$S,'[6]白单流水  导入新模板'!$C:$C,$A$2,'[6]白单流水  导入新模板'!$AF:$AF,$C$359,'[6]白单流水  导入新模板'!$AA:$AA,AR$3,'[6]白单流水  导入新模板'!$K:$K,$C365)</f>
        <v>0</v>
      </c>
      <c r="AS365" s="48">
        <f>SUMIFS('[6]白单流水  导入新模板'!$S:$S,'[6]白单流水  导入新模板'!$C:$C,$A$2,'[6]白单流水  导入新模板'!$AF:$AF,$C$359,'[6]白单流水  导入新模板'!$AA:$AA,AS$3,'[6]白单流水  导入新模板'!$K:$K,$C365)</f>
        <v>0</v>
      </c>
      <c r="AT365" s="64"/>
    </row>
    <row r="366" ht="15.6" spans="1:47">
      <c r="A366" s="41"/>
      <c r="B366" s="62"/>
      <c r="C366" s="65" t="s">
        <v>64</v>
      </c>
      <c r="D366" s="43"/>
      <c r="E366" s="43"/>
      <c r="F366" s="63"/>
      <c r="G366" s="44"/>
      <c r="H366" s="44"/>
      <c r="I366" s="51">
        <f t="array" ref="I366">SUMPRODUCT(('[6]白单流水  导入新模板'!$C:$C=$A$2)*('[6]白单流水  导入新模板'!$AF:$AF=LEFT(LEFT($C$359,4),5))*('[6]白单流水  导入新模板'!$K:$K="代收")*(ISNUMBER(FIND(LEFT($C366,4),'[6]白单流水  导入新模板'!$M:$M,1))),'[6]白单流水  导入新模板'!$S:$S)</f>
        <v>0</v>
      </c>
      <c r="J366" s="44"/>
      <c r="K366" s="43"/>
      <c r="L366" s="48">
        <f>SUMIFS('[6]白单流水  导入新模板'!$S:$S,'[6]白单流水  导入新模板'!$C:$C,$A$2,'[6]白单流水  导入新模板'!$AF:$AF,$C$359,'[6]白单流水  导入新模板'!$AB:$AB,LEFT(LEFT(L$3,4),4),'[6]白单流水  导入新模板'!$K:$K,$C366)</f>
        <v>0</v>
      </c>
      <c r="M366" s="48">
        <f>SUMIFS('[6]白单流水  导入新模板'!$S:$S,'[6]白单流水  导入新模板'!$C:$C,$A$2,'[6]白单流水  导入新模板'!$AF:$AF,$C$359,'[6]白单流水  导入新模板'!$AB:$AB,LEFT(LEFT(M$3,4),4),'[6]白单流水  导入新模板'!$K:$K,$C366)</f>
        <v>0</v>
      </c>
      <c r="N366" s="48">
        <f>SUMIFS('[6]白单流水  导入新模板'!$S:$S,'[6]白单流水  导入新模板'!$C:$C,$A$2,'[6]白单流水  导入新模板'!$AF:$AF,$C$359,'[6]白单流水  导入新模板'!$AB:$AB,LEFT(LEFT(N$3,4),4),'[6]白单流水  导入新模板'!$K:$K,$C366)</f>
        <v>0</v>
      </c>
      <c r="O366" s="48">
        <f>SUMIFS('[6]白单流水  导入新模板'!$S:$S,'[6]白单流水  导入新模板'!$C:$C,$A$2,'[6]白单流水  导入新模板'!$AF:$AF,$C$359,'[6]白单流水  导入新模板'!$AB:$AB,LEFT(LEFT(O$3,4),4),'[6]白单流水  导入新模板'!$K:$K,$C366)</f>
        <v>0</v>
      </c>
      <c r="P366" s="48">
        <f>SUMIFS('[6]白单流水  导入新模板'!$S:$S,'[6]白单流水  导入新模板'!$C:$C,$A$2,'[6]白单流水  导入新模板'!$AF:$AF,$C$359,'[6]白单流水  导入新模板'!$AB:$AB,LEFT(LEFT(P$3,4),4),'[6]白单流水  导入新模板'!$K:$K,$C366)</f>
        <v>0</v>
      </c>
      <c r="Q366" s="48">
        <f>SUMIFS('[6]白单流水  导入新模板'!$S:$S,'[6]白单流水  导入新模板'!$C:$C,$A$2,'[6]白单流水  导入新模板'!$AF:$AF,$C$359,'[6]白单流水  导入新模板'!$AB:$AB,LEFT(LEFT(Q$3,4),4),'[6]白单流水  导入新模板'!$K:$K,$C366)</f>
        <v>0</v>
      </c>
      <c r="R366" s="48">
        <f>SUMIFS('[6]白单流水  导入新模板'!$S:$S,'[6]白单流水  导入新模板'!$C:$C,$A$2,'[6]白单流水  导入新模板'!$AF:$AF,$C$359,'[6]白单流水  导入新模板'!$AB:$AB,LEFT(LEFT(R$3,4),4),'[6]白单流水  导入新模板'!$K:$K,$C366)</f>
        <v>0</v>
      </c>
      <c r="S366" s="48">
        <f>SUMIFS('[6]白单流水  导入新模板'!$S:$S,'[6]白单流水  导入新模板'!$C:$C,$A$2,'[6]白单流水  导入新模板'!$AF:$AF,$C$359,'[6]白单流水  导入新模板'!$AB:$AB,LEFT(LEFT(S$3,4),4),'[6]白单流水  导入新模板'!$K:$K,$C366)</f>
        <v>0</v>
      </c>
      <c r="T366" s="48">
        <f>SUMIFS('[6]白单流水  导入新模板'!$S:$S,'[6]白单流水  导入新模板'!$C:$C,$A$2,'[6]白单流水  导入新模板'!$AF:$AF,$C$359,'[6]白单流水  导入新模板'!$AB:$AB,LEFT(LEFT(T$3,4),4),'[6]白单流水  导入新模板'!$K:$K,$C366)</f>
        <v>0</v>
      </c>
      <c r="U366" s="48">
        <f>SUMIFS('[6]白单流水  导入新模板'!$S:$S,'[6]白单流水  导入新模板'!$C:$C,$A$2,'[6]白单流水  导入新模板'!$AF:$AF,$C$359,'[6]白单流水  导入新模板'!$AB:$AB,LEFT(LEFT(U$3,4),4),'[6]白单流水  导入新模板'!$K:$K,$C366)</f>
        <v>0</v>
      </c>
      <c r="V366" s="48">
        <f>SUMIFS('[6]白单流水  导入新模板'!$S:$S,'[6]白单流水  导入新模板'!$C:$C,$A$2,'[6]白单流水  导入新模板'!$AF:$AF,$C$359,'[6]白单流水  导入新模板'!$AB:$AB,LEFT(LEFT(V$3,4),4),'[6]白单流水  导入新模板'!$K:$K,$C366)</f>
        <v>0</v>
      </c>
      <c r="W366" s="48">
        <f>SUMIFS('[6]白单流水  导入新模板'!$S:$S,'[6]白单流水  导入新模板'!$C:$C,$A$2,'[6]白单流水  导入新模板'!$AF:$AF,$C$359,'[6]白单流水  导入新模板'!$AB:$AB,LEFT(LEFT(W$3,4),4),'[6]白单流水  导入新模板'!$K:$K,$C366)</f>
        <v>0</v>
      </c>
      <c r="X366" s="48">
        <f>SUMIFS('[6]白单流水  导入新模板'!$S:$S,'[6]白单流水  导入新模板'!$C:$C,$A$2,'[6]白单流水  导入新模板'!$AF:$AF,$C$359,'[6]白单流水  导入新模板'!$AB:$AB,LEFT(LEFT(X$3,4),4),'[6]白单流水  导入新模板'!$K:$K,$C366)</f>
        <v>0</v>
      </c>
      <c r="Y366" s="48">
        <f>SUMIFS('[6]白单流水  导入新模板'!$S:$S,'[6]白单流水  导入新模板'!$C:$C,$A$2,'[6]白单流水  导入新模板'!$AF:$AF,$C$359,'[6]白单流水  导入新模板'!$AB:$AB,LEFT(LEFT(Y$3,4),4),'[6]白单流水  导入新模板'!$K:$K,$C366)</f>
        <v>0</v>
      </c>
      <c r="Z366" s="48">
        <f>SUMIFS('[6]白单流水  导入新模板'!$S:$S,'[6]白单流水  导入新模板'!$C:$C,$A$2,'[6]白单流水  导入新模板'!$AF:$AF,$C$359,'[6]白单流水  导入新模板'!$AB:$AB,LEFT(LEFT(Z$3,4),4),'[6]白单流水  导入新模板'!$K:$K,$C366)</f>
        <v>0</v>
      </c>
      <c r="AA366" s="48">
        <f>SUMIFS('[6]白单流水  导入新模板'!$S:$S,'[6]白单流水  导入新模板'!$C:$C,$A$2,'[6]白单流水  导入新模板'!$AF:$AF,$C$359,'[6]白单流水  导入新模板'!$AB:$AB,LEFT(LEFT(AA$3,4),4),'[6]白单流水  导入新模板'!$K:$K,$C366)</f>
        <v>0</v>
      </c>
      <c r="AB366" s="48">
        <f>SUMIFS('[6]白单流水  导入新模板'!$S:$S,'[6]白单流水  导入新模板'!$C:$C,$A$2,'[6]白单流水  导入新模板'!$AF:$AF,$C$359,'[6]白单流水  导入新模板'!$AB:$AB,LEFT(LEFT(AB$3,4),4),'[6]白单流水  导入新模板'!$K:$K,$C366)</f>
        <v>0</v>
      </c>
      <c r="AC366" s="48">
        <f>SUMIFS('[6]白单流水  导入新模板'!$S:$S,'[6]白单流水  导入新模板'!$C:$C,$A$2,'[6]白单流水  导入新模板'!$AF:$AF,$C$359,'[6]白单流水  导入新模板'!$AB:$AB,LEFT(LEFT(AC$3,4),4),'[6]白单流水  导入新模板'!$K:$K,$C366)</f>
        <v>0</v>
      </c>
      <c r="AD366" s="72"/>
      <c r="AE366" s="53">
        <f>SUM(AH366:AS366)</f>
        <v>0</v>
      </c>
      <c r="AF366" s="54"/>
      <c r="AG366" s="55">
        <f>AD366-AE366-AF366</f>
        <v>0</v>
      </c>
      <c r="AH366" s="48">
        <f>SUMIFS('[6]白单流水  导入新模板'!$S:$S,'[6]白单流水  导入新模板'!$C:$C,$A$2,'[6]白单流水  导入新模板'!$AF:$AF,$C$359,'[6]白单流水  导入新模板'!$AA:$AA,AH$3,'[6]白单流水  导入新模板'!$K:$K,$C366)</f>
        <v>0</v>
      </c>
      <c r="AI366" s="48">
        <f>SUMIFS('[6]白单流水  导入新模板'!$S:$S,'[6]白单流水  导入新模板'!$C:$C,$A$2,'[6]白单流水  导入新模板'!$AF:$AF,$C$359,'[6]白单流水  导入新模板'!$AA:$AA,AI$3,'[6]白单流水  导入新模板'!$K:$K,$C366)</f>
        <v>0</v>
      </c>
      <c r="AJ366" s="48">
        <f>SUMIFS('[6]白单流水  导入新模板'!$S:$S,'[6]白单流水  导入新模板'!$C:$C,$A$2,'[6]白单流水  导入新模板'!$AF:$AF,$C$359,'[6]白单流水  导入新模板'!$AA:$AA,AJ$3,'[6]白单流水  导入新模板'!$K:$K,$C366)</f>
        <v>0</v>
      </c>
      <c r="AK366" s="48">
        <f>SUMIFS('[6]白单流水  导入新模板'!$S:$S,'[6]白单流水  导入新模板'!$C:$C,$A$2,'[6]白单流水  导入新模板'!$AF:$AF,$C$359,'[6]白单流水  导入新模板'!$AA:$AA,AK$3,'[6]白单流水  导入新模板'!$K:$K,$C366)</f>
        <v>0</v>
      </c>
      <c r="AL366" s="48">
        <f>SUMIFS('[6]白单流水  导入新模板'!$S:$S,'[6]白单流水  导入新模板'!$C:$C,$A$2,'[6]白单流水  导入新模板'!$AF:$AF,$C$359,'[6]白单流水  导入新模板'!$AA:$AA,AL$3,'[6]白单流水  导入新模板'!$K:$K,$C366)</f>
        <v>0</v>
      </c>
      <c r="AM366" s="48">
        <f>SUMIFS('[6]白单流水  导入新模板'!$S:$S,'[6]白单流水  导入新模板'!$C:$C,$A$2,'[6]白单流水  导入新模板'!$AF:$AF,$C$359,'[6]白单流水  导入新模板'!$AA:$AA,AM$3,'[6]白单流水  导入新模板'!$K:$K,$C366)</f>
        <v>0</v>
      </c>
      <c r="AN366" s="48">
        <f>SUMIFS('[6]白单流水  导入新模板'!$S:$S,'[6]白单流水  导入新模板'!$C:$C,$A$2,'[6]白单流水  导入新模板'!$AF:$AF,$C$359,'[6]白单流水  导入新模板'!$AA:$AA,AN$3,'[6]白单流水  导入新模板'!$K:$K,$C366)</f>
        <v>0</v>
      </c>
      <c r="AO366" s="48">
        <f>SUMIFS('[6]白单流水  导入新模板'!$S:$S,'[6]白单流水  导入新模板'!$C:$C,$A$2,'[6]白单流水  导入新模板'!$AF:$AF,$C$359,'[6]白单流水  导入新模板'!$AA:$AA,AO$3,'[6]白单流水  导入新模板'!$K:$K,$C366)</f>
        <v>0</v>
      </c>
      <c r="AP366" s="48">
        <f>SUMIFS('[6]白单流水  导入新模板'!$S:$S,'[6]白单流水  导入新模板'!$C:$C,$A$2,'[6]白单流水  导入新模板'!$AF:$AF,$C$359,'[6]白单流水  导入新模板'!$AA:$AA,AP$3,'[6]白单流水  导入新模板'!$K:$K,$C366)</f>
        <v>0</v>
      </c>
      <c r="AQ366" s="48">
        <f>SUMIFS('[6]白单流水  导入新模板'!$S:$S,'[6]白单流水  导入新模板'!$C:$C,$A$2,'[6]白单流水  导入新模板'!$AF:$AF,$C$359,'[6]白单流水  导入新模板'!$AA:$AA,AQ$3,'[6]白单流水  导入新模板'!$K:$K,$C366)</f>
        <v>0</v>
      </c>
      <c r="AR366" s="48">
        <f>SUMIFS('[6]白单流水  导入新模板'!$S:$S,'[6]白单流水  导入新模板'!$C:$C,$A$2,'[6]白单流水  导入新模板'!$AF:$AF,$C$359,'[6]白单流水  导入新模板'!$AA:$AA,AR$3,'[6]白单流水  导入新模板'!$K:$K,$C366)</f>
        <v>0</v>
      </c>
      <c r="AS366" s="48">
        <f>SUMIFS('[6]白单流水  导入新模板'!$S:$S,'[6]白单流水  导入新模板'!$C:$C,$A$2,'[6]白单流水  导入新模板'!$AF:$AF,$C$359,'[6]白单流水  导入新模板'!$AA:$AA,AS$3,'[6]白单流水  导入新模板'!$K:$K,$C366)</f>
        <v>0</v>
      </c>
      <c r="AT366" s="64"/>
    </row>
    <row r="367" ht="15.6" spans="1:47">
      <c r="A367" s="41"/>
      <c r="B367" s="62"/>
      <c r="C367" s="65" t="s">
        <v>65</v>
      </c>
      <c r="D367" s="43"/>
      <c r="E367" s="43"/>
      <c r="F367" s="63"/>
      <c r="G367" s="44"/>
      <c r="H367" s="44"/>
      <c r="I367" s="51">
        <f t="array" ref="I367">SUMPRODUCT(('[6]白单流水  导入新模板'!$C:$C=$A$2)*('[6]白单流水  导入新模板'!$AF:$AF=LEFT(LEFT($C$359,4),5))*('[6]白单流水  导入新模板'!$K:$K="代收")*(ISNUMBER(FIND(LEFT($C367,4),'[6]白单流水  导入新模板'!$M:$M,1))),'[6]白单流水  导入新模板'!$S:$S)</f>
        <v>0</v>
      </c>
      <c r="J367" s="44"/>
      <c r="K367" s="43"/>
      <c r="L367" s="48">
        <f>SUMIFS('[6]白单流水  导入新模板'!$S:$S,'[6]白单流水  导入新模板'!$C:$C,$A$2,'[6]白单流水  导入新模板'!$AF:$AF,$C$359,'[6]白单流水  导入新模板'!$AB:$AB,LEFT(LEFT(L$3,4),4),'[6]白单流水  导入新模板'!$K:$K,$C367)</f>
        <v>0</v>
      </c>
      <c r="M367" s="48">
        <f>SUMIFS('[6]白单流水  导入新模板'!$S:$S,'[6]白单流水  导入新模板'!$C:$C,$A$2,'[6]白单流水  导入新模板'!$AF:$AF,$C$359,'[6]白单流水  导入新模板'!$AB:$AB,LEFT(LEFT(M$3,4),4),'[6]白单流水  导入新模板'!$K:$K,$C367)</f>
        <v>0</v>
      </c>
      <c r="N367" s="48">
        <f>SUMIFS('[6]白单流水  导入新模板'!$S:$S,'[6]白单流水  导入新模板'!$C:$C,$A$2,'[6]白单流水  导入新模板'!$AF:$AF,$C$359,'[6]白单流水  导入新模板'!$AB:$AB,LEFT(LEFT(N$3,4),4),'[6]白单流水  导入新模板'!$K:$K,$C367)</f>
        <v>0</v>
      </c>
      <c r="O367" s="48">
        <f>SUMIFS('[6]白单流水  导入新模板'!$S:$S,'[6]白单流水  导入新模板'!$C:$C,$A$2,'[6]白单流水  导入新模板'!$AF:$AF,$C$359,'[6]白单流水  导入新模板'!$AB:$AB,LEFT(LEFT(O$3,4),4),'[6]白单流水  导入新模板'!$K:$K,$C367)</f>
        <v>0</v>
      </c>
      <c r="P367" s="48">
        <f>SUMIFS('[6]白单流水  导入新模板'!$S:$S,'[6]白单流水  导入新模板'!$C:$C,$A$2,'[6]白单流水  导入新模板'!$AF:$AF,$C$359,'[6]白单流水  导入新模板'!$AB:$AB,LEFT(LEFT(P$3,4),4),'[6]白单流水  导入新模板'!$K:$K,$C367)</f>
        <v>0</v>
      </c>
      <c r="Q367" s="48">
        <f>SUMIFS('[6]白单流水  导入新模板'!$S:$S,'[6]白单流水  导入新模板'!$C:$C,$A$2,'[6]白单流水  导入新模板'!$AF:$AF,$C$359,'[6]白单流水  导入新模板'!$AB:$AB,LEFT(LEFT(Q$3,4),4),'[6]白单流水  导入新模板'!$K:$K,$C367)</f>
        <v>0</v>
      </c>
      <c r="R367" s="48">
        <f>SUMIFS('[6]白单流水  导入新模板'!$S:$S,'[6]白单流水  导入新模板'!$C:$C,$A$2,'[6]白单流水  导入新模板'!$AF:$AF,$C$359,'[6]白单流水  导入新模板'!$AB:$AB,LEFT(LEFT(R$3,4),4),'[6]白单流水  导入新模板'!$K:$K,$C367)</f>
        <v>0</v>
      </c>
      <c r="S367" s="48">
        <f>SUMIFS('[6]白单流水  导入新模板'!$S:$S,'[6]白单流水  导入新模板'!$C:$C,$A$2,'[6]白单流水  导入新模板'!$AF:$AF,$C$359,'[6]白单流水  导入新模板'!$AB:$AB,LEFT(LEFT(S$3,4),4),'[6]白单流水  导入新模板'!$K:$K,$C367)</f>
        <v>0</v>
      </c>
      <c r="T367" s="48">
        <f>SUMIFS('[6]白单流水  导入新模板'!$S:$S,'[6]白单流水  导入新模板'!$C:$C,$A$2,'[6]白单流水  导入新模板'!$AF:$AF,$C$359,'[6]白单流水  导入新模板'!$AB:$AB,LEFT(LEFT(T$3,4),4),'[6]白单流水  导入新模板'!$K:$K,$C367)</f>
        <v>0</v>
      </c>
      <c r="U367" s="48">
        <f>SUMIFS('[6]白单流水  导入新模板'!$S:$S,'[6]白单流水  导入新模板'!$C:$C,$A$2,'[6]白单流水  导入新模板'!$AF:$AF,$C$359,'[6]白单流水  导入新模板'!$AB:$AB,LEFT(LEFT(U$3,4),4),'[6]白单流水  导入新模板'!$K:$K,$C367)</f>
        <v>0</v>
      </c>
      <c r="V367" s="48">
        <f>SUMIFS('[6]白单流水  导入新模板'!$S:$S,'[6]白单流水  导入新模板'!$C:$C,$A$2,'[6]白单流水  导入新模板'!$AF:$AF,$C$359,'[6]白单流水  导入新模板'!$AB:$AB,LEFT(LEFT(V$3,4),4),'[6]白单流水  导入新模板'!$K:$K,$C367)</f>
        <v>0</v>
      </c>
      <c r="W367" s="48">
        <f>SUMIFS('[6]白单流水  导入新模板'!$S:$S,'[6]白单流水  导入新模板'!$C:$C,$A$2,'[6]白单流水  导入新模板'!$AF:$AF,$C$359,'[6]白单流水  导入新模板'!$AB:$AB,LEFT(LEFT(W$3,4),4),'[6]白单流水  导入新模板'!$K:$K,$C367)</f>
        <v>0</v>
      </c>
      <c r="X367" s="48">
        <f>SUMIFS('[6]白单流水  导入新模板'!$S:$S,'[6]白单流水  导入新模板'!$C:$C,$A$2,'[6]白单流水  导入新模板'!$AF:$AF,$C$359,'[6]白单流水  导入新模板'!$AB:$AB,LEFT(LEFT(X$3,4),4),'[6]白单流水  导入新模板'!$K:$K,$C367)</f>
        <v>0</v>
      </c>
      <c r="Y367" s="48">
        <f>SUMIFS('[6]白单流水  导入新模板'!$S:$S,'[6]白单流水  导入新模板'!$C:$C,$A$2,'[6]白单流水  导入新模板'!$AF:$AF,$C$359,'[6]白单流水  导入新模板'!$AB:$AB,LEFT(LEFT(Y$3,4),4),'[6]白单流水  导入新模板'!$K:$K,$C367)</f>
        <v>0</v>
      </c>
      <c r="Z367" s="48">
        <f>SUMIFS('[6]白单流水  导入新模板'!$S:$S,'[6]白单流水  导入新模板'!$C:$C,$A$2,'[6]白单流水  导入新模板'!$AF:$AF,$C$359,'[6]白单流水  导入新模板'!$AB:$AB,LEFT(LEFT(Z$3,4),4),'[6]白单流水  导入新模板'!$K:$K,$C367)</f>
        <v>0</v>
      </c>
      <c r="AA367" s="48">
        <f>SUMIFS('[6]白单流水  导入新模板'!$S:$S,'[6]白单流水  导入新模板'!$C:$C,$A$2,'[6]白单流水  导入新模板'!$AF:$AF,$C$359,'[6]白单流水  导入新模板'!$AB:$AB,LEFT(LEFT(AA$3,4),4),'[6]白单流水  导入新模板'!$K:$K,$C367)</f>
        <v>0</v>
      </c>
      <c r="AB367" s="48">
        <f>SUMIFS('[6]白单流水  导入新模板'!$S:$S,'[6]白单流水  导入新模板'!$C:$C,$A$2,'[6]白单流水  导入新模板'!$AF:$AF,$C$359,'[6]白单流水  导入新模板'!$AB:$AB,LEFT(LEFT(AB$3,4),4),'[6]白单流水  导入新模板'!$K:$K,$C367)</f>
        <v>0</v>
      </c>
      <c r="AC367" s="48">
        <f>SUMIFS('[6]白单流水  导入新模板'!$S:$S,'[6]白单流水  导入新模板'!$C:$C,$A$2,'[6]白单流水  导入新模板'!$AF:$AF,$C$359,'[6]白单流水  导入新模板'!$AB:$AB,LEFT(LEFT(AC$3,4),4),'[6]白单流水  导入新模板'!$K:$K,$C367)</f>
        <v>0</v>
      </c>
      <c r="AD367" s="72"/>
      <c r="AE367" s="53">
        <f>SUM(AH367:AS367)</f>
        <v>0</v>
      </c>
      <c r="AF367" s="54"/>
      <c r="AG367" s="55">
        <f>AD367-AE367-AF367</f>
        <v>0</v>
      </c>
      <c r="AH367" s="48">
        <f>SUMIFS('[6]白单流水  导入新模板'!$S:$S,'[6]白单流水  导入新模板'!$C:$C,$A$2,'[6]白单流水  导入新模板'!$AF:$AF,$C$359,'[6]白单流水  导入新模板'!$AA:$AA,AH$3,'[6]白单流水  导入新模板'!$K:$K,$C367)</f>
        <v>0</v>
      </c>
      <c r="AI367" s="48">
        <f>SUMIFS('[6]白单流水  导入新模板'!$S:$S,'[6]白单流水  导入新模板'!$C:$C,$A$2,'[6]白单流水  导入新模板'!$AF:$AF,$C$359,'[6]白单流水  导入新模板'!$AA:$AA,AI$3,'[6]白单流水  导入新模板'!$K:$K,$C367)</f>
        <v>0</v>
      </c>
      <c r="AJ367" s="48">
        <f>SUMIFS('[6]白单流水  导入新模板'!$S:$S,'[6]白单流水  导入新模板'!$C:$C,$A$2,'[6]白单流水  导入新模板'!$AF:$AF,$C$359,'[6]白单流水  导入新模板'!$AA:$AA,AJ$3,'[6]白单流水  导入新模板'!$K:$K,$C367)</f>
        <v>0</v>
      </c>
      <c r="AK367" s="48">
        <f>SUMIFS('[6]白单流水  导入新模板'!$S:$S,'[6]白单流水  导入新模板'!$C:$C,$A$2,'[6]白单流水  导入新模板'!$AF:$AF,$C$359,'[6]白单流水  导入新模板'!$AA:$AA,AK$3,'[6]白单流水  导入新模板'!$K:$K,$C367)</f>
        <v>0</v>
      </c>
      <c r="AL367" s="48">
        <f>SUMIFS('[6]白单流水  导入新模板'!$S:$S,'[6]白单流水  导入新模板'!$C:$C,$A$2,'[6]白单流水  导入新模板'!$AF:$AF,$C$359,'[6]白单流水  导入新模板'!$AA:$AA,AL$3,'[6]白单流水  导入新模板'!$K:$K,$C367)</f>
        <v>0</v>
      </c>
      <c r="AM367" s="48">
        <f>SUMIFS('[6]白单流水  导入新模板'!$S:$S,'[6]白单流水  导入新模板'!$C:$C,$A$2,'[6]白单流水  导入新模板'!$AF:$AF,$C$359,'[6]白单流水  导入新模板'!$AA:$AA,AM$3,'[6]白单流水  导入新模板'!$K:$K,$C367)</f>
        <v>0</v>
      </c>
      <c r="AN367" s="48">
        <f>SUMIFS('[6]白单流水  导入新模板'!$S:$S,'[6]白单流水  导入新模板'!$C:$C,$A$2,'[6]白单流水  导入新模板'!$AF:$AF,$C$359,'[6]白单流水  导入新模板'!$AA:$AA,AN$3,'[6]白单流水  导入新模板'!$K:$K,$C367)</f>
        <v>0</v>
      </c>
      <c r="AO367" s="48">
        <f>SUMIFS('[6]白单流水  导入新模板'!$S:$S,'[6]白单流水  导入新模板'!$C:$C,$A$2,'[6]白单流水  导入新模板'!$AF:$AF,$C$359,'[6]白单流水  导入新模板'!$AA:$AA,AO$3,'[6]白单流水  导入新模板'!$K:$K,$C367)</f>
        <v>0</v>
      </c>
      <c r="AP367" s="48">
        <f>SUMIFS('[6]白单流水  导入新模板'!$S:$S,'[6]白单流水  导入新模板'!$C:$C,$A$2,'[6]白单流水  导入新模板'!$AF:$AF,$C$359,'[6]白单流水  导入新模板'!$AA:$AA,AP$3,'[6]白单流水  导入新模板'!$K:$K,$C367)</f>
        <v>0</v>
      </c>
      <c r="AQ367" s="48">
        <f>SUMIFS('[6]白单流水  导入新模板'!$S:$S,'[6]白单流水  导入新模板'!$C:$C,$A$2,'[6]白单流水  导入新模板'!$AF:$AF,$C$359,'[6]白单流水  导入新模板'!$AA:$AA,AQ$3,'[6]白单流水  导入新模板'!$K:$K,$C367)</f>
        <v>0</v>
      </c>
      <c r="AR367" s="48">
        <f>SUMIFS('[6]白单流水  导入新模板'!$S:$S,'[6]白单流水  导入新模板'!$C:$C,$A$2,'[6]白单流水  导入新模板'!$AF:$AF,$C$359,'[6]白单流水  导入新模板'!$AA:$AA,AR$3,'[6]白单流水  导入新模板'!$K:$K,$C367)</f>
        <v>0</v>
      </c>
      <c r="AS367" s="48">
        <f>SUMIFS('[6]白单流水  导入新模板'!$S:$S,'[6]白单流水  导入新模板'!$C:$C,$A$2,'[6]白单流水  导入新模板'!$AF:$AF,$C$359,'[6]白单流水  导入新模板'!$AA:$AA,AS$3,'[6]白单流水  导入新模板'!$K:$K,$C367)</f>
        <v>0</v>
      </c>
      <c r="AT367" s="64"/>
    </row>
    <row r="368" ht="15.6" spans="1:47">
      <c r="A368" s="73"/>
      <c r="B368" s="62"/>
      <c r="C368" s="65" t="s">
        <v>66</v>
      </c>
      <c r="D368" s="66"/>
      <c r="E368" s="66"/>
      <c r="F368" s="67"/>
      <c r="G368" s="68"/>
      <c r="H368" s="68"/>
      <c r="I368" s="51">
        <f t="array" ref="I368">SUMPRODUCT(('[6]白单流水  导入新模板'!$C:$C=$A$2)*('[6]白单流水  导入新模板'!$AF:$AF=LEFT(LEFT($C$359,4),5))*('[6]白单流水  导入新模板'!$K:$K="代收")*(ISNUMBER(FIND(LEFT($C368,4),'[6]白单流水  导入新模板'!$M:$M,1))),'[6]白单流水  导入新模板'!$S:$S)</f>
        <v>0</v>
      </c>
      <c r="J368" s="68"/>
      <c r="K368" s="66"/>
      <c r="L368" s="48">
        <f>SUMIFS('[6]白单流水  导入新模板'!$S:$S,'[6]白单流水  导入新模板'!$C:$C,$A$2,'[6]白单流水  导入新模板'!$AF:$AF,$C$359,'[6]白单流水  导入新模板'!$AB:$AB,LEFT(LEFT(L$3,4),4),'[6]白单流水  导入新模板'!$K:$K,$C368)</f>
        <v>0</v>
      </c>
      <c r="M368" s="48">
        <f>SUMIFS('[6]白单流水  导入新模板'!$S:$S,'[6]白单流水  导入新模板'!$C:$C,$A$2,'[6]白单流水  导入新模板'!$AF:$AF,$C$359,'[6]白单流水  导入新模板'!$AB:$AB,LEFT(LEFT(M$3,4),4),'[6]白单流水  导入新模板'!$K:$K,$C368)</f>
        <v>0</v>
      </c>
      <c r="N368" s="48">
        <f>SUMIFS('[6]白单流水  导入新模板'!$S:$S,'[6]白单流水  导入新模板'!$C:$C,$A$2,'[6]白单流水  导入新模板'!$AF:$AF,$C$359,'[6]白单流水  导入新模板'!$AB:$AB,LEFT(LEFT(N$3,4),4),'[6]白单流水  导入新模板'!$K:$K,$C368)</f>
        <v>0</v>
      </c>
      <c r="O368" s="48">
        <f>SUMIFS('[6]白单流水  导入新模板'!$S:$S,'[6]白单流水  导入新模板'!$C:$C,$A$2,'[6]白单流水  导入新模板'!$AF:$AF,$C$359,'[6]白单流水  导入新模板'!$AB:$AB,LEFT(LEFT(O$3,4),4),'[6]白单流水  导入新模板'!$K:$K,$C368)</f>
        <v>0</v>
      </c>
      <c r="P368" s="48">
        <f>SUMIFS('[6]白单流水  导入新模板'!$S:$S,'[6]白单流水  导入新模板'!$C:$C,$A$2,'[6]白单流水  导入新模板'!$AF:$AF,$C$359,'[6]白单流水  导入新模板'!$AB:$AB,LEFT(LEFT(P$3,4),4),'[6]白单流水  导入新模板'!$K:$K,$C368)</f>
        <v>0</v>
      </c>
      <c r="Q368" s="48">
        <f>SUMIFS('[6]白单流水  导入新模板'!$S:$S,'[6]白单流水  导入新模板'!$C:$C,$A$2,'[6]白单流水  导入新模板'!$AF:$AF,$C$359,'[6]白单流水  导入新模板'!$AB:$AB,LEFT(LEFT(Q$3,4),4),'[6]白单流水  导入新模板'!$K:$K,$C368)</f>
        <v>0</v>
      </c>
      <c r="R368" s="48">
        <f>SUMIFS('[6]白单流水  导入新模板'!$S:$S,'[6]白单流水  导入新模板'!$C:$C,$A$2,'[6]白单流水  导入新模板'!$AF:$AF,$C$359,'[6]白单流水  导入新模板'!$AB:$AB,LEFT(LEFT(R$3,4),4),'[6]白单流水  导入新模板'!$K:$K,$C368)</f>
        <v>0</v>
      </c>
      <c r="S368" s="48">
        <f>SUMIFS('[6]白单流水  导入新模板'!$S:$S,'[6]白单流水  导入新模板'!$C:$C,$A$2,'[6]白单流水  导入新模板'!$AF:$AF,$C$359,'[6]白单流水  导入新模板'!$AB:$AB,LEFT(LEFT(S$3,4),4),'[6]白单流水  导入新模板'!$K:$K,$C368)</f>
        <v>0</v>
      </c>
      <c r="T368" s="48">
        <f>SUMIFS('[6]白单流水  导入新模板'!$S:$S,'[6]白单流水  导入新模板'!$C:$C,$A$2,'[6]白单流水  导入新模板'!$AF:$AF,$C$359,'[6]白单流水  导入新模板'!$AB:$AB,LEFT(LEFT(T$3,4),4),'[6]白单流水  导入新模板'!$K:$K,$C368)</f>
        <v>0</v>
      </c>
      <c r="U368" s="48">
        <f>SUMIFS('[6]白单流水  导入新模板'!$S:$S,'[6]白单流水  导入新模板'!$C:$C,$A$2,'[6]白单流水  导入新模板'!$AF:$AF,$C$359,'[6]白单流水  导入新模板'!$AB:$AB,LEFT(LEFT(U$3,4),4),'[6]白单流水  导入新模板'!$K:$K,$C368)</f>
        <v>0</v>
      </c>
      <c r="V368" s="48">
        <f>SUMIFS('[6]白单流水  导入新模板'!$S:$S,'[6]白单流水  导入新模板'!$C:$C,$A$2,'[6]白单流水  导入新模板'!$AF:$AF,$C$359,'[6]白单流水  导入新模板'!$AB:$AB,LEFT(LEFT(V$3,4),4),'[6]白单流水  导入新模板'!$K:$K,$C368)</f>
        <v>0</v>
      </c>
      <c r="W368" s="48">
        <f>SUMIFS('[6]白单流水  导入新模板'!$S:$S,'[6]白单流水  导入新模板'!$C:$C,$A$2,'[6]白单流水  导入新模板'!$AF:$AF,$C$359,'[6]白单流水  导入新模板'!$AB:$AB,LEFT(LEFT(W$3,4),4),'[6]白单流水  导入新模板'!$K:$K,$C368)</f>
        <v>0</v>
      </c>
      <c r="X368" s="48">
        <f>SUMIFS('[6]白单流水  导入新模板'!$S:$S,'[6]白单流水  导入新模板'!$C:$C,$A$2,'[6]白单流水  导入新模板'!$AF:$AF,$C$359,'[6]白单流水  导入新模板'!$AB:$AB,LEFT(LEFT(X$3,4),4),'[6]白单流水  导入新模板'!$K:$K,$C368)</f>
        <v>0</v>
      </c>
      <c r="Y368" s="48">
        <f>SUMIFS('[6]白单流水  导入新模板'!$S:$S,'[6]白单流水  导入新模板'!$C:$C,$A$2,'[6]白单流水  导入新模板'!$AF:$AF,$C$359,'[6]白单流水  导入新模板'!$AB:$AB,LEFT(LEFT(Y$3,4),4),'[6]白单流水  导入新模板'!$K:$K,$C368)</f>
        <v>0</v>
      </c>
      <c r="Z368" s="48">
        <f>SUMIFS('[6]白单流水  导入新模板'!$S:$S,'[6]白单流水  导入新模板'!$C:$C,$A$2,'[6]白单流水  导入新模板'!$AF:$AF,$C$359,'[6]白单流水  导入新模板'!$AB:$AB,LEFT(LEFT(Z$3,4),4),'[6]白单流水  导入新模板'!$K:$K,$C368)</f>
        <v>0</v>
      </c>
      <c r="AA368" s="48">
        <f>SUMIFS('[6]白单流水  导入新模板'!$S:$S,'[6]白单流水  导入新模板'!$C:$C,$A$2,'[6]白单流水  导入新模板'!$AF:$AF,$C$359,'[6]白单流水  导入新模板'!$AB:$AB,LEFT(LEFT(AA$3,4),4),'[6]白单流水  导入新模板'!$K:$K,$C368)</f>
        <v>0</v>
      </c>
      <c r="AB368" s="48">
        <f>SUMIFS('[6]白单流水  导入新模板'!$S:$S,'[6]白单流水  导入新模板'!$C:$C,$A$2,'[6]白单流水  导入新模板'!$AF:$AF,$C$359,'[6]白单流水  导入新模板'!$AB:$AB,LEFT(LEFT(AB$3,4),4),'[6]白单流水  导入新模板'!$K:$K,$C368)</f>
        <v>0</v>
      </c>
      <c r="AC368" s="48">
        <f>SUMIFS('[6]白单流水  导入新模板'!$S:$S,'[6]白单流水  导入新模板'!$C:$C,$A$2,'[6]白单流水  导入新模板'!$AF:$AF,$C$359,'[6]白单流水  导入新模板'!$AB:$AB,LEFT(LEFT(AC$3,4),4),'[6]白单流水  导入新模板'!$K:$K,$C368)</f>
        <v>0</v>
      </c>
      <c r="AD368" s="74"/>
      <c r="AE368" s="53">
        <f>SUM(AH368:AS368)</f>
        <v>0</v>
      </c>
      <c r="AF368" s="54"/>
      <c r="AG368" s="55">
        <f>AD368-AE368-AF368</f>
        <v>0</v>
      </c>
      <c r="AH368" s="48">
        <f>SUMIFS('[6]白单流水  导入新模板'!$S:$S,'[6]白单流水  导入新模板'!$C:$C,$A$2,'[6]白单流水  导入新模板'!$AF:$AF,$C$359,'[6]白单流水  导入新模板'!$AA:$AA,AH$3,'[6]白单流水  导入新模板'!$K:$K,$C368)</f>
        <v>0</v>
      </c>
      <c r="AI368" s="48">
        <f>SUMIFS('[6]白单流水  导入新模板'!$S:$S,'[6]白单流水  导入新模板'!$C:$C,$A$2,'[6]白单流水  导入新模板'!$AF:$AF,$C$359,'[6]白单流水  导入新模板'!$AA:$AA,AI$3,'[6]白单流水  导入新模板'!$K:$K,$C368)</f>
        <v>0</v>
      </c>
      <c r="AJ368" s="48">
        <f>SUMIFS('[6]白单流水  导入新模板'!$S:$S,'[6]白单流水  导入新模板'!$C:$C,$A$2,'[6]白单流水  导入新模板'!$AF:$AF,$C$359,'[6]白单流水  导入新模板'!$AA:$AA,AJ$3,'[6]白单流水  导入新模板'!$K:$K,$C368)</f>
        <v>0</v>
      </c>
      <c r="AK368" s="48">
        <f>SUMIFS('[6]白单流水  导入新模板'!$S:$S,'[6]白单流水  导入新模板'!$C:$C,$A$2,'[6]白单流水  导入新模板'!$AF:$AF,$C$359,'[6]白单流水  导入新模板'!$AA:$AA,AK$3,'[6]白单流水  导入新模板'!$K:$K,$C368)</f>
        <v>0</v>
      </c>
      <c r="AL368" s="48">
        <f>SUMIFS('[6]白单流水  导入新模板'!$S:$S,'[6]白单流水  导入新模板'!$C:$C,$A$2,'[6]白单流水  导入新模板'!$AF:$AF,$C$359,'[6]白单流水  导入新模板'!$AA:$AA,AL$3,'[6]白单流水  导入新模板'!$K:$K,$C368)</f>
        <v>0</v>
      </c>
      <c r="AM368" s="48">
        <f>SUMIFS('[6]白单流水  导入新模板'!$S:$S,'[6]白单流水  导入新模板'!$C:$C,$A$2,'[6]白单流水  导入新模板'!$AF:$AF,$C$359,'[6]白单流水  导入新模板'!$AA:$AA,AM$3,'[6]白单流水  导入新模板'!$K:$K,$C368)</f>
        <v>0</v>
      </c>
      <c r="AN368" s="48">
        <f>SUMIFS('[6]白单流水  导入新模板'!$S:$S,'[6]白单流水  导入新模板'!$C:$C,$A$2,'[6]白单流水  导入新模板'!$AF:$AF,$C$359,'[6]白单流水  导入新模板'!$AA:$AA,AN$3,'[6]白单流水  导入新模板'!$K:$K,$C368)</f>
        <v>0</v>
      </c>
      <c r="AO368" s="48">
        <f>SUMIFS('[6]白单流水  导入新模板'!$S:$S,'[6]白单流水  导入新模板'!$C:$C,$A$2,'[6]白单流水  导入新模板'!$AF:$AF,$C$359,'[6]白单流水  导入新模板'!$AA:$AA,AO$3,'[6]白单流水  导入新模板'!$K:$K,$C368)</f>
        <v>0</v>
      </c>
      <c r="AP368" s="48">
        <f>SUMIFS('[6]白单流水  导入新模板'!$S:$S,'[6]白单流水  导入新模板'!$C:$C,$A$2,'[6]白单流水  导入新模板'!$AF:$AF,$C$359,'[6]白单流水  导入新模板'!$AA:$AA,AP$3,'[6]白单流水  导入新模板'!$K:$K,$C368)</f>
        <v>0</v>
      </c>
      <c r="AQ368" s="48">
        <f>SUMIFS('[6]白单流水  导入新模板'!$S:$S,'[6]白单流水  导入新模板'!$C:$C,$A$2,'[6]白单流水  导入新模板'!$AF:$AF,$C$359,'[6]白单流水  导入新模板'!$AA:$AA,AQ$3,'[6]白单流水  导入新模板'!$K:$K,$C368)</f>
        <v>0</v>
      </c>
      <c r="AR368" s="48">
        <f>SUMIFS('[6]白单流水  导入新模板'!$S:$S,'[6]白单流水  导入新模板'!$C:$C,$A$2,'[6]白单流水  导入新模板'!$AF:$AF,$C$359,'[6]白单流水  导入新模板'!$AA:$AA,AR$3,'[6]白单流水  导入新模板'!$K:$K,$C368)</f>
        <v>0</v>
      </c>
      <c r="AS368" s="48">
        <f>SUMIFS('[6]白单流水  导入新模板'!$S:$S,'[6]白单流水  导入新模板'!$C:$C,$A$2,'[6]白单流水  导入新模板'!$AF:$AF,$C$359,'[6]白单流水  导入新模板'!$AA:$AA,AS$3,'[6]白单流水  导入新模板'!$K:$K,$C368)</f>
        <v>0</v>
      </c>
      <c r="AT368" s="69"/>
    </row>
    <row r="369" ht="15.6" spans="1:47">
      <c r="A369" s="41"/>
      <c r="B369" s="62"/>
      <c r="C369" s="65" t="s">
        <v>67</v>
      </c>
      <c r="D369" s="43"/>
      <c r="E369" s="43"/>
      <c r="F369" s="63"/>
      <c r="G369" s="44"/>
      <c r="H369" s="44"/>
      <c r="I369" s="51">
        <f t="array" ref="I369">SUMPRODUCT(('[6]白单流水  导入新模板'!$C:$C=$A$2)*('[6]白单流水  导入新模板'!$AF:$AF=LEFT(LEFT($C$359,4),5))*('[6]白单流水  导入新模板'!$K:$K="代收")*(ISNUMBER(FIND(LEFT($C369,4),'[6]白单流水  导入新模板'!$M:$M,1))),'[6]白单流水  导入新模板'!$S:$S)</f>
        <v>0</v>
      </c>
      <c r="J369" s="44"/>
      <c r="K369" s="43"/>
      <c r="L369" s="48">
        <f>SUMIFS('[6]白单流水  导入新模板'!$S:$S,'[6]白单流水  导入新模板'!$C:$C,$A$2,'[6]白单流水  导入新模板'!$AF:$AF,$C$359,'[6]白单流水  导入新模板'!$AB:$AB,LEFT(LEFT(L$3,4),4),'[6]白单流水  导入新模板'!$K:$K,$C369)</f>
        <v>0</v>
      </c>
      <c r="M369" s="48">
        <f>SUMIFS('[6]白单流水  导入新模板'!$S:$S,'[6]白单流水  导入新模板'!$C:$C,$A$2,'[6]白单流水  导入新模板'!$AF:$AF,$C$359,'[6]白单流水  导入新模板'!$AB:$AB,LEFT(LEFT(M$3,4),4),'[6]白单流水  导入新模板'!$K:$K,$C369)</f>
        <v>0</v>
      </c>
      <c r="N369" s="48">
        <f>SUMIFS('[6]白单流水  导入新模板'!$S:$S,'[6]白单流水  导入新模板'!$C:$C,$A$2,'[6]白单流水  导入新模板'!$AF:$AF,$C$359,'[6]白单流水  导入新模板'!$AB:$AB,LEFT(LEFT(N$3,4),4),'[6]白单流水  导入新模板'!$K:$K,$C369)</f>
        <v>0</v>
      </c>
      <c r="O369" s="48">
        <f>SUMIFS('[6]白单流水  导入新模板'!$S:$S,'[6]白单流水  导入新模板'!$C:$C,$A$2,'[6]白单流水  导入新模板'!$AF:$AF,$C$359,'[6]白单流水  导入新模板'!$AB:$AB,LEFT(LEFT(O$3,4),4),'[6]白单流水  导入新模板'!$K:$K,$C369)</f>
        <v>0</v>
      </c>
      <c r="P369" s="48">
        <f>SUMIFS('[6]白单流水  导入新模板'!$S:$S,'[6]白单流水  导入新模板'!$C:$C,$A$2,'[6]白单流水  导入新模板'!$AF:$AF,$C$359,'[6]白单流水  导入新模板'!$AB:$AB,LEFT(LEFT(P$3,4),4),'[6]白单流水  导入新模板'!$K:$K,$C369)</f>
        <v>0</v>
      </c>
      <c r="Q369" s="48">
        <f>SUMIFS('[6]白单流水  导入新模板'!$S:$S,'[6]白单流水  导入新模板'!$C:$C,$A$2,'[6]白单流水  导入新模板'!$AF:$AF,$C$359,'[6]白单流水  导入新模板'!$AB:$AB,LEFT(LEFT(Q$3,4),4),'[6]白单流水  导入新模板'!$K:$K,$C369)</f>
        <v>0</v>
      </c>
      <c r="R369" s="48">
        <f>SUMIFS('[6]白单流水  导入新模板'!$S:$S,'[6]白单流水  导入新模板'!$C:$C,$A$2,'[6]白单流水  导入新模板'!$AF:$AF,$C$359,'[6]白单流水  导入新模板'!$AB:$AB,LEFT(LEFT(R$3,4),4),'[6]白单流水  导入新模板'!$K:$K,$C369)</f>
        <v>0</v>
      </c>
      <c r="S369" s="48">
        <f>SUMIFS('[6]白单流水  导入新模板'!$S:$S,'[6]白单流水  导入新模板'!$C:$C,$A$2,'[6]白单流水  导入新模板'!$AF:$AF,$C$359,'[6]白单流水  导入新模板'!$AB:$AB,LEFT(LEFT(S$3,4),4),'[6]白单流水  导入新模板'!$K:$K,$C369)</f>
        <v>0</v>
      </c>
      <c r="T369" s="48">
        <f>SUMIFS('[6]白单流水  导入新模板'!$S:$S,'[6]白单流水  导入新模板'!$C:$C,$A$2,'[6]白单流水  导入新模板'!$AF:$AF,$C$359,'[6]白单流水  导入新模板'!$AB:$AB,LEFT(LEFT(T$3,4),4),'[6]白单流水  导入新模板'!$K:$K,$C369)</f>
        <v>0</v>
      </c>
      <c r="U369" s="48">
        <f>SUMIFS('[6]白单流水  导入新模板'!$S:$S,'[6]白单流水  导入新模板'!$C:$C,$A$2,'[6]白单流水  导入新模板'!$AF:$AF,$C$359,'[6]白单流水  导入新模板'!$AB:$AB,LEFT(LEFT(U$3,4),4),'[6]白单流水  导入新模板'!$K:$K,$C369)</f>
        <v>0</v>
      </c>
      <c r="V369" s="48">
        <f>SUMIFS('[6]白单流水  导入新模板'!$S:$S,'[6]白单流水  导入新模板'!$C:$C,$A$2,'[6]白单流水  导入新模板'!$AF:$AF,$C$359,'[6]白单流水  导入新模板'!$AB:$AB,LEFT(LEFT(V$3,4),4),'[6]白单流水  导入新模板'!$K:$K,$C369)</f>
        <v>0</v>
      </c>
      <c r="W369" s="48">
        <f>SUMIFS('[6]白单流水  导入新模板'!$S:$S,'[6]白单流水  导入新模板'!$C:$C,$A$2,'[6]白单流水  导入新模板'!$AF:$AF,$C$359,'[6]白单流水  导入新模板'!$AB:$AB,LEFT(LEFT(W$3,4),4),'[6]白单流水  导入新模板'!$K:$K,$C369)</f>
        <v>0</v>
      </c>
      <c r="X369" s="48">
        <f>SUMIFS('[6]白单流水  导入新模板'!$S:$S,'[6]白单流水  导入新模板'!$C:$C,$A$2,'[6]白单流水  导入新模板'!$AF:$AF,$C$359,'[6]白单流水  导入新模板'!$AB:$AB,LEFT(LEFT(X$3,4),4),'[6]白单流水  导入新模板'!$K:$K,$C369)</f>
        <v>0</v>
      </c>
      <c r="Y369" s="48">
        <f>SUMIFS('[6]白单流水  导入新模板'!$S:$S,'[6]白单流水  导入新模板'!$C:$C,$A$2,'[6]白单流水  导入新模板'!$AF:$AF,$C$359,'[6]白单流水  导入新模板'!$AB:$AB,LEFT(LEFT(Y$3,4),4),'[6]白单流水  导入新模板'!$K:$K,$C369)</f>
        <v>0</v>
      </c>
      <c r="Z369" s="48">
        <f>SUMIFS('[6]白单流水  导入新模板'!$S:$S,'[6]白单流水  导入新模板'!$C:$C,$A$2,'[6]白单流水  导入新模板'!$AF:$AF,$C$359,'[6]白单流水  导入新模板'!$AB:$AB,LEFT(LEFT(Z$3,4),4),'[6]白单流水  导入新模板'!$K:$K,$C369)</f>
        <v>0</v>
      </c>
      <c r="AA369" s="48">
        <f>SUMIFS('[6]白单流水  导入新模板'!$S:$S,'[6]白单流水  导入新模板'!$C:$C,$A$2,'[6]白单流水  导入新模板'!$AF:$AF,$C$359,'[6]白单流水  导入新模板'!$AB:$AB,LEFT(LEFT(AA$3,4),4),'[6]白单流水  导入新模板'!$K:$K,$C369)</f>
        <v>0</v>
      </c>
      <c r="AB369" s="48">
        <f>SUMIFS('[6]白单流水  导入新模板'!$S:$S,'[6]白单流水  导入新模板'!$C:$C,$A$2,'[6]白单流水  导入新模板'!$AF:$AF,$C$359,'[6]白单流水  导入新模板'!$AB:$AB,LEFT(LEFT(AB$3,4),4),'[6]白单流水  导入新模板'!$K:$K,$C369)</f>
        <v>0</v>
      </c>
      <c r="AC369" s="48">
        <f>SUMIFS('[6]白单流水  导入新模板'!$S:$S,'[6]白单流水  导入新模板'!$C:$C,$A$2,'[6]白单流水  导入新模板'!$AF:$AF,$C$359,'[6]白单流水  导入新模板'!$AB:$AB,LEFT(LEFT(AC$3,4),4),'[6]白单流水  导入新模板'!$K:$K,$C369)</f>
        <v>0</v>
      </c>
      <c r="AD369" s="72"/>
      <c r="AE369" s="53">
        <f>SUM(AH369:AS369)</f>
        <v>0</v>
      </c>
      <c r="AF369" s="54"/>
      <c r="AG369" s="55">
        <f>AD369-AE369-AF369</f>
        <v>0</v>
      </c>
      <c r="AH369" s="48">
        <f>SUMIFS('[6]白单流水  导入新模板'!$S:$S,'[6]白单流水  导入新模板'!$C:$C,$A$2,'[6]白单流水  导入新模板'!$AF:$AF,$C$359,'[6]白单流水  导入新模板'!$AA:$AA,AH$3,'[6]白单流水  导入新模板'!$K:$K,$C369)</f>
        <v>0</v>
      </c>
      <c r="AI369" s="48">
        <f>SUMIFS('[6]白单流水  导入新模板'!$S:$S,'[6]白单流水  导入新模板'!$C:$C,$A$2,'[6]白单流水  导入新模板'!$AF:$AF,$C$359,'[6]白单流水  导入新模板'!$AA:$AA,AI$3,'[6]白单流水  导入新模板'!$K:$K,$C369)</f>
        <v>0</v>
      </c>
      <c r="AJ369" s="48">
        <f>SUMIFS('[6]白单流水  导入新模板'!$S:$S,'[6]白单流水  导入新模板'!$C:$C,$A$2,'[6]白单流水  导入新模板'!$AF:$AF,$C$359,'[6]白单流水  导入新模板'!$AA:$AA,AJ$3,'[6]白单流水  导入新模板'!$K:$K,$C369)</f>
        <v>0</v>
      </c>
      <c r="AK369" s="48">
        <f>SUMIFS('[6]白单流水  导入新模板'!$S:$S,'[6]白单流水  导入新模板'!$C:$C,$A$2,'[6]白单流水  导入新模板'!$AF:$AF,$C$359,'[6]白单流水  导入新模板'!$AA:$AA,AK$3,'[6]白单流水  导入新模板'!$K:$K,$C369)</f>
        <v>0</v>
      </c>
      <c r="AL369" s="48">
        <f>SUMIFS('[6]白单流水  导入新模板'!$S:$S,'[6]白单流水  导入新模板'!$C:$C,$A$2,'[6]白单流水  导入新模板'!$AF:$AF,$C$359,'[6]白单流水  导入新模板'!$AA:$AA,AL$3,'[6]白单流水  导入新模板'!$K:$K,$C369)</f>
        <v>0</v>
      </c>
      <c r="AM369" s="48">
        <f>SUMIFS('[6]白单流水  导入新模板'!$S:$S,'[6]白单流水  导入新模板'!$C:$C,$A$2,'[6]白单流水  导入新模板'!$AF:$AF,$C$359,'[6]白单流水  导入新模板'!$AA:$AA,AM$3,'[6]白单流水  导入新模板'!$K:$K,$C369)</f>
        <v>0</v>
      </c>
      <c r="AN369" s="48">
        <f>SUMIFS('[6]白单流水  导入新模板'!$S:$S,'[6]白单流水  导入新模板'!$C:$C,$A$2,'[6]白单流水  导入新模板'!$AF:$AF,$C$359,'[6]白单流水  导入新模板'!$AA:$AA,AN$3,'[6]白单流水  导入新模板'!$K:$K,$C369)</f>
        <v>0</v>
      </c>
      <c r="AO369" s="48">
        <f>SUMIFS('[6]白单流水  导入新模板'!$S:$S,'[6]白单流水  导入新模板'!$C:$C,$A$2,'[6]白单流水  导入新模板'!$AF:$AF,$C$359,'[6]白单流水  导入新模板'!$AA:$AA,AO$3,'[6]白单流水  导入新模板'!$K:$K,$C369)</f>
        <v>0</v>
      </c>
      <c r="AP369" s="48">
        <f>SUMIFS('[6]白单流水  导入新模板'!$S:$S,'[6]白单流水  导入新模板'!$C:$C,$A$2,'[6]白单流水  导入新模板'!$AF:$AF,$C$359,'[6]白单流水  导入新模板'!$AA:$AA,AP$3,'[6]白单流水  导入新模板'!$K:$K,$C369)</f>
        <v>0</v>
      </c>
      <c r="AQ369" s="48">
        <f>SUMIFS('[6]白单流水  导入新模板'!$S:$S,'[6]白单流水  导入新模板'!$C:$C,$A$2,'[6]白单流水  导入新模板'!$AF:$AF,$C$359,'[6]白单流水  导入新模板'!$AA:$AA,AQ$3,'[6]白单流水  导入新模板'!$K:$K,$C369)</f>
        <v>0</v>
      </c>
      <c r="AR369" s="48">
        <f>SUMIFS('[6]白单流水  导入新模板'!$S:$S,'[6]白单流水  导入新模板'!$C:$C,$A$2,'[6]白单流水  导入新模板'!$AF:$AF,$C$359,'[6]白单流水  导入新模板'!$AA:$AA,AR$3,'[6]白单流水  导入新模板'!$K:$K,$C369)</f>
        <v>0</v>
      </c>
      <c r="AS369" s="48">
        <f>SUMIFS('[6]白单流水  导入新模板'!$S:$S,'[6]白单流水  导入新模板'!$C:$C,$A$2,'[6]白单流水  导入新模板'!$AF:$AF,$C$359,'[6]白单流水  导入新模板'!$AA:$AA,AS$3,'[6]白单流水  导入新模板'!$K:$K,$C369)</f>
        <v>0</v>
      </c>
      <c r="AT369" s="64"/>
    </row>
    <row r="370" ht="15.6" spans="1:47">
      <c r="A370" s="41"/>
      <c r="B370" s="62"/>
      <c r="C370" s="65" t="s">
        <v>68</v>
      </c>
      <c r="D370" s="43"/>
      <c r="E370" s="43"/>
      <c r="F370" s="63"/>
      <c r="G370" s="44"/>
      <c r="H370" s="44"/>
      <c r="I370" s="51">
        <f t="array" ref="I370">SUMPRODUCT(('[6]白单流水  导入新模板'!$C:$C=$A$2)*('[6]白单流水  导入新模板'!$AF:$AF=LEFT(LEFT($C$359,4),5))*('[6]白单流水  导入新模板'!$K:$K="代收")*(ISNUMBER(FIND(LEFT($C370,4),'[6]白单流水  导入新模板'!$M:$M,1))),'[6]白单流水  导入新模板'!$S:$S)</f>
        <v>0</v>
      </c>
      <c r="J370" s="44"/>
      <c r="K370" s="43"/>
      <c r="L370" s="48">
        <f>SUMIFS('[6]白单流水  导入新模板'!$S:$S,'[6]白单流水  导入新模板'!$C:$C,$A$2,'[6]白单流水  导入新模板'!$AF:$AF,$C$359,'[6]白单流水  导入新模板'!$AB:$AB,LEFT(LEFT(L$3,4),4),'[6]白单流水  导入新模板'!$K:$K,$C370)</f>
        <v>0</v>
      </c>
      <c r="M370" s="48">
        <f>SUMIFS('[6]白单流水  导入新模板'!$S:$S,'[6]白单流水  导入新模板'!$C:$C,$A$2,'[6]白单流水  导入新模板'!$AF:$AF,$C$359,'[6]白单流水  导入新模板'!$AB:$AB,LEFT(LEFT(M$3,4),4),'[6]白单流水  导入新模板'!$K:$K,$C370)</f>
        <v>0</v>
      </c>
      <c r="N370" s="48">
        <f>SUMIFS('[6]白单流水  导入新模板'!$S:$S,'[6]白单流水  导入新模板'!$C:$C,$A$2,'[6]白单流水  导入新模板'!$AF:$AF,$C$359,'[6]白单流水  导入新模板'!$AB:$AB,LEFT(LEFT(N$3,4),4),'[6]白单流水  导入新模板'!$K:$K,$C370)</f>
        <v>0</v>
      </c>
      <c r="O370" s="48">
        <f>SUMIFS('[6]白单流水  导入新模板'!$S:$S,'[6]白单流水  导入新模板'!$C:$C,$A$2,'[6]白单流水  导入新模板'!$AF:$AF,$C$359,'[6]白单流水  导入新模板'!$AB:$AB,LEFT(LEFT(O$3,4),4),'[6]白单流水  导入新模板'!$K:$K,$C370)</f>
        <v>0</v>
      </c>
      <c r="P370" s="48">
        <f>SUMIFS('[6]白单流水  导入新模板'!$S:$S,'[6]白单流水  导入新模板'!$C:$C,$A$2,'[6]白单流水  导入新模板'!$AF:$AF,$C$359,'[6]白单流水  导入新模板'!$AB:$AB,LEFT(LEFT(P$3,4),4),'[6]白单流水  导入新模板'!$K:$K,$C370)</f>
        <v>0</v>
      </c>
      <c r="Q370" s="48">
        <f>SUMIFS('[6]白单流水  导入新模板'!$S:$S,'[6]白单流水  导入新模板'!$C:$C,$A$2,'[6]白单流水  导入新模板'!$AF:$AF,$C$359,'[6]白单流水  导入新模板'!$AB:$AB,LEFT(LEFT(Q$3,4),4),'[6]白单流水  导入新模板'!$K:$K,$C370)</f>
        <v>0</v>
      </c>
      <c r="R370" s="48">
        <f>SUMIFS('[6]白单流水  导入新模板'!$S:$S,'[6]白单流水  导入新模板'!$C:$C,$A$2,'[6]白单流水  导入新模板'!$AF:$AF,$C$359,'[6]白单流水  导入新模板'!$AB:$AB,LEFT(LEFT(R$3,4),4),'[6]白单流水  导入新模板'!$K:$K,$C370)</f>
        <v>0</v>
      </c>
      <c r="S370" s="48">
        <f>SUMIFS('[6]白单流水  导入新模板'!$S:$S,'[6]白单流水  导入新模板'!$C:$C,$A$2,'[6]白单流水  导入新模板'!$AF:$AF,$C$359,'[6]白单流水  导入新模板'!$AB:$AB,LEFT(LEFT(S$3,4),4),'[6]白单流水  导入新模板'!$K:$K,$C370)</f>
        <v>0</v>
      </c>
      <c r="T370" s="48">
        <f>SUMIFS('[6]白单流水  导入新模板'!$S:$S,'[6]白单流水  导入新模板'!$C:$C,$A$2,'[6]白单流水  导入新模板'!$AF:$AF,$C$359,'[6]白单流水  导入新模板'!$AB:$AB,LEFT(LEFT(T$3,4),4),'[6]白单流水  导入新模板'!$K:$K,$C370)</f>
        <v>0</v>
      </c>
      <c r="U370" s="48">
        <f>SUMIFS('[6]白单流水  导入新模板'!$S:$S,'[6]白单流水  导入新模板'!$C:$C,$A$2,'[6]白单流水  导入新模板'!$AF:$AF,$C$359,'[6]白单流水  导入新模板'!$AB:$AB,LEFT(LEFT(U$3,4),4),'[6]白单流水  导入新模板'!$K:$K,$C370)</f>
        <v>0</v>
      </c>
      <c r="V370" s="48">
        <f>SUMIFS('[6]白单流水  导入新模板'!$S:$S,'[6]白单流水  导入新模板'!$C:$C,$A$2,'[6]白单流水  导入新模板'!$AF:$AF,$C$359,'[6]白单流水  导入新模板'!$AB:$AB,LEFT(LEFT(V$3,4),4),'[6]白单流水  导入新模板'!$K:$K,$C370)</f>
        <v>0</v>
      </c>
      <c r="W370" s="48">
        <f>SUMIFS('[6]白单流水  导入新模板'!$S:$S,'[6]白单流水  导入新模板'!$C:$C,$A$2,'[6]白单流水  导入新模板'!$AF:$AF,$C$359,'[6]白单流水  导入新模板'!$AB:$AB,LEFT(LEFT(W$3,4),4),'[6]白单流水  导入新模板'!$K:$K,$C370)</f>
        <v>0</v>
      </c>
      <c r="X370" s="48">
        <f>SUMIFS('[6]白单流水  导入新模板'!$S:$S,'[6]白单流水  导入新模板'!$C:$C,$A$2,'[6]白单流水  导入新模板'!$AF:$AF,$C$359,'[6]白单流水  导入新模板'!$AB:$AB,LEFT(LEFT(X$3,4),4),'[6]白单流水  导入新模板'!$K:$K,$C370)</f>
        <v>0</v>
      </c>
      <c r="Y370" s="48">
        <f>SUMIFS('[6]白单流水  导入新模板'!$S:$S,'[6]白单流水  导入新模板'!$C:$C,$A$2,'[6]白单流水  导入新模板'!$AF:$AF,$C$359,'[6]白单流水  导入新模板'!$AB:$AB,LEFT(LEFT(Y$3,4),4),'[6]白单流水  导入新模板'!$K:$K,$C370)</f>
        <v>0</v>
      </c>
      <c r="Z370" s="48">
        <f>SUMIFS('[6]白单流水  导入新模板'!$S:$S,'[6]白单流水  导入新模板'!$C:$C,$A$2,'[6]白单流水  导入新模板'!$AF:$AF,$C$359,'[6]白单流水  导入新模板'!$AB:$AB,LEFT(LEFT(Z$3,4),4),'[6]白单流水  导入新模板'!$K:$K,$C370)</f>
        <v>0</v>
      </c>
      <c r="AA370" s="48">
        <f>SUMIFS('[6]白单流水  导入新模板'!$S:$S,'[6]白单流水  导入新模板'!$C:$C,$A$2,'[6]白单流水  导入新模板'!$AF:$AF,$C$359,'[6]白单流水  导入新模板'!$AB:$AB,LEFT(LEFT(AA$3,4),4),'[6]白单流水  导入新模板'!$K:$K,$C370)</f>
        <v>0</v>
      </c>
      <c r="AB370" s="48">
        <f>SUMIFS('[6]白单流水  导入新模板'!$S:$S,'[6]白单流水  导入新模板'!$C:$C,$A$2,'[6]白单流水  导入新模板'!$AF:$AF,$C$359,'[6]白单流水  导入新模板'!$AB:$AB,LEFT(LEFT(AB$3,4),4),'[6]白单流水  导入新模板'!$K:$K,$C370)</f>
        <v>0</v>
      </c>
      <c r="AC370" s="48">
        <f>SUMIFS('[6]白单流水  导入新模板'!$S:$S,'[6]白单流水  导入新模板'!$C:$C,$A$2,'[6]白单流水  导入新模板'!$AF:$AF,$C$359,'[6]白单流水  导入新模板'!$AB:$AB,LEFT(LEFT(AC$3,4),4),'[6]白单流水  导入新模板'!$K:$K,$C370)</f>
        <v>0</v>
      </c>
      <c r="AD370" s="72"/>
      <c r="AE370" s="53">
        <f>SUM(AH370:AS370)</f>
        <v>0</v>
      </c>
      <c r="AF370" s="54"/>
      <c r="AG370" s="55">
        <f>AD370-AE370-AF370</f>
        <v>0</v>
      </c>
      <c r="AH370" s="48">
        <f>SUMIFS('[6]白单流水  导入新模板'!$S:$S,'[6]白单流水  导入新模板'!$C:$C,$A$2,'[6]白单流水  导入新模板'!$AF:$AF,$C$359,'[6]白单流水  导入新模板'!$AA:$AA,AH$3,'[6]白单流水  导入新模板'!$K:$K,$C370)</f>
        <v>0</v>
      </c>
      <c r="AI370" s="48">
        <f>SUMIFS('[6]白单流水  导入新模板'!$S:$S,'[6]白单流水  导入新模板'!$C:$C,$A$2,'[6]白单流水  导入新模板'!$AF:$AF,$C$359,'[6]白单流水  导入新模板'!$AA:$AA,AI$3,'[6]白单流水  导入新模板'!$K:$K,$C370)</f>
        <v>0</v>
      </c>
      <c r="AJ370" s="48">
        <f>SUMIFS('[6]白单流水  导入新模板'!$S:$S,'[6]白单流水  导入新模板'!$C:$C,$A$2,'[6]白单流水  导入新模板'!$AF:$AF,$C$359,'[6]白单流水  导入新模板'!$AA:$AA,AJ$3,'[6]白单流水  导入新模板'!$K:$K,$C370)</f>
        <v>0</v>
      </c>
      <c r="AK370" s="48">
        <f>SUMIFS('[6]白单流水  导入新模板'!$S:$S,'[6]白单流水  导入新模板'!$C:$C,$A$2,'[6]白单流水  导入新模板'!$AF:$AF,$C$359,'[6]白单流水  导入新模板'!$AA:$AA,AK$3,'[6]白单流水  导入新模板'!$K:$K,$C370)</f>
        <v>0</v>
      </c>
      <c r="AL370" s="48">
        <f>SUMIFS('[6]白单流水  导入新模板'!$S:$S,'[6]白单流水  导入新模板'!$C:$C,$A$2,'[6]白单流水  导入新模板'!$AF:$AF,$C$359,'[6]白单流水  导入新模板'!$AA:$AA,AL$3,'[6]白单流水  导入新模板'!$K:$K,$C370)</f>
        <v>0</v>
      </c>
      <c r="AM370" s="48">
        <f>SUMIFS('[6]白单流水  导入新模板'!$S:$S,'[6]白单流水  导入新模板'!$C:$C,$A$2,'[6]白单流水  导入新模板'!$AF:$AF,$C$359,'[6]白单流水  导入新模板'!$AA:$AA,AM$3,'[6]白单流水  导入新模板'!$K:$K,$C370)</f>
        <v>0</v>
      </c>
      <c r="AN370" s="48">
        <f>SUMIFS('[6]白单流水  导入新模板'!$S:$S,'[6]白单流水  导入新模板'!$C:$C,$A$2,'[6]白单流水  导入新模板'!$AF:$AF,$C$359,'[6]白单流水  导入新模板'!$AA:$AA,AN$3,'[6]白单流水  导入新模板'!$K:$K,$C370)</f>
        <v>0</v>
      </c>
      <c r="AO370" s="48">
        <f>SUMIFS('[6]白单流水  导入新模板'!$S:$S,'[6]白单流水  导入新模板'!$C:$C,$A$2,'[6]白单流水  导入新模板'!$AF:$AF,$C$359,'[6]白单流水  导入新模板'!$AA:$AA,AO$3,'[6]白单流水  导入新模板'!$K:$K,$C370)</f>
        <v>0</v>
      </c>
      <c r="AP370" s="48">
        <f>SUMIFS('[6]白单流水  导入新模板'!$S:$S,'[6]白单流水  导入新模板'!$C:$C,$A$2,'[6]白单流水  导入新模板'!$AF:$AF,$C$359,'[6]白单流水  导入新模板'!$AA:$AA,AP$3,'[6]白单流水  导入新模板'!$K:$K,$C370)</f>
        <v>0</v>
      </c>
      <c r="AQ370" s="48">
        <f>SUMIFS('[6]白单流水  导入新模板'!$S:$S,'[6]白单流水  导入新模板'!$C:$C,$A$2,'[6]白单流水  导入新模板'!$AF:$AF,$C$359,'[6]白单流水  导入新模板'!$AA:$AA,AQ$3,'[6]白单流水  导入新模板'!$K:$K,$C370)</f>
        <v>0</v>
      </c>
      <c r="AR370" s="48">
        <f>SUMIFS('[6]白单流水  导入新模板'!$S:$S,'[6]白单流水  导入新模板'!$C:$C,$A$2,'[6]白单流水  导入新模板'!$AF:$AF,$C$359,'[6]白单流水  导入新模板'!$AA:$AA,AR$3,'[6]白单流水  导入新模板'!$K:$K,$C370)</f>
        <v>0</v>
      </c>
      <c r="AS370" s="48">
        <f>SUMIFS('[6]白单流水  导入新模板'!$S:$S,'[6]白单流水  导入新模板'!$C:$C,$A$2,'[6]白单流水  导入新模板'!$AF:$AF,$C$359,'[6]白单流水  导入新模板'!$AA:$AA,AS$3,'[6]白单流水  导入新模板'!$K:$K,$C370)</f>
        <v>0</v>
      </c>
      <c r="AT370" s="64"/>
    </row>
    <row r="371" ht="15.6" spans="1:47">
      <c r="A371" s="41"/>
      <c r="B371" s="62"/>
      <c r="C371" s="65" t="s">
        <v>86</v>
      </c>
      <c r="D371" s="43"/>
      <c r="E371" s="43"/>
      <c r="F371" s="63"/>
      <c r="G371" s="44"/>
      <c r="H371" s="44"/>
      <c r="I371" s="51">
        <f t="array" ref="I371">SUMPRODUCT(('[6]白单流水  导入新模板'!$C:$C=$A$2)*('[6]白单流水  导入新模板'!$AF:$AF=LEFT(LEFT($C$359,4),5))*('[6]白单流水  导入新模板'!$K:$K="代收")*(ISNUMBER(FIND(LEFT($C371,4),'[6]白单流水  导入新模板'!$M:$M,1))),'[6]白单流水  导入新模板'!$S:$S)</f>
        <v>0</v>
      </c>
      <c r="J371" s="44"/>
      <c r="K371" s="43"/>
      <c r="L371" s="48">
        <f>SUMIFS('[6]白单流水  导入新模板'!$S:$S,'[6]白单流水  导入新模板'!$C:$C,$A$2,'[6]白单流水  导入新模板'!$AF:$AF,$C$359,'[6]白单流水  导入新模板'!$AB:$AB,LEFT(LEFT(L$3,4),4),'[6]白单流水  导入新模板'!$K:$K,$C371)</f>
        <v>0</v>
      </c>
      <c r="M371" s="48">
        <f>SUMIFS('[6]白单流水  导入新模板'!$S:$S,'[6]白单流水  导入新模板'!$C:$C,$A$2,'[6]白单流水  导入新模板'!$AF:$AF,$C$359,'[6]白单流水  导入新模板'!$AB:$AB,LEFT(LEFT(M$3,4),4),'[6]白单流水  导入新模板'!$K:$K,$C371)</f>
        <v>0</v>
      </c>
      <c r="N371" s="48">
        <f>SUMIFS('[6]白单流水  导入新模板'!$S:$S,'[6]白单流水  导入新模板'!$C:$C,$A$2,'[6]白单流水  导入新模板'!$AF:$AF,$C$359,'[6]白单流水  导入新模板'!$AB:$AB,LEFT(LEFT(N$3,4),4),'[6]白单流水  导入新模板'!$K:$K,$C371)</f>
        <v>0</v>
      </c>
      <c r="O371" s="48">
        <f>SUMIFS('[6]白单流水  导入新模板'!$S:$S,'[6]白单流水  导入新模板'!$C:$C,$A$2,'[6]白单流水  导入新模板'!$AF:$AF,$C$359,'[6]白单流水  导入新模板'!$AB:$AB,LEFT(LEFT(O$3,4),4),'[6]白单流水  导入新模板'!$K:$K,$C371)</f>
        <v>0</v>
      </c>
      <c r="P371" s="48">
        <f>SUMIFS('[6]白单流水  导入新模板'!$S:$S,'[6]白单流水  导入新模板'!$C:$C,$A$2,'[6]白单流水  导入新模板'!$AF:$AF,$C$359,'[6]白单流水  导入新模板'!$AB:$AB,LEFT(LEFT(P$3,4),4),'[6]白单流水  导入新模板'!$K:$K,$C371)</f>
        <v>0</v>
      </c>
      <c r="Q371" s="48">
        <f>SUMIFS('[6]白单流水  导入新模板'!$S:$S,'[6]白单流水  导入新模板'!$C:$C,$A$2,'[6]白单流水  导入新模板'!$AF:$AF,$C$359,'[6]白单流水  导入新模板'!$AB:$AB,LEFT(LEFT(Q$3,4),4),'[6]白单流水  导入新模板'!$K:$K,$C371)</f>
        <v>0</v>
      </c>
      <c r="R371" s="48">
        <f>SUMIFS('[6]白单流水  导入新模板'!$S:$S,'[6]白单流水  导入新模板'!$C:$C,$A$2,'[6]白单流水  导入新模板'!$AF:$AF,$C$359,'[6]白单流水  导入新模板'!$AB:$AB,LEFT(LEFT(R$3,4),4),'[6]白单流水  导入新模板'!$K:$K,$C371)</f>
        <v>0</v>
      </c>
      <c r="S371" s="48">
        <f>SUMIFS('[6]白单流水  导入新模板'!$S:$S,'[6]白单流水  导入新模板'!$C:$C,$A$2,'[6]白单流水  导入新模板'!$AF:$AF,$C$359,'[6]白单流水  导入新模板'!$AB:$AB,LEFT(LEFT(S$3,4),4),'[6]白单流水  导入新模板'!$K:$K,$C371)</f>
        <v>0</v>
      </c>
      <c r="T371" s="48">
        <f>SUMIFS('[6]白单流水  导入新模板'!$S:$S,'[6]白单流水  导入新模板'!$C:$C,$A$2,'[6]白单流水  导入新模板'!$AF:$AF,$C$359,'[6]白单流水  导入新模板'!$AB:$AB,LEFT(LEFT(T$3,4),4),'[6]白单流水  导入新模板'!$K:$K,$C371)</f>
        <v>0</v>
      </c>
      <c r="U371" s="48">
        <f>SUMIFS('[6]白单流水  导入新模板'!$S:$S,'[6]白单流水  导入新模板'!$C:$C,$A$2,'[6]白单流水  导入新模板'!$AF:$AF,$C$359,'[6]白单流水  导入新模板'!$AB:$AB,LEFT(LEFT(U$3,4),4),'[6]白单流水  导入新模板'!$K:$K,$C371)</f>
        <v>0</v>
      </c>
      <c r="V371" s="48">
        <f>SUMIFS('[6]白单流水  导入新模板'!$S:$S,'[6]白单流水  导入新模板'!$C:$C,$A$2,'[6]白单流水  导入新模板'!$AF:$AF,$C$359,'[6]白单流水  导入新模板'!$AB:$AB,LEFT(LEFT(V$3,4),4),'[6]白单流水  导入新模板'!$K:$K,$C371)</f>
        <v>0</v>
      </c>
      <c r="W371" s="48">
        <f>SUMIFS('[6]白单流水  导入新模板'!$S:$S,'[6]白单流水  导入新模板'!$C:$C,$A$2,'[6]白单流水  导入新模板'!$AF:$AF,$C$359,'[6]白单流水  导入新模板'!$AB:$AB,LEFT(LEFT(W$3,4),4),'[6]白单流水  导入新模板'!$K:$K,$C371)</f>
        <v>0</v>
      </c>
      <c r="X371" s="48">
        <f>SUMIFS('[6]白单流水  导入新模板'!$S:$S,'[6]白单流水  导入新模板'!$C:$C,$A$2,'[6]白单流水  导入新模板'!$AF:$AF,$C$359,'[6]白单流水  导入新模板'!$AB:$AB,LEFT(LEFT(X$3,4),4),'[6]白单流水  导入新模板'!$K:$K,$C371)</f>
        <v>216.6</v>
      </c>
      <c r="Y371" s="48">
        <f>SUMIFS('[6]白单流水  导入新模板'!$S:$S,'[6]白单流水  导入新模板'!$C:$C,$A$2,'[6]白单流水  导入新模板'!$AF:$AF,$C$359,'[6]白单流水  导入新模板'!$AB:$AB,LEFT(LEFT(Y$3,4),4),'[6]白单流水  导入新模板'!$K:$K,$C371)</f>
        <v>0</v>
      </c>
      <c r="Z371" s="48">
        <f>SUMIFS('[6]白单流水  导入新模板'!$S:$S,'[6]白单流水  导入新模板'!$C:$C,$A$2,'[6]白单流水  导入新模板'!$AF:$AF,$C$359,'[6]白单流水  导入新模板'!$AB:$AB,LEFT(LEFT(Z$3,4),4),'[6]白单流水  导入新模板'!$K:$K,$C371)</f>
        <v>0</v>
      </c>
      <c r="AA371" s="48">
        <f>SUMIFS('[6]白单流水  导入新模板'!$S:$S,'[6]白单流水  导入新模板'!$C:$C,$A$2,'[6]白单流水  导入新模板'!$AF:$AF,$C$359,'[6]白单流水  导入新模板'!$AB:$AB,LEFT(LEFT(AA$3,4),4),'[6]白单流水  导入新模板'!$K:$K,$C371)</f>
        <v>0</v>
      </c>
      <c r="AB371" s="48">
        <f>SUMIFS('[6]白单流水  导入新模板'!$S:$S,'[6]白单流水  导入新模板'!$C:$C,$A$2,'[6]白单流水  导入新模板'!$AF:$AF,$C$359,'[6]白单流水  导入新模板'!$AB:$AB,LEFT(LEFT(AB$3,4),4),'[6]白单流水  导入新模板'!$K:$K,$C371)</f>
        <v>0</v>
      </c>
      <c r="AC371" s="48">
        <f>SUMIFS('[6]白单流水  导入新模板'!$S:$S,'[6]白单流水  导入新模板'!$C:$C,$A$2,'[6]白单流水  导入新模板'!$AF:$AF,$C$359,'[6]白单流水  导入新模板'!$AB:$AB,LEFT(LEFT(AC$3,4),4),'[6]白单流水  导入新模板'!$K:$K,$C371)</f>
        <v>0</v>
      </c>
      <c r="AD371" s="72"/>
      <c r="AE371" s="53">
        <f>SUM(AH371:AS371)</f>
        <v>0</v>
      </c>
      <c r="AF371" s="54"/>
      <c r="AG371" s="55">
        <f>AD371-AE371-AF371</f>
        <v>0</v>
      </c>
      <c r="AH371" s="48">
        <f>SUMIFS('[6]白单流水  导入新模板'!$S:$S,'[6]白单流水  导入新模板'!$C:$C,$A$2,'[6]白单流水  导入新模板'!$AF:$AF,$C$359,'[6]白单流水  导入新模板'!$AA:$AA,AH$3,'[6]白单流水  导入新模板'!$K:$K,$C371)</f>
        <v>0</v>
      </c>
      <c r="AI371" s="48">
        <f>SUMIFS('[6]白单流水  导入新模板'!$S:$S,'[6]白单流水  导入新模板'!$C:$C,$A$2,'[6]白单流水  导入新模板'!$AF:$AF,$C$359,'[6]白单流水  导入新模板'!$AA:$AA,AI$3,'[6]白单流水  导入新模板'!$K:$K,$C371)</f>
        <v>0</v>
      </c>
      <c r="AJ371" s="48">
        <f>SUMIFS('[6]白单流水  导入新模板'!$S:$S,'[6]白单流水  导入新模板'!$C:$C,$A$2,'[6]白单流水  导入新模板'!$AF:$AF,$C$359,'[6]白单流水  导入新模板'!$AA:$AA,AJ$3,'[6]白单流水  导入新模板'!$K:$K,$C371)</f>
        <v>0</v>
      </c>
      <c r="AK371" s="48">
        <f>SUMIFS('[6]白单流水  导入新模板'!$S:$S,'[6]白单流水  导入新模板'!$C:$C,$A$2,'[6]白单流水  导入新模板'!$AF:$AF,$C$359,'[6]白单流水  导入新模板'!$AA:$AA,AK$3,'[6]白单流水  导入新模板'!$K:$K,$C371)</f>
        <v>0</v>
      </c>
      <c r="AL371" s="48">
        <f>SUMIFS('[6]白单流水  导入新模板'!$S:$S,'[6]白单流水  导入新模板'!$C:$C,$A$2,'[6]白单流水  导入新模板'!$AF:$AF,$C$359,'[6]白单流水  导入新模板'!$AA:$AA,AL$3,'[6]白单流水  导入新模板'!$K:$K,$C371)</f>
        <v>0</v>
      </c>
      <c r="AM371" s="48">
        <f>SUMIFS('[6]白单流水  导入新模板'!$S:$S,'[6]白单流水  导入新模板'!$C:$C,$A$2,'[6]白单流水  导入新模板'!$AF:$AF,$C$359,'[6]白单流水  导入新模板'!$AA:$AA,AM$3,'[6]白单流水  导入新模板'!$K:$K,$C371)</f>
        <v>0</v>
      </c>
      <c r="AN371" s="48">
        <f>SUMIFS('[6]白单流水  导入新模板'!$S:$S,'[6]白单流水  导入新模板'!$C:$C,$A$2,'[6]白单流水  导入新模板'!$AF:$AF,$C$359,'[6]白单流水  导入新模板'!$AA:$AA,AN$3,'[6]白单流水  导入新模板'!$K:$K,$C371)</f>
        <v>0</v>
      </c>
      <c r="AO371" s="48">
        <f>SUMIFS('[6]白单流水  导入新模板'!$S:$S,'[6]白单流水  导入新模板'!$C:$C,$A$2,'[6]白单流水  导入新模板'!$AF:$AF,$C$359,'[6]白单流水  导入新模板'!$AA:$AA,AO$3,'[6]白单流水  导入新模板'!$K:$K,$C371)</f>
        <v>0</v>
      </c>
      <c r="AP371" s="48">
        <f>SUMIFS('[6]白单流水  导入新模板'!$S:$S,'[6]白单流水  导入新模板'!$C:$C,$A$2,'[6]白单流水  导入新模板'!$AF:$AF,$C$359,'[6]白单流水  导入新模板'!$AA:$AA,AP$3,'[6]白单流水  导入新模板'!$K:$K,$C371)</f>
        <v>0</v>
      </c>
      <c r="AQ371" s="48">
        <f>SUMIFS('[6]白单流水  导入新模板'!$S:$S,'[6]白单流水  导入新模板'!$C:$C,$A$2,'[6]白单流水  导入新模板'!$AF:$AF,$C$359,'[6]白单流水  导入新模板'!$AA:$AA,AQ$3,'[6]白单流水  导入新模板'!$K:$K,$C371)</f>
        <v>0</v>
      </c>
      <c r="AR371" s="48">
        <f>SUMIFS('[6]白单流水  导入新模板'!$S:$S,'[6]白单流水  导入新模板'!$C:$C,$A$2,'[6]白单流水  导入新模板'!$AF:$AF,$C$359,'[6]白单流水  导入新模板'!$AA:$AA,AR$3,'[6]白单流水  导入新模板'!$K:$K,$C371)</f>
        <v>0</v>
      </c>
      <c r="AS371" s="48">
        <f>SUMIFS('[6]白单流水  导入新模板'!$S:$S,'[6]白单流水  导入新模板'!$C:$C,$A$2,'[6]白单流水  导入新模板'!$AF:$AF,$C$359,'[6]白单流水  导入新模板'!$AA:$AA,AS$3,'[6]白单流水  导入新模板'!$K:$K,$C371)</f>
        <v>0</v>
      </c>
      <c r="AT371" s="64"/>
    </row>
    <row r="372" ht="15.6" spans="1:47">
      <c r="A372" s="73"/>
      <c r="B372" s="62"/>
      <c r="C372" s="65" t="s">
        <v>70</v>
      </c>
      <c r="D372" s="66"/>
      <c r="E372" s="66"/>
      <c r="F372" s="67"/>
      <c r="G372" s="68"/>
      <c r="H372" s="68"/>
      <c r="I372" s="51">
        <f t="array" ref="I372">SUMPRODUCT(('[6]白单流水  导入新模板'!$C:$C=$A$2)*('[6]白单流水  导入新模板'!$AF:$AF=LEFT(LEFT($C$359,4),5))*('[6]白单流水  导入新模板'!$K:$K="代收")*(ISNUMBER(FIND(LEFT($C372,4),'[6]白单流水  导入新模板'!$M:$M,1))),'[6]白单流水  导入新模板'!$S:$S)</f>
        <v>0</v>
      </c>
      <c r="J372" s="68"/>
      <c r="K372" s="66"/>
      <c r="L372" s="48">
        <f>SUMIFS('[6]白单流水  导入新模板'!$S:$S,'[6]白单流水  导入新模板'!$C:$C,$A$2,'[6]白单流水  导入新模板'!$AF:$AF,$C$359,'[6]白单流水  导入新模板'!$AB:$AB,LEFT(LEFT(L$3,4),4),'[6]白单流水  导入新模板'!$K:$K,$C372)</f>
        <v>0</v>
      </c>
      <c r="M372" s="48">
        <f>SUMIFS('[6]白单流水  导入新模板'!$S:$S,'[6]白单流水  导入新模板'!$C:$C,$A$2,'[6]白单流水  导入新模板'!$AF:$AF,$C$359,'[6]白单流水  导入新模板'!$AB:$AB,LEFT(LEFT(M$3,4),4),'[6]白单流水  导入新模板'!$K:$K,$C372)</f>
        <v>0</v>
      </c>
      <c r="N372" s="48">
        <f>SUMIFS('[6]白单流水  导入新模板'!$S:$S,'[6]白单流水  导入新模板'!$C:$C,$A$2,'[6]白单流水  导入新模板'!$AF:$AF,$C$359,'[6]白单流水  导入新模板'!$AB:$AB,LEFT(LEFT(N$3,4),4),'[6]白单流水  导入新模板'!$K:$K,$C372)</f>
        <v>0</v>
      </c>
      <c r="O372" s="48">
        <f>SUMIFS('[6]白单流水  导入新模板'!$S:$S,'[6]白单流水  导入新模板'!$C:$C,$A$2,'[6]白单流水  导入新模板'!$AF:$AF,$C$359,'[6]白单流水  导入新模板'!$AB:$AB,LEFT(LEFT(O$3,4),4),'[6]白单流水  导入新模板'!$K:$K,$C372)</f>
        <v>0</v>
      </c>
      <c r="P372" s="48">
        <f>SUMIFS('[6]白单流水  导入新模板'!$S:$S,'[6]白单流水  导入新模板'!$C:$C,$A$2,'[6]白单流水  导入新模板'!$AF:$AF,$C$359,'[6]白单流水  导入新模板'!$AB:$AB,LEFT(LEFT(P$3,4),4),'[6]白单流水  导入新模板'!$K:$K,$C372)</f>
        <v>0</v>
      </c>
      <c r="Q372" s="48">
        <f>SUMIFS('[6]白单流水  导入新模板'!$S:$S,'[6]白单流水  导入新模板'!$C:$C,$A$2,'[6]白单流水  导入新模板'!$AF:$AF,$C$359,'[6]白单流水  导入新模板'!$AB:$AB,LEFT(LEFT(Q$3,4),4),'[6]白单流水  导入新模板'!$K:$K,$C372)</f>
        <v>0</v>
      </c>
      <c r="R372" s="48">
        <f>SUMIFS('[6]白单流水  导入新模板'!$S:$S,'[6]白单流水  导入新模板'!$C:$C,$A$2,'[6]白单流水  导入新模板'!$AF:$AF,$C$359,'[6]白单流水  导入新模板'!$AB:$AB,LEFT(LEFT(R$3,4),4),'[6]白单流水  导入新模板'!$K:$K,$C372)</f>
        <v>0</v>
      </c>
      <c r="S372" s="48">
        <f>SUMIFS('[6]白单流水  导入新模板'!$S:$S,'[6]白单流水  导入新模板'!$C:$C,$A$2,'[6]白单流水  导入新模板'!$AF:$AF,$C$359,'[6]白单流水  导入新模板'!$AB:$AB,LEFT(LEFT(S$3,4),4),'[6]白单流水  导入新模板'!$K:$K,$C372)</f>
        <v>0</v>
      </c>
      <c r="T372" s="48">
        <f>SUMIFS('[6]白单流水  导入新模板'!$S:$S,'[6]白单流水  导入新模板'!$C:$C,$A$2,'[6]白单流水  导入新模板'!$AF:$AF,$C$359,'[6]白单流水  导入新模板'!$AB:$AB,LEFT(LEFT(T$3,4),4),'[6]白单流水  导入新模板'!$K:$K,$C372)</f>
        <v>0</v>
      </c>
      <c r="U372" s="48">
        <f>SUMIFS('[6]白单流水  导入新模板'!$S:$S,'[6]白单流水  导入新模板'!$C:$C,$A$2,'[6]白单流水  导入新模板'!$AF:$AF,$C$359,'[6]白单流水  导入新模板'!$AB:$AB,LEFT(LEFT(U$3,4),4),'[6]白单流水  导入新模板'!$K:$K,$C372)</f>
        <v>0</v>
      </c>
      <c r="V372" s="48">
        <f>SUMIFS('[6]白单流水  导入新模板'!$S:$S,'[6]白单流水  导入新模板'!$C:$C,$A$2,'[6]白单流水  导入新模板'!$AF:$AF,$C$359,'[6]白单流水  导入新模板'!$AB:$AB,LEFT(LEFT(V$3,4),4),'[6]白单流水  导入新模板'!$K:$K,$C372)</f>
        <v>0</v>
      </c>
      <c r="W372" s="48">
        <f>SUMIFS('[6]白单流水  导入新模板'!$S:$S,'[6]白单流水  导入新模板'!$C:$C,$A$2,'[6]白单流水  导入新模板'!$AF:$AF,$C$359,'[6]白单流水  导入新模板'!$AB:$AB,LEFT(LEFT(W$3,4),4),'[6]白单流水  导入新模板'!$K:$K,$C372)</f>
        <v>0</v>
      </c>
      <c r="X372" s="48">
        <f>SUMIFS('[6]白单流水  导入新模板'!$S:$S,'[6]白单流水  导入新模板'!$C:$C,$A$2,'[6]白单流水  导入新模板'!$AF:$AF,$C$359,'[6]白单流水  导入新模板'!$AB:$AB,LEFT(LEFT(X$3,4),4),'[6]白单流水  导入新模板'!$K:$K,$C372)</f>
        <v>137321.9</v>
      </c>
      <c r="Y372" s="48">
        <f>SUMIFS('[6]白单流水  导入新模板'!$S:$S,'[6]白单流水  导入新模板'!$C:$C,$A$2,'[6]白单流水  导入新模板'!$AF:$AF,$C$359,'[6]白单流水  导入新模板'!$AB:$AB,LEFT(LEFT(Y$3,4),4),'[6]白单流水  导入新模板'!$K:$K,$C372)</f>
        <v>28706.65</v>
      </c>
      <c r="Z372" s="48">
        <f>SUMIFS('[6]白单流水  导入新模板'!$S:$S,'[6]白单流水  导入新模板'!$C:$C,$A$2,'[6]白单流水  导入新模板'!$AF:$AF,$C$359,'[6]白单流水  导入新模板'!$AB:$AB,LEFT(LEFT(Z$3,4),4),'[6]白单流水  导入新模板'!$K:$K,$C372)</f>
        <v>0</v>
      </c>
      <c r="AA372" s="48">
        <f>SUMIFS('[6]白单流水  导入新模板'!$S:$S,'[6]白单流水  导入新模板'!$C:$C,$A$2,'[6]白单流水  导入新模板'!$AF:$AF,$C$359,'[6]白单流水  导入新模板'!$AB:$AB,LEFT(LEFT(AA$3,4),4),'[6]白单流水  导入新模板'!$K:$K,$C372)</f>
        <v>0</v>
      </c>
      <c r="AB372" s="48">
        <f>SUMIFS('[6]白单流水  导入新模板'!$S:$S,'[6]白单流水  导入新模板'!$C:$C,$A$2,'[6]白单流水  导入新模板'!$AF:$AF,$C$359,'[6]白单流水  导入新模板'!$AB:$AB,LEFT(LEFT(AB$3,4),4),'[6]白单流水  导入新模板'!$K:$K,$C372)</f>
        <v>0</v>
      </c>
      <c r="AC372" s="48">
        <f>SUMIFS('[6]白单流水  导入新模板'!$S:$S,'[6]白单流水  导入新模板'!$C:$C,$A$2,'[6]白单流水  导入新模板'!$AF:$AF,$C$359,'[6]白单流水  导入新模板'!$AB:$AB,LEFT(LEFT(AC$3,4),4),'[6]白单流水  导入新模板'!$K:$K,$C372)</f>
        <v>0</v>
      </c>
      <c r="AD372" s="74"/>
      <c r="AE372" s="53">
        <f>SUM(AH372:AS372)</f>
        <v>0</v>
      </c>
      <c r="AF372" s="54"/>
      <c r="AG372" s="55">
        <f>AD372-AE372-AF372</f>
        <v>0</v>
      </c>
      <c r="AH372" s="48">
        <f>SUMIFS('[6]白单流水  导入新模板'!$S:$S,'[6]白单流水  导入新模板'!$C:$C,$A$2,'[6]白单流水  导入新模板'!$AF:$AF,$C$359,'[6]白单流水  导入新模板'!$AA:$AA,AH$3,'[6]白单流水  导入新模板'!$K:$K,$C372)</f>
        <v>0</v>
      </c>
      <c r="AI372" s="48">
        <f>SUMIFS('[6]白单流水  导入新模板'!$S:$S,'[6]白单流水  导入新模板'!$C:$C,$A$2,'[6]白单流水  导入新模板'!$AF:$AF,$C$359,'[6]白单流水  导入新模板'!$AA:$AA,AI$3,'[6]白单流水  导入新模板'!$K:$K,$C372)</f>
        <v>0</v>
      </c>
      <c r="AJ372" s="48">
        <f>SUMIFS('[6]白单流水  导入新模板'!$S:$S,'[6]白单流水  导入新模板'!$C:$C,$A$2,'[6]白单流水  导入新模板'!$AF:$AF,$C$359,'[6]白单流水  导入新模板'!$AA:$AA,AJ$3,'[6]白单流水  导入新模板'!$K:$K,$C372)</f>
        <v>0</v>
      </c>
      <c r="AK372" s="48">
        <f>SUMIFS('[6]白单流水  导入新模板'!$S:$S,'[6]白单流水  导入新模板'!$C:$C,$A$2,'[6]白单流水  导入新模板'!$AF:$AF,$C$359,'[6]白单流水  导入新模板'!$AA:$AA,AK$3,'[6]白单流水  导入新模板'!$K:$K,$C372)</f>
        <v>0</v>
      </c>
      <c r="AL372" s="48">
        <f>SUMIFS('[6]白单流水  导入新模板'!$S:$S,'[6]白单流水  导入新模板'!$C:$C,$A$2,'[6]白单流水  导入新模板'!$AF:$AF,$C$359,'[6]白单流水  导入新模板'!$AA:$AA,AL$3,'[6]白单流水  导入新模板'!$K:$K,$C372)</f>
        <v>0</v>
      </c>
      <c r="AM372" s="48">
        <f>SUMIFS('[6]白单流水  导入新模板'!$S:$S,'[6]白单流水  导入新模板'!$C:$C,$A$2,'[6]白单流水  导入新模板'!$AF:$AF,$C$359,'[6]白单流水  导入新模板'!$AA:$AA,AM$3,'[6]白单流水  导入新模板'!$K:$K,$C372)</f>
        <v>0</v>
      </c>
      <c r="AN372" s="48">
        <f>SUMIFS('[6]白单流水  导入新模板'!$S:$S,'[6]白单流水  导入新模板'!$C:$C,$A$2,'[6]白单流水  导入新模板'!$AF:$AF,$C$359,'[6]白单流水  导入新模板'!$AA:$AA,AN$3,'[6]白单流水  导入新模板'!$K:$K,$C372)</f>
        <v>0</v>
      </c>
      <c r="AO372" s="48">
        <f>SUMIFS('[6]白单流水  导入新模板'!$S:$S,'[6]白单流水  导入新模板'!$C:$C,$A$2,'[6]白单流水  导入新模板'!$AF:$AF,$C$359,'[6]白单流水  导入新模板'!$AA:$AA,AO$3,'[6]白单流水  导入新模板'!$K:$K,$C372)</f>
        <v>0</v>
      </c>
      <c r="AP372" s="48">
        <f>SUMIFS('[6]白单流水  导入新模板'!$S:$S,'[6]白单流水  导入新模板'!$C:$C,$A$2,'[6]白单流水  导入新模板'!$AF:$AF,$C$359,'[6]白单流水  导入新模板'!$AA:$AA,AP$3,'[6]白单流水  导入新模板'!$K:$K,$C372)</f>
        <v>0</v>
      </c>
      <c r="AQ372" s="48">
        <f>SUMIFS('[6]白单流水  导入新模板'!$S:$S,'[6]白单流水  导入新模板'!$C:$C,$A$2,'[6]白单流水  导入新模板'!$AF:$AF,$C$359,'[6]白单流水  导入新模板'!$AA:$AA,AQ$3,'[6]白单流水  导入新模板'!$K:$K,$C372)</f>
        <v>0</v>
      </c>
      <c r="AR372" s="48">
        <f>SUMIFS('[6]白单流水  导入新模板'!$S:$S,'[6]白单流水  导入新模板'!$C:$C,$A$2,'[6]白单流水  导入新模板'!$AF:$AF,$C$359,'[6]白单流水  导入新模板'!$AA:$AA,AR$3,'[6]白单流水  导入新模板'!$K:$K,$C372)</f>
        <v>0</v>
      </c>
      <c r="AS372" s="48">
        <f>SUMIFS('[6]白单流水  导入新模板'!$S:$S,'[6]白单流水  导入新模板'!$C:$C,$A$2,'[6]白单流水  导入新模板'!$AF:$AF,$C$359,'[6]白单流水  导入新模板'!$AA:$AA,AS$3,'[6]白单流水  导入新模板'!$K:$K,$C372)</f>
        <v>0</v>
      </c>
      <c r="AT372" s="69"/>
    </row>
    <row r="373" ht="15.6" spans="1:47">
      <c r="A373" s="70"/>
      <c r="B373" s="62"/>
      <c r="C373" s="65" t="s">
        <v>71</v>
      </c>
      <c r="D373" s="66"/>
      <c r="E373" s="66"/>
      <c r="F373" s="67"/>
      <c r="G373" s="68"/>
      <c r="H373" s="68"/>
      <c r="I373" s="51">
        <f t="array" ref="I373">SUMPRODUCT(('[6]白单流水  导入新模板'!$C:$C=$A$2)*('[6]白单流水  导入新模板'!$AF:$AF=LEFT(LEFT($C$359,4),5))*('[6]白单流水  导入新模板'!$K:$K="代收")*(ISNUMBER(FIND(LEFT($C373,4),'[6]白单流水  导入新模板'!$M:$M,1))),'[6]白单流水  导入新模板'!$S:$S)</f>
        <v>0</v>
      </c>
      <c r="J373" s="68"/>
      <c r="K373" s="66"/>
      <c r="L373" s="48">
        <f>SUMIFS('[6]白单流水  导入新模板'!$S:$S,'[6]白单流水  导入新模板'!$C:$C,$A$2,'[6]白单流水  导入新模板'!$AF:$AF,$C$359,'[6]白单流水  导入新模板'!$AB:$AB,LEFT(LEFT(L$3,4),4),'[6]白单流水  导入新模板'!$K:$K,$C373)</f>
        <v>0</v>
      </c>
      <c r="M373" s="48">
        <f>SUMIFS('[6]白单流水  导入新模板'!$S:$S,'[6]白单流水  导入新模板'!$C:$C,$A$2,'[6]白单流水  导入新模板'!$AF:$AF,$C$359,'[6]白单流水  导入新模板'!$AB:$AB,LEFT(LEFT(M$3,4),4),'[6]白单流水  导入新模板'!$K:$K,$C373)</f>
        <v>0</v>
      </c>
      <c r="N373" s="48">
        <f>SUMIFS('[6]白单流水  导入新模板'!$S:$S,'[6]白单流水  导入新模板'!$C:$C,$A$2,'[6]白单流水  导入新模板'!$AF:$AF,$C$359,'[6]白单流水  导入新模板'!$AB:$AB,LEFT(LEFT(N$3,4),4),'[6]白单流水  导入新模板'!$K:$K,$C373)</f>
        <v>0</v>
      </c>
      <c r="O373" s="48">
        <f>SUMIFS('[6]白单流水  导入新模板'!$S:$S,'[6]白单流水  导入新模板'!$C:$C,$A$2,'[6]白单流水  导入新模板'!$AF:$AF,$C$359,'[6]白单流水  导入新模板'!$AB:$AB,LEFT(LEFT(O$3,4),4),'[6]白单流水  导入新模板'!$K:$K,$C373)</f>
        <v>0</v>
      </c>
      <c r="P373" s="48">
        <f>SUMIFS('[6]白单流水  导入新模板'!$S:$S,'[6]白单流水  导入新模板'!$C:$C,$A$2,'[6]白单流水  导入新模板'!$AF:$AF,$C$359,'[6]白单流水  导入新模板'!$AB:$AB,LEFT(LEFT(P$3,4),4),'[6]白单流水  导入新模板'!$K:$K,$C373)</f>
        <v>0</v>
      </c>
      <c r="Q373" s="48">
        <f>SUMIFS('[6]白单流水  导入新模板'!$S:$S,'[6]白单流水  导入新模板'!$C:$C,$A$2,'[6]白单流水  导入新模板'!$AF:$AF,$C$359,'[6]白单流水  导入新模板'!$AB:$AB,LEFT(LEFT(Q$3,4),4),'[6]白单流水  导入新模板'!$K:$K,$C373)</f>
        <v>0</v>
      </c>
      <c r="R373" s="48">
        <f>SUMIFS('[6]白单流水  导入新模板'!$S:$S,'[6]白单流水  导入新模板'!$C:$C,$A$2,'[6]白单流水  导入新模板'!$AF:$AF,$C$359,'[6]白单流水  导入新模板'!$AB:$AB,LEFT(LEFT(R$3,4),4),'[6]白单流水  导入新模板'!$K:$K,$C373)</f>
        <v>0</v>
      </c>
      <c r="S373" s="48">
        <f>SUMIFS('[6]白单流水  导入新模板'!$S:$S,'[6]白单流水  导入新模板'!$C:$C,$A$2,'[6]白单流水  导入新模板'!$AF:$AF,$C$359,'[6]白单流水  导入新模板'!$AB:$AB,LEFT(LEFT(S$3,4),4),'[6]白单流水  导入新模板'!$K:$K,$C373)</f>
        <v>0</v>
      </c>
      <c r="T373" s="48">
        <f>SUMIFS('[6]白单流水  导入新模板'!$S:$S,'[6]白单流水  导入新模板'!$C:$C,$A$2,'[6]白单流水  导入新模板'!$AF:$AF,$C$359,'[6]白单流水  导入新模板'!$AB:$AB,LEFT(LEFT(T$3,4),4),'[6]白单流水  导入新模板'!$K:$K,$C373)</f>
        <v>0</v>
      </c>
      <c r="U373" s="48">
        <f>SUMIFS('[6]白单流水  导入新模板'!$S:$S,'[6]白单流水  导入新模板'!$C:$C,$A$2,'[6]白单流水  导入新模板'!$AF:$AF,$C$359,'[6]白单流水  导入新模板'!$AB:$AB,LEFT(LEFT(U$3,4),4),'[6]白单流水  导入新模板'!$K:$K,$C373)</f>
        <v>0</v>
      </c>
      <c r="V373" s="48">
        <f>SUMIFS('[6]白单流水  导入新模板'!$S:$S,'[6]白单流水  导入新模板'!$C:$C,$A$2,'[6]白单流水  导入新模板'!$AF:$AF,$C$359,'[6]白单流水  导入新模板'!$AB:$AB,LEFT(LEFT(V$3,4),4),'[6]白单流水  导入新模板'!$K:$K,$C373)</f>
        <v>0</v>
      </c>
      <c r="W373" s="48">
        <f>SUMIFS('[6]白单流水  导入新模板'!$S:$S,'[6]白单流水  导入新模板'!$C:$C,$A$2,'[6]白单流水  导入新模板'!$AF:$AF,$C$359,'[6]白单流水  导入新模板'!$AB:$AB,LEFT(LEFT(W$3,4),4),'[6]白单流水  导入新模板'!$K:$K,$C373)</f>
        <v>0</v>
      </c>
      <c r="X373" s="48">
        <f>SUMIFS('[6]白单流水  导入新模板'!$S:$S,'[6]白单流水  导入新模板'!$C:$C,$A$2,'[6]白单流水  导入新模板'!$AF:$AF,$C$359,'[6]白单流水  导入新模板'!$AB:$AB,LEFT(LEFT(X$3,4),4),'[6]白单流水  导入新模板'!$K:$K,$C373)</f>
        <v>0</v>
      </c>
      <c r="Y373" s="48">
        <f>SUMIFS('[6]白单流水  导入新模板'!$S:$S,'[6]白单流水  导入新模板'!$C:$C,$A$2,'[6]白单流水  导入新模板'!$AF:$AF,$C$359,'[6]白单流水  导入新模板'!$AB:$AB,LEFT(LEFT(Y$3,4),4),'[6]白单流水  导入新模板'!$K:$K,$C373)</f>
        <v>130670.46</v>
      </c>
      <c r="Z373" s="48">
        <f>SUMIFS('[6]白单流水  导入新模板'!$S:$S,'[6]白单流水  导入新模板'!$C:$C,$A$2,'[6]白单流水  导入新模板'!$AF:$AF,$C$359,'[6]白单流水  导入新模板'!$AB:$AB,LEFT(LEFT(Z$3,4),4),'[6]白单流水  导入新模板'!$K:$K,$C373)</f>
        <v>53282</v>
      </c>
      <c r="AA373" s="48">
        <f>SUMIFS('[6]白单流水  导入新模板'!$S:$S,'[6]白单流水  导入新模板'!$C:$C,$A$2,'[6]白单流水  导入新模板'!$AF:$AF,$C$359,'[6]白单流水  导入新模板'!$AB:$AB,LEFT(LEFT(AA$3,4),4),'[6]白单流水  导入新模板'!$K:$K,$C373)</f>
        <v>0</v>
      </c>
      <c r="AB373" s="48">
        <f>SUMIFS('[6]白单流水  导入新模板'!$S:$S,'[6]白单流水  导入新模板'!$C:$C,$A$2,'[6]白单流水  导入新模板'!$AF:$AF,$C$359,'[6]白单流水  导入新模板'!$AB:$AB,LEFT(LEFT(AB$3,4),4),'[6]白单流水  导入新模板'!$K:$K,$C373)</f>
        <v>0</v>
      </c>
      <c r="AC373" s="48">
        <f>SUMIFS('[6]白单流水  导入新模板'!$S:$S,'[6]白单流水  导入新模板'!$C:$C,$A$2,'[6]白单流水  导入新模板'!$AF:$AF,$C$359,'[6]白单流水  导入新模板'!$AB:$AB,LEFT(LEFT(AC$3,4),4),'[6]白单流水  导入新模板'!$K:$K,$C373)</f>
        <v>0</v>
      </c>
      <c r="AD373" s="74"/>
      <c r="AE373" s="53">
        <f>SUM(AH373:AS373)</f>
        <v>0</v>
      </c>
      <c r="AF373" s="54"/>
      <c r="AG373" s="55">
        <f>AD373-AE373-AF373</f>
        <v>0</v>
      </c>
      <c r="AH373" s="48">
        <f>SUMIFS('[6]白单流水  导入新模板'!$S:$S,'[6]白单流水  导入新模板'!$C:$C,$A$2,'[6]白单流水  导入新模板'!$AF:$AF,$C$359,'[6]白单流水  导入新模板'!$AA:$AA,AH$3,'[6]白单流水  导入新模板'!$K:$K,$C373)</f>
        <v>0</v>
      </c>
      <c r="AI373" s="48">
        <f>SUMIFS('[6]白单流水  导入新模板'!$S:$S,'[6]白单流水  导入新模板'!$C:$C,$A$2,'[6]白单流水  导入新模板'!$AF:$AF,$C$359,'[6]白单流水  导入新模板'!$AA:$AA,AI$3,'[6]白单流水  导入新模板'!$K:$K,$C373)</f>
        <v>0</v>
      </c>
      <c r="AJ373" s="48">
        <f>SUMIFS('[6]白单流水  导入新模板'!$S:$S,'[6]白单流水  导入新模板'!$C:$C,$A$2,'[6]白单流水  导入新模板'!$AF:$AF,$C$359,'[6]白单流水  导入新模板'!$AA:$AA,AJ$3,'[6]白单流水  导入新模板'!$K:$K,$C373)</f>
        <v>0</v>
      </c>
      <c r="AK373" s="48">
        <f>SUMIFS('[6]白单流水  导入新模板'!$S:$S,'[6]白单流水  导入新模板'!$C:$C,$A$2,'[6]白单流水  导入新模板'!$AF:$AF,$C$359,'[6]白单流水  导入新模板'!$AA:$AA,AK$3,'[6]白单流水  导入新模板'!$K:$K,$C373)</f>
        <v>0</v>
      </c>
      <c r="AL373" s="48">
        <f>SUMIFS('[6]白单流水  导入新模板'!$S:$S,'[6]白单流水  导入新模板'!$C:$C,$A$2,'[6]白单流水  导入新模板'!$AF:$AF,$C$359,'[6]白单流水  导入新模板'!$AA:$AA,AL$3,'[6]白单流水  导入新模板'!$K:$K,$C373)</f>
        <v>0</v>
      </c>
      <c r="AM373" s="48">
        <f>SUMIFS('[6]白单流水  导入新模板'!$S:$S,'[6]白单流水  导入新模板'!$C:$C,$A$2,'[6]白单流水  导入新模板'!$AF:$AF,$C$359,'[6]白单流水  导入新模板'!$AA:$AA,AM$3,'[6]白单流水  导入新模板'!$K:$K,$C373)</f>
        <v>0</v>
      </c>
      <c r="AN373" s="48">
        <f>SUMIFS('[6]白单流水  导入新模板'!$S:$S,'[6]白单流水  导入新模板'!$C:$C,$A$2,'[6]白单流水  导入新模板'!$AF:$AF,$C$359,'[6]白单流水  导入新模板'!$AA:$AA,AN$3,'[6]白单流水  导入新模板'!$K:$K,$C373)</f>
        <v>0</v>
      </c>
      <c r="AO373" s="48">
        <f>SUMIFS('[6]白单流水  导入新模板'!$S:$S,'[6]白单流水  导入新模板'!$C:$C,$A$2,'[6]白单流水  导入新模板'!$AF:$AF,$C$359,'[6]白单流水  导入新模板'!$AA:$AA,AO$3,'[6]白单流水  导入新模板'!$K:$K,$C373)</f>
        <v>0</v>
      </c>
      <c r="AP373" s="48">
        <f>SUMIFS('[6]白单流水  导入新模板'!$S:$S,'[6]白单流水  导入新模板'!$C:$C,$A$2,'[6]白单流水  导入新模板'!$AF:$AF,$C$359,'[6]白单流水  导入新模板'!$AA:$AA,AP$3,'[6]白单流水  导入新模板'!$K:$K,$C373)</f>
        <v>0</v>
      </c>
      <c r="AQ373" s="48">
        <f>SUMIFS('[6]白单流水  导入新模板'!$S:$S,'[6]白单流水  导入新模板'!$C:$C,$A$2,'[6]白单流水  导入新模板'!$AF:$AF,$C$359,'[6]白单流水  导入新模板'!$AA:$AA,AQ$3,'[6]白单流水  导入新模板'!$K:$K,$C373)</f>
        <v>0</v>
      </c>
      <c r="AR373" s="48">
        <f>SUMIFS('[6]白单流水  导入新模板'!$S:$S,'[6]白单流水  导入新模板'!$C:$C,$A$2,'[6]白单流水  导入新模板'!$AF:$AF,$C$359,'[6]白单流水  导入新模板'!$AA:$AA,AR$3,'[6]白单流水  导入新模板'!$K:$K,$C373)</f>
        <v>0</v>
      </c>
      <c r="AS373" s="48">
        <f>SUMIFS('[6]白单流水  导入新模板'!$S:$S,'[6]白单流水  导入新模板'!$C:$C,$A$2,'[6]白单流水  导入新模板'!$AF:$AF,$C$359,'[6]白单流水  导入新模板'!$AA:$AA,AS$3,'[6]白单流水  导入新模板'!$K:$K,$C373)</f>
        <v>0</v>
      </c>
      <c r="AT373" s="69"/>
    </row>
    <row r="374" ht="15.6" spans="1:47">
      <c r="A374" s="70"/>
      <c r="B374" s="62"/>
      <c r="C374" s="65" t="s">
        <v>72</v>
      </c>
      <c r="D374" s="52"/>
      <c r="E374" s="52"/>
      <c r="F374" s="59"/>
      <c r="G374" s="60"/>
      <c r="H374" s="60"/>
      <c r="I374" s="51">
        <f t="array" ref="I374">SUMPRODUCT(('[6]白单流水  导入新模板'!$C:$C=$A$2)*('[6]白单流水  导入新模板'!$AF:$AF=LEFT(LEFT($C$359,4),5))*('[6]白单流水  导入新模板'!$K:$K="代收")*(ISNUMBER(FIND(LEFT($C374,4),'[6]白单流水  导入新模板'!$M:$M,1))),'[6]白单流水  导入新模板'!$S:$S)</f>
        <v>0</v>
      </c>
      <c r="J374" s="60"/>
      <c r="K374" s="52"/>
      <c r="L374" s="48">
        <f>SUMIFS('[6]白单流水  导入新模板'!$S:$S,'[6]白单流水  导入新模板'!$C:$C,$A$2,'[6]白单流水  导入新模板'!$AF:$AF,$C$359,'[6]白单流水  导入新模板'!$AB:$AB,LEFT(LEFT(L$3,4),4),'[6]白单流水  导入新模板'!$K:$K,$C374)</f>
        <v>0</v>
      </c>
      <c r="M374" s="48">
        <f>SUMIFS('[6]白单流水  导入新模板'!$S:$S,'[6]白单流水  导入新模板'!$C:$C,$A$2,'[6]白单流水  导入新模板'!$AF:$AF,$C$359,'[6]白单流水  导入新模板'!$AB:$AB,LEFT(LEFT(M$3,4),4),'[6]白单流水  导入新模板'!$K:$K,$C374)</f>
        <v>0</v>
      </c>
      <c r="N374" s="48">
        <f>SUMIFS('[6]白单流水  导入新模板'!$S:$S,'[6]白单流水  导入新模板'!$C:$C,$A$2,'[6]白单流水  导入新模板'!$AF:$AF,$C$359,'[6]白单流水  导入新模板'!$AB:$AB,LEFT(LEFT(N$3,4),4),'[6]白单流水  导入新模板'!$K:$K,$C374)</f>
        <v>0</v>
      </c>
      <c r="O374" s="48">
        <f>SUMIFS('[6]白单流水  导入新模板'!$S:$S,'[6]白单流水  导入新模板'!$C:$C,$A$2,'[6]白单流水  导入新模板'!$AF:$AF,$C$359,'[6]白单流水  导入新模板'!$AB:$AB,LEFT(LEFT(O$3,4),4),'[6]白单流水  导入新模板'!$K:$K,$C374)</f>
        <v>0</v>
      </c>
      <c r="P374" s="48">
        <f>SUMIFS('[6]白单流水  导入新模板'!$S:$S,'[6]白单流水  导入新模板'!$C:$C,$A$2,'[6]白单流水  导入新模板'!$AF:$AF,$C$359,'[6]白单流水  导入新模板'!$AB:$AB,LEFT(LEFT(P$3,4),4),'[6]白单流水  导入新模板'!$K:$K,$C374)</f>
        <v>0</v>
      </c>
      <c r="Q374" s="48">
        <f>SUMIFS('[6]白单流水  导入新模板'!$S:$S,'[6]白单流水  导入新模板'!$C:$C,$A$2,'[6]白单流水  导入新模板'!$AF:$AF,$C$359,'[6]白单流水  导入新模板'!$AB:$AB,LEFT(LEFT(Q$3,4),4),'[6]白单流水  导入新模板'!$K:$K,$C374)</f>
        <v>0</v>
      </c>
      <c r="R374" s="48">
        <f>SUMIFS('[6]白单流水  导入新模板'!$S:$S,'[6]白单流水  导入新模板'!$C:$C,$A$2,'[6]白单流水  导入新模板'!$AF:$AF,$C$359,'[6]白单流水  导入新模板'!$AB:$AB,LEFT(LEFT(R$3,4),4),'[6]白单流水  导入新模板'!$K:$K,$C374)</f>
        <v>0</v>
      </c>
      <c r="S374" s="48">
        <f>SUMIFS('[6]白单流水  导入新模板'!$S:$S,'[6]白单流水  导入新模板'!$C:$C,$A$2,'[6]白单流水  导入新模板'!$AF:$AF,$C$359,'[6]白单流水  导入新模板'!$AB:$AB,LEFT(LEFT(S$3,4),4),'[6]白单流水  导入新模板'!$K:$K,$C374)</f>
        <v>0</v>
      </c>
      <c r="T374" s="48">
        <f>SUMIFS('[6]白单流水  导入新模板'!$S:$S,'[6]白单流水  导入新模板'!$C:$C,$A$2,'[6]白单流水  导入新模板'!$AF:$AF,$C$359,'[6]白单流水  导入新模板'!$AB:$AB,LEFT(LEFT(T$3,4),4),'[6]白单流水  导入新模板'!$K:$K,$C374)</f>
        <v>0</v>
      </c>
      <c r="U374" s="48">
        <f>SUMIFS('[6]白单流水  导入新模板'!$S:$S,'[6]白单流水  导入新模板'!$C:$C,$A$2,'[6]白单流水  导入新模板'!$AF:$AF,$C$359,'[6]白单流水  导入新模板'!$AB:$AB,LEFT(LEFT(U$3,4),4),'[6]白单流水  导入新模板'!$K:$K,$C374)</f>
        <v>0</v>
      </c>
      <c r="V374" s="48">
        <f>SUMIFS('[6]白单流水  导入新模板'!$S:$S,'[6]白单流水  导入新模板'!$C:$C,$A$2,'[6]白单流水  导入新模板'!$AF:$AF,$C$359,'[6]白单流水  导入新模板'!$AB:$AB,LEFT(LEFT(V$3,4),4),'[6]白单流水  导入新模板'!$K:$K,$C374)</f>
        <v>0</v>
      </c>
      <c r="W374" s="48">
        <f>SUMIFS('[6]白单流水  导入新模板'!$S:$S,'[6]白单流水  导入新模板'!$C:$C,$A$2,'[6]白单流水  导入新模板'!$AF:$AF,$C$359,'[6]白单流水  导入新模板'!$AB:$AB,LEFT(LEFT(W$3,4),4),'[6]白单流水  导入新模板'!$K:$K,$C374)</f>
        <v>0</v>
      </c>
      <c r="X374" s="48">
        <f>SUMIFS('[6]白单流水  导入新模板'!$S:$S,'[6]白单流水  导入新模板'!$C:$C,$A$2,'[6]白单流水  导入新模板'!$AF:$AF,$C$359,'[6]白单流水  导入新模板'!$AB:$AB,LEFT(LEFT(X$3,4),4),'[6]白单流水  导入新模板'!$K:$K,$C374)</f>
        <v>0</v>
      </c>
      <c r="Y374" s="48">
        <f>SUMIFS('[6]白单流水  导入新模板'!$S:$S,'[6]白单流水  导入新模板'!$C:$C,$A$2,'[6]白单流水  导入新模板'!$AF:$AF,$C$359,'[6]白单流水  导入新模板'!$AB:$AB,LEFT(LEFT(Y$3,4),4),'[6]白单流水  导入新模板'!$K:$K,$C374)</f>
        <v>0</v>
      </c>
      <c r="Z374" s="48">
        <f>SUMIFS('[6]白单流水  导入新模板'!$S:$S,'[6]白单流水  导入新模板'!$C:$C,$A$2,'[6]白单流水  导入新模板'!$AF:$AF,$C$359,'[6]白单流水  导入新模板'!$AB:$AB,LEFT(LEFT(Z$3,4),4),'[6]白单流水  导入新模板'!$K:$K,$C374)</f>
        <v>238611.16</v>
      </c>
      <c r="AA374" s="48">
        <f>SUMIFS('[6]白单流水  导入新模板'!$S:$S,'[6]白单流水  导入新模板'!$C:$C,$A$2,'[6]白单流水  导入新模板'!$AF:$AF,$C$359,'[6]白单流水  导入新模板'!$AB:$AB,LEFT(LEFT(AA$3,4),4),'[6]白单流水  导入新模板'!$K:$K,$C374)</f>
        <v>59160.22</v>
      </c>
      <c r="AB374" s="48">
        <f>SUMIFS('[6]白单流水  导入新模板'!$S:$S,'[6]白单流水  导入新模板'!$C:$C,$A$2,'[6]白单流水  导入新模板'!$AF:$AF,$C$359,'[6]白单流水  导入新模板'!$AB:$AB,LEFT(LEFT(AB$3,4),4),'[6]白单流水  导入新模板'!$K:$K,$C374)</f>
        <v>0</v>
      </c>
      <c r="AC374" s="48">
        <f>SUMIFS('[6]白单流水  导入新模板'!$S:$S,'[6]白单流水  导入新模板'!$C:$C,$A$2,'[6]白单流水  导入新模板'!$AF:$AF,$C$359,'[6]白单流水  导入新模板'!$AB:$AB,LEFT(LEFT(AC$3,4),4),'[6]白单流水  导入新模板'!$K:$K,$C374)</f>
        <v>0</v>
      </c>
      <c r="AD374" s="52"/>
      <c r="AE374" s="53">
        <f>SUM(AH374:AS374)</f>
        <v>0</v>
      </c>
      <c r="AF374" s="54"/>
      <c r="AG374" s="55">
        <f>AD374-AE374-AF374</f>
        <v>0</v>
      </c>
      <c r="AH374" s="48">
        <f>SUMIFS('[6]白单流水  导入新模板'!$S:$S,'[6]白单流水  导入新模板'!$C:$C,$A$2,'[6]白单流水  导入新模板'!$AF:$AF,$C$359,'[6]白单流水  导入新模板'!$AA:$AA,AH$3,'[6]白单流水  导入新模板'!$K:$K,$C374)</f>
        <v>0</v>
      </c>
      <c r="AI374" s="48">
        <f>SUMIFS('[6]白单流水  导入新模板'!$S:$S,'[6]白单流水  导入新模板'!$C:$C,$A$2,'[6]白单流水  导入新模板'!$AF:$AF,$C$359,'[6]白单流水  导入新模板'!$AA:$AA,AI$3,'[6]白单流水  导入新模板'!$K:$K,$C374)</f>
        <v>0</v>
      </c>
      <c r="AJ374" s="48">
        <f>SUMIFS('[6]白单流水  导入新模板'!$S:$S,'[6]白单流水  导入新模板'!$C:$C,$A$2,'[6]白单流水  导入新模板'!$AF:$AF,$C$359,'[6]白单流水  导入新模板'!$AA:$AA,AJ$3,'[6]白单流水  导入新模板'!$K:$K,$C374)</f>
        <v>0</v>
      </c>
      <c r="AK374" s="48">
        <f>SUMIFS('[6]白单流水  导入新模板'!$S:$S,'[6]白单流水  导入新模板'!$C:$C,$A$2,'[6]白单流水  导入新模板'!$AF:$AF,$C$359,'[6]白单流水  导入新模板'!$AA:$AA,AK$3,'[6]白单流水  导入新模板'!$K:$K,$C374)</f>
        <v>0</v>
      </c>
      <c r="AL374" s="48">
        <f>SUMIFS('[6]白单流水  导入新模板'!$S:$S,'[6]白单流水  导入新模板'!$C:$C,$A$2,'[6]白单流水  导入新模板'!$AF:$AF,$C$359,'[6]白单流水  导入新模板'!$AA:$AA,AL$3,'[6]白单流水  导入新模板'!$K:$K,$C374)</f>
        <v>0</v>
      </c>
      <c r="AM374" s="48">
        <f>SUMIFS('[6]白单流水  导入新模板'!$S:$S,'[6]白单流水  导入新模板'!$C:$C,$A$2,'[6]白单流水  导入新模板'!$AF:$AF,$C$359,'[6]白单流水  导入新模板'!$AA:$AA,AM$3,'[6]白单流水  导入新模板'!$K:$K,$C374)</f>
        <v>0</v>
      </c>
      <c r="AN374" s="48">
        <f>SUMIFS('[6]白单流水  导入新模板'!$S:$S,'[6]白单流水  导入新模板'!$C:$C,$A$2,'[6]白单流水  导入新模板'!$AF:$AF,$C$359,'[6]白单流水  导入新模板'!$AA:$AA,AN$3,'[6]白单流水  导入新模板'!$K:$K,$C374)</f>
        <v>0</v>
      </c>
      <c r="AO374" s="48">
        <f>SUMIFS('[6]白单流水  导入新模板'!$S:$S,'[6]白单流水  导入新模板'!$C:$C,$A$2,'[6]白单流水  导入新模板'!$AF:$AF,$C$359,'[6]白单流水  导入新模板'!$AA:$AA,AO$3,'[6]白单流水  导入新模板'!$K:$K,$C374)</f>
        <v>0</v>
      </c>
      <c r="AP374" s="48">
        <f>SUMIFS('[6]白单流水  导入新模板'!$S:$S,'[6]白单流水  导入新模板'!$C:$C,$A$2,'[6]白单流水  导入新模板'!$AF:$AF,$C$359,'[6]白单流水  导入新模板'!$AA:$AA,AP$3,'[6]白单流水  导入新模板'!$K:$K,$C374)</f>
        <v>0</v>
      </c>
      <c r="AQ374" s="48">
        <f>SUMIFS('[6]白单流水  导入新模板'!$S:$S,'[6]白单流水  导入新模板'!$C:$C,$A$2,'[6]白单流水  导入新模板'!$AF:$AF,$C$359,'[6]白单流水  导入新模板'!$AA:$AA,AQ$3,'[6]白单流水  导入新模板'!$K:$K,$C374)</f>
        <v>0</v>
      </c>
      <c r="AR374" s="48">
        <f>SUMIFS('[6]白单流水  导入新模板'!$S:$S,'[6]白单流水  导入新模板'!$C:$C,$A$2,'[6]白单流水  导入新模板'!$AF:$AF,$C$359,'[6]白单流水  导入新模板'!$AA:$AA,AR$3,'[6]白单流水  导入新模板'!$K:$K,$C374)</f>
        <v>0</v>
      </c>
      <c r="AS374" s="48">
        <f>SUMIFS('[6]白单流水  导入新模板'!$S:$S,'[6]白单流水  导入新模板'!$C:$C,$A$2,'[6]白单流水  导入新模板'!$AF:$AF,$C$359,'[6]白单流水  导入新模板'!$AA:$AA,AS$3,'[6]白单流水  导入新模板'!$K:$K,$C374)</f>
        <v>0</v>
      </c>
      <c r="AT374" s="56"/>
    </row>
    <row r="375" ht="15.6" spans="1:47">
      <c r="A375" s="70"/>
      <c r="B375" s="62"/>
      <c r="C375" s="65" t="s">
        <v>73</v>
      </c>
      <c r="D375" s="66"/>
      <c r="E375" s="66"/>
      <c r="F375" s="67"/>
      <c r="G375" s="68"/>
      <c r="H375" s="68"/>
      <c r="I375" s="51">
        <f t="array" ref="I375">SUMPRODUCT(('[6]白单流水  导入新模板'!$C:$C=$A$2)*('[6]白单流水  导入新模板'!$AF:$AF=LEFT(LEFT($C$359,4),5))*('[6]白单流水  导入新模板'!$K:$K="代收")*(ISNUMBER(FIND(LEFT($C375,4),'[6]白单流水  导入新模板'!$M:$M,1))),'[6]白单流水  导入新模板'!$S:$S)</f>
        <v>0</v>
      </c>
      <c r="J375" s="68"/>
      <c r="K375" s="66"/>
      <c r="L375" s="48">
        <f>SUMIFS('[6]白单流水  导入新模板'!$S:$S,'[6]白单流水  导入新模板'!$C:$C,$A$2,'[6]白单流水  导入新模板'!$AF:$AF,$C$359,'[6]白单流水  导入新模板'!$AB:$AB,LEFT(LEFT(L$3,4),4),'[6]白单流水  导入新模板'!$K:$K,$C375)</f>
        <v>0</v>
      </c>
      <c r="M375" s="48">
        <f>SUMIFS('[6]白单流水  导入新模板'!$S:$S,'[6]白单流水  导入新模板'!$C:$C,$A$2,'[6]白单流水  导入新模板'!$AF:$AF,$C$359,'[6]白单流水  导入新模板'!$AB:$AB,LEFT(LEFT(M$3,4),4),'[6]白单流水  导入新模板'!$K:$K,$C375)</f>
        <v>0</v>
      </c>
      <c r="N375" s="48">
        <f>SUMIFS('[6]白单流水  导入新模板'!$S:$S,'[6]白单流水  导入新模板'!$C:$C,$A$2,'[6]白单流水  导入新模板'!$AF:$AF,$C$359,'[6]白单流水  导入新模板'!$AB:$AB,LEFT(LEFT(N$3,4),4),'[6]白单流水  导入新模板'!$K:$K,$C375)</f>
        <v>0</v>
      </c>
      <c r="O375" s="48">
        <f>SUMIFS('[6]白单流水  导入新模板'!$S:$S,'[6]白单流水  导入新模板'!$C:$C,$A$2,'[6]白单流水  导入新模板'!$AF:$AF,$C$359,'[6]白单流水  导入新模板'!$AB:$AB,LEFT(LEFT(O$3,4),4),'[6]白单流水  导入新模板'!$K:$K,$C375)</f>
        <v>0</v>
      </c>
      <c r="P375" s="48">
        <f>SUMIFS('[6]白单流水  导入新模板'!$S:$S,'[6]白单流水  导入新模板'!$C:$C,$A$2,'[6]白单流水  导入新模板'!$AF:$AF,$C$359,'[6]白单流水  导入新模板'!$AB:$AB,LEFT(LEFT(P$3,4),4),'[6]白单流水  导入新模板'!$K:$K,$C375)</f>
        <v>0</v>
      </c>
      <c r="Q375" s="48">
        <f>SUMIFS('[6]白单流水  导入新模板'!$S:$S,'[6]白单流水  导入新模板'!$C:$C,$A$2,'[6]白单流水  导入新模板'!$AF:$AF,$C$359,'[6]白单流水  导入新模板'!$AB:$AB,LEFT(LEFT(Q$3,4),4),'[6]白单流水  导入新模板'!$K:$K,$C375)</f>
        <v>0</v>
      </c>
      <c r="R375" s="48">
        <f>SUMIFS('[6]白单流水  导入新模板'!$S:$S,'[6]白单流水  导入新模板'!$C:$C,$A$2,'[6]白单流水  导入新模板'!$AF:$AF,$C$359,'[6]白单流水  导入新模板'!$AB:$AB,LEFT(LEFT(R$3,4),4),'[6]白单流水  导入新模板'!$K:$K,$C375)</f>
        <v>0</v>
      </c>
      <c r="S375" s="48">
        <f>SUMIFS('[6]白单流水  导入新模板'!$S:$S,'[6]白单流水  导入新模板'!$C:$C,$A$2,'[6]白单流水  导入新模板'!$AF:$AF,$C$359,'[6]白单流水  导入新模板'!$AB:$AB,LEFT(LEFT(S$3,4),4),'[6]白单流水  导入新模板'!$K:$K,$C375)</f>
        <v>0</v>
      </c>
      <c r="T375" s="48">
        <f>SUMIFS('[6]白单流水  导入新模板'!$S:$S,'[6]白单流水  导入新模板'!$C:$C,$A$2,'[6]白单流水  导入新模板'!$AF:$AF,$C$359,'[6]白单流水  导入新模板'!$AB:$AB,LEFT(LEFT(T$3,4),4),'[6]白单流水  导入新模板'!$K:$K,$C375)</f>
        <v>0</v>
      </c>
      <c r="U375" s="48">
        <f>SUMIFS('[6]白单流水  导入新模板'!$S:$S,'[6]白单流水  导入新模板'!$C:$C,$A$2,'[6]白单流水  导入新模板'!$AF:$AF,$C$359,'[6]白单流水  导入新模板'!$AB:$AB,LEFT(LEFT(U$3,4),4),'[6]白单流水  导入新模板'!$K:$K,$C375)</f>
        <v>0</v>
      </c>
      <c r="V375" s="48">
        <f>SUMIFS('[6]白单流水  导入新模板'!$S:$S,'[6]白单流水  导入新模板'!$C:$C,$A$2,'[6]白单流水  导入新模板'!$AF:$AF,$C$359,'[6]白单流水  导入新模板'!$AB:$AB,LEFT(LEFT(V$3,4),4),'[6]白单流水  导入新模板'!$K:$K,$C375)</f>
        <v>0</v>
      </c>
      <c r="W375" s="48">
        <f>SUMIFS('[6]白单流水  导入新模板'!$S:$S,'[6]白单流水  导入新模板'!$C:$C,$A$2,'[6]白单流水  导入新模板'!$AF:$AF,$C$359,'[6]白单流水  导入新模板'!$AB:$AB,LEFT(LEFT(W$3,4),4),'[6]白单流水  导入新模板'!$K:$K,$C375)</f>
        <v>0</v>
      </c>
      <c r="X375" s="48">
        <f>SUMIFS('[6]白单流水  导入新模板'!$S:$S,'[6]白单流水  导入新模板'!$C:$C,$A$2,'[6]白单流水  导入新模板'!$AF:$AF,$C$359,'[6]白单流水  导入新模板'!$AB:$AB,LEFT(LEFT(X$3,4),4),'[6]白单流水  导入新模板'!$K:$K,$C375)</f>
        <v>0</v>
      </c>
      <c r="Y375" s="48">
        <f>SUMIFS('[6]白单流水  导入新模板'!$S:$S,'[6]白单流水  导入新模板'!$C:$C,$A$2,'[6]白单流水  导入新模板'!$AF:$AF,$C$359,'[6]白单流水  导入新模板'!$AB:$AB,LEFT(LEFT(Y$3,4),4),'[6]白单流水  导入新模板'!$K:$K,$C375)</f>
        <v>0</v>
      </c>
      <c r="Z375" s="48">
        <f>SUMIFS('[6]白单流水  导入新模板'!$S:$S,'[6]白单流水  导入新模板'!$C:$C,$A$2,'[6]白单流水  导入新模板'!$AF:$AF,$C$359,'[6]白单流水  导入新模板'!$AB:$AB,LEFT(LEFT(Z$3,4),4),'[6]白单流水  导入新模板'!$K:$K,$C375)</f>
        <v>0</v>
      </c>
      <c r="AA375" s="48">
        <f>SUMIFS('[6]白单流水  导入新模板'!$S:$S,'[6]白单流水  导入新模板'!$C:$C,$A$2,'[6]白单流水  导入新模板'!$AF:$AF,$C$359,'[6]白单流水  导入新模板'!$AB:$AB,LEFT(LEFT(AA$3,4),4),'[6]白单流水  导入新模板'!$K:$K,$C375)</f>
        <v>226513.75</v>
      </c>
      <c r="AB375" s="48">
        <f>SUMIFS('[6]白单流水  导入新模板'!$S:$S,'[6]白单流水  导入新模板'!$C:$C,$A$2,'[6]白单流水  导入新模板'!$AF:$AF,$C$359,'[6]白单流水  导入新模板'!$AB:$AB,LEFT(LEFT(AB$3,4),4),'[6]白单流水  导入新模板'!$K:$K,$C375)</f>
        <v>40766.82</v>
      </c>
      <c r="AC375" s="48">
        <f>SUMIFS('[6]白单流水  导入新模板'!$S:$S,'[6]白单流水  导入新模板'!$C:$C,$A$2,'[6]白单流水  导入新模板'!$AF:$AF,$C$359,'[6]白单流水  导入新模板'!$AB:$AB,LEFT(LEFT(AC$3,4),4),'[6]白单流水  导入新模板'!$K:$K,$C375)</f>
        <v>0</v>
      </c>
      <c r="AD375" s="74"/>
      <c r="AE375" s="53">
        <f>SUM(AH375:AS375)</f>
        <v>0</v>
      </c>
      <c r="AF375" s="54"/>
      <c r="AG375" s="55">
        <f>AD375-AE375-AF375</f>
        <v>0</v>
      </c>
      <c r="AH375" s="48">
        <f>SUMIFS('[6]白单流水  导入新模板'!$S:$S,'[6]白单流水  导入新模板'!$C:$C,$A$2,'[6]白单流水  导入新模板'!$AF:$AF,$C$359,'[6]白单流水  导入新模板'!$AA:$AA,AH$3,'[6]白单流水  导入新模板'!$K:$K,$C375)</f>
        <v>0</v>
      </c>
      <c r="AI375" s="48">
        <f>SUMIFS('[6]白单流水  导入新模板'!$S:$S,'[6]白单流水  导入新模板'!$C:$C,$A$2,'[6]白单流水  导入新模板'!$AF:$AF,$C$359,'[6]白单流水  导入新模板'!$AA:$AA,AI$3,'[6]白单流水  导入新模板'!$K:$K,$C375)</f>
        <v>0</v>
      </c>
      <c r="AJ375" s="48">
        <f>SUMIFS('[6]白单流水  导入新模板'!$S:$S,'[6]白单流水  导入新模板'!$C:$C,$A$2,'[6]白单流水  导入新模板'!$AF:$AF,$C$359,'[6]白单流水  导入新模板'!$AA:$AA,AJ$3,'[6]白单流水  导入新模板'!$K:$K,$C375)</f>
        <v>0</v>
      </c>
      <c r="AK375" s="48">
        <f>SUMIFS('[6]白单流水  导入新模板'!$S:$S,'[6]白单流水  导入新模板'!$C:$C,$A$2,'[6]白单流水  导入新模板'!$AF:$AF,$C$359,'[6]白单流水  导入新模板'!$AA:$AA,AK$3,'[6]白单流水  导入新模板'!$K:$K,$C375)</f>
        <v>0</v>
      </c>
      <c r="AL375" s="48">
        <f>SUMIFS('[6]白单流水  导入新模板'!$S:$S,'[6]白单流水  导入新模板'!$C:$C,$A$2,'[6]白单流水  导入新模板'!$AF:$AF,$C$359,'[6]白单流水  导入新模板'!$AA:$AA,AL$3,'[6]白单流水  导入新模板'!$K:$K,$C375)</f>
        <v>0</v>
      </c>
      <c r="AM375" s="48">
        <f>SUMIFS('[6]白单流水  导入新模板'!$S:$S,'[6]白单流水  导入新模板'!$C:$C,$A$2,'[6]白单流水  导入新模板'!$AF:$AF,$C$359,'[6]白单流水  导入新模板'!$AA:$AA,AM$3,'[6]白单流水  导入新模板'!$K:$K,$C375)</f>
        <v>0</v>
      </c>
      <c r="AN375" s="48">
        <f>SUMIFS('[6]白单流水  导入新模板'!$S:$S,'[6]白单流水  导入新模板'!$C:$C,$A$2,'[6]白单流水  导入新模板'!$AF:$AF,$C$359,'[6]白单流水  导入新模板'!$AA:$AA,AN$3,'[6]白单流水  导入新模板'!$K:$K,$C375)</f>
        <v>0</v>
      </c>
      <c r="AO375" s="48">
        <f>SUMIFS('[6]白单流水  导入新模板'!$S:$S,'[6]白单流水  导入新模板'!$C:$C,$A$2,'[6]白单流水  导入新模板'!$AF:$AF,$C$359,'[6]白单流水  导入新模板'!$AA:$AA,AO$3,'[6]白单流水  导入新模板'!$K:$K,$C375)</f>
        <v>0</v>
      </c>
      <c r="AP375" s="48">
        <f>SUMIFS('[6]白单流水  导入新模板'!$S:$S,'[6]白单流水  导入新模板'!$C:$C,$A$2,'[6]白单流水  导入新模板'!$AF:$AF,$C$359,'[6]白单流水  导入新模板'!$AA:$AA,AP$3,'[6]白单流水  导入新模板'!$K:$K,$C375)</f>
        <v>0</v>
      </c>
      <c r="AQ375" s="48">
        <f>SUMIFS('[6]白单流水  导入新模板'!$S:$S,'[6]白单流水  导入新模板'!$C:$C,$A$2,'[6]白单流水  导入新模板'!$AF:$AF,$C$359,'[6]白单流水  导入新模板'!$AA:$AA,AQ$3,'[6]白单流水  导入新模板'!$K:$K,$C375)</f>
        <v>0</v>
      </c>
      <c r="AR375" s="48">
        <f>SUMIFS('[6]白单流水  导入新模板'!$S:$S,'[6]白单流水  导入新模板'!$C:$C,$A$2,'[6]白单流水  导入新模板'!$AF:$AF,$C$359,'[6]白单流水  导入新模板'!$AA:$AA,AR$3,'[6]白单流水  导入新模板'!$K:$K,$C375)</f>
        <v>0</v>
      </c>
      <c r="AS375" s="48">
        <f>SUMIFS('[6]白单流水  导入新模板'!$S:$S,'[6]白单流水  导入新模板'!$C:$C,$A$2,'[6]白单流水  导入新模板'!$AF:$AF,$C$359,'[6]白单流水  导入新模板'!$AA:$AA,AS$3,'[6]白单流水  导入新模板'!$K:$K,$C375)</f>
        <v>0</v>
      </c>
      <c r="AT375" s="69"/>
    </row>
    <row r="376" ht="15.6" spans="1:47">
      <c r="A376" s="70"/>
      <c r="B376" s="62"/>
      <c r="C376" s="65" t="s">
        <v>74</v>
      </c>
      <c r="D376" s="52"/>
      <c r="E376" s="52"/>
      <c r="F376" s="59"/>
      <c r="G376" s="60"/>
      <c r="H376" s="60"/>
      <c r="I376" s="51">
        <f t="array" ref="I376">SUMPRODUCT(('[6]白单流水  导入新模板'!$C:$C=$A$2)*('[6]白单流水  导入新模板'!$AF:$AF=LEFT(LEFT($C$359,4),5))*('[6]白单流水  导入新模板'!$K:$K="代收")*(ISNUMBER(FIND(LEFT($C376,4),'[6]白单流水  导入新模板'!$M:$M,1))),'[6]白单流水  导入新模板'!$S:$S)</f>
        <v>0</v>
      </c>
      <c r="J376" s="60"/>
      <c r="K376" s="52"/>
      <c r="L376" s="48">
        <f>SUMIFS('[6]白单流水  导入新模板'!$S:$S,'[6]白单流水  导入新模板'!$C:$C,$A$2,'[6]白单流水  导入新模板'!$AF:$AF,$C$359,'[6]白单流水  导入新模板'!$AB:$AB,LEFT(LEFT(L$3,4),4),'[6]白单流水  导入新模板'!$K:$K,$C376)</f>
        <v>0</v>
      </c>
      <c r="M376" s="48">
        <f>SUMIFS('[6]白单流水  导入新模板'!$S:$S,'[6]白单流水  导入新模板'!$C:$C,$A$2,'[6]白单流水  导入新模板'!$AF:$AF,$C$359,'[6]白单流水  导入新模板'!$AB:$AB,LEFT(LEFT(M$3,4),4),'[6]白单流水  导入新模板'!$K:$K,$C376)</f>
        <v>0</v>
      </c>
      <c r="N376" s="48">
        <f>SUMIFS('[6]白单流水  导入新模板'!$S:$S,'[6]白单流水  导入新模板'!$C:$C,$A$2,'[6]白单流水  导入新模板'!$AF:$AF,$C$359,'[6]白单流水  导入新模板'!$AB:$AB,LEFT(LEFT(N$3,4),4),'[6]白单流水  导入新模板'!$K:$K,$C376)</f>
        <v>0</v>
      </c>
      <c r="O376" s="48">
        <f>SUMIFS('[6]白单流水  导入新模板'!$S:$S,'[6]白单流水  导入新模板'!$C:$C,$A$2,'[6]白单流水  导入新模板'!$AF:$AF,$C$359,'[6]白单流水  导入新模板'!$AB:$AB,LEFT(LEFT(O$3,4),4),'[6]白单流水  导入新模板'!$K:$K,$C376)</f>
        <v>0</v>
      </c>
      <c r="P376" s="48">
        <f>SUMIFS('[6]白单流水  导入新模板'!$S:$S,'[6]白单流水  导入新模板'!$C:$C,$A$2,'[6]白单流水  导入新模板'!$AF:$AF,$C$359,'[6]白单流水  导入新模板'!$AB:$AB,LEFT(LEFT(P$3,4),4),'[6]白单流水  导入新模板'!$K:$K,$C376)</f>
        <v>0</v>
      </c>
      <c r="Q376" s="48">
        <f>SUMIFS('[6]白单流水  导入新模板'!$S:$S,'[6]白单流水  导入新模板'!$C:$C,$A$2,'[6]白单流水  导入新模板'!$AF:$AF,$C$359,'[6]白单流水  导入新模板'!$AB:$AB,LEFT(LEFT(Q$3,4),4),'[6]白单流水  导入新模板'!$K:$K,$C376)</f>
        <v>0</v>
      </c>
      <c r="R376" s="48">
        <f>SUMIFS('[6]白单流水  导入新模板'!$S:$S,'[6]白单流水  导入新模板'!$C:$C,$A$2,'[6]白单流水  导入新模板'!$AF:$AF,$C$359,'[6]白单流水  导入新模板'!$AB:$AB,LEFT(LEFT(R$3,4),4),'[6]白单流水  导入新模板'!$K:$K,$C376)</f>
        <v>0</v>
      </c>
      <c r="S376" s="48">
        <f>SUMIFS('[6]白单流水  导入新模板'!$S:$S,'[6]白单流水  导入新模板'!$C:$C,$A$2,'[6]白单流水  导入新模板'!$AF:$AF,$C$359,'[6]白单流水  导入新模板'!$AB:$AB,LEFT(LEFT(S$3,4),4),'[6]白单流水  导入新模板'!$K:$K,$C376)</f>
        <v>0</v>
      </c>
      <c r="T376" s="48">
        <f>SUMIFS('[6]白单流水  导入新模板'!$S:$S,'[6]白单流水  导入新模板'!$C:$C,$A$2,'[6]白单流水  导入新模板'!$AF:$AF,$C$359,'[6]白单流水  导入新模板'!$AB:$AB,LEFT(LEFT(T$3,4),4),'[6]白单流水  导入新模板'!$K:$K,$C376)</f>
        <v>0</v>
      </c>
      <c r="U376" s="48">
        <f>SUMIFS('[6]白单流水  导入新模板'!$S:$S,'[6]白单流水  导入新模板'!$C:$C,$A$2,'[6]白单流水  导入新模板'!$AF:$AF,$C$359,'[6]白单流水  导入新模板'!$AB:$AB,LEFT(LEFT(U$3,4),4),'[6]白单流水  导入新模板'!$K:$K,$C376)</f>
        <v>0</v>
      </c>
      <c r="V376" s="48">
        <f>SUMIFS('[6]白单流水  导入新模板'!$S:$S,'[6]白单流水  导入新模板'!$C:$C,$A$2,'[6]白单流水  导入新模板'!$AF:$AF,$C$359,'[6]白单流水  导入新模板'!$AB:$AB,LEFT(LEFT(V$3,4),4),'[6]白单流水  导入新模板'!$K:$K,$C376)</f>
        <v>0</v>
      </c>
      <c r="W376" s="48">
        <f>SUMIFS('[6]白单流水  导入新模板'!$S:$S,'[6]白单流水  导入新模板'!$C:$C,$A$2,'[6]白单流水  导入新模板'!$AF:$AF,$C$359,'[6]白单流水  导入新模板'!$AB:$AB,LEFT(LEFT(W$3,4),4),'[6]白单流水  导入新模板'!$K:$K,$C376)</f>
        <v>0</v>
      </c>
      <c r="X376" s="48">
        <f>SUMIFS('[6]白单流水  导入新模板'!$S:$S,'[6]白单流水  导入新模板'!$C:$C,$A$2,'[6]白单流水  导入新模板'!$AF:$AF,$C$359,'[6]白单流水  导入新模板'!$AB:$AB,LEFT(LEFT(X$3,4),4),'[6]白单流水  导入新模板'!$K:$K,$C376)</f>
        <v>0</v>
      </c>
      <c r="Y376" s="48">
        <f>SUMIFS('[6]白单流水  导入新模板'!$S:$S,'[6]白单流水  导入新模板'!$C:$C,$A$2,'[6]白单流水  导入新模板'!$AF:$AF,$C$359,'[6]白单流水  导入新模板'!$AB:$AB,LEFT(LEFT(Y$3,4),4),'[6]白单流水  导入新模板'!$K:$K,$C376)</f>
        <v>0</v>
      </c>
      <c r="Z376" s="48">
        <f>SUMIFS('[6]白单流水  导入新模板'!$S:$S,'[6]白单流水  导入新模板'!$C:$C,$A$2,'[6]白单流水  导入新模板'!$AF:$AF,$C$359,'[6]白单流水  导入新模板'!$AB:$AB,LEFT(LEFT(Z$3,4),4),'[6]白单流水  导入新模板'!$K:$K,$C376)</f>
        <v>0</v>
      </c>
      <c r="AA376" s="48">
        <f>SUMIFS('[6]白单流水  导入新模板'!$S:$S,'[6]白单流水  导入新模板'!$C:$C,$A$2,'[6]白单流水  导入新模板'!$AF:$AF,$C$359,'[6]白单流水  导入新模板'!$AB:$AB,LEFT(LEFT(AA$3,4),4),'[6]白单流水  导入新模板'!$K:$K,$C376)</f>
        <v>0</v>
      </c>
      <c r="AB376" s="48">
        <f>SUMIFS('[6]白单流水  导入新模板'!$S:$S,'[6]白单流水  导入新模板'!$C:$C,$A$2,'[6]白单流水  导入新模板'!$AF:$AF,$C$359,'[6]白单流水  导入新模板'!$AB:$AB,LEFT(LEFT(AB$3,4),4),'[6]白单流水  导入新模板'!$K:$K,$C376)</f>
        <v>289990.35</v>
      </c>
      <c r="AC376" s="48">
        <f>SUMIFS('[6]白单流水  导入新模板'!$S:$S,'[6]白单流水  导入新模板'!$C:$C,$A$2,'[6]白单流水  导入新模板'!$AF:$AF,$C$359,'[6]白单流水  导入新模板'!$AB:$AB,LEFT(LEFT(AC$3,4),4),'[6]白单流水  导入新模板'!$K:$K,$C376)</f>
        <v>39258.2</v>
      </c>
      <c r="AD376" s="52"/>
      <c r="AE376" s="53">
        <f>SUM(AH376:AS376)</f>
        <v>0</v>
      </c>
      <c r="AF376" s="54"/>
      <c r="AG376" s="55">
        <f>AD376-AE376-AF376</f>
        <v>0</v>
      </c>
      <c r="AH376" s="48">
        <f>SUMIFS('[6]白单流水  导入新模板'!$S:$S,'[6]白单流水  导入新模板'!$C:$C,$A$2,'[6]白单流水  导入新模板'!$AF:$AF,$C$359,'[6]白单流水  导入新模板'!$AA:$AA,AH$3,'[6]白单流水  导入新模板'!$K:$K,$C376)</f>
        <v>0</v>
      </c>
      <c r="AI376" s="48">
        <f>SUMIFS('[6]白单流水  导入新模板'!$S:$S,'[6]白单流水  导入新模板'!$C:$C,$A$2,'[6]白单流水  导入新模板'!$AF:$AF,$C$359,'[6]白单流水  导入新模板'!$AA:$AA,AI$3,'[6]白单流水  导入新模板'!$K:$K,$C376)</f>
        <v>0</v>
      </c>
      <c r="AJ376" s="48">
        <f>SUMIFS('[6]白单流水  导入新模板'!$S:$S,'[6]白单流水  导入新模板'!$C:$C,$A$2,'[6]白单流水  导入新模板'!$AF:$AF,$C$359,'[6]白单流水  导入新模板'!$AA:$AA,AJ$3,'[6]白单流水  导入新模板'!$K:$K,$C376)</f>
        <v>0</v>
      </c>
      <c r="AK376" s="48">
        <f>SUMIFS('[6]白单流水  导入新模板'!$S:$S,'[6]白单流水  导入新模板'!$C:$C,$A$2,'[6]白单流水  导入新模板'!$AF:$AF,$C$359,'[6]白单流水  导入新模板'!$AA:$AA,AK$3,'[6]白单流水  导入新模板'!$K:$K,$C376)</f>
        <v>0</v>
      </c>
      <c r="AL376" s="48">
        <f>SUMIFS('[6]白单流水  导入新模板'!$S:$S,'[6]白单流水  导入新模板'!$C:$C,$A$2,'[6]白单流水  导入新模板'!$AF:$AF,$C$359,'[6]白单流水  导入新模板'!$AA:$AA,AL$3,'[6]白单流水  导入新模板'!$K:$K,$C376)</f>
        <v>0</v>
      </c>
      <c r="AM376" s="48">
        <f>SUMIFS('[6]白单流水  导入新模板'!$S:$S,'[6]白单流水  导入新模板'!$C:$C,$A$2,'[6]白单流水  导入新模板'!$AF:$AF,$C$359,'[6]白单流水  导入新模板'!$AA:$AA,AM$3,'[6]白单流水  导入新模板'!$K:$K,$C376)</f>
        <v>0</v>
      </c>
      <c r="AN376" s="48">
        <f>SUMIFS('[6]白单流水  导入新模板'!$S:$S,'[6]白单流水  导入新模板'!$C:$C,$A$2,'[6]白单流水  导入新模板'!$AF:$AF,$C$359,'[6]白单流水  导入新模板'!$AA:$AA,AN$3,'[6]白单流水  导入新模板'!$K:$K,$C376)</f>
        <v>0</v>
      </c>
      <c r="AO376" s="48">
        <f>SUMIFS('[6]白单流水  导入新模板'!$S:$S,'[6]白单流水  导入新模板'!$C:$C,$A$2,'[6]白单流水  导入新模板'!$AF:$AF,$C$359,'[6]白单流水  导入新模板'!$AA:$AA,AO$3,'[6]白单流水  导入新模板'!$K:$K,$C376)</f>
        <v>0</v>
      </c>
      <c r="AP376" s="48">
        <f>SUMIFS('[6]白单流水  导入新模板'!$S:$S,'[6]白单流水  导入新模板'!$C:$C,$A$2,'[6]白单流水  导入新模板'!$AF:$AF,$C$359,'[6]白单流水  导入新模板'!$AA:$AA,AP$3,'[6]白单流水  导入新模板'!$K:$K,$C376)</f>
        <v>0</v>
      </c>
      <c r="AQ376" s="48">
        <f>SUMIFS('[6]白单流水  导入新模板'!$S:$S,'[6]白单流水  导入新模板'!$C:$C,$A$2,'[6]白单流水  导入新模板'!$AF:$AF,$C$359,'[6]白单流水  导入新模板'!$AA:$AA,AQ$3,'[6]白单流水  导入新模板'!$K:$K,$C376)</f>
        <v>0</v>
      </c>
      <c r="AR376" s="48">
        <f>SUMIFS('[6]白单流水  导入新模板'!$S:$S,'[6]白单流水  导入新模板'!$C:$C,$A$2,'[6]白单流水  导入新模板'!$AF:$AF,$C$359,'[6]白单流水  导入新模板'!$AA:$AA,AR$3,'[6]白单流水  导入新模板'!$K:$K,$C376)</f>
        <v>0</v>
      </c>
      <c r="AS376" s="48">
        <f>SUMIFS('[6]白单流水  导入新模板'!$S:$S,'[6]白单流水  导入新模板'!$C:$C,$A$2,'[6]白单流水  导入新模板'!$AF:$AF,$C$359,'[6]白单流水  导入新模板'!$AA:$AA,AS$3,'[6]白单流水  导入新模板'!$K:$K,$C376)</f>
        <v>0</v>
      </c>
      <c r="AT376" s="56"/>
    </row>
    <row r="377" ht="15.6" spans="1:47">
      <c r="A377" s="70"/>
      <c r="B377" s="62"/>
      <c r="C377" s="65" t="s">
        <v>75</v>
      </c>
      <c r="D377" s="66"/>
      <c r="E377" s="66"/>
      <c r="F377" s="67"/>
      <c r="G377" s="68"/>
      <c r="H377" s="68"/>
      <c r="I377" s="51">
        <f t="array" ref="I377">SUMPRODUCT(('[6]白单流水  导入新模板'!$C:$C=$A$2)*('[6]白单流水  导入新模板'!$AF:$AF=LEFT(LEFT($C$359,4),5))*('[6]白单流水  导入新模板'!$K:$K="代收")*(ISNUMBER(FIND(LEFT($C377,4),'[6]白单流水  导入新模板'!$M:$M,1))),'[6]白单流水  导入新模板'!$S:$S)</f>
        <v>0</v>
      </c>
      <c r="J377" s="68"/>
      <c r="K377" s="66"/>
      <c r="L377" s="48">
        <f>SUMIFS('[6]白单流水  导入新模板'!$S:$S,'[6]白单流水  导入新模板'!$C:$C,$A$2,'[6]白单流水  导入新模板'!$AF:$AF,$C$359,'[6]白单流水  导入新模板'!$AB:$AB,LEFT(LEFT(L$3,4),4),'[6]白单流水  导入新模板'!$K:$K,$C377)</f>
        <v>0</v>
      </c>
      <c r="M377" s="48">
        <f>SUMIFS('[6]白单流水  导入新模板'!$S:$S,'[6]白单流水  导入新模板'!$C:$C,$A$2,'[6]白单流水  导入新模板'!$AF:$AF,$C$359,'[6]白单流水  导入新模板'!$AB:$AB,LEFT(LEFT(M$3,4),4),'[6]白单流水  导入新模板'!$K:$K,$C377)</f>
        <v>0</v>
      </c>
      <c r="N377" s="48">
        <f>SUMIFS('[6]白单流水  导入新模板'!$S:$S,'[6]白单流水  导入新模板'!$C:$C,$A$2,'[6]白单流水  导入新模板'!$AF:$AF,$C$359,'[6]白单流水  导入新模板'!$AB:$AB,LEFT(LEFT(N$3,4),4),'[6]白单流水  导入新模板'!$K:$K,$C377)</f>
        <v>0</v>
      </c>
      <c r="O377" s="48">
        <f>SUMIFS('[6]白单流水  导入新模板'!$S:$S,'[6]白单流水  导入新模板'!$C:$C,$A$2,'[6]白单流水  导入新模板'!$AF:$AF,$C$359,'[6]白单流水  导入新模板'!$AB:$AB,LEFT(LEFT(O$3,4),4),'[6]白单流水  导入新模板'!$K:$K,$C377)</f>
        <v>0</v>
      </c>
      <c r="P377" s="48">
        <f>SUMIFS('[6]白单流水  导入新模板'!$S:$S,'[6]白单流水  导入新模板'!$C:$C,$A$2,'[6]白单流水  导入新模板'!$AF:$AF,$C$359,'[6]白单流水  导入新模板'!$AB:$AB,LEFT(LEFT(P$3,4),4),'[6]白单流水  导入新模板'!$K:$K,$C377)</f>
        <v>0</v>
      </c>
      <c r="Q377" s="48">
        <f>SUMIFS('[6]白单流水  导入新模板'!$S:$S,'[6]白单流水  导入新模板'!$C:$C,$A$2,'[6]白单流水  导入新模板'!$AF:$AF,$C$359,'[6]白单流水  导入新模板'!$AB:$AB,LEFT(LEFT(Q$3,4),4),'[6]白单流水  导入新模板'!$K:$K,$C377)</f>
        <v>0</v>
      </c>
      <c r="R377" s="48">
        <f>SUMIFS('[6]白单流水  导入新模板'!$S:$S,'[6]白单流水  导入新模板'!$C:$C,$A$2,'[6]白单流水  导入新模板'!$AF:$AF,$C$359,'[6]白单流水  导入新模板'!$AB:$AB,LEFT(LEFT(R$3,4),4),'[6]白单流水  导入新模板'!$K:$K,$C377)</f>
        <v>0</v>
      </c>
      <c r="S377" s="48">
        <f>SUMIFS('[6]白单流水  导入新模板'!$S:$S,'[6]白单流水  导入新模板'!$C:$C,$A$2,'[6]白单流水  导入新模板'!$AF:$AF,$C$359,'[6]白单流水  导入新模板'!$AB:$AB,LEFT(LEFT(S$3,4),4),'[6]白单流水  导入新模板'!$K:$K,$C377)</f>
        <v>0</v>
      </c>
      <c r="T377" s="48">
        <f>SUMIFS('[6]白单流水  导入新模板'!$S:$S,'[6]白单流水  导入新模板'!$C:$C,$A$2,'[6]白单流水  导入新模板'!$AF:$AF,$C$359,'[6]白单流水  导入新模板'!$AB:$AB,LEFT(LEFT(T$3,4),4),'[6]白单流水  导入新模板'!$K:$K,$C377)</f>
        <v>0</v>
      </c>
      <c r="U377" s="48">
        <f>SUMIFS('[6]白单流水  导入新模板'!$S:$S,'[6]白单流水  导入新模板'!$C:$C,$A$2,'[6]白单流水  导入新模板'!$AF:$AF,$C$359,'[6]白单流水  导入新模板'!$AB:$AB,LEFT(LEFT(U$3,4),4),'[6]白单流水  导入新模板'!$K:$K,$C377)</f>
        <v>0</v>
      </c>
      <c r="V377" s="48">
        <f>SUMIFS('[6]白单流水  导入新模板'!$S:$S,'[6]白单流水  导入新模板'!$C:$C,$A$2,'[6]白单流水  导入新模板'!$AF:$AF,$C$359,'[6]白单流水  导入新模板'!$AB:$AB,LEFT(LEFT(V$3,4),4),'[6]白单流水  导入新模板'!$K:$K,$C377)</f>
        <v>0</v>
      </c>
      <c r="W377" s="48">
        <f>SUMIFS('[6]白单流水  导入新模板'!$S:$S,'[6]白单流水  导入新模板'!$C:$C,$A$2,'[6]白单流水  导入新模板'!$AF:$AF,$C$359,'[6]白单流水  导入新模板'!$AB:$AB,LEFT(LEFT(W$3,4),4),'[6]白单流水  导入新模板'!$K:$K,$C377)</f>
        <v>0</v>
      </c>
      <c r="X377" s="48">
        <f>SUMIFS('[6]白单流水  导入新模板'!$S:$S,'[6]白单流水  导入新模板'!$C:$C,$A$2,'[6]白单流水  导入新模板'!$AF:$AF,$C$359,'[6]白单流水  导入新模板'!$AB:$AB,LEFT(LEFT(X$3,4),4),'[6]白单流水  导入新模板'!$K:$K,$C377)</f>
        <v>0</v>
      </c>
      <c r="Y377" s="48">
        <f>SUMIFS('[6]白单流水  导入新模板'!$S:$S,'[6]白单流水  导入新模板'!$C:$C,$A$2,'[6]白单流水  导入新模板'!$AF:$AF,$C$359,'[6]白单流水  导入新模板'!$AB:$AB,LEFT(LEFT(Y$3,4),4),'[6]白单流水  导入新模板'!$K:$K,$C377)</f>
        <v>0</v>
      </c>
      <c r="Z377" s="48">
        <f>SUMIFS('[6]白单流水  导入新模板'!$S:$S,'[6]白单流水  导入新模板'!$C:$C,$A$2,'[6]白单流水  导入新模板'!$AF:$AF,$C$359,'[6]白单流水  导入新模板'!$AB:$AB,LEFT(LEFT(Z$3,4),4),'[6]白单流水  导入新模板'!$K:$K,$C377)</f>
        <v>0</v>
      </c>
      <c r="AA377" s="48">
        <f>SUMIFS('[6]白单流水  导入新模板'!$S:$S,'[6]白单流水  导入新模板'!$C:$C,$A$2,'[6]白单流水  导入新模板'!$AF:$AF,$C$359,'[6]白单流水  导入新模板'!$AB:$AB,LEFT(LEFT(AA$3,4),4),'[6]白单流水  导入新模板'!$K:$K,$C377)</f>
        <v>0</v>
      </c>
      <c r="AB377" s="48">
        <f>SUMIFS('[6]白单流水  导入新模板'!$S:$S,'[6]白单流水  导入新模板'!$C:$C,$A$2,'[6]白单流水  导入新模板'!$AF:$AF,$C$359,'[6]白单流水  导入新模板'!$AB:$AB,LEFT(LEFT(AB$3,4),4),'[6]白单流水  导入新模板'!$K:$K,$C377)</f>
        <v>0</v>
      </c>
      <c r="AC377" s="48">
        <f>SUMIFS('[6]白单流水  导入新模板'!$S:$S,'[6]白单流水  导入新模板'!$C:$C,$A$2,'[6]白单流水  导入新模板'!$AF:$AF,$C$359,'[6]白单流水  导入新模板'!$AB:$AB,LEFT(LEFT(AC$3,4),4),'[6]白单流水  导入新模板'!$K:$K,$C377)</f>
        <v>224243.06</v>
      </c>
      <c r="AD377" s="74"/>
      <c r="AE377" s="53">
        <f>SUM(AH377:AS377)</f>
        <v>33031.6</v>
      </c>
      <c r="AF377" s="54"/>
      <c r="AG377" s="55">
        <f>AD377-AE377-AF377</f>
        <v>-33031.6</v>
      </c>
      <c r="AH377" s="48">
        <f>SUMIFS('[6]白单流水  导入新模板'!$S:$S,'[6]白单流水  导入新模板'!$C:$C,$A$2,'[6]白单流水  导入新模板'!$AF:$AF,$C$359,'[6]白单流水  导入新模板'!$AA:$AA,AH$3,'[6]白单流水  导入新模板'!$K:$K,$C377)</f>
        <v>18071.76</v>
      </c>
      <c r="AI377" s="48">
        <f>SUMIFS('[6]白单流水  导入新模板'!$S:$S,'[6]白单流水  导入新模板'!$C:$C,$A$2,'[6]白单流水  导入新模板'!$AF:$AF,$C$359,'[6]白单流水  导入新模板'!$AA:$AA,AI$3,'[6]白单流水  导入新模板'!$K:$K,$C377)</f>
        <v>4887.94</v>
      </c>
      <c r="AJ377" s="48">
        <f>SUMIFS('[6]白单流水  导入新模板'!$S:$S,'[6]白单流水  导入新模板'!$C:$C,$A$2,'[6]白单流水  导入新模板'!$AF:$AF,$C$359,'[6]白单流水  导入新模板'!$AA:$AA,AJ$3,'[6]白单流水  导入新模板'!$K:$K,$C377)</f>
        <v>4505.28</v>
      </c>
      <c r="AK377" s="48">
        <f>SUMIFS('[6]白单流水  导入新模板'!$S:$S,'[6]白单流水  导入新模板'!$C:$C,$A$2,'[6]白单流水  导入新模板'!$AF:$AF,$C$359,'[6]白单流水  导入新模板'!$AA:$AA,AK$3,'[6]白单流水  导入新模板'!$K:$K,$C377)</f>
        <v>0</v>
      </c>
      <c r="AL377" s="48">
        <f>SUMIFS('[6]白单流水  导入新模板'!$S:$S,'[6]白单流水  导入新模板'!$C:$C,$A$2,'[6]白单流水  导入新模板'!$AF:$AF,$C$359,'[6]白单流水  导入新模板'!$AA:$AA,AL$3,'[6]白单流水  导入新模板'!$K:$K,$C377)</f>
        <v>5566.62</v>
      </c>
      <c r="AM377" s="48">
        <f>SUMIFS('[6]白单流水  导入新模板'!$S:$S,'[6]白单流水  导入新模板'!$C:$C,$A$2,'[6]白单流水  导入新模板'!$AF:$AF,$C$359,'[6]白单流水  导入新模板'!$AA:$AA,AM$3,'[6]白单流水  导入新模板'!$K:$K,$C377)</f>
        <v>0</v>
      </c>
      <c r="AN377" s="48">
        <f>SUMIFS('[6]白单流水  导入新模板'!$S:$S,'[6]白单流水  导入新模板'!$C:$C,$A$2,'[6]白单流水  导入新模板'!$AF:$AF,$C$359,'[6]白单流水  导入新模板'!$AA:$AA,AN$3,'[6]白单流水  导入新模板'!$K:$K,$C377)</f>
        <v>0</v>
      </c>
      <c r="AO377" s="48">
        <f>SUMIFS('[6]白单流水  导入新模板'!$S:$S,'[6]白单流水  导入新模板'!$C:$C,$A$2,'[6]白单流水  导入新模板'!$AF:$AF,$C$359,'[6]白单流水  导入新模板'!$AA:$AA,AO$3,'[6]白单流水  导入新模板'!$K:$K,$C377)</f>
        <v>0</v>
      </c>
      <c r="AP377" s="48">
        <f>SUMIFS('[6]白单流水  导入新模板'!$S:$S,'[6]白单流水  导入新模板'!$C:$C,$A$2,'[6]白单流水  导入新模板'!$AF:$AF,$C$359,'[6]白单流水  导入新模板'!$AA:$AA,AP$3,'[6]白单流水  导入新模板'!$K:$K,$C377)</f>
        <v>0</v>
      </c>
      <c r="AQ377" s="48">
        <f>SUMIFS('[6]白单流水  导入新模板'!$S:$S,'[6]白单流水  导入新模板'!$C:$C,$A$2,'[6]白单流水  导入新模板'!$AF:$AF,$C$359,'[6]白单流水  导入新模板'!$AA:$AA,AQ$3,'[6]白单流水  导入新模板'!$K:$K,$C377)</f>
        <v>0</v>
      </c>
      <c r="AR377" s="48">
        <f>SUMIFS('[6]白单流水  导入新模板'!$S:$S,'[6]白单流水  导入新模板'!$C:$C,$A$2,'[6]白单流水  导入新模板'!$AF:$AF,$C$359,'[6]白单流水  导入新模板'!$AA:$AA,AR$3,'[6]白单流水  导入新模板'!$K:$K,$C377)</f>
        <v>0</v>
      </c>
      <c r="AS377" s="48">
        <f>SUMIFS('[6]白单流水  导入新模板'!$S:$S,'[6]白单流水  导入新模板'!$C:$C,$A$2,'[6]白单流水  导入新模板'!$AF:$AF,$C$359,'[6]白单流水  导入新模板'!$AA:$AA,AS$3,'[6]白单流水  导入新模板'!$K:$K,$C377)</f>
        <v>0</v>
      </c>
      <c r="AT377" s="69"/>
    </row>
    <row r="378" ht="15.6" spans="1:47">
      <c r="A378" s="70"/>
      <c r="B378" s="62"/>
      <c r="C378" s="65" t="s">
        <v>29</v>
      </c>
      <c r="D378" s="66"/>
      <c r="E378" s="66"/>
      <c r="F378" s="67"/>
      <c r="G378" s="68"/>
      <c r="H378" s="68"/>
      <c r="I378" s="51">
        <f t="array" ref="I378">SUMPRODUCT(('[6]白单流水  导入新模板'!$C:$C=$A$2)*('[6]白单流水  导入新模板'!$AF:$AF=LEFT(LEFT($C$359,4),5))*('[6]白单流水  导入新模板'!$K:$K="代收")*(ISNUMBER(FIND(LEFT($C378,4),'[6]白单流水  导入新模板'!$M:$M,1))),'[6]白单流水  导入新模板'!$S:$S)</f>
        <v>0</v>
      </c>
      <c r="J378" s="68"/>
      <c r="K378" s="66"/>
      <c r="L378" s="48">
        <f>SUMIFS('[6]白单流水  导入新模板'!$S:$S,'[6]白单流水  导入新模板'!$C:$C,$A$2,'[6]白单流水  导入新模板'!$AF:$AF,$C$359,'[6]白单流水  导入新模板'!$AB:$AB,LEFT(LEFT(L$3,4),4),'[6]白单流水  导入新模板'!$K:$K,$C378)</f>
        <v>0</v>
      </c>
      <c r="M378" s="48">
        <f>SUMIFS('[6]白单流水  导入新模板'!$S:$S,'[6]白单流水  导入新模板'!$C:$C,$A$2,'[6]白单流水  导入新模板'!$AF:$AF,$C$359,'[6]白单流水  导入新模板'!$AB:$AB,LEFT(LEFT(M$3,4),4),'[6]白单流水  导入新模板'!$K:$K,$C378)</f>
        <v>0</v>
      </c>
      <c r="N378" s="48">
        <f>SUMIFS('[6]白单流水  导入新模板'!$S:$S,'[6]白单流水  导入新模板'!$C:$C,$A$2,'[6]白单流水  导入新模板'!$AF:$AF,$C$359,'[6]白单流水  导入新模板'!$AB:$AB,LEFT(LEFT(N$3,4),4),'[6]白单流水  导入新模板'!$K:$K,$C378)</f>
        <v>0</v>
      </c>
      <c r="O378" s="48">
        <f>SUMIFS('[6]白单流水  导入新模板'!$S:$S,'[6]白单流水  导入新模板'!$C:$C,$A$2,'[6]白单流水  导入新模板'!$AF:$AF,$C$359,'[6]白单流水  导入新模板'!$AB:$AB,LEFT(LEFT(O$3,4),4),'[6]白单流水  导入新模板'!$K:$K,$C378)</f>
        <v>0</v>
      </c>
      <c r="P378" s="48">
        <f>SUMIFS('[6]白单流水  导入新模板'!$S:$S,'[6]白单流水  导入新模板'!$C:$C,$A$2,'[6]白单流水  导入新模板'!$AF:$AF,$C$359,'[6]白单流水  导入新模板'!$AB:$AB,LEFT(LEFT(P$3,4),4),'[6]白单流水  导入新模板'!$K:$K,$C378)</f>
        <v>0</v>
      </c>
      <c r="Q378" s="48">
        <f>SUMIFS('[6]白单流水  导入新模板'!$S:$S,'[6]白单流水  导入新模板'!$C:$C,$A$2,'[6]白单流水  导入新模板'!$AF:$AF,$C$359,'[6]白单流水  导入新模板'!$AB:$AB,LEFT(LEFT(Q$3,4),4),'[6]白单流水  导入新模板'!$K:$K,$C378)</f>
        <v>0</v>
      </c>
      <c r="R378" s="48">
        <f>SUMIFS('[6]白单流水  导入新模板'!$S:$S,'[6]白单流水  导入新模板'!$C:$C,$A$2,'[6]白单流水  导入新模板'!$AF:$AF,$C$359,'[6]白单流水  导入新模板'!$AB:$AB,LEFT(LEFT(R$3,4),4),'[6]白单流水  导入新模板'!$K:$K,$C378)</f>
        <v>0</v>
      </c>
      <c r="S378" s="48">
        <f>SUMIFS('[6]白单流水  导入新模板'!$S:$S,'[6]白单流水  导入新模板'!$C:$C,$A$2,'[6]白单流水  导入新模板'!$AF:$AF,$C$359,'[6]白单流水  导入新模板'!$AB:$AB,LEFT(LEFT(S$3,4),4),'[6]白单流水  导入新模板'!$K:$K,$C378)</f>
        <v>0</v>
      </c>
      <c r="T378" s="48">
        <f>SUMIFS('[6]白单流水  导入新模板'!$S:$S,'[6]白单流水  导入新模板'!$C:$C,$A$2,'[6]白单流水  导入新模板'!$AF:$AF,$C$359,'[6]白单流水  导入新模板'!$AB:$AB,LEFT(LEFT(T$3,4),4),'[6]白单流水  导入新模板'!$K:$K,$C378)</f>
        <v>0</v>
      </c>
      <c r="U378" s="48">
        <f>SUMIFS('[6]白单流水  导入新模板'!$S:$S,'[6]白单流水  导入新模板'!$C:$C,$A$2,'[6]白单流水  导入新模板'!$AF:$AF,$C$359,'[6]白单流水  导入新模板'!$AB:$AB,LEFT(LEFT(U$3,4),4),'[6]白单流水  导入新模板'!$K:$K,$C378)</f>
        <v>0</v>
      </c>
      <c r="V378" s="48">
        <f>SUMIFS('[6]白单流水  导入新模板'!$S:$S,'[6]白单流水  导入新模板'!$C:$C,$A$2,'[6]白单流水  导入新模板'!$AF:$AF,$C$359,'[6]白单流水  导入新模板'!$AB:$AB,LEFT(LEFT(V$3,4),4),'[6]白单流水  导入新模板'!$K:$K,$C378)</f>
        <v>0</v>
      </c>
      <c r="W378" s="48">
        <f>SUMIFS('[6]白单流水  导入新模板'!$S:$S,'[6]白单流水  导入新模板'!$C:$C,$A$2,'[6]白单流水  导入新模板'!$AF:$AF,$C$359,'[6]白单流水  导入新模板'!$AB:$AB,LEFT(LEFT(W$3,4),4),'[6]白单流水  导入新模板'!$K:$K,$C378)</f>
        <v>0</v>
      </c>
      <c r="X378" s="48">
        <f>SUMIFS('[6]白单流水  导入新模板'!$S:$S,'[6]白单流水  导入新模板'!$C:$C,$A$2,'[6]白单流水  导入新模板'!$AF:$AF,$C$359,'[6]白单流水  导入新模板'!$AB:$AB,LEFT(LEFT(X$3,4),4),'[6]白单流水  导入新模板'!$K:$K,$C378)</f>
        <v>0</v>
      </c>
      <c r="Y378" s="48">
        <f>SUMIFS('[6]白单流水  导入新模板'!$S:$S,'[6]白单流水  导入新模板'!$C:$C,$A$2,'[6]白单流水  导入新模板'!$AF:$AF,$C$359,'[6]白单流水  导入新模板'!$AB:$AB,LEFT(LEFT(Y$3,4),4),'[6]白单流水  导入新模板'!$K:$K,$C378)</f>
        <v>0</v>
      </c>
      <c r="Z378" s="48">
        <f>SUMIFS('[6]白单流水  导入新模板'!$S:$S,'[6]白单流水  导入新模板'!$C:$C,$A$2,'[6]白单流水  导入新模板'!$AF:$AF,$C$359,'[6]白单流水  导入新模板'!$AB:$AB,LEFT(LEFT(Z$3,4),4),'[6]白单流水  导入新模板'!$K:$K,$C378)</f>
        <v>0</v>
      </c>
      <c r="AA378" s="48">
        <f>SUMIFS('[6]白单流水  导入新模板'!$S:$S,'[6]白单流水  导入新模板'!$C:$C,$A$2,'[6]白单流水  导入新模板'!$AF:$AF,$C$359,'[6]白单流水  导入新模板'!$AB:$AB,LEFT(LEFT(AA$3,4),4),'[6]白单流水  导入新模板'!$K:$K,$C378)</f>
        <v>0</v>
      </c>
      <c r="AB378" s="48">
        <f>SUMIFS('[6]白单流水  导入新模板'!$S:$S,'[6]白单流水  导入新模板'!$C:$C,$A$2,'[6]白单流水  导入新模板'!$AF:$AF,$C$359,'[6]白单流水  导入新模板'!$AB:$AB,LEFT(LEFT(AB$3,4),4),'[6]白单流水  导入新模板'!$K:$K,$C378)</f>
        <v>0</v>
      </c>
      <c r="AC378" s="48">
        <f>SUMIFS('[6]白单流水  导入新模板'!$S:$S,'[6]白单流水  导入新模板'!$C:$C,$A$2,'[6]白单流水  导入新模板'!$AF:$AF,$C$359,'[6]白单流水  导入新模板'!$AB:$AB,LEFT(LEFT(AC$3,4),4),'[6]白单流水  导入新模板'!$K:$K,$C378)</f>
        <v>0</v>
      </c>
      <c r="AD378" s="74"/>
      <c r="AE378" s="53">
        <f>SUM(AH378:AS378)</f>
        <v>173904.32</v>
      </c>
      <c r="AF378" s="54"/>
      <c r="AG378" s="55">
        <f>AD378-AE378-AF378</f>
        <v>-173904.32</v>
      </c>
      <c r="AH378" s="48">
        <f>SUMIFS('[6]白单流水  导入新模板'!$S:$S,'[6]白单流水  导入新模板'!$C:$C,$A$2,'[6]白单流水  导入新模板'!$AF:$AF,$C$359,'[6]白单流水  导入新模板'!$AA:$AA,AH$3,'[6]白单流水  导入新模板'!$K:$K,$C378)</f>
        <v>0</v>
      </c>
      <c r="AI378" s="48">
        <f>SUMIFS('[6]白单流水  导入新模板'!$S:$S,'[6]白单流水  导入新模板'!$C:$C,$A$2,'[6]白单流水  导入新模板'!$AF:$AF,$C$359,'[6]白单流水  导入新模板'!$AA:$AA,AI$3,'[6]白单流水  导入新模板'!$K:$K,$C378)</f>
        <v>6048.14</v>
      </c>
      <c r="AJ378" s="48">
        <f>SUMIFS('[6]白单流水  导入新模板'!$S:$S,'[6]白单流水  导入新模板'!$C:$C,$A$2,'[6]白单流水  导入新模板'!$AF:$AF,$C$359,'[6]白单流水  导入新模板'!$AA:$AA,AJ$3,'[6]白单流水  导入新模板'!$K:$K,$C378)</f>
        <v>20907.96</v>
      </c>
      <c r="AK378" s="48">
        <f>SUMIFS('[6]白单流水  导入新模板'!$S:$S,'[6]白单流水  导入新模板'!$C:$C,$A$2,'[6]白单流水  导入新模板'!$AF:$AF,$C$359,'[6]白单流水  导入新模板'!$AA:$AA,AK$3,'[6]白单流水  导入新模板'!$K:$K,$C378)</f>
        <v>14205.72</v>
      </c>
      <c r="AL378" s="48">
        <f>SUMIFS('[6]白单流水  导入新模板'!$S:$S,'[6]白单流水  导入新模板'!$C:$C,$A$2,'[6]白单流水  导入新模板'!$AF:$AF,$C$359,'[6]白单流水  导入新模板'!$AA:$AA,AL$3,'[6]白单流水  导入新模板'!$K:$K,$C378)</f>
        <v>20089.12</v>
      </c>
      <c r="AM378" s="48">
        <f>SUMIFS('[6]白单流水  导入新模板'!$S:$S,'[6]白单流水  导入新模板'!$C:$C,$A$2,'[6]白单流水  导入新模板'!$AF:$AF,$C$359,'[6]白单流水  导入新模板'!$AA:$AA,AM$3,'[6]白单流水  导入新模板'!$K:$K,$C378)</f>
        <v>19310.1</v>
      </c>
      <c r="AN378" s="48">
        <f>SUMIFS('[6]白单流水  导入新模板'!$S:$S,'[6]白单流水  导入新模板'!$C:$C,$A$2,'[6]白单流水  导入新模板'!$AF:$AF,$C$359,'[6]白单流水  导入新模板'!$AA:$AA,AN$3,'[6]白单流水  导入新模板'!$K:$K,$C378)</f>
        <v>12563.04</v>
      </c>
      <c r="AO378" s="48">
        <f>SUMIFS('[6]白单流水  导入新模板'!$S:$S,'[6]白单流水  导入新模板'!$C:$C,$A$2,'[6]白单流水  导入新模板'!$AF:$AF,$C$359,'[6]白单流水  导入新模板'!$AA:$AA,AO$3,'[6]白单流水  导入新模板'!$K:$K,$C378)</f>
        <v>20495.36</v>
      </c>
      <c r="AP378" s="48">
        <f>SUMIFS('[6]白单流水  导入新模板'!$S:$S,'[6]白单流水  导入新模板'!$C:$C,$A$2,'[6]白单流水  导入新模板'!$AF:$AF,$C$359,'[6]白单流水  导入新模板'!$AA:$AA,AP$3,'[6]白单流水  导入新模板'!$K:$K,$C378)</f>
        <v>21263.74</v>
      </c>
      <c r="AQ378" s="48">
        <f>SUMIFS('[6]白单流水  导入新模板'!$S:$S,'[6]白单流水  导入新模板'!$C:$C,$A$2,'[6]白单流水  导入新模板'!$AF:$AF,$C$359,'[6]白单流水  导入新模板'!$AA:$AA,AQ$3,'[6]白单流水  导入新模板'!$K:$K,$C378)</f>
        <v>19574.78</v>
      </c>
      <c r="AR378" s="48">
        <f>SUMIFS('[6]白单流水  导入新模板'!$S:$S,'[6]白单流水  导入新模板'!$C:$C,$A$2,'[6]白单流水  导入新模板'!$AF:$AF,$C$359,'[6]白单流水  导入新模板'!$AA:$AA,AR$3,'[6]白单流水  导入新模板'!$K:$K,$C378)</f>
        <v>19316.4</v>
      </c>
      <c r="AS378" s="48">
        <f>SUMIFS('[6]白单流水  导入新模板'!$S:$S,'[6]白单流水  导入新模板'!$C:$C,$A$2,'[6]白单流水  导入新模板'!$AF:$AF,$C$359,'[6]白单流水  导入新模板'!$AA:$AA,AS$3,'[6]白单流水  导入新模板'!$K:$K,$C378)</f>
        <v>129.96</v>
      </c>
      <c r="AT378" s="69"/>
    </row>
    <row r="379" ht="15.6" spans="1:47">
      <c r="A379" s="70"/>
      <c r="B379" s="62"/>
      <c r="C379" s="65" t="s">
        <v>76</v>
      </c>
      <c r="D379" s="66"/>
      <c r="E379" s="66"/>
      <c r="F379" s="67"/>
      <c r="G379" s="68"/>
      <c r="H379" s="68"/>
      <c r="I379" s="51">
        <f t="array" ref="I379">SUMPRODUCT(('[6]白单流水  导入新模板'!$C:$C=$A$2)*('[6]白单流水  导入新模板'!$AF:$AF=LEFT(LEFT($C$359,4),5))*('[6]白单流水  导入新模板'!$K:$K="代收")*(ISNUMBER(FIND(LEFT($C379,4),'[6]白单流水  导入新模板'!$M:$M,1))),'[6]白单流水  导入新模板'!$S:$S)</f>
        <v>0</v>
      </c>
      <c r="J379" s="68"/>
      <c r="K379" s="66"/>
      <c r="L379" s="48">
        <f>SUMIFS('[6]白单流水  导入新模板'!$S:$S,'[6]白单流水  导入新模板'!$C:$C,$A$2,'[6]白单流水  导入新模板'!$AF:$AF,$C$359,'[6]白单流水  导入新模板'!$AB:$AB,LEFT(LEFT(L$3,4),4),'[6]白单流水  导入新模板'!$K:$K,$C379)</f>
        <v>0</v>
      </c>
      <c r="M379" s="48">
        <f>SUMIFS('[6]白单流水  导入新模板'!$S:$S,'[6]白单流水  导入新模板'!$C:$C,$A$2,'[6]白单流水  导入新模板'!$AF:$AF,$C$359,'[6]白单流水  导入新模板'!$AB:$AB,LEFT(LEFT(M$3,4),4),'[6]白单流水  导入新模板'!$K:$K,$C379)</f>
        <v>0</v>
      </c>
      <c r="N379" s="48">
        <f>SUMIFS('[6]白单流水  导入新模板'!$S:$S,'[6]白单流水  导入新模板'!$C:$C,$A$2,'[6]白单流水  导入新模板'!$AF:$AF,$C$359,'[6]白单流水  导入新模板'!$AB:$AB,LEFT(LEFT(N$3,4),4),'[6]白单流水  导入新模板'!$K:$K,$C379)</f>
        <v>0</v>
      </c>
      <c r="O379" s="48">
        <f>SUMIFS('[6]白单流水  导入新模板'!$S:$S,'[6]白单流水  导入新模板'!$C:$C,$A$2,'[6]白单流水  导入新模板'!$AF:$AF,$C$359,'[6]白单流水  导入新模板'!$AB:$AB,LEFT(LEFT(O$3,4),4),'[6]白单流水  导入新模板'!$K:$K,$C379)</f>
        <v>0</v>
      </c>
      <c r="P379" s="48">
        <f>SUMIFS('[6]白单流水  导入新模板'!$S:$S,'[6]白单流水  导入新模板'!$C:$C,$A$2,'[6]白单流水  导入新模板'!$AF:$AF,$C$359,'[6]白单流水  导入新模板'!$AB:$AB,LEFT(LEFT(P$3,4),4),'[6]白单流水  导入新模板'!$K:$K,$C379)</f>
        <v>0</v>
      </c>
      <c r="Q379" s="48">
        <f>SUMIFS('[6]白单流水  导入新模板'!$S:$S,'[6]白单流水  导入新模板'!$C:$C,$A$2,'[6]白单流水  导入新模板'!$AF:$AF,$C$359,'[6]白单流水  导入新模板'!$AB:$AB,LEFT(LEFT(Q$3,4),4),'[6]白单流水  导入新模板'!$K:$K,$C379)</f>
        <v>0</v>
      </c>
      <c r="R379" s="48">
        <f>SUMIFS('[6]白单流水  导入新模板'!$S:$S,'[6]白单流水  导入新模板'!$C:$C,$A$2,'[6]白单流水  导入新模板'!$AF:$AF,$C$359,'[6]白单流水  导入新模板'!$AB:$AB,LEFT(LEFT(R$3,4),4),'[6]白单流水  导入新模板'!$K:$K,$C379)</f>
        <v>0</v>
      </c>
      <c r="S379" s="48">
        <f>SUMIFS('[6]白单流水  导入新模板'!$S:$S,'[6]白单流水  导入新模板'!$C:$C,$A$2,'[6]白单流水  导入新模板'!$AF:$AF,$C$359,'[6]白单流水  导入新模板'!$AB:$AB,LEFT(LEFT(S$3,4),4),'[6]白单流水  导入新模板'!$K:$K,$C379)</f>
        <v>0</v>
      </c>
      <c r="T379" s="48">
        <f>SUMIFS('[6]白单流水  导入新模板'!$S:$S,'[6]白单流水  导入新模板'!$C:$C,$A$2,'[6]白单流水  导入新模板'!$AF:$AF,$C$359,'[6]白单流水  导入新模板'!$AB:$AB,LEFT(LEFT(T$3,4),4),'[6]白单流水  导入新模板'!$K:$K,$C379)</f>
        <v>0</v>
      </c>
      <c r="U379" s="48">
        <f>SUMIFS('[6]白单流水  导入新模板'!$S:$S,'[6]白单流水  导入新模板'!$C:$C,$A$2,'[6]白单流水  导入新模板'!$AF:$AF,$C$359,'[6]白单流水  导入新模板'!$AB:$AB,LEFT(LEFT(U$3,4),4),'[6]白单流水  导入新模板'!$K:$K,$C379)</f>
        <v>0</v>
      </c>
      <c r="V379" s="48">
        <f>SUMIFS('[6]白单流水  导入新模板'!$S:$S,'[6]白单流水  导入新模板'!$C:$C,$A$2,'[6]白单流水  导入新模板'!$AF:$AF,$C$359,'[6]白单流水  导入新模板'!$AB:$AB,LEFT(LEFT(V$3,4),4),'[6]白单流水  导入新模板'!$K:$K,$C379)</f>
        <v>0</v>
      </c>
      <c r="W379" s="48">
        <f>SUMIFS('[6]白单流水  导入新模板'!$S:$S,'[6]白单流水  导入新模板'!$C:$C,$A$2,'[6]白单流水  导入新模板'!$AF:$AF,$C$359,'[6]白单流水  导入新模板'!$AB:$AB,LEFT(LEFT(W$3,4),4),'[6]白单流水  导入新模板'!$K:$K,$C379)</f>
        <v>0</v>
      </c>
      <c r="X379" s="48">
        <f>SUMIFS('[6]白单流水  导入新模板'!$S:$S,'[6]白单流水  导入新模板'!$C:$C,$A$2,'[6]白单流水  导入新模板'!$AF:$AF,$C$359,'[6]白单流水  导入新模板'!$AB:$AB,LEFT(LEFT(X$3,4),4),'[6]白单流水  导入新模板'!$K:$K,$C379)</f>
        <v>0</v>
      </c>
      <c r="Y379" s="48">
        <f>SUMIFS('[6]白单流水  导入新模板'!$S:$S,'[6]白单流水  导入新模板'!$C:$C,$A$2,'[6]白单流水  导入新模板'!$AF:$AF,$C$359,'[6]白单流水  导入新模板'!$AB:$AB,LEFT(LEFT(Y$3,4),4),'[6]白单流水  导入新模板'!$K:$K,$C379)</f>
        <v>0</v>
      </c>
      <c r="Z379" s="48">
        <f>SUMIFS('[6]白单流水  导入新模板'!$S:$S,'[6]白单流水  导入新模板'!$C:$C,$A$2,'[6]白单流水  导入新模板'!$AF:$AF,$C$359,'[6]白单流水  导入新模板'!$AB:$AB,LEFT(LEFT(Z$3,4),4),'[6]白单流水  导入新模板'!$K:$K,$C379)</f>
        <v>0</v>
      </c>
      <c r="AA379" s="48">
        <f>SUMIFS('[6]白单流水  导入新模板'!$S:$S,'[6]白单流水  导入新模板'!$C:$C,$A$2,'[6]白单流水  导入新模板'!$AF:$AF,$C$359,'[6]白单流水  导入新模板'!$AB:$AB,LEFT(LEFT(AA$3,4),4),'[6]白单流水  导入新模板'!$K:$K,$C379)</f>
        <v>0</v>
      </c>
      <c r="AB379" s="48">
        <f>SUMIFS('[6]白单流水  导入新模板'!$S:$S,'[6]白单流水  导入新模板'!$C:$C,$A$2,'[6]白单流水  导入新模板'!$AF:$AF,$C$359,'[6]白单流水  导入新模板'!$AB:$AB,LEFT(LEFT(AB$3,4),4),'[6]白单流水  导入新模板'!$K:$K,$C379)</f>
        <v>0</v>
      </c>
      <c r="AC379" s="48">
        <f>SUMIFS('[6]白单流水  导入新模板'!$S:$S,'[6]白单流水  导入新模板'!$C:$C,$A$2,'[6]白单流水  导入新模板'!$AF:$AF,$C$359,'[6]白单流水  导入新模板'!$AB:$AB,LEFT(LEFT(AC$3,4),4),'[6]白单流水  导入新模板'!$K:$K,$C379)</f>
        <v>0</v>
      </c>
      <c r="AD379" s="74"/>
      <c r="AE379" s="53">
        <f>SUM(AH379:AS379)</f>
        <v>0</v>
      </c>
      <c r="AF379" s="54"/>
      <c r="AG379" s="55">
        <f>AD379-AE379-AF379</f>
        <v>0</v>
      </c>
      <c r="AH379" s="48">
        <f>SUMIFS('[6]白单流水  导入新模板'!$S:$S,'[6]白单流水  导入新模板'!$C:$C,$A$2,'[6]白单流水  导入新模板'!$AF:$AF,$C$359,'[6]白单流水  导入新模板'!$AA:$AA,AH$3,'[6]白单流水  导入新模板'!$K:$K,$C379)</f>
        <v>0</v>
      </c>
      <c r="AI379" s="48">
        <f>SUMIFS('[6]白单流水  导入新模板'!$S:$S,'[6]白单流水  导入新模板'!$C:$C,$A$2,'[6]白单流水  导入新模板'!$AF:$AF,$C$359,'[6]白单流水  导入新模板'!$AA:$AA,AI$3,'[6]白单流水  导入新模板'!$K:$K,$C379)</f>
        <v>0</v>
      </c>
      <c r="AJ379" s="48">
        <f>SUMIFS('[6]白单流水  导入新模板'!$S:$S,'[6]白单流水  导入新模板'!$C:$C,$A$2,'[6]白单流水  导入新模板'!$AF:$AF,$C$359,'[6]白单流水  导入新模板'!$AA:$AA,AJ$3,'[6]白单流水  导入新模板'!$K:$K,$C379)</f>
        <v>0</v>
      </c>
      <c r="AK379" s="48">
        <f>SUMIFS('[6]白单流水  导入新模板'!$S:$S,'[6]白单流水  导入新模板'!$C:$C,$A$2,'[6]白单流水  导入新模板'!$AF:$AF,$C$359,'[6]白单流水  导入新模板'!$AA:$AA,AK$3,'[6]白单流水  导入新模板'!$K:$K,$C379)</f>
        <v>0</v>
      </c>
      <c r="AL379" s="48">
        <f>SUMIFS('[6]白单流水  导入新模板'!$S:$S,'[6]白单流水  导入新模板'!$C:$C,$A$2,'[6]白单流水  导入新模板'!$AF:$AF,$C$359,'[6]白单流水  导入新模板'!$AA:$AA,AL$3,'[6]白单流水  导入新模板'!$K:$K,$C379)</f>
        <v>0</v>
      </c>
      <c r="AM379" s="48">
        <f>SUMIFS('[6]白单流水  导入新模板'!$S:$S,'[6]白单流水  导入新模板'!$C:$C,$A$2,'[6]白单流水  导入新模板'!$AF:$AF,$C$359,'[6]白单流水  导入新模板'!$AA:$AA,AM$3,'[6]白单流水  导入新模板'!$K:$K,$C379)</f>
        <v>0</v>
      </c>
      <c r="AN379" s="48">
        <f>SUMIFS('[6]白单流水  导入新模板'!$S:$S,'[6]白单流水  导入新模板'!$C:$C,$A$2,'[6]白单流水  导入新模板'!$AF:$AF,$C$359,'[6]白单流水  导入新模板'!$AA:$AA,AN$3,'[6]白单流水  导入新模板'!$K:$K,$C379)</f>
        <v>0</v>
      </c>
      <c r="AO379" s="48">
        <f>SUMIFS('[6]白单流水  导入新模板'!$S:$S,'[6]白单流水  导入新模板'!$C:$C,$A$2,'[6]白单流水  导入新模板'!$AF:$AF,$C$359,'[6]白单流水  导入新模板'!$AA:$AA,AO$3,'[6]白单流水  导入新模板'!$K:$K,$C379)</f>
        <v>0</v>
      </c>
      <c r="AP379" s="48">
        <f>SUMIFS('[6]白单流水  导入新模板'!$S:$S,'[6]白单流水  导入新模板'!$C:$C,$A$2,'[6]白单流水  导入新模板'!$AF:$AF,$C$359,'[6]白单流水  导入新模板'!$AA:$AA,AP$3,'[6]白单流水  导入新模板'!$K:$K,$C379)</f>
        <v>0</v>
      </c>
      <c r="AQ379" s="48">
        <f>SUMIFS('[6]白单流水  导入新模板'!$S:$S,'[6]白单流水  导入新模板'!$C:$C,$A$2,'[6]白单流水  导入新模板'!$AF:$AF,$C$359,'[6]白单流水  导入新模板'!$AA:$AA,AQ$3,'[6]白单流水  导入新模板'!$K:$K,$C379)</f>
        <v>0</v>
      </c>
      <c r="AR379" s="48">
        <f>SUMIFS('[6]白单流水  导入新模板'!$S:$S,'[6]白单流水  导入新模板'!$C:$C,$A$2,'[6]白单流水  导入新模板'!$AF:$AF,$C$359,'[6]白单流水  导入新模板'!$AA:$AA,AR$3,'[6]白单流水  导入新模板'!$K:$K,$C379)</f>
        <v>0</v>
      </c>
      <c r="AS379" s="48">
        <f>SUMIFS('[6]白单流水  导入新模板'!$S:$S,'[6]白单流水  导入新模板'!$C:$C,$A$2,'[6]白单流水  导入新模板'!$AF:$AF,$C$359,'[6]白单流水  导入新模板'!$AA:$AA,AS$3,'[6]白单流水  导入新模板'!$K:$K,$C379)</f>
        <v>0</v>
      </c>
      <c r="AT379" s="69"/>
    </row>
    <row r="380" ht="15.6" spans="1:47">
      <c r="A380" s="70"/>
      <c r="B380" s="62"/>
      <c r="C380" s="65" t="s">
        <v>77</v>
      </c>
      <c r="D380" s="66"/>
      <c r="E380" s="66"/>
      <c r="F380" s="67"/>
      <c r="G380" s="68"/>
      <c r="H380" s="68"/>
      <c r="I380" s="51">
        <f t="array" ref="I380">SUMPRODUCT(('[6]白单流水  导入新模板'!$C:$C=$A$2)*('[6]白单流水  导入新模板'!$AF:$AF=LEFT(LEFT($C$359,4),5))*('[6]白单流水  导入新模板'!$K:$K="代收")*(ISNUMBER(FIND(LEFT($C380,4),'[6]白单流水  导入新模板'!$M:$M,1))),'[6]白单流水  导入新模板'!$S:$S)</f>
        <v>0</v>
      </c>
      <c r="J380" s="68"/>
      <c r="K380" s="66"/>
      <c r="L380" s="48">
        <f>SUMIFS('[6]白单流水  导入新模板'!$S:$S,'[6]白单流水  导入新模板'!$C:$C,$A$2,'[6]白单流水  导入新模板'!$AF:$AF,$C$359,'[6]白单流水  导入新模板'!$AB:$AB,LEFT(LEFT(L$3,4),4),'[6]白单流水  导入新模板'!$K:$K,$C380)</f>
        <v>0</v>
      </c>
      <c r="M380" s="48">
        <f>SUMIFS('[6]白单流水  导入新模板'!$S:$S,'[6]白单流水  导入新模板'!$C:$C,$A$2,'[6]白单流水  导入新模板'!$AF:$AF,$C$359,'[6]白单流水  导入新模板'!$AB:$AB,LEFT(LEFT(M$3,4),4),'[6]白单流水  导入新模板'!$K:$K,$C380)</f>
        <v>0</v>
      </c>
      <c r="N380" s="48">
        <f>SUMIFS('[6]白单流水  导入新模板'!$S:$S,'[6]白单流水  导入新模板'!$C:$C,$A$2,'[6]白单流水  导入新模板'!$AF:$AF,$C$359,'[6]白单流水  导入新模板'!$AB:$AB,LEFT(LEFT(N$3,4),4),'[6]白单流水  导入新模板'!$K:$K,$C380)</f>
        <v>0</v>
      </c>
      <c r="O380" s="48">
        <f>SUMIFS('[6]白单流水  导入新模板'!$S:$S,'[6]白单流水  导入新模板'!$C:$C,$A$2,'[6]白单流水  导入新模板'!$AF:$AF,$C$359,'[6]白单流水  导入新模板'!$AB:$AB,LEFT(LEFT(O$3,4),4),'[6]白单流水  导入新模板'!$K:$K,$C380)</f>
        <v>0</v>
      </c>
      <c r="P380" s="48">
        <f>SUMIFS('[6]白单流水  导入新模板'!$S:$S,'[6]白单流水  导入新模板'!$C:$C,$A$2,'[6]白单流水  导入新模板'!$AF:$AF,$C$359,'[6]白单流水  导入新模板'!$AB:$AB,LEFT(LEFT(P$3,4),4),'[6]白单流水  导入新模板'!$K:$K,$C380)</f>
        <v>0</v>
      </c>
      <c r="Q380" s="48">
        <f>SUMIFS('[6]白单流水  导入新模板'!$S:$S,'[6]白单流水  导入新模板'!$C:$C,$A$2,'[6]白单流水  导入新模板'!$AF:$AF,$C$359,'[6]白单流水  导入新模板'!$AB:$AB,LEFT(LEFT(Q$3,4),4),'[6]白单流水  导入新模板'!$K:$K,$C380)</f>
        <v>0</v>
      </c>
      <c r="R380" s="48">
        <f>SUMIFS('[6]白单流水  导入新模板'!$S:$S,'[6]白单流水  导入新模板'!$C:$C,$A$2,'[6]白单流水  导入新模板'!$AF:$AF,$C$359,'[6]白单流水  导入新模板'!$AB:$AB,LEFT(LEFT(R$3,4),4),'[6]白单流水  导入新模板'!$K:$K,$C380)</f>
        <v>0</v>
      </c>
      <c r="S380" s="48">
        <f>SUMIFS('[6]白单流水  导入新模板'!$S:$S,'[6]白单流水  导入新模板'!$C:$C,$A$2,'[6]白单流水  导入新模板'!$AF:$AF,$C$359,'[6]白单流水  导入新模板'!$AB:$AB,LEFT(LEFT(S$3,4),4),'[6]白单流水  导入新模板'!$K:$K,$C380)</f>
        <v>0</v>
      </c>
      <c r="T380" s="48">
        <f>SUMIFS('[6]白单流水  导入新模板'!$S:$S,'[6]白单流水  导入新模板'!$C:$C,$A$2,'[6]白单流水  导入新模板'!$AF:$AF,$C$359,'[6]白单流水  导入新模板'!$AB:$AB,LEFT(LEFT(T$3,4),4),'[6]白单流水  导入新模板'!$K:$K,$C380)</f>
        <v>0</v>
      </c>
      <c r="U380" s="48">
        <f>SUMIFS('[6]白单流水  导入新模板'!$S:$S,'[6]白单流水  导入新模板'!$C:$C,$A$2,'[6]白单流水  导入新模板'!$AF:$AF,$C$359,'[6]白单流水  导入新模板'!$AB:$AB,LEFT(LEFT(U$3,4),4),'[6]白单流水  导入新模板'!$K:$K,$C380)</f>
        <v>0</v>
      </c>
      <c r="V380" s="48">
        <f>SUMIFS('[6]白单流水  导入新模板'!$S:$S,'[6]白单流水  导入新模板'!$C:$C,$A$2,'[6]白单流水  导入新模板'!$AF:$AF,$C$359,'[6]白单流水  导入新模板'!$AB:$AB,LEFT(LEFT(V$3,4),4),'[6]白单流水  导入新模板'!$K:$K,$C380)</f>
        <v>0</v>
      </c>
      <c r="W380" s="48">
        <f>SUMIFS('[6]白单流水  导入新模板'!$S:$S,'[6]白单流水  导入新模板'!$C:$C,$A$2,'[6]白单流水  导入新模板'!$AF:$AF,$C$359,'[6]白单流水  导入新模板'!$AB:$AB,LEFT(LEFT(W$3,4),4),'[6]白单流水  导入新模板'!$K:$K,$C380)</f>
        <v>0</v>
      </c>
      <c r="X380" s="48">
        <f>SUMIFS('[6]白单流水  导入新模板'!$S:$S,'[6]白单流水  导入新模板'!$C:$C,$A$2,'[6]白单流水  导入新模板'!$AF:$AF,$C$359,'[6]白单流水  导入新模板'!$AB:$AB,LEFT(LEFT(X$3,4),4),'[6]白单流水  导入新模板'!$K:$K,$C380)</f>
        <v>0</v>
      </c>
      <c r="Y380" s="48">
        <f>SUMIFS('[6]白单流水  导入新模板'!$S:$S,'[6]白单流水  导入新模板'!$C:$C,$A$2,'[6]白单流水  导入新模板'!$AF:$AF,$C$359,'[6]白单流水  导入新模板'!$AB:$AB,LEFT(LEFT(Y$3,4),4),'[6]白单流水  导入新模板'!$K:$K,$C380)</f>
        <v>0</v>
      </c>
      <c r="Z380" s="48">
        <f>SUMIFS('[6]白单流水  导入新模板'!$S:$S,'[6]白单流水  导入新模板'!$C:$C,$A$2,'[6]白单流水  导入新模板'!$AF:$AF,$C$359,'[6]白单流水  导入新模板'!$AB:$AB,LEFT(LEFT(Z$3,4),4),'[6]白单流水  导入新模板'!$K:$K,$C380)</f>
        <v>0</v>
      </c>
      <c r="AA380" s="48">
        <f>SUMIFS('[6]白单流水  导入新模板'!$S:$S,'[6]白单流水  导入新模板'!$C:$C,$A$2,'[6]白单流水  导入新模板'!$AF:$AF,$C$359,'[6]白单流水  导入新模板'!$AB:$AB,LEFT(LEFT(AA$3,4),4),'[6]白单流水  导入新模板'!$K:$K,$C380)</f>
        <v>0</v>
      </c>
      <c r="AB380" s="48">
        <f>SUMIFS('[6]白单流水  导入新模板'!$S:$S,'[6]白单流水  导入新模板'!$C:$C,$A$2,'[6]白单流水  导入新模板'!$AF:$AF,$C$359,'[6]白单流水  导入新模板'!$AB:$AB,LEFT(LEFT(AB$3,4),4),'[6]白单流水  导入新模板'!$K:$K,$C380)</f>
        <v>0</v>
      </c>
      <c r="AC380" s="48">
        <f>SUMIFS('[6]白单流水  导入新模板'!$S:$S,'[6]白单流水  导入新模板'!$C:$C,$A$2,'[6]白单流水  导入新模板'!$AF:$AF,$C$359,'[6]白单流水  导入新模板'!$AB:$AB,LEFT(LEFT(AC$3,4),4),'[6]白单流水  导入新模板'!$K:$K,$C380)</f>
        <v>0</v>
      </c>
      <c r="AD380" s="74"/>
      <c r="AE380" s="53">
        <f>SUM(AH380:AS380)</f>
        <v>0</v>
      </c>
      <c r="AF380" s="54"/>
      <c r="AG380" s="55">
        <f>AD380-AE380-AF380</f>
        <v>0</v>
      </c>
      <c r="AH380" s="48">
        <f>SUMIFS('[6]白单流水  导入新模板'!$S:$S,'[6]白单流水  导入新模板'!$C:$C,$A$2,'[6]白单流水  导入新模板'!$AF:$AF,$C$359,'[6]白单流水  导入新模板'!$AA:$AA,AH$3,'[6]白单流水  导入新模板'!$K:$K,$C380)</f>
        <v>0</v>
      </c>
      <c r="AI380" s="48">
        <f>SUMIFS('[6]白单流水  导入新模板'!$S:$S,'[6]白单流水  导入新模板'!$C:$C,$A$2,'[6]白单流水  导入新模板'!$AF:$AF,$C$359,'[6]白单流水  导入新模板'!$AA:$AA,AI$3,'[6]白单流水  导入新模板'!$K:$K,$C380)</f>
        <v>0</v>
      </c>
      <c r="AJ380" s="48">
        <f>SUMIFS('[6]白单流水  导入新模板'!$S:$S,'[6]白单流水  导入新模板'!$C:$C,$A$2,'[6]白单流水  导入新模板'!$AF:$AF,$C$359,'[6]白单流水  导入新模板'!$AA:$AA,AJ$3,'[6]白单流水  导入新模板'!$K:$K,$C380)</f>
        <v>0</v>
      </c>
      <c r="AK380" s="48">
        <f>SUMIFS('[6]白单流水  导入新模板'!$S:$S,'[6]白单流水  导入新模板'!$C:$C,$A$2,'[6]白单流水  导入新模板'!$AF:$AF,$C$359,'[6]白单流水  导入新模板'!$AA:$AA,AK$3,'[6]白单流水  导入新模板'!$K:$K,$C380)</f>
        <v>0</v>
      </c>
      <c r="AL380" s="48">
        <f>SUMIFS('[6]白单流水  导入新模板'!$S:$S,'[6]白单流水  导入新模板'!$C:$C,$A$2,'[6]白单流水  导入新模板'!$AF:$AF,$C$359,'[6]白单流水  导入新模板'!$AA:$AA,AL$3,'[6]白单流水  导入新模板'!$K:$K,$C380)</f>
        <v>0</v>
      </c>
      <c r="AM380" s="48">
        <f>SUMIFS('[6]白单流水  导入新模板'!$S:$S,'[6]白单流水  导入新模板'!$C:$C,$A$2,'[6]白单流水  导入新模板'!$AF:$AF,$C$359,'[6]白单流水  导入新模板'!$AA:$AA,AM$3,'[6]白单流水  导入新模板'!$K:$K,$C380)</f>
        <v>0</v>
      </c>
      <c r="AN380" s="48">
        <f>SUMIFS('[6]白单流水  导入新模板'!$S:$S,'[6]白单流水  导入新模板'!$C:$C,$A$2,'[6]白单流水  导入新模板'!$AF:$AF,$C$359,'[6]白单流水  导入新模板'!$AA:$AA,AN$3,'[6]白单流水  导入新模板'!$K:$K,$C380)</f>
        <v>0</v>
      </c>
      <c r="AO380" s="48">
        <f>SUMIFS('[6]白单流水  导入新模板'!$S:$S,'[6]白单流水  导入新模板'!$C:$C,$A$2,'[6]白单流水  导入新模板'!$AF:$AF,$C$359,'[6]白单流水  导入新模板'!$AA:$AA,AO$3,'[6]白单流水  导入新模板'!$K:$K,$C380)</f>
        <v>0</v>
      </c>
      <c r="AP380" s="48">
        <f>SUMIFS('[6]白单流水  导入新模板'!$S:$S,'[6]白单流水  导入新模板'!$C:$C,$A$2,'[6]白单流水  导入新模板'!$AF:$AF,$C$359,'[6]白单流水  导入新模板'!$AA:$AA,AP$3,'[6]白单流水  导入新模板'!$K:$K,$C380)</f>
        <v>0</v>
      </c>
      <c r="AQ380" s="48">
        <f>SUMIFS('[6]白单流水  导入新模板'!$S:$S,'[6]白单流水  导入新模板'!$C:$C,$A$2,'[6]白单流水  导入新模板'!$AF:$AF,$C$359,'[6]白单流水  导入新模板'!$AA:$AA,AQ$3,'[6]白单流水  导入新模板'!$K:$K,$C380)</f>
        <v>0</v>
      </c>
      <c r="AR380" s="48">
        <f>SUMIFS('[6]白单流水  导入新模板'!$S:$S,'[6]白单流水  导入新模板'!$C:$C,$A$2,'[6]白单流水  导入新模板'!$AF:$AF,$C$359,'[6]白单流水  导入新模板'!$AA:$AA,AR$3,'[6]白单流水  导入新模板'!$K:$K,$C380)</f>
        <v>0</v>
      </c>
      <c r="AS380" s="48">
        <f>SUMIFS('[6]白单流水  导入新模板'!$S:$S,'[6]白单流水  导入新模板'!$C:$C,$A$2,'[6]白单流水  导入新模板'!$AF:$AF,$C$359,'[6]白单流水  导入新模板'!$AA:$AA,AS$3,'[6]白单流水  导入新模板'!$K:$K,$C380)</f>
        <v>0</v>
      </c>
      <c r="AT380" s="69"/>
    </row>
    <row r="381" ht="15.6" spans="1:47">
      <c r="A381" s="70"/>
      <c r="B381" s="62"/>
      <c r="C381" s="65" t="s">
        <v>78</v>
      </c>
      <c r="D381" s="52"/>
      <c r="E381" s="52"/>
      <c r="F381" s="59"/>
      <c r="G381" s="60"/>
      <c r="H381" s="60"/>
      <c r="I381" s="51">
        <f t="array" ref="I381">SUMPRODUCT(('[6]白单流水  导入新模板'!$C:$C=$A$2)*('[6]白单流水  导入新模板'!$AF:$AF=LEFT(LEFT($C$359,4),5))*('[6]白单流水  导入新模板'!$K:$K="代收")*(ISNUMBER(FIND(LEFT($C381,4),'[6]白单流水  导入新模板'!$M:$M,1))),'[6]白单流水  导入新模板'!$S:$S)</f>
        <v>0</v>
      </c>
      <c r="J381" s="60"/>
      <c r="K381" s="52"/>
      <c r="L381" s="48">
        <f>SUMIFS('[6]白单流水  导入新模板'!$S:$S,'[6]白单流水  导入新模板'!$C:$C,$A$2,'[6]白单流水  导入新模板'!$AF:$AF,$C$359,'[6]白单流水  导入新模板'!$AB:$AB,LEFT(LEFT(L$3,4),4),'[6]白单流水  导入新模板'!$K:$K,$C381)</f>
        <v>0</v>
      </c>
      <c r="M381" s="48">
        <f>SUMIFS('[6]白单流水  导入新模板'!$S:$S,'[6]白单流水  导入新模板'!$C:$C,$A$2,'[6]白单流水  导入新模板'!$AF:$AF,$C$359,'[6]白单流水  导入新模板'!$AB:$AB,LEFT(LEFT(M$3,4),4),'[6]白单流水  导入新模板'!$K:$K,$C381)</f>
        <v>0</v>
      </c>
      <c r="N381" s="48">
        <f>SUMIFS('[6]白单流水  导入新模板'!$S:$S,'[6]白单流水  导入新模板'!$C:$C,$A$2,'[6]白单流水  导入新模板'!$AF:$AF,$C$359,'[6]白单流水  导入新模板'!$AB:$AB,LEFT(LEFT(N$3,4),4),'[6]白单流水  导入新模板'!$K:$K,$C381)</f>
        <v>0</v>
      </c>
      <c r="O381" s="48">
        <f>SUMIFS('[6]白单流水  导入新模板'!$S:$S,'[6]白单流水  导入新模板'!$C:$C,$A$2,'[6]白单流水  导入新模板'!$AF:$AF,$C$359,'[6]白单流水  导入新模板'!$AB:$AB,LEFT(LEFT(O$3,4),4),'[6]白单流水  导入新模板'!$K:$K,$C381)</f>
        <v>0</v>
      </c>
      <c r="P381" s="48">
        <f>SUMIFS('[6]白单流水  导入新模板'!$S:$S,'[6]白单流水  导入新模板'!$C:$C,$A$2,'[6]白单流水  导入新模板'!$AF:$AF,$C$359,'[6]白单流水  导入新模板'!$AB:$AB,LEFT(LEFT(P$3,4),4),'[6]白单流水  导入新模板'!$K:$K,$C381)</f>
        <v>0</v>
      </c>
      <c r="Q381" s="48">
        <f>SUMIFS('[6]白单流水  导入新模板'!$S:$S,'[6]白单流水  导入新模板'!$C:$C,$A$2,'[6]白单流水  导入新模板'!$AF:$AF,$C$359,'[6]白单流水  导入新模板'!$AB:$AB,LEFT(LEFT(Q$3,4),4),'[6]白单流水  导入新模板'!$K:$K,$C381)</f>
        <v>0</v>
      </c>
      <c r="R381" s="48">
        <f>SUMIFS('[6]白单流水  导入新模板'!$S:$S,'[6]白单流水  导入新模板'!$C:$C,$A$2,'[6]白单流水  导入新模板'!$AF:$AF,$C$359,'[6]白单流水  导入新模板'!$AB:$AB,LEFT(LEFT(R$3,4),4),'[6]白单流水  导入新模板'!$K:$K,$C381)</f>
        <v>0</v>
      </c>
      <c r="S381" s="48">
        <f>SUMIFS('[6]白单流水  导入新模板'!$S:$S,'[6]白单流水  导入新模板'!$C:$C,$A$2,'[6]白单流水  导入新模板'!$AF:$AF,$C$359,'[6]白单流水  导入新模板'!$AB:$AB,LEFT(LEFT(S$3,4),4),'[6]白单流水  导入新模板'!$K:$K,$C381)</f>
        <v>0</v>
      </c>
      <c r="T381" s="48">
        <f>SUMIFS('[6]白单流水  导入新模板'!$S:$S,'[6]白单流水  导入新模板'!$C:$C,$A$2,'[6]白单流水  导入新模板'!$AF:$AF,$C$359,'[6]白单流水  导入新模板'!$AB:$AB,LEFT(LEFT(T$3,4),4),'[6]白单流水  导入新模板'!$K:$K,$C381)</f>
        <v>0</v>
      </c>
      <c r="U381" s="48">
        <f>SUMIFS('[6]白单流水  导入新模板'!$S:$S,'[6]白单流水  导入新模板'!$C:$C,$A$2,'[6]白单流水  导入新模板'!$AF:$AF,$C$359,'[6]白单流水  导入新模板'!$AB:$AB,LEFT(LEFT(U$3,4),4),'[6]白单流水  导入新模板'!$K:$K,$C381)</f>
        <v>0</v>
      </c>
      <c r="V381" s="48">
        <f>SUMIFS('[6]白单流水  导入新模板'!$S:$S,'[6]白单流水  导入新模板'!$C:$C,$A$2,'[6]白单流水  导入新模板'!$AF:$AF,$C$359,'[6]白单流水  导入新模板'!$AB:$AB,LEFT(LEFT(V$3,4),4),'[6]白单流水  导入新模板'!$K:$K,$C381)</f>
        <v>0</v>
      </c>
      <c r="W381" s="48">
        <f>SUMIFS('[6]白单流水  导入新模板'!$S:$S,'[6]白单流水  导入新模板'!$C:$C,$A$2,'[6]白单流水  导入新模板'!$AF:$AF,$C$359,'[6]白单流水  导入新模板'!$AB:$AB,LEFT(LEFT(W$3,4),4),'[6]白单流水  导入新模板'!$K:$K,$C381)</f>
        <v>0</v>
      </c>
      <c r="X381" s="48">
        <f>SUMIFS('[6]白单流水  导入新模板'!$S:$S,'[6]白单流水  导入新模板'!$C:$C,$A$2,'[6]白单流水  导入新模板'!$AF:$AF,$C$359,'[6]白单流水  导入新模板'!$AB:$AB,LEFT(LEFT(X$3,4),4),'[6]白单流水  导入新模板'!$K:$K,$C381)</f>
        <v>0</v>
      </c>
      <c r="Y381" s="48">
        <f>SUMIFS('[6]白单流水  导入新模板'!$S:$S,'[6]白单流水  导入新模板'!$C:$C,$A$2,'[6]白单流水  导入新模板'!$AF:$AF,$C$359,'[6]白单流水  导入新模板'!$AB:$AB,LEFT(LEFT(Y$3,4),4),'[6]白单流水  导入新模板'!$K:$K,$C381)</f>
        <v>0</v>
      </c>
      <c r="Z381" s="48">
        <f>SUMIFS('[6]白单流水  导入新模板'!$S:$S,'[6]白单流水  导入新模板'!$C:$C,$A$2,'[6]白单流水  导入新模板'!$AF:$AF,$C$359,'[6]白单流水  导入新模板'!$AB:$AB,LEFT(LEFT(Z$3,4),4),'[6]白单流水  导入新模板'!$K:$K,$C381)</f>
        <v>0</v>
      </c>
      <c r="AA381" s="48">
        <f>SUMIFS('[6]白单流水  导入新模板'!$S:$S,'[6]白单流水  导入新模板'!$C:$C,$A$2,'[6]白单流水  导入新模板'!$AF:$AF,$C$359,'[6]白单流水  导入新模板'!$AB:$AB,LEFT(LEFT(AA$3,4),4),'[6]白单流水  导入新模板'!$K:$K,$C381)</f>
        <v>0</v>
      </c>
      <c r="AB381" s="48">
        <f>SUMIFS('[6]白单流水  导入新模板'!$S:$S,'[6]白单流水  导入新模板'!$C:$C,$A$2,'[6]白单流水  导入新模板'!$AF:$AF,$C$359,'[6]白单流水  导入新模板'!$AB:$AB,LEFT(LEFT(AB$3,4),4),'[6]白单流水  导入新模板'!$K:$K,$C381)</f>
        <v>0</v>
      </c>
      <c r="AC381" s="48">
        <f>SUMIFS('[6]白单流水  导入新模板'!$S:$S,'[6]白单流水  导入新模板'!$C:$C,$A$2,'[6]白单流水  导入新模板'!$AF:$AF,$C$359,'[6]白单流水  导入新模板'!$AB:$AB,LEFT(LEFT(AC$3,4),4),'[6]白单流水  导入新模板'!$K:$K,$C381)</f>
        <v>0</v>
      </c>
      <c r="AD381" s="52"/>
      <c r="AE381" s="53">
        <f>SUM(AH381:AS381)</f>
        <v>0</v>
      </c>
      <c r="AF381" s="54"/>
      <c r="AG381" s="55">
        <f>AD381-AE381-AF381</f>
        <v>0</v>
      </c>
      <c r="AH381" s="48">
        <f>SUMIFS('[6]白单流水  导入新模板'!$S:$S,'[6]白单流水  导入新模板'!$C:$C,$A$2,'[6]白单流水  导入新模板'!$AF:$AF,$C$359,'[6]白单流水  导入新模板'!$AA:$AA,AH$3,'[6]白单流水  导入新模板'!$K:$K,$C381)</f>
        <v>0</v>
      </c>
      <c r="AI381" s="48">
        <f>SUMIFS('[6]白单流水  导入新模板'!$S:$S,'[6]白单流水  导入新模板'!$C:$C,$A$2,'[6]白单流水  导入新模板'!$AF:$AF,$C$359,'[6]白单流水  导入新模板'!$AA:$AA,AI$3,'[6]白单流水  导入新模板'!$K:$K,$C381)</f>
        <v>0</v>
      </c>
      <c r="AJ381" s="48">
        <f>SUMIFS('[6]白单流水  导入新模板'!$S:$S,'[6]白单流水  导入新模板'!$C:$C,$A$2,'[6]白单流水  导入新模板'!$AF:$AF,$C$359,'[6]白单流水  导入新模板'!$AA:$AA,AJ$3,'[6]白单流水  导入新模板'!$K:$K,$C381)</f>
        <v>0</v>
      </c>
      <c r="AK381" s="48">
        <f>SUMIFS('[6]白单流水  导入新模板'!$S:$S,'[6]白单流水  导入新模板'!$C:$C,$A$2,'[6]白单流水  导入新模板'!$AF:$AF,$C$359,'[6]白单流水  导入新模板'!$AA:$AA,AK$3,'[6]白单流水  导入新模板'!$K:$K,$C381)</f>
        <v>0</v>
      </c>
      <c r="AL381" s="48">
        <f>SUMIFS('[6]白单流水  导入新模板'!$S:$S,'[6]白单流水  导入新模板'!$C:$C,$A$2,'[6]白单流水  导入新模板'!$AF:$AF,$C$359,'[6]白单流水  导入新模板'!$AA:$AA,AL$3,'[6]白单流水  导入新模板'!$K:$K,$C381)</f>
        <v>0</v>
      </c>
      <c r="AM381" s="48">
        <f>SUMIFS('[6]白单流水  导入新模板'!$S:$S,'[6]白单流水  导入新模板'!$C:$C,$A$2,'[6]白单流水  导入新模板'!$AF:$AF,$C$359,'[6]白单流水  导入新模板'!$AA:$AA,AM$3,'[6]白单流水  导入新模板'!$K:$K,$C381)</f>
        <v>0</v>
      </c>
      <c r="AN381" s="48">
        <f>SUMIFS('[6]白单流水  导入新模板'!$S:$S,'[6]白单流水  导入新模板'!$C:$C,$A$2,'[6]白单流水  导入新模板'!$AF:$AF,$C$359,'[6]白单流水  导入新模板'!$AA:$AA,AN$3,'[6]白单流水  导入新模板'!$K:$K,$C381)</f>
        <v>0</v>
      </c>
      <c r="AO381" s="48">
        <f>SUMIFS('[6]白单流水  导入新模板'!$S:$S,'[6]白单流水  导入新模板'!$C:$C,$A$2,'[6]白单流水  导入新模板'!$AF:$AF,$C$359,'[6]白单流水  导入新模板'!$AA:$AA,AO$3,'[6]白单流水  导入新模板'!$K:$K,$C381)</f>
        <v>0</v>
      </c>
      <c r="AP381" s="48">
        <f>SUMIFS('[6]白单流水  导入新模板'!$S:$S,'[6]白单流水  导入新模板'!$C:$C,$A$2,'[6]白单流水  导入新模板'!$AF:$AF,$C$359,'[6]白单流水  导入新模板'!$AA:$AA,AP$3,'[6]白单流水  导入新模板'!$K:$K,$C381)</f>
        <v>0</v>
      </c>
      <c r="AQ381" s="48">
        <f>SUMIFS('[6]白单流水  导入新模板'!$S:$S,'[6]白单流水  导入新模板'!$C:$C,$A$2,'[6]白单流水  导入新模板'!$AF:$AF,$C$359,'[6]白单流水  导入新模板'!$AA:$AA,AQ$3,'[6]白单流水  导入新模板'!$K:$K,$C381)</f>
        <v>0</v>
      </c>
      <c r="AR381" s="48">
        <f>SUMIFS('[6]白单流水  导入新模板'!$S:$S,'[6]白单流水  导入新模板'!$C:$C,$A$2,'[6]白单流水  导入新模板'!$AF:$AF,$C$359,'[6]白单流水  导入新模板'!$AA:$AA,AR$3,'[6]白单流水  导入新模板'!$K:$K,$C381)</f>
        <v>0</v>
      </c>
      <c r="AS381" s="48">
        <f>SUMIFS('[6]白单流水  导入新模板'!$S:$S,'[6]白单流水  导入新模板'!$C:$C,$A$2,'[6]白单流水  导入新模板'!$AF:$AF,$C$359,'[6]白单流水  导入新模板'!$AA:$AA,AS$3,'[6]白单流水  导入新模板'!$K:$K,$C381)</f>
        <v>0</v>
      </c>
      <c r="AT381" s="56"/>
    </row>
    <row r="382" ht="15.6" spans="1:47">
      <c r="A382" s="70"/>
      <c r="B382" s="62">
        <v>17</v>
      </c>
      <c r="C382" s="42" t="s">
        <v>105</v>
      </c>
      <c r="D382" s="43"/>
      <c r="E382" s="43"/>
      <c r="F382" s="63"/>
      <c r="G382" s="44"/>
      <c r="H382" s="44"/>
      <c r="I382" s="44"/>
      <c r="J382" s="44"/>
      <c r="K382" s="43"/>
      <c r="L382" s="43">
        <f>SUM(L383:L404)</f>
        <v>0</v>
      </c>
      <c r="M382" s="43">
        <f>SUM(M383:M404)</f>
        <v>0</v>
      </c>
      <c r="N382" s="43">
        <f>SUM(N383:N404)</f>
        <v>0</v>
      </c>
      <c r="O382" s="43">
        <f>SUM(O383:O404)</f>
        <v>0</v>
      </c>
      <c r="P382" s="43">
        <f>SUM(P383:P404)</f>
        <v>0</v>
      </c>
      <c r="Q382" s="43">
        <f>SUM(Q383:Q404)</f>
        <v>0</v>
      </c>
      <c r="R382" s="43">
        <f>SUM(R383:R404)</f>
        <v>0</v>
      </c>
      <c r="S382" s="43">
        <f>SUM(S383:S404)</f>
        <v>0</v>
      </c>
      <c r="T382" s="43">
        <f>SUM(T383:T404)</f>
        <v>0</v>
      </c>
      <c r="U382" s="43">
        <f>SUM(U383:U404)</f>
        <v>0</v>
      </c>
      <c r="V382" s="43">
        <f>SUM(V383:V404)</f>
        <v>0</v>
      </c>
      <c r="W382" s="43">
        <f>SUM(W383:W404)</f>
        <v>0</v>
      </c>
      <c r="X382" s="43">
        <f>SUM(X383:X404)</f>
        <v>4800</v>
      </c>
      <c r="Y382" s="43">
        <f>SUM(Y383:Y404)</f>
        <v>0</v>
      </c>
      <c r="Z382" s="43">
        <f>SUM(Z383:Z404)</f>
        <v>80</v>
      </c>
      <c r="AA382" s="43">
        <f>SUM(AA383:AA404)</f>
        <v>40</v>
      </c>
      <c r="AB382" s="43">
        <f>SUM(AB383:AB404)</f>
        <v>0</v>
      </c>
      <c r="AC382" s="43">
        <f>SUM(AC383:AC404)</f>
        <v>0</v>
      </c>
      <c r="AD382" s="72"/>
      <c r="AE382" s="43">
        <f>SUM(AE383:AE404)</f>
        <v>0</v>
      </c>
      <c r="AF382" s="43">
        <f>SUM(AF383:AF404)</f>
        <v>0</v>
      </c>
      <c r="AG382" s="43">
        <f>SUM(AG383:AG404)</f>
        <v>0</v>
      </c>
      <c r="AH382" s="43">
        <f>SUM(AH383:AH404)</f>
        <v>0</v>
      </c>
      <c r="AI382" s="43">
        <f>SUM(AI383:AI404)</f>
        <v>0</v>
      </c>
      <c r="AJ382" s="43">
        <f>SUM(AJ383:AJ404)</f>
        <v>0</v>
      </c>
      <c r="AK382" s="43">
        <f>SUM(AK383:AK404)</f>
        <v>0</v>
      </c>
      <c r="AL382" s="43">
        <f>SUM(AL383:AL404)</f>
        <v>0</v>
      </c>
      <c r="AM382" s="43">
        <f>SUM(AM383:AM404)</f>
        <v>0</v>
      </c>
      <c r="AN382" s="43">
        <f>SUM(AN383:AN404)</f>
        <v>0</v>
      </c>
      <c r="AO382" s="43">
        <f>SUM(AO383:AO404)</f>
        <v>0</v>
      </c>
      <c r="AP382" s="43">
        <f>SUM(AP383:AP404)</f>
        <v>0</v>
      </c>
      <c r="AQ382" s="43">
        <f>SUM(AQ383:AQ404)</f>
        <v>0</v>
      </c>
      <c r="AR382" s="43">
        <f>SUM(AR383:AR404)</f>
        <v>0</v>
      </c>
      <c r="AS382" s="43">
        <f>SUM(AS383:AS404)</f>
        <v>0</v>
      </c>
      <c r="AT382" s="64"/>
      <c r="AU382" s="1">
        <f>X382+Y382+Z382+AA382+AB382+AC382+AE382</f>
        <v>4920</v>
      </c>
    </row>
    <row r="383" ht="15.6" spans="1:47">
      <c r="A383" s="41"/>
      <c r="B383" s="62"/>
      <c r="C383" s="65" t="s">
        <v>58</v>
      </c>
      <c r="D383" s="43"/>
      <c r="E383" s="43"/>
      <c r="F383" s="63"/>
      <c r="G383" s="44"/>
      <c r="H383" s="44"/>
      <c r="I383" s="44"/>
      <c r="J383" s="44"/>
      <c r="K383" s="43"/>
      <c r="L383" s="48">
        <f>SUMIFS('[6]白单流水  导入新模板'!$S:$S,'[6]白单流水  导入新模板'!$C:$C,$A$2,'[6]白单流水  导入新模板'!$AF:$AF,$C$382,'[6]白单流水  导入新模板'!$AB:$AB,LEFT(LEFT(L$3,4),4),'[6]白单流水  导入新模板'!$K:$K,$C383)</f>
        <v>0</v>
      </c>
      <c r="M383" s="48">
        <f>SUMIFS('[6]白单流水  导入新模板'!$S:$S,'[6]白单流水  导入新模板'!$C:$C,$A$2,'[6]白单流水  导入新模板'!$AF:$AF,$C$382,'[6]白单流水  导入新模板'!$AB:$AB,LEFT(LEFT(M$3,4),4),'[6]白单流水  导入新模板'!$K:$K,$C383)</f>
        <v>0</v>
      </c>
      <c r="N383" s="48">
        <f>SUMIFS('[6]白单流水  导入新模板'!$S:$S,'[6]白单流水  导入新模板'!$C:$C,$A$2,'[6]白单流水  导入新模板'!$AF:$AF,$C$382,'[6]白单流水  导入新模板'!$AB:$AB,LEFT(LEFT(N$3,4),4),'[6]白单流水  导入新模板'!$K:$K,$C383)</f>
        <v>0</v>
      </c>
      <c r="O383" s="48">
        <f>SUMIFS('[6]白单流水  导入新模板'!$S:$S,'[6]白单流水  导入新模板'!$C:$C,$A$2,'[6]白单流水  导入新模板'!$AF:$AF,$C$382,'[6]白单流水  导入新模板'!$AB:$AB,LEFT(LEFT(O$3,4),4),'[6]白单流水  导入新模板'!$K:$K,$C383)</f>
        <v>0</v>
      </c>
      <c r="P383" s="48">
        <f>SUMIFS('[6]白单流水  导入新模板'!$S:$S,'[6]白单流水  导入新模板'!$C:$C,$A$2,'[6]白单流水  导入新模板'!$AF:$AF,$C$382,'[6]白单流水  导入新模板'!$AB:$AB,LEFT(LEFT(P$3,4),4),'[6]白单流水  导入新模板'!$K:$K,$C383)</f>
        <v>0</v>
      </c>
      <c r="Q383" s="48">
        <f>SUMIFS('[6]白单流水  导入新模板'!$S:$S,'[6]白单流水  导入新模板'!$C:$C,$A$2,'[6]白单流水  导入新模板'!$AF:$AF,$C$382,'[6]白单流水  导入新模板'!$AB:$AB,LEFT(LEFT(Q$3,4),4),'[6]白单流水  导入新模板'!$K:$K,$C383)</f>
        <v>0</v>
      </c>
      <c r="R383" s="48">
        <f>SUMIFS('[6]白单流水  导入新模板'!$S:$S,'[6]白单流水  导入新模板'!$C:$C,$A$2,'[6]白单流水  导入新模板'!$AF:$AF,$C$382,'[6]白单流水  导入新模板'!$AB:$AB,LEFT(LEFT(R$3,4),4),'[6]白单流水  导入新模板'!$K:$K,$C383)</f>
        <v>0</v>
      </c>
      <c r="S383" s="48">
        <f>SUMIFS('[6]白单流水  导入新模板'!$S:$S,'[6]白单流水  导入新模板'!$C:$C,$A$2,'[6]白单流水  导入新模板'!$AF:$AF,$C$382,'[6]白单流水  导入新模板'!$AB:$AB,LEFT(LEFT(S$3,4),4),'[6]白单流水  导入新模板'!$K:$K,$C383)</f>
        <v>0</v>
      </c>
      <c r="T383" s="48">
        <f>SUMIFS('[6]白单流水  导入新模板'!$S:$S,'[6]白单流水  导入新模板'!$C:$C,$A$2,'[6]白单流水  导入新模板'!$AF:$AF,$C$382,'[6]白单流水  导入新模板'!$AB:$AB,LEFT(LEFT(T$3,4),4),'[6]白单流水  导入新模板'!$K:$K,$C383)</f>
        <v>0</v>
      </c>
      <c r="U383" s="48">
        <f>SUMIFS('[6]白单流水  导入新模板'!$S:$S,'[6]白单流水  导入新模板'!$C:$C,$A$2,'[6]白单流水  导入新模板'!$AF:$AF,$C$382,'[6]白单流水  导入新模板'!$AB:$AB,LEFT(LEFT(U$3,4),4),'[6]白单流水  导入新模板'!$K:$K,$C383)</f>
        <v>0</v>
      </c>
      <c r="V383" s="48">
        <f>SUMIFS('[6]白单流水  导入新模板'!$S:$S,'[6]白单流水  导入新模板'!$C:$C,$A$2,'[6]白单流水  导入新模板'!$AF:$AF,$C$382,'[6]白单流水  导入新模板'!$AB:$AB,LEFT(LEFT(V$3,4),4),'[6]白单流水  导入新模板'!$K:$K,$C383)</f>
        <v>0</v>
      </c>
      <c r="W383" s="48">
        <f>SUMIFS('[6]白单流水  导入新模板'!$S:$S,'[6]白单流水  导入新模板'!$C:$C,$A$2,'[6]白单流水  导入新模板'!$AF:$AF,$C$382,'[6]白单流水  导入新模板'!$AB:$AB,LEFT(LEFT(W$3,4),4),'[6]白单流水  导入新模板'!$K:$K,$C383)</f>
        <v>0</v>
      </c>
      <c r="X383" s="48">
        <f>SUMIFS('[6]白单流水  导入新模板'!$S:$S,'[6]白单流水  导入新模板'!$C:$C,$A$2,'[6]白单流水  导入新模板'!$AF:$AF,$C$382,'[6]白单流水  导入新模板'!$AB:$AB,LEFT(LEFT(X$3,4),4),'[6]白单流水  导入新模板'!$K:$K,$C383)</f>
        <v>0</v>
      </c>
      <c r="Y383" s="48">
        <f>SUMIFS('[6]白单流水  导入新模板'!$S:$S,'[6]白单流水  导入新模板'!$C:$C,$A$2,'[6]白单流水  导入新模板'!$AF:$AF,$C$382,'[6]白单流水  导入新模板'!$AB:$AB,LEFT(LEFT(Y$3,4),4),'[6]白单流水  导入新模板'!$K:$K,$C383)</f>
        <v>0</v>
      </c>
      <c r="Z383" s="48">
        <f>SUMIFS('[6]白单流水  导入新模板'!$S:$S,'[6]白单流水  导入新模板'!$C:$C,$A$2,'[6]白单流水  导入新模板'!$AF:$AF,$C$382,'[6]白单流水  导入新模板'!$AB:$AB,LEFT(LEFT(Z$3,4),4),'[6]白单流水  导入新模板'!$K:$K,$C383)</f>
        <v>0</v>
      </c>
      <c r="AA383" s="48">
        <f>SUMIFS('[6]白单流水  导入新模板'!$S:$S,'[6]白单流水  导入新模板'!$C:$C,$A$2,'[6]白单流水  导入新模板'!$AF:$AF,$C$382,'[6]白单流水  导入新模板'!$AB:$AB,LEFT(LEFT(AA$3,4),4),'[6]白单流水  导入新模板'!$K:$K,$C383)</f>
        <v>0</v>
      </c>
      <c r="AB383" s="48">
        <f>SUMIFS('[6]白单流水  导入新模板'!$S:$S,'[6]白单流水  导入新模板'!$C:$C,$A$2,'[6]白单流水  导入新模板'!$AF:$AF,$C$382,'[6]白单流水  导入新模板'!$AB:$AB,LEFT(LEFT(AB$3,4),4),'[6]白单流水  导入新模板'!$K:$K,$C383)</f>
        <v>0</v>
      </c>
      <c r="AC383" s="48">
        <f>SUMIFS('[6]白单流水  导入新模板'!$S:$S,'[6]白单流水  导入新模板'!$C:$C,$A$2,'[6]白单流水  导入新模板'!$AF:$AF,$C$382,'[6]白单流水  导入新模板'!$AB:$AB,LEFT(LEFT(AC$3,4),4),'[6]白单流水  导入新模板'!$K:$K,$C383)</f>
        <v>0</v>
      </c>
      <c r="AD383" s="72"/>
      <c r="AE383" s="53">
        <f>SUM(AH383:AS383)</f>
        <v>0</v>
      </c>
      <c r="AF383" s="54"/>
      <c r="AG383" s="55">
        <f>AD383-AE383-AF383</f>
        <v>0</v>
      </c>
      <c r="AH383" s="48">
        <f>SUMIFS('[6]白单流水  导入新模板'!$S:$S,'[6]白单流水  导入新模板'!$C:$C,$A$2,'[6]白单流水  导入新模板'!$AF:$AF,$C$382,'[6]白单流水  导入新模板'!$AA:$AA,AH$3,'[6]白单流水  导入新模板'!$K:$K,$C383)</f>
        <v>0</v>
      </c>
      <c r="AI383" s="48">
        <f>SUMIFS('[6]白单流水  导入新模板'!$S:$S,'[6]白单流水  导入新模板'!$C:$C,$A$2,'[6]白单流水  导入新模板'!$AF:$AF,$C$382,'[6]白单流水  导入新模板'!$AA:$AA,AI$3,'[6]白单流水  导入新模板'!$K:$K,$C383)</f>
        <v>0</v>
      </c>
      <c r="AJ383" s="48">
        <f>SUMIFS('[6]白单流水  导入新模板'!$S:$S,'[6]白单流水  导入新模板'!$C:$C,$A$2,'[6]白单流水  导入新模板'!$AF:$AF,$C$382,'[6]白单流水  导入新模板'!$AA:$AA,AJ$3,'[6]白单流水  导入新模板'!$K:$K,$C383)</f>
        <v>0</v>
      </c>
      <c r="AK383" s="48">
        <f>SUMIFS('[6]白单流水  导入新模板'!$S:$S,'[6]白单流水  导入新模板'!$C:$C,$A$2,'[6]白单流水  导入新模板'!$AF:$AF,$C$382,'[6]白单流水  导入新模板'!$AA:$AA,AK$3,'[6]白单流水  导入新模板'!$K:$K,$C383)</f>
        <v>0</v>
      </c>
      <c r="AL383" s="48">
        <f>SUMIFS('[6]白单流水  导入新模板'!$S:$S,'[6]白单流水  导入新模板'!$C:$C,$A$2,'[6]白单流水  导入新模板'!$AF:$AF,$C$382,'[6]白单流水  导入新模板'!$AA:$AA,AL$3,'[6]白单流水  导入新模板'!$K:$K,$C383)</f>
        <v>0</v>
      </c>
      <c r="AM383" s="48">
        <f>SUMIFS('[6]白单流水  导入新模板'!$S:$S,'[6]白单流水  导入新模板'!$C:$C,$A$2,'[6]白单流水  导入新模板'!$AF:$AF,$C$382,'[6]白单流水  导入新模板'!$AA:$AA,AM$3,'[6]白单流水  导入新模板'!$K:$K,$C383)</f>
        <v>0</v>
      </c>
      <c r="AN383" s="48">
        <f>SUMIFS('[6]白单流水  导入新模板'!$S:$S,'[6]白单流水  导入新模板'!$C:$C,$A$2,'[6]白单流水  导入新模板'!$AF:$AF,$C$382,'[6]白单流水  导入新模板'!$AA:$AA,AN$3,'[6]白单流水  导入新模板'!$K:$K,$C383)</f>
        <v>0</v>
      </c>
      <c r="AO383" s="48">
        <f>SUMIFS('[6]白单流水  导入新模板'!$S:$S,'[6]白单流水  导入新模板'!$C:$C,$A$2,'[6]白单流水  导入新模板'!$AF:$AF,$C$382,'[6]白单流水  导入新模板'!$AA:$AA,AO$3,'[6]白单流水  导入新模板'!$K:$K,$C383)</f>
        <v>0</v>
      </c>
      <c r="AP383" s="48">
        <f>SUMIFS('[6]白单流水  导入新模板'!$S:$S,'[6]白单流水  导入新模板'!$C:$C,$A$2,'[6]白单流水  导入新模板'!$AF:$AF,$C$382,'[6]白单流水  导入新模板'!$AA:$AA,AP$3,'[6]白单流水  导入新模板'!$K:$K,$C383)</f>
        <v>0</v>
      </c>
      <c r="AQ383" s="48">
        <f>SUMIFS('[6]白单流水  导入新模板'!$S:$S,'[6]白单流水  导入新模板'!$C:$C,$A$2,'[6]白单流水  导入新模板'!$AF:$AF,$C$382,'[6]白单流水  导入新模板'!$AA:$AA,AQ$3,'[6]白单流水  导入新模板'!$K:$K,$C383)</f>
        <v>0</v>
      </c>
      <c r="AR383" s="48">
        <f>SUMIFS('[6]白单流水  导入新模板'!$S:$S,'[6]白单流水  导入新模板'!$C:$C,$A$2,'[6]白单流水  导入新模板'!$AF:$AF,$C$382,'[6]白单流水  导入新模板'!$AA:$AA,AR$3,'[6]白单流水  导入新模板'!$K:$K,$C383)</f>
        <v>0</v>
      </c>
      <c r="AS383" s="48">
        <f>SUMIFS('[6]白单流水  导入新模板'!$S:$S,'[6]白单流水  导入新模板'!$C:$C,$A$2,'[6]白单流水  导入新模板'!$AF:$AF,$C$382,'[6]白单流水  导入新模板'!$AA:$AA,AS$3,'[6]白单流水  导入新模板'!$K:$K,$C383)</f>
        <v>0</v>
      </c>
      <c r="AT383" s="64"/>
    </row>
    <row r="384" ht="15.6" spans="1:47">
      <c r="A384" s="41"/>
      <c r="B384" s="62"/>
      <c r="C384" s="65" t="s">
        <v>59</v>
      </c>
      <c r="D384" s="43"/>
      <c r="E384" s="43"/>
      <c r="F384" s="63"/>
      <c r="G384" s="44"/>
      <c r="H384" s="44"/>
      <c r="I384" s="44"/>
      <c r="J384" s="44"/>
      <c r="K384" s="43"/>
      <c r="L384" s="48">
        <f>SUMIFS('[6]白单流水  导入新模板'!$S:$S,'[6]白单流水  导入新模板'!$C:$C,$A$2,'[6]白单流水  导入新模板'!$AF:$AF,$C$382,'[6]白单流水  导入新模板'!$AB:$AB,LEFT(LEFT(L$3,4),4),'[6]白单流水  导入新模板'!$K:$K,$C384)</f>
        <v>0</v>
      </c>
      <c r="M384" s="48">
        <f>SUMIFS('[6]白单流水  导入新模板'!$S:$S,'[6]白单流水  导入新模板'!$C:$C,$A$2,'[6]白单流水  导入新模板'!$AF:$AF,$C$382,'[6]白单流水  导入新模板'!$AB:$AB,LEFT(LEFT(M$3,4),4),'[6]白单流水  导入新模板'!$K:$K,$C384)</f>
        <v>0</v>
      </c>
      <c r="N384" s="48">
        <f>SUMIFS('[6]白单流水  导入新模板'!$S:$S,'[6]白单流水  导入新模板'!$C:$C,$A$2,'[6]白单流水  导入新模板'!$AF:$AF,$C$382,'[6]白单流水  导入新模板'!$AB:$AB,LEFT(LEFT(N$3,4),4),'[6]白单流水  导入新模板'!$K:$K,$C384)</f>
        <v>0</v>
      </c>
      <c r="O384" s="48">
        <f>SUMIFS('[6]白单流水  导入新模板'!$S:$S,'[6]白单流水  导入新模板'!$C:$C,$A$2,'[6]白单流水  导入新模板'!$AF:$AF,$C$382,'[6]白单流水  导入新模板'!$AB:$AB,LEFT(LEFT(O$3,4),4),'[6]白单流水  导入新模板'!$K:$K,$C384)</f>
        <v>0</v>
      </c>
      <c r="P384" s="48">
        <f>SUMIFS('[6]白单流水  导入新模板'!$S:$S,'[6]白单流水  导入新模板'!$C:$C,$A$2,'[6]白单流水  导入新模板'!$AF:$AF,$C$382,'[6]白单流水  导入新模板'!$AB:$AB,LEFT(LEFT(P$3,4),4),'[6]白单流水  导入新模板'!$K:$K,$C384)</f>
        <v>0</v>
      </c>
      <c r="Q384" s="48">
        <f>SUMIFS('[6]白单流水  导入新模板'!$S:$S,'[6]白单流水  导入新模板'!$C:$C,$A$2,'[6]白单流水  导入新模板'!$AF:$AF,$C$382,'[6]白单流水  导入新模板'!$AB:$AB,LEFT(LEFT(Q$3,4),4),'[6]白单流水  导入新模板'!$K:$K,$C384)</f>
        <v>0</v>
      </c>
      <c r="R384" s="48">
        <f>SUMIFS('[6]白单流水  导入新模板'!$S:$S,'[6]白单流水  导入新模板'!$C:$C,$A$2,'[6]白单流水  导入新模板'!$AF:$AF,$C$382,'[6]白单流水  导入新模板'!$AB:$AB,LEFT(LEFT(R$3,4),4),'[6]白单流水  导入新模板'!$K:$K,$C384)</f>
        <v>0</v>
      </c>
      <c r="S384" s="48">
        <f>SUMIFS('[6]白单流水  导入新模板'!$S:$S,'[6]白单流水  导入新模板'!$C:$C,$A$2,'[6]白单流水  导入新模板'!$AF:$AF,$C$382,'[6]白单流水  导入新模板'!$AB:$AB,LEFT(LEFT(S$3,4),4),'[6]白单流水  导入新模板'!$K:$K,$C384)</f>
        <v>0</v>
      </c>
      <c r="T384" s="48">
        <f>SUMIFS('[6]白单流水  导入新模板'!$S:$S,'[6]白单流水  导入新模板'!$C:$C,$A$2,'[6]白单流水  导入新模板'!$AF:$AF,$C$382,'[6]白单流水  导入新模板'!$AB:$AB,LEFT(LEFT(T$3,4),4),'[6]白单流水  导入新模板'!$K:$K,$C384)</f>
        <v>0</v>
      </c>
      <c r="U384" s="48">
        <f>SUMIFS('[6]白单流水  导入新模板'!$S:$S,'[6]白单流水  导入新模板'!$C:$C,$A$2,'[6]白单流水  导入新模板'!$AF:$AF,$C$382,'[6]白单流水  导入新模板'!$AB:$AB,LEFT(LEFT(U$3,4),4),'[6]白单流水  导入新模板'!$K:$K,$C384)</f>
        <v>0</v>
      </c>
      <c r="V384" s="48">
        <f>SUMIFS('[6]白单流水  导入新模板'!$S:$S,'[6]白单流水  导入新模板'!$C:$C,$A$2,'[6]白单流水  导入新模板'!$AF:$AF,$C$382,'[6]白单流水  导入新模板'!$AB:$AB,LEFT(LEFT(V$3,4),4),'[6]白单流水  导入新模板'!$K:$K,$C384)</f>
        <v>0</v>
      </c>
      <c r="W384" s="48">
        <f>SUMIFS('[6]白单流水  导入新模板'!$S:$S,'[6]白单流水  导入新模板'!$C:$C,$A$2,'[6]白单流水  导入新模板'!$AF:$AF,$C$382,'[6]白单流水  导入新模板'!$AB:$AB,LEFT(LEFT(W$3,4),4),'[6]白单流水  导入新模板'!$K:$K,$C384)</f>
        <v>0</v>
      </c>
      <c r="X384" s="48">
        <f>SUMIFS('[6]白单流水  导入新模板'!$S:$S,'[6]白单流水  导入新模板'!$C:$C,$A$2,'[6]白单流水  导入新模板'!$AF:$AF,$C$382,'[6]白单流水  导入新模板'!$AB:$AB,LEFT(LEFT(X$3,4),4),'[6]白单流水  导入新模板'!$K:$K,$C384)</f>
        <v>0</v>
      </c>
      <c r="Y384" s="48">
        <f>SUMIFS('[6]白单流水  导入新模板'!$S:$S,'[6]白单流水  导入新模板'!$C:$C,$A$2,'[6]白单流水  导入新模板'!$AF:$AF,$C$382,'[6]白单流水  导入新模板'!$AB:$AB,LEFT(LEFT(Y$3,4),4),'[6]白单流水  导入新模板'!$K:$K,$C384)</f>
        <v>0</v>
      </c>
      <c r="Z384" s="48">
        <f>SUMIFS('[6]白单流水  导入新模板'!$S:$S,'[6]白单流水  导入新模板'!$C:$C,$A$2,'[6]白单流水  导入新模板'!$AF:$AF,$C$382,'[6]白单流水  导入新模板'!$AB:$AB,LEFT(LEFT(Z$3,4),4),'[6]白单流水  导入新模板'!$K:$K,$C384)</f>
        <v>0</v>
      </c>
      <c r="AA384" s="48">
        <f>SUMIFS('[6]白单流水  导入新模板'!$S:$S,'[6]白单流水  导入新模板'!$C:$C,$A$2,'[6]白单流水  导入新模板'!$AF:$AF,$C$382,'[6]白单流水  导入新模板'!$AB:$AB,LEFT(LEFT(AA$3,4),4),'[6]白单流水  导入新模板'!$K:$K,$C384)</f>
        <v>0</v>
      </c>
      <c r="AB384" s="48">
        <f>SUMIFS('[6]白单流水  导入新模板'!$S:$S,'[6]白单流水  导入新模板'!$C:$C,$A$2,'[6]白单流水  导入新模板'!$AF:$AF,$C$382,'[6]白单流水  导入新模板'!$AB:$AB,LEFT(LEFT(AB$3,4),4),'[6]白单流水  导入新模板'!$K:$K,$C384)</f>
        <v>0</v>
      </c>
      <c r="AC384" s="48">
        <f>SUMIFS('[6]白单流水  导入新模板'!$S:$S,'[6]白单流水  导入新模板'!$C:$C,$A$2,'[6]白单流水  导入新模板'!$AF:$AF,$C$382,'[6]白单流水  导入新模板'!$AB:$AB,LEFT(LEFT(AC$3,4),4),'[6]白单流水  导入新模板'!$K:$K,$C384)</f>
        <v>0</v>
      </c>
      <c r="AD384" s="72"/>
      <c r="AE384" s="53">
        <f>SUM(AH384:AS384)</f>
        <v>0</v>
      </c>
      <c r="AF384" s="54"/>
      <c r="AG384" s="55">
        <f>AD384-AE384-AF384</f>
        <v>0</v>
      </c>
      <c r="AH384" s="48">
        <f>SUMIFS('[6]白单流水  导入新模板'!$S:$S,'[6]白单流水  导入新模板'!$C:$C,$A$2,'[6]白单流水  导入新模板'!$AF:$AF,$C$382,'[6]白单流水  导入新模板'!$AA:$AA,AH$3,'[6]白单流水  导入新模板'!$K:$K,$C384)</f>
        <v>0</v>
      </c>
      <c r="AI384" s="48">
        <f>SUMIFS('[6]白单流水  导入新模板'!$S:$S,'[6]白单流水  导入新模板'!$C:$C,$A$2,'[6]白单流水  导入新模板'!$AF:$AF,$C$382,'[6]白单流水  导入新模板'!$AA:$AA,AI$3,'[6]白单流水  导入新模板'!$K:$K,$C384)</f>
        <v>0</v>
      </c>
      <c r="AJ384" s="48">
        <f>SUMIFS('[6]白单流水  导入新模板'!$S:$S,'[6]白单流水  导入新模板'!$C:$C,$A$2,'[6]白单流水  导入新模板'!$AF:$AF,$C$382,'[6]白单流水  导入新模板'!$AA:$AA,AJ$3,'[6]白单流水  导入新模板'!$K:$K,$C384)</f>
        <v>0</v>
      </c>
      <c r="AK384" s="48">
        <f>SUMIFS('[6]白单流水  导入新模板'!$S:$S,'[6]白单流水  导入新模板'!$C:$C,$A$2,'[6]白单流水  导入新模板'!$AF:$AF,$C$382,'[6]白单流水  导入新模板'!$AA:$AA,AK$3,'[6]白单流水  导入新模板'!$K:$K,$C384)</f>
        <v>0</v>
      </c>
      <c r="AL384" s="48">
        <f>SUMIFS('[6]白单流水  导入新模板'!$S:$S,'[6]白单流水  导入新模板'!$C:$C,$A$2,'[6]白单流水  导入新模板'!$AF:$AF,$C$382,'[6]白单流水  导入新模板'!$AA:$AA,AL$3,'[6]白单流水  导入新模板'!$K:$K,$C384)</f>
        <v>0</v>
      </c>
      <c r="AM384" s="48">
        <f>SUMIFS('[6]白单流水  导入新模板'!$S:$S,'[6]白单流水  导入新模板'!$C:$C,$A$2,'[6]白单流水  导入新模板'!$AF:$AF,$C$382,'[6]白单流水  导入新模板'!$AA:$AA,AM$3,'[6]白单流水  导入新模板'!$K:$K,$C384)</f>
        <v>0</v>
      </c>
      <c r="AN384" s="48">
        <f>SUMIFS('[6]白单流水  导入新模板'!$S:$S,'[6]白单流水  导入新模板'!$C:$C,$A$2,'[6]白单流水  导入新模板'!$AF:$AF,$C$382,'[6]白单流水  导入新模板'!$AA:$AA,AN$3,'[6]白单流水  导入新模板'!$K:$K,$C384)</f>
        <v>0</v>
      </c>
      <c r="AO384" s="48">
        <f>SUMIFS('[6]白单流水  导入新模板'!$S:$S,'[6]白单流水  导入新模板'!$C:$C,$A$2,'[6]白单流水  导入新模板'!$AF:$AF,$C$382,'[6]白单流水  导入新模板'!$AA:$AA,AO$3,'[6]白单流水  导入新模板'!$K:$K,$C384)</f>
        <v>0</v>
      </c>
      <c r="AP384" s="48">
        <f>SUMIFS('[6]白单流水  导入新模板'!$S:$S,'[6]白单流水  导入新模板'!$C:$C,$A$2,'[6]白单流水  导入新模板'!$AF:$AF,$C$382,'[6]白单流水  导入新模板'!$AA:$AA,AP$3,'[6]白单流水  导入新模板'!$K:$K,$C384)</f>
        <v>0</v>
      </c>
      <c r="AQ384" s="48">
        <f>SUMIFS('[6]白单流水  导入新模板'!$S:$S,'[6]白单流水  导入新模板'!$C:$C,$A$2,'[6]白单流水  导入新模板'!$AF:$AF,$C$382,'[6]白单流水  导入新模板'!$AA:$AA,AQ$3,'[6]白单流水  导入新模板'!$K:$K,$C384)</f>
        <v>0</v>
      </c>
      <c r="AR384" s="48">
        <f>SUMIFS('[6]白单流水  导入新模板'!$S:$S,'[6]白单流水  导入新模板'!$C:$C,$A$2,'[6]白单流水  导入新模板'!$AF:$AF,$C$382,'[6]白单流水  导入新模板'!$AA:$AA,AR$3,'[6]白单流水  导入新模板'!$K:$K,$C384)</f>
        <v>0</v>
      </c>
      <c r="AS384" s="48">
        <f>SUMIFS('[6]白单流水  导入新模板'!$S:$S,'[6]白单流水  导入新模板'!$C:$C,$A$2,'[6]白单流水  导入新模板'!$AF:$AF,$C$382,'[6]白单流水  导入新模板'!$AA:$AA,AS$3,'[6]白单流水  导入新模板'!$K:$K,$C384)</f>
        <v>0</v>
      </c>
      <c r="AT384" s="64"/>
    </row>
    <row r="385" ht="15.6" spans="1:46">
      <c r="A385" s="41"/>
      <c r="B385" s="62"/>
      <c r="C385" s="65" t="s">
        <v>60</v>
      </c>
      <c r="D385" s="43"/>
      <c r="E385" s="43"/>
      <c r="F385" s="63"/>
      <c r="G385" s="44"/>
      <c r="H385" s="44"/>
      <c r="I385" s="44"/>
      <c r="J385" s="44"/>
      <c r="K385" s="43"/>
      <c r="L385" s="48">
        <f>SUMIFS('[6]白单流水  导入新模板'!$S:$S,'[6]白单流水  导入新模板'!$C:$C,$A$2,'[6]白单流水  导入新模板'!$AF:$AF,$C$382,'[6]白单流水  导入新模板'!$AB:$AB,LEFT(LEFT(L$3,4),4),'[6]白单流水  导入新模板'!$K:$K,$C385)</f>
        <v>0</v>
      </c>
      <c r="M385" s="48">
        <f>SUMIFS('[6]白单流水  导入新模板'!$S:$S,'[6]白单流水  导入新模板'!$C:$C,$A$2,'[6]白单流水  导入新模板'!$AF:$AF,$C$382,'[6]白单流水  导入新模板'!$AB:$AB,LEFT(LEFT(M$3,4),4),'[6]白单流水  导入新模板'!$K:$K,$C385)</f>
        <v>0</v>
      </c>
      <c r="N385" s="48">
        <f>SUMIFS('[6]白单流水  导入新模板'!$S:$S,'[6]白单流水  导入新模板'!$C:$C,$A$2,'[6]白单流水  导入新模板'!$AF:$AF,$C$382,'[6]白单流水  导入新模板'!$AB:$AB,LEFT(LEFT(N$3,4),4),'[6]白单流水  导入新模板'!$K:$K,$C385)</f>
        <v>0</v>
      </c>
      <c r="O385" s="48">
        <f>SUMIFS('[6]白单流水  导入新模板'!$S:$S,'[6]白单流水  导入新模板'!$C:$C,$A$2,'[6]白单流水  导入新模板'!$AF:$AF,$C$382,'[6]白单流水  导入新模板'!$AB:$AB,LEFT(LEFT(O$3,4),4),'[6]白单流水  导入新模板'!$K:$K,$C385)</f>
        <v>0</v>
      </c>
      <c r="P385" s="48">
        <f>SUMIFS('[6]白单流水  导入新模板'!$S:$S,'[6]白单流水  导入新模板'!$C:$C,$A$2,'[6]白单流水  导入新模板'!$AF:$AF,$C$382,'[6]白单流水  导入新模板'!$AB:$AB,LEFT(LEFT(P$3,4),4),'[6]白单流水  导入新模板'!$K:$K,$C385)</f>
        <v>0</v>
      </c>
      <c r="Q385" s="48">
        <f>SUMIFS('[6]白单流水  导入新模板'!$S:$S,'[6]白单流水  导入新模板'!$C:$C,$A$2,'[6]白单流水  导入新模板'!$AF:$AF,$C$382,'[6]白单流水  导入新模板'!$AB:$AB,LEFT(LEFT(Q$3,4),4),'[6]白单流水  导入新模板'!$K:$K,$C385)</f>
        <v>0</v>
      </c>
      <c r="R385" s="48">
        <f>SUMIFS('[6]白单流水  导入新模板'!$S:$S,'[6]白单流水  导入新模板'!$C:$C,$A$2,'[6]白单流水  导入新模板'!$AF:$AF,$C$382,'[6]白单流水  导入新模板'!$AB:$AB,LEFT(LEFT(R$3,4),4),'[6]白单流水  导入新模板'!$K:$K,$C385)</f>
        <v>0</v>
      </c>
      <c r="S385" s="48">
        <f>SUMIFS('[6]白单流水  导入新模板'!$S:$S,'[6]白单流水  导入新模板'!$C:$C,$A$2,'[6]白单流水  导入新模板'!$AF:$AF,$C$382,'[6]白单流水  导入新模板'!$AB:$AB,LEFT(LEFT(S$3,4),4),'[6]白单流水  导入新模板'!$K:$K,$C385)</f>
        <v>0</v>
      </c>
      <c r="T385" s="48">
        <f>SUMIFS('[6]白单流水  导入新模板'!$S:$S,'[6]白单流水  导入新模板'!$C:$C,$A$2,'[6]白单流水  导入新模板'!$AF:$AF,$C$382,'[6]白单流水  导入新模板'!$AB:$AB,LEFT(LEFT(T$3,4),4),'[6]白单流水  导入新模板'!$K:$K,$C385)</f>
        <v>0</v>
      </c>
      <c r="U385" s="48">
        <f>SUMIFS('[6]白单流水  导入新模板'!$S:$S,'[6]白单流水  导入新模板'!$C:$C,$A$2,'[6]白单流水  导入新模板'!$AF:$AF,$C$382,'[6]白单流水  导入新模板'!$AB:$AB,LEFT(LEFT(U$3,4),4),'[6]白单流水  导入新模板'!$K:$K,$C385)</f>
        <v>0</v>
      </c>
      <c r="V385" s="48">
        <f>SUMIFS('[6]白单流水  导入新模板'!$S:$S,'[6]白单流水  导入新模板'!$C:$C,$A$2,'[6]白单流水  导入新模板'!$AF:$AF,$C$382,'[6]白单流水  导入新模板'!$AB:$AB,LEFT(LEFT(V$3,4),4),'[6]白单流水  导入新模板'!$K:$K,$C385)</f>
        <v>0</v>
      </c>
      <c r="W385" s="48">
        <f>SUMIFS('[6]白单流水  导入新模板'!$S:$S,'[6]白单流水  导入新模板'!$C:$C,$A$2,'[6]白单流水  导入新模板'!$AF:$AF,$C$382,'[6]白单流水  导入新模板'!$AB:$AB,LEFT(LEFT(W$3,4),4),'[6]白单流水  导入新模板'!$K:$K,$C385)</f>
        <v>0</v>
      </c>
      <c r="X385" s="48">
        <f>SUMIFS('[6]白单流水  导入新模板'!$S:$S,'[6]白单流水  导入新模板'!$C:$C,$A$2,'[6]白单流水  导入新模板'!$AF:$AF,$C$382,'[6]白单流水  导入新模板'!$AB:$AB,LEFT(LEFT(X$3,4),4),'[6]白单流水  导入新模板'!$K:$K,$C385)</f>
        <v>0</v>
      </c>
      <c r="Y385" s="48">
        <f>SUMIFS('[6]白单流水  导入新模板'!$S:$S,'[6]白单流水  导入新模板'!$C:$C,$A$2,'[6]白单流水  导入新模板'!$AF:$AF,$C$382,'[6]白单流水  导入新模板'!$AB:$AB,LEFT(LEFT(Y$3,4),4),'[6]白单流水  导入新模板'!$K:$K,$C385)</f>
        <v>0</v>
      </c>
      <c r="Z385" s="48">
        <f>SUMIFS('[6]白单流水  导入新模板'!$S:$S,'[6]白单流水  导入新模板'!$C:$C,$A$2,'[6]白单流水  导入新模板'!$AF:$AF,$C$382,'[6]白单流水  导入新模板'!$AB:$AB,LEFT(LEFT(Z$3,4),4),'[6]白单流水  导入新模板'!$K:$K,$C385)</f>
        <v>0</v>
      </c>
      <c r="AA385" s="48">
        <f>SUMIFS('[6]白单流水  导入新模板'!$S:$S,'[6]白单流水  导入新模板'!$C:$C,$A$2,'[6]白单流水  导入新模板'!$AF:$AF,$C$382,'[6]白单流水  导入新模板'!$AB:$AB,LEFT(LEFT(AA$3,4),4),'[6]白单流水  导入新模板'!$K:$K,$C385)</f>
        <v>0</v>
      </c>
      <c r="AB385" s="48">
        <f>SUMIFS('[6]白单流水  导入新模板'!$S:$S,'[6]白单流水  导入新模板'!$C:$C,$A$2,'[6]白单流水  导入新模板'!$AF:$AF,$C$382,'[6]白单流水  导入新模板'!$AB:$AB,LEFT(LEFT(AB$3,4),4),'[6]白单流水  导入新模板'!$K:$K,$C385)</f>
        <v>0</v>
      </c>
      <c r="AC385" s="48">
        <f>SUMIFS('[6]白单流水  导入新模板'!$S:$S,'[6]白单流水  导入新模板'!$C:$C,$A$2,'[6]白单流水  导入新模板'!$AF:$AF,$C$382,'[6]白单流水  导入新模板'!$AB:$AB,LEFT(LEFT(AC$3,4),4),'[6]白单流水  导入新模板'!$K:$K,$C385)</f>
        <v>0</v>
      </c>
      <c r="AD385" s="72"/>
      <c r="AE385" s="53">
        <f>SUM(AH385:AS385)</f>
        <v>0</v>
      </c>
      <c r="AF385" s="54"/>
      <c r="AG385" s="55">
        <f>AD385-AE385-AF385</f>
        <v>0</v>
      </c>
      <c r="AH385" s="48">
        <f>SUMIFS('[6]白单流水  导入新模板'!$S:$S,'[6]白单流水  导入新模板'!$C:$C,$A$2,'[6]白单流水  导入新模板'!$AF:$AF,$C$382,'[6]白单流水  导入新模板'!$AA:$AA,AH$3,'[6]白单流水  导入新模板'!$K:$K,$C385)</f>
        <v>0</v>
      </c>
      <c r="AI385" s="48">
        <f>SUMIFS('[6]白单流水  导入新模板'!$S:$S,'[6]白单流水  导入新模板'!$C:$C,$A$2,'[6]白单流水  导入新模板'!$AF:$AF,$C$382,'[6]白单流水  导入新模板'!$AA:$AA,AI$3,'[6]白单流水  导入新模板'!$K:$K,$C385)</f>
        <v>0</v>
      </c>
      <c r="AJ385" s="48">
        <f>SUMIFS('[6]白单流水  导入新模板'!$S:$S,'[6]白单流水  导入新模板'!$C:$C,$A$2,'[6]白单流水  导入新模板'!$AF:$AF,$C$382,'[6]白单流水  导入新模板'!$AA:$AA,AJ$3,'[6]白单流水  导入新模板'!$K:$K,$C385)</f>
        <v>0</v>
      </c>
      <c r="AK385" s="48">
        <f>SUMIFS('[6]白单流水  导入新模板'!$S:$S,'[6]白单流水  导入新模板'!$C:$C,$A$2,'[6]白单流水  导入新模板'!$AF:$AF,$C$382,'[6]白单流水  导入新模板'!$AA:$AA,AK$3,'[6]白单流水  导入新模板'!$K:$K,$C385)</f>
        <v>0</v>
      </c>
      <c r="AL385" s="48">
        <f>SUMIFS('[6]白单流水  导入新模板'!$S:$S,'[6]白单流水  导入新模板'!$C:$C,$A$2,'[6]白单流水  导入新模板'!$AF:$AF,$C$382,'[6]白单流水  导入新模板'!$AA:$AA,AL$3,'[6]白单流水  导入新模板'!$K:$K,$C385)</f>
        <v>0</v>
      </c>
      <c r="AM385" s="48">
        <f>SUMIFS('[6]白单流水  导入新模板'!$S:$S,'[6]白单流水  导入新模板'!$C:$C,$A$2,'[6]白单流水  导入新模板'!$AF:$AF,$C$382,'[6]白单流水  导入新模板'!$AA:$AA,AM$3,'[6]白单流水  导入新模板'!$K:$K,$C385)</f>
        <v>0</v>
      </c>
      <c r="AN385" s="48">
        <f>SUMIFS('[6]白单流水  导入新模板'!$S:$S,'[6]白单流水  导入新模板'!$C:$C,$A$2,'[6]白单流水  导入新模板'!$AF:$AF,$C$382,'[6]白单流水  导入新模板'!$AA:$AA,AN$3,'[6]白单流水  导入新模板'!$K:$K,$C385)</f>
        <v>0</v>
      </c>
      <c r="AO385" s="48">
        <f>SUMIFS('[6]白单流水  导入新模板'!$S:$S,'[6]白单流水  导入新模板'!$C:$C,$A$2,'[6]白单流水  导入新模板'!$AF:$AF,$C$382,'[6]白单流水  导入新模板'!$AA:$AA,AO$3,'[6]白单流水  导入新模板'!$K:$K,$C385)</f>
        <v>0</v>
      </c>
      <c r="AP385" s="48">
        <f>SUMIFS('[6]白单流水  导入新模板'!$S:$S,'[6]白单流水  导入新模板'!$C:$C,$A$2,'[6]白单流水  导入新模板'!$AF:$AF,$C$382,'[6]白单流水  导入新模板'!$AA:$AA,AP$3,'[6]白单流水  导入新模板'!$K:$K,$C385)</f>
        <v>0</v>
      </c>
      <c r="AQ385" s="48">
        <f>SUMIFS('[6]白单流水  导入新模板'!$S:$S,'[6]白单流水  导入新模板'!$C:$C,$A$2,'[6]白单流水  导入新模板'!$AF:$AF,$C$382,'[6]白单流水  导入新模板'!$AA:$AA,AQ$3,'[6]白单流水  导入新模板'!$K:$K,$C385)</f>
        <v>0</v>
      </c>
      <c r="AR385" s="48">
        <f>SUMIFS('[6]白单流水  导入新模板'!$S:$S,'[6]白单流水  导入新模板'!$C:$C,$A$2,'[6]白单流水  导入新模板'!$AF:$AF,$C$382,'[6]白单流水  导入新模板'!$AA:$AA,AR$3,'[6]白单流水  导入新模板'!$K:$K,$C385)</f>
        <v>0</v>
      </c>
      <c r="AS385" s="48">
        <f>SUMIFS('[6]白单流水  导入新模板'!$S:$S,'[6]白单流水  导入新模板'!$C:$C,$A$2,'[6]白单流水  导入新模板'!$AF:$AF,$C$382,'[6]白单流水  导入新模板'!$AA:$AA,AS$3,'[6]白单流水  导入新模板'!$K:$K,$C385)</f>
        <v>0</v>
      </c>
      <c r="AT385" s="64"/>
    </row>
    <row r="386" ht="15.6" spans="1:46">
      <c r="A386" s="41"/>
      <c r="B386" s="62"/>
      <c r="C386" s="65" t="s">
        <v>61</v>
      </c>
      <c r="D386" s="43"/>
      <c r="E386" s="43"/>
      <c r="F386" s="63"/>
      <c r="G386" s="44"/>
      <c r="H386" s="44"/>
      <c r="I386" s="44"/>
      <c r="J386" s="44"/>
      <c r="K386" s="43"/>
      <c r="L386" s="48">
        <f>SUMIFS('[6]白单流水  导入新模板'!$S:$S,'[6]白单流水  导入新模板'!$C:$C,$A$2,'[6]白单流水  导入新模板'!$AF:$AF,$C$382,'[6]白单流水  导入新模板'!$AB:$AB,LEFT(LEFT(L$3,4),4),'[6]白单流水  导入新模板'!$K:$K,$C386)</f>
        <v>0</v>
      </c>
      <c r="M386" s="48">
        <f>SUMIFS('[6]白单流水  导入新模板'!$S:$S,'[6]白单流水  导入新模板'!$C:$C,$A$2,'[6]白单流水  导入新模板'!$AF:$AF,$C$382,'[6]白单流水  导入新模板'!$AB:$AB,LEFT(LEFT(M$3,4),4),'[6]白单流水  导入新模板'!$K:$K,$C386)</f>
        <v>0</v>
      </c>
      <c r="N386" s="48">
        <f>SUMIFS('[6]白单流水  导入新模板'!$S:$S,'[6]白单流水  导入新模板'!$C:$C,$A$2,'[6]白单流水  导入新模板'!$AF:$AF,$C$382,'[6]白单流水  导入新模板'!$AB:$AB,LEFT(LEFT(N$3,4),4),'[6]白单流水  导入新模板'!$K:$K,$C386)</f>
        <v>0</v>
      </c>
      <c r="O386" s="48">
        <f>SUMIFS('[6]白单流水  导入新模板'!$S:$S,'[6]白单流水  导入新模板'!$C:$C,$A$2,'[6]白单流水  导入新模板'!$AF:$AF,$C$382,'[6]白单流水  导入新模板'!$AB:$AB,LEFT(LEFT(O$3,4),4),'[6]白单流水  导入新模板'!$K:$K,$C386)</f>
        <v>0</v>
      </c>
      <c r="P386" s="48">
        <f>SUMIFS('[6]白单流水  导入新模板'!$S:$S,'[6]白单流水  导入新模板'!$C:$C,$A$2,'[6]白单流水  导入新模板'!$AF:$AF,$C$382,'[6]白单流水  导入新模板'!$AB:$AB,LEFT(LEFT(P$3,4),4),'[6]白单流水  导入新模板'!$K:$K,$C386)</f>
        <v>0</v>
      </c>
      <c r="Q386" s="48">
        <f>SUMIFS('[6]白单流水  导入新模板'!$S:$S,'[6]白单流水  导入新模板'!$C:$C,$A$2,'[6]白单流水  导入新模板'!$AF:$AF,$C$382,'[6]白单流水  导入新模板'!$AB:$AB,LEFT(LEFT(Q$3,4),4),'[6]白单流水  导入新模板'!$K:$K,$C386)</f>
        <v>0</v>
      </c>
      <c r="R386" s="48">
        <f>SUMIFS('[6]白单流水  导入新模板'!$S:$S,'[6]白单流水  导入新模板'!$C:$C,$A$2,'[6]白单流水  导入新模板'!$AF:$AF,$C$382,'[6]白单流水  导入新模板'!$AB:$AB,LEFT(LEFT(R$3,4),4),'[6]白单流水  导入新模板'!$K:$K,$C386)</f>
        <v>0</v>
      </c>
      <c r="S386" s="48">
        <f>SUMIFS('[6]白单流水  导入新模板'!$S:$S,'[6]白单流水  导入新模板'!$C:$C,$A$2,'[6]白单流水  导入新模板'!$AF:$AF,$C$382,'[6]白单流水  导入新模板'!$AB:$AB,LEFT(LEFT(S$3,4),4),'[6]白单流水  导入新模板'!$K:$K,$C386)</f>
        <v>0</v>
      </c>
      <c r="T386" s="48">
        <f>SUMIFS('[6]白单流水  导入新模板'!$S:$S,'[6]白单流水  导入新模板'!$C:$C,$A$2,'[6]白单流水  导入新模板'!$AF:$AF,$C$382,'[6]白单流水  导入新模板'!$AB:$AB,LEFT(LEFT(T$3,4),4),'[6]白单流水  导入新模板'!$K:$K,$C386)</f>
        <v>0</v>
      </c>
      <c r="U386" s="48">
        <f>SUMIFS('[6]白单流水  导入新模板'!$S:$S,'[6]白单流水  导入新模板'!$C:$C,$A$2,'[6]白单流水  导入新模板'!$AF:$AF,$C$382,'[6]白单流水  导入新模板'!$AB:$AB,LEFT(LEFT(U$3,4),4),'[6]白单流水  导入新模板'!$K:$K,$C386)</f>
        <v>0</v>
      </c>
      <c r="V386" s="48">
        <f>SUMIFS('[6]白单流水  导入新模板'!$S:$S,'[6]白单流水  导入新模板'!$C:$C,$A$2,'[6]白单流水  导入新模板'!$AF:$AF,$C$382,'[6]白单流水  导入新模板'!$AB:$AB,LEFT(LEFT(V$3,4),4),'[6]白单流水  导入新模板'!$K:$K,$C386)</f>
        <v>0</v>
      </c>
      <c r="W386" s="48">
        <f>SUMIFS('[6]白单流水  导入新模板'!$S:$S,'[6]白单流水  导入新模板'!$C:$C,$A$2,'[6]白单流水  导入新模板'!$AF:$AF,$C$382,'[6]白单流水  导入新模板'!$AB:$AB,LEFT(LEFT(W$3,4),4),'[6]白单流水  导入新模板'!$K:$K,$C386)</f>
        <v>0</v>
      </c>
      <c r="X386" s="48">
        <f>SUMIFS('[6]白单流水  导入新模板'!$S:$S,'[6]白单流水  导入新模板'!$C:$C,$A$2,'[6]白单流水  导入新模板'!$AF:$AF,$C$382,'[6]白单流水  导入新模板'!$AB:$AB,LEFT(LEFT(X$3,4),4),'[6]白单流水  导入新模板'!$K:$K,$C386)</f>
        <v>0</v>
      </c>
      <c r="Y386" s="48">
        <f>SUMIFS('[6]白单流水  导入新模板'!$S:$S,'[6]白单流水  导入新模板'!$C:$C,$A$2,'[6]白单流水  导入新模板'!$AF:$AF,$C$382,'[6]白单流水  导入新模板'!$AB:$AB,LEFT(LEFT(Y$3,4),4),'[6]白单流水  导入新模板'!$K:$K,$C386)</f>
        <v>0</v>
      </c>
      <c r="Z386" s="48">
        <f>SUMIFS('[6]白单流水  导入新模板'!$S:$S,'[6]白单流水  导入新模板'!$C:$C,$A$2,'[6]白单流水  导入新模板'!$AF:$AF,$C$382,'[6]白单流水  导入新模板'!$AB:$AB,LEFT(LEFT(Z$3,4),4),'[6]白单流水  导入新模板'!$K:$K,$C386)</f>
        <v>0</v>
      </c>
      <c r="AA386" s="48">
        <f>SUMIFS('[6]白单流水  导入新模板'!$S:$S,'[6]白单流水  导入新模板'!$C:$C,$A$2,'[6]白单流水  导入新模板'!$AF:$AF,$C$382,'[6]白单流水  导入新模板'!$AB:$AB,LEFT(LEFT(AA$3,4),4),'[6]白单流水  导入新模板'!$K:$K,$C386)</f>
        <v>0</v>
      </c>
      <c r="AB386" s="48">
        <f>SUMIFS('[6]白单流水  导入新模板'!$S:$S,'[6]白单流水  导入新模板'!$C:$C,$A$2,'[6]白单流水  导入新模板'!$AF:$AF,$C$382,'[6]白单流水  导入新模板'!$AB:$AB,LEFT(LEFT(AB$3,4),4),'[6]白单流水  导入新模板'!$K:$K,$C386)</f>
        <v>0</v>
      </c>
      <c r="AC386" s="48">
        <f>SUMIFS('[6]白单流水  导入新模板'!$S:$S,'[6]白单流水  导入新模板'!$C:$C,$A$2,'[6]白单流水  导入新模板'!$AF:$AF,$C$382,'[6]白单流水  导入新模板'!$AB:$AB,LEFT(LEFT(AC$3,4),4),'[6]白单流水  导入新模板'!$K:$K,$C386)</f>
        <v>0</v>
      </c>
      <c r="AD386" s="72"/>
      <c r="AE386" s="53">
        <f>SUM(AH386:AS386)</f>
        <v>0</v>
      </c>
      <c r="AF386" s="54"/>
      <c r="AG386" s="55">
        <f>AD386-AE386-AF386</f>
        <v>0</v>
      </c>
      <c r="AH386" s="48">
        <f>SUMIFS('[6]白单流水  导入新模板'!$S:$S,'[6]白单流水  导入新模板'!$C:$C,$A$2,'[6]白单流水  导入新模板'!$AF:$AF,$C$382,'[6]白单流水  导入新模板'!$AA:$AA,AH$3,'[6]白单流水  导入新模板'!$K:$K,$C386)</f>
        <v>0</v>
      </c>
      <c r="AI386" s="48">
        <f>SUMIFS('[6]白单流水  导入新模板'!$S:$S,'[6]白单流水  导入新模板'!$C:$C,$A$2,'[6]白单流水  导入新模板'!$AF:$AF,$C$382,'[6]白单流水  导入新模板'!$AA:$AA,AI$3,'[6]白单流水  导入新模板'!$K:$K,$C386)</f>
        <v>0</v>
      </c>
      <c r="AJ386" s="48">
        <f>SUMIFS('[6]白单流水  导入新模板'!$S:$S,'[6]白单流水  导入新模板'!$C:$C,$A$2,'[6]白单流水  导入新模板'!$AF:$AF,$C$382,'[6]白单流水  导入新模板'!$AA:$AA,AJ$3,'[6]白单流水  导入新模板'!$K:$K,$C386)</f>
        <v>0</v>
      </c>
      <c r="AK386" s="48">
        <f>SUMIFS('[6]白单流水  导入新模板'!$S:$S,'[6]白单流水  导入新模板'!$C:$C,$A$2,'[6]白单流水  导入新模板'!$AF:$AF,$C$382,'[6]白单流水  导入新模板'!$AA:$AA,AK$3,'[6]白单流水  导入新模板'!$K:$K,$C386)</f>
        <v>0</v>
      </c>
      <c r="AL386" s="48">
        <f>SUMIFS('[6]白单流水  导入新模板'!$S:$S,'[6]白单流水  导入新模板'!$C:$C,$A$2,'[6]白单流水  导入新模板'!$AF:$AF,$C$382,'[6]白单流水  导入新模板'!$AA:$AA,AL$3,'[6]白单流水  导入新模板'!$K:$K,$C386)</f>
        <v>0</v>
      </c>
      <c r="AM386" s="48">
        <f>SUMIFS('[6]白单流水  导入新模板'!$S:$S,'[6]白单流水  导入新模板'!$C:$C,$A$2,'[6]白单流水  导入新模板'!$AF:$AF,$C$382,'[6]白单流水  导入新模板'!$AA:$AA,AM$3,'[6]白单流水  导入新模板'!$K:$K,$C386)</f>
        <v>0</v>
      </c>
      <c r="AN386" s="48">
        <f>SUMIFS('[6]白单流水  导入新模板'!$S:$S,'[6]白单流水  导入新模板'!$C:$C,$A$2,'[6]白单流水  导入新模板'!$AF:$AF,$C$382,'[6]白单流水  导入新模板'!$AA:$AA,AN$3,'[6]白单流水  导入新模板'!$K:$K,$C386)</f>
        <v>0</v>
      </c>
      <c r="AO386" s="48">
        <f>SUMIFS('[6]白单流水  导入新模板'!$S:$S,'[6]白单流水  导入新模板'!$C:$C,$A$2,'[6]白单流水  导入新模板'!$AF:$AF,$C$382,'[6]白单流水  导入新模板'!$AA:$AA,AO$3,'[6]白单流水  导入新模板'!$K:$K,$C386)</f>
        <v>0</v>
      </c>
      <c r="AP386" s="48">
        <f>SUMIFS('[6]白单流水  导入新模板'!$S:$S,'[6]白单流水  导入新模板'!$C:$C,$A$2,'[6]白单流水  导入新模板'!$AF:$AF,$C$382,'[6]白单流水  导入新模板'!$AA:$AA,AP$3,'[6]白单流水  导入新模板'!$K:$K,$C386)</f>
        <v>0</v>
      </c>
      <c r="AQ386" s="48">
        <f>SUMIFS('[6]白单流水  导入新模板'!$S:$S,'[6]白单流水  导入新模板'!$C:$C,$A$2,'[6]白单流水  导入新模板'!$AF:$AF,$C$382,'[6]白单流水  导入新模板'!$AA:$AA,AQ$3,'[6]白单流水  导入新模板'!$K:$K,$C386)</f>
        <v>0</v>
      </c>
      <c r="AR386" s="48">
        <f>SUMIFS('[6]白单流水  导入新模板'!$S:$S,'[6]白单流水  导入新模板'!$C:$C,$A$2,'[6]白单流水  导入新模板'!$AF:$AF,$C$382,'[6]白单流水  导入新模板'!$AA:$AA,AR$3,'[6]白单流水  导入新模板'!$K:$K,$C386)</f>
        <v>0</v>
      </c>
      <c r="AS386" s="48">
        <f>SUMIFS('[6]白单流水  导入新模板'!$S:$S,'[6]白单流水  导入新模板'!$C:$C,$A$2,'[6]白单流水  导入新模板'!$AF:$AF,$C$382,'[6]白单流水  导入新模板'!$AA:$AA,AS$3,'[6]白单流水  导入新模板'!$K:$K,$C386)</f>
        <v>0</v>
      </c>
      <c r="AT386" s="64"/>
    </row>
    <row r="387" ht="15.6" spans="1:46">
      <c r="A387" s="73"/>
      <c r="B387" s="62"/>
      <c r="C387" s="65" t="s">
        <v>62</v>
      </c>
      <c r="D387" s="66"/>
      <c r="E387" s="66"/>
      <c r="F387" s="67"/>
      <c r="G387" s="68"/>
      <c r="H387" s="68"/>
      <c r="I387" s="68"/>
      <c r="J387" s="68"/>
      <c r="K387" s="66"/>
      <c r="L387" s="48">
        <f>SUMIFS('[6]白单流水  导入新模板'!$S:$S,'[6]白单流水  导入新模板'!$C:$C,$A$2,'[6]白单流水  导入新模板'!$AF:$AF,$C$382,'[6]白单流水  导入新模板'!$AB:$AB,LEFT(LEFT(L$3,4),4),'[6]白单流水  导入新模板'!$K:$K,$C387)</f>
        <v>0</v>
      </c>
      <c r="M387" s="48">
        <f>SUMIFS('[6]白单流水  导入新模板'!$S:$S,'[6]白单流水  导入新模板'!$C:$C,$A$2,'[6]白单流水  导入新模板'!$AF:$AF,$C$382,'[6]白单流水  导入新模板'!$AB:$AB,LEFT(LEFT(M$3,4),4),'[6]白单流水  导入新模板'!$K:$K,$C387)</f>
        <v>0</v>
      </c>
      <c r="N387" s="48">
        <f>SUMIFS('[6]白单流水  导入新模板'!$S:$S,'[6]白单流水  导入新模板'!$C:$C,$A$2,'[6]白单流水  导入新模板'!$AF:$AF,$C$382,'[6]白单流水  导入新模板'!$AB:$AB,LEFT(LEFT(N$3,4),4),'[6]白单流水  导入新模板'!$K:$K,$C387)</f>
        <v>0</v>
      </c>
      <c r="O387" s="48">
        <f>SUMIFS('[6]白单流水  导入新模板'!$S:$S,'[6]白单流水  导入新模板'!$C:$C,$A$2,'[6]白单流水  导入新模板'!$AF:$AF,$C$382,'[6]白单流水  导入新模板'!$AB:$AB,LEFT(LEFT(O$3,4),4),'[6]白单流水  导入新模板'!$K:$K,$C387)</f>
        <v>0</v>
      </c>
      <c r="P387" s="48">
        <f>SUMIFS('[6]白单流水  导入新模板'!$S:$S,'[6]白单流水  导入新模板'!$C:$C,$A$2,'[6]白单流水  导入新模板'!$AF:$AF,$C$382,'[6]白单流水  导入新模板'!$AB:$AB,LEFT(LEFT(P$3,4),4),'[6]白单流水  导入新模板'!$K:$K,$C387)</f>
        <v>0</v>
      </c>
      <c r="Q387" s="48">
        <f>SUMIFS('[6]白单流水  导入新模板'!$S:$S,'[6]白单流水  导入新模板'!$C:$C,$A$2,'[6]白单流水  导入新模板'!$AF:$AF,$C$382,'[6]白单流水  导入新模板'!$AB:$AB,LEFT(LEFT(Q$3,4),4),'[6]白单流水  导入新模板'!$K:$K,$C387)</f>
        <v>0</v>
      </c>
      <c r="R387" s="48">
        <f>SUMIFS('[6]白单流水  导入新模板'!$S:$S,'[6]白单流水  导入新模板'!$C:$C,$A$2,'[6]白单流水  导入新模板'!$AF:$AF,$C$382,'[6]白单流水  导入新模板'!$AB:$AB,LEFT(LEFT(R$3,4),4),'[6]白单流水  导入新模板'!$K:$K,$C387)</f>
        <v>0</v>
      </c>
      <c r="S387" s="48">
        <f>SUMIFS('[6]白单流水  导入新模板'!$S:$S,'[6]白单流水  导入新模板'!$C:$C,$A$2,'[6]白单流水  导入新模板'!$AF:$AF,$C$382,'[6]白单流水  导入新模板'!$AB:$AB,LEFT(LEFT(S$3,4),4),'[6]白单流水  导入新模板'!$K:$K,$C387)</f>
        <v>0</v>
      </c>
      <c r="T387" s="48">
        <f>SUMIFS('[6]白单流水  导入新模板'!$S:$S,'[6]白单流水  导入新模板'!$C:$C,$A$2,'[6]白单流水  导入新模板'!$AF:$AF,$C$382,'[6]白单流水  导入新模板'!$AB:$AB,LEFT(LEFT(T$3,4),4),'[6]白单流水  导入新模板'!$K:$K,$C387)</f>
        <v>0</v>
      </c>
      <c r="U387" s="48">
        <f>SUMIFS('[6]白单流水  导入新模板'!$S:$S,'[6]白单流水  导入新模板'!$C:$C,$A$2,'[6]白单流水  导入新模板'!$AF:$AF,$C$382,'[6]白单流水  导入新模板'!$AB:$AB,LEFT(LEFT(U$3,4),4),'[6]白单流水  导入新模板'!$K:$K,$C387)</f>
        <v>0</v>
      </c>
      <c r="V387" s="48">
        <f>SUMIFS('[6]白单流水  导入新模板'!$S:$S,'[6]白单流水  导入新模板'!$C:$C,$A$2,'[6]白单流水  导入新模板'!$AF:$AF,$C$382,'[6]白单流水  导入新模板'!$AB:$AB,LEFT(LEFT(V$3,4),4),'[6]白单流水  导入新模板'!$K:$K,$C387)</f>
        <v>0</v>
      </c>
      <c r="W387" s="48">
        <f>SUMIFS('[6]白单流水  导入新模板'!$S:$S,'[6]白单流水  导入新模板'!$C:$C,$A$2,'[6]白单流水  导入新模板'!$AF:$AF,$C$382,'[6]白单流水  导入新模板'!$AB:$AB,LEFT(LEFT(W$3,4),4),'[6]白单流水  导入新模板'!$K:$K,$C387)</f>
        <v>0</v>
      </c>
      <c r="X387" s="48">
        <f>SUMIFS('[6]白单流水  导入新模板'!$S:$S,'[6]白单流水  导入新模板'!$C:$C,$A$2,'[6]白单流水  导入新模板'!$AF:$AF,$C$382,'[6]白单流水  导入新模板'!$AB:$AB,LEFT(LEFT(X$3,4),4),'[6]白单流水  导入新模板'!$K:$K,$C387)</f>
        <v>0</v>
      </c>
      <c r="Y387" s="48">
        <f>SUMIFS('[6]白单流水  导入新模板'!$S:$S,'[6]白单流水  导入新模板'!$C:$C,$A$2,'[6]白单流水  导入新模板'!$AF:$AF,$C$382,'[6]白单流水  导入新模板'!$AB:$AB,LEFT(LEFT(Y$3,4),4),'[6]白单流水  导入新模板'!$K:$K,$C387)</f>
        <v>0</v>
      </c>
      <c r="Z387" s="48">
        <f>SUMIFS('[6]白单流水  导入新模板'!$S:$S,'[6]白单流水  导入新模板'!$C:$C,$A$2,'[6]白单流水  导入新模板'!$AF:$AF,$C$382,'[6]白单流水  导入新模板'!$AB:$AB,LEFT(LEFT(Z$3,4),4),'[6]白单流水  导入新模板'!$K:$K,$C387)</f>
        <v>0</v>
      </c>
      <c r="AA387" s="48">
        <f>SUMIFS('[6]白单流水  导入新模板'!$S:$S,'[6]白单流水  导入新模板'!$C:$C,$A$2,'[6]白单流水  导入新模板'!$AF:$AF,$C$382,'[6]白单流水  导入新模板'!$AB:$AB,LEFT(LEFT(AA$3,4),4),'[6]白单流水  导入新模板'!$K:$K,$C387)</f>
        <v>0</v>
      </c>
      <c r="AB387" s="48">
        <f>SUMIFS('[6]白单流水  导入新模板'!$S:$S,'[6]白单流水  导入新模板'!$C:$C,$A$2,'[6]白单流水  导入新模板'!$AF:$AF,$C$382,'[6]白单流水  导入新模板'!$AB:$AB,LEFT(LEFT(AB$3,4),4),'[6]白单流水  导入新模板'!$K:$K,$C387)</f>
        <v>0</v>
      </c>
      <c r="AC387" s="48">
        <f>SUMIFS('[6]白单流水  导入新模板'!$S:$S,'[6]白单流水  导入新模板'!$C:$C,$A$2,'[6]白单流水  导入新模板'!$AF:$AF,$C$382,'[6]白单流水  导入新模板'!$AB:$AB,LEFT(LEFT(AC$3,4),4),'[6]白单流水  导入新模板'!$K:$K,$C387)</f>
        <v>0</v>
      </c>
      <c r="AD387" s="74"/>
      <c r="AE387" s="53">
        <f>SUM(AH387:AS387)</f>
        <v>0</v>
      </c>
      <c r="AF387" s="54"/>
      <c r="AG387" s="55">
        <f>AD387-AE387-AF387</f>
        <v>0</v>
      </c>
      <c r="AH387" s="48">
        <f>SUMIFS('[6]白单流水  导入新模板'!$S:$S,'[6]白单流水  导入新模板'!$C:$C,$A$2,'[6]白单流水  导入新模板'!$AF:$AF,$C$382,'[6]白单流水  导入新模板'!$AA:$AA,AH$3,'[6]白单流水  导入新模板'!$K:$K,$C387)</f>
        <v>0</v>
      </c>
      <c r="AI387" s="48">
        <f>SUMIFS('[6]白单流水  导入新模板'!$S:$S,'[6]白单流水  导入新模板'!$C:$C,$A$2,'[6]白单流水  导入新模板'!$AF:$AF,$C$382,'[6]白单流水  导入新模板'!$AA:$AA,AI$3,'[6]白单流水  导入新模板'!$K:$K,$C387)</f>
        <v>0</v>
      </c>
      <c r="AJ387" s="48">
        <f>SUMIFS('[6]白单流水  导入新模板'!$S:$S,'[6]白单流水  导入新模板'!$C:$C,$A$2,'[6]白单流水  导入新模板'!$AF:$AF,$C$382,'[6]白单流水  导入新模板'!$AA:$AA,AJ$3,'[6]白单流水  导入新模板'!$K:$K,$C387)</f>
        <v>0</v>
      </c>
      <c r="AK387" s="48">
        <f>SUMIFS('[6]白单流水  导入新模板'!$S:$S,'[6]白单流水  导入新模板'!$C:$C,$A$2,'[6]白单流水  导入新模板'!$AF:$AF,$C$382,'[6]白单流水  导入新模板'!$AA:$AA,AK$3,'[6]白单流水  导入新模板'!$K:$K,$C387)</f>
        <v>0</v>
      </c>
      <c r="AL387" s="48">
        <f>SUMIFS('[6]白单流水  导入新模板'!$S:$S,'[6]白单流水  导入新模板'!$C:$C,$A$2,'[6]白单流水  导入新模板'!$AF:$AF,$C$382,'[6]白单流水  导入新模板'!$AA:$AA,AL$3,'[6]白单流水  导入新模板'!$K:$K,$C387)</f>
        <v>0</v>
      </c>
      <c r="AM387" s="48">
        <f>SUMIFS('[6]白单流水  导入新模板'!$S:$S,'[6]白单流水  导入新模板'!$C:$C,$A$2,'[6]白单流水  导入新模板'!$AF:$AF,$C$382,'[6]白单流水  导入新模板'!$AA:$AA,AM$3,'[6]白单流水  导入新模板'!$K:$K,$C387)</f>
        <v>0</v>
      </c>
      <c r="AN387" s="48">
        <f>SUMIFS('[6]白单流水  导入新模板'!$S:$S,'[6]白单流水  导入新模板'!$C:$C,$A$2,'[6]白单流水  导入新模板'!$AF:$AF,$C$382,'[6]白单流水  导入新模板'!$AA:$AA,AN$3,'[6]白单流水  导入新模板'!$K:$K,$C387)</f>
        <v>0</v>
      </c>
      <c r="AO387" s="48">
        <f>SUMIFS('[6]白单流水  导入新模板'!$S:$S,'[6]白单流水  导入新模板'!$C:$C,$A$2,'[6]白单流水  导入新模板'!$AF:$AF,$C$382,'[6]白单流水  导入新模板'!$AA:$AA,AO$3,'[6]白单流水  导入新模板'!$K:$K,$C387)</f>
        <v>0</v>
      </c>
      <c r="AP387" s="48">
        <f>SUMIFS('[6]白单流水  导入新模板'!$S:$S,'[6]白单流水  导入新模板'!$C:$C,$A$2,'[6]白单流水  导入新模板'!$AF:$AF,$C$382,'[6]白单流水  导入新模板'!$AA:$AA,AP$3,'[6]白单流水  导入新模板'!$K:$K,$C387)</f>
        <v>0</v>
      </c>
      <c r="AQ387" s="48">
        <f>SUMIFS('[6]白单流水  导入新模板'!$S:$S,'[6]白单流水  导入新模板'!$C:$C,$A$2,'[6]白单流水  导入新模板'!$AF:$AF,$C$382,'[6]白单流水  导入新模板'!$AA:$AA,AQ$3,'[6]白单流水  导入新模板'!$K:$K,$C387)</f>
        <v>0</v>
      </c>
      <c r="AR387" s="48">
        <f>SUMIFS('[6]白单流水  导入新模板'!$S:$S,'[6]白单流水  导入新模板'!$C:$C,$A$2,'[6]白单流水  导入新模板'!$AF:$AF,$C$382,'[6]白单流水  导入新模板'!$AA:$AA,AR$3,'[6]白单流水  导入新模板'!$K:$K,$C387)</f>
        <v>0</v>
      </c>
      <c r="AS387" s="48">
        <f>SUMIFS('[6]白单流水  导入新模板'!$S:$S,'[6]白单流水  导入新模板'!$C:$C,$A$2,'[6]白单流水  导入新模板'!$AF:$AF,$C$382,'[6]白单流水  导入新模板'!$AA:$AA,AS$3,'[6]白单流水  导入新模板'!$K:$K,$C387)</f>
        <v>0</v>
      </c>
      <c r="AT387" s="69"/>
    </row>
    <row r="388" ht="15.6" spans="1:46">
      <c r="A388" s="41"/>
      <c r="B388" s="62"/>
      <c r="C388" s="65" t="s">
        <v>63</v>
      </c>
      <c r="D388" s="43"/>
      <c r="E388" s="43"/>
      <c r="F388" s="63"/>
      <c r="G388" s="44"/>
      <c r="H388" s="44"/>
      <c r="I388" s="44"/>
      <c r="J388" s="44"/>
      <c r="K388" s="43"/>
      <c r="L388" s="48">
        <f>SUMIFS('[6]白单流水  导入新模板'!$S:$S,'[6]白单流水  导入新模板'!$C:$C,$A$2,'[6]白单流水  导入新模板'!$AF:$AF,$C$382,'[6]白单流水  导入新模板'!$AB:$AB,LEFT(LEFT(L$3,4),4),'[6]白单流水  导入新模板'!$K:$K,$C388)</f>
        <v>0</v>
      </c>
      <c r="M388" s="48">
        <f>SUMIFS('[6]白单流水  导入新模板'!$S:$S,'[6]白单流水  导入新模板'!$C:$C,$A$2,'[6]白单流水  导入新模板'!$AF:$AF,$C$382,'[6]白单流水  导入新模板'!$AB:$AB,LEFT(LEFT(M$3,4),4),'[6]白单流水  导入新模板'!$K:$K,$C388)</f>
        <v>0</v>
      </c>
      <c r="N388" s="48">
        <f>SUMIFS('[6]白单流水  导入新模板'!$S:$S,'[6]白单流水  导入新模板'!$C:$C,$A$2,'[6]白单流水  导入新模板'!$AF:$AF,$C$382,'[6]白单流水  导入新模板'!$AB:$AB,LEFT(LEFT(N$3,4),4),'[6]白单流水  导入新模板'!$K:$K,$C388)</f>
        <v>0</v>
      </c>
      <c r="O388" s="48">
        <f>SUMIFS('[6]白单流水  导入新模板'!$S:$S,'[6]白单流水  导入新模板'!$C:$C,$A$2,'[6]白单流水  导入新模板'!$AF:$AF,$C$382,'[6]白单流水  导入新模板'!$AB:$AB,LEFT(LEFT(O$3,4),4),'[6]白单流水  导入新模板'!$K:$K,$C388)</f>
        <v>0</v>
      </c>
      <c r="P388" s="48">
        <f>SUMIFS('[6]白单流水  导入新模板'!$S:$S,'[6]白单流水  导入新模板'!$C:$C,$A$2,'[6]白单流水  导入新模板'!$AF:$AF,$C$382,'[6]白单流水  导入新模板'!$AB:$AB,LEFT(LEFT(P$3,4),4),'[6]白单流水  导入新模板'!$K:$K,$C388)</f>
        <v>0</v>
      </c>
      <c r="Q388" s="48">
        <f>SUMIFS('[6]白单流水  导入新模板'!$S:$S,'[6]白单流水  导入新模板'!$C:$C,$A$2,'[6]白单流水  导入新模板'!$AF:$AF,$C$382,'[6]白单流水  导入新模板'!$AB:$AB,LEFT(LEFT(Q$3,4),4),'[6]白单流水  导入新模板'!$K:$K,$C388)</f>
        <v>0</v>
      </c>
      <c r="R388" s="48">
        <f>SUMIFS('[6]白单流水  导入新模板'!$S:$S,'[6]白单流水  导入新模板'!$C:$C,$A$2,'[6]白单流水  导入新模板'!$AF:$AF,$C$382,'[6]白单流水  导入新模板'!$AB:$AB,LEFT(LEFT(R$3,4),4),'[6]白单流水  导入新模板'!$K:$K,$C388)</f>
        <v>0</v>
      </c>
      <c r="S388" s="48">
        <f>SUMIFS('[6]白单流水  导入新模板'!$S:$S,'[6]白单流水  导入新模板'!$C:$C,$A$2,'[6]白单流水  导入新模板'!$AF:$AF,$C$382,'[6]白单流水  导入新模板'!$AB:$AB,LEFT(LEFT(S$3,4),4),'[6]白单流水  导入新模板'!$K:$K,$C388)</f>
        <v>0</v>
      </c>
      <c r="T388" s="48">
        <f>SUMIFS('[6]白单流水  导入新模板'!$S:$S,'[6]白单流水  导入新模板'!$C:$C,$A$2,'[6]白单流水  导入新模板'!$AF:$AF,$C$382,'[6]白单流水  导入新模板'!$AB:$AB,LEFT(LEFT(T$3,4),4),'[6]白单流水  导入新模板'!$K:$K,$C388)</f>
        <v>0</v>
      </c>
      <c r="U388" s="48">
        <f>SUMIFS('[6]白单流水  导入新模板'!$S:$S,'[6]白单流水  导入新模板'!$C:$C,$A$2,'[6]白单流水  导入新模板'!$AF:$AF,$C$382,'[6]白单流水  导入新模板'!$AB:$AB,LEFT(LEFT(U$3,4),4),'[6]白单流水  导入新模板'!$K:$K,$C388)</f>
        <v>0</v>
      </c>
      <c r="V388" s="48">
        <f>SUMIFS('[6]白单流水  导入新模板'!$S:$S,'[6]白单流水  导入新模板'!$C:$C,$A$2,'[6]白单流水  导入新模板'!$AF:$AF,$C$382,'[6]白单流水  导入新模板'!$AB:$AB,LEFT(LEFT(V$3,4),4),'[6]白单流水  导入新模板'!$K:$K,$C388)</f>
        <v>0</v>
      </c>
      <c r="W388" s="48">
        <f>SUMIFS('[6]白单流水  导入新模板'!$S:$S,'[6]白单流水  导入新模板'!$C:$C,$A$2,'[6]白单流水  导入新模板'!$AF:$AF,$C$382,'[6]白单流水  导入新模板'!$AB:$AB,LEFT(LEFT(W$3,4),4),'[6]白单流水  导入新模板'!$K:$K,$C388)</f>
        <v>0</v>
      </c>
      <c r="X388" s="48">
        <f>SUMIFS('[6]白单流水  导入新模板'!$S:$S,'[6]白单流水  导入新模板'!$C:$C,$A$2,'[6]白单流水  导入新模板'!$AF:$AF,$C$382,'[6]白单流水  导入新模板'!$AB:$AB,LEFT(LEFT(X$3,4),4),'[6]白单流水  导入新模板'!$K:$K,$C388)</f>
        <v>0</v>
      </c>
      <c r="Y388" s="48">
        <f>SUMIFS('[6]白单流水  导入新模板'!$S:$S,'[6]白单流水  导入新模板'!$C:$C,$A$2,'[6]白单流水  导入新模板'!$AF:$AF,$C$382,'[6]白单流水  导入新模板'!$AB:$AB,LEFT(LEFT(Y$3,4),4),'[6]白单流水  导入新模板'!$K:$K,$C388)</f>
        <v>0</v>
      </c>
      <c r="Z388" s="48">
        <f>SUMIFS('[6]白单流水  导入新模板'!$S:$S,'[6]白单流水  导入新模板'!$C:$C,$A$2,'[6]白单流水  导入新模板'!$AF:$AF,$C$382,'[6]白单流水  导入新模板'!$AB:$AB,LEFT(LEFT(Z$3,4),4),'[6]白单流水  导入新模板'!$K:$K,$C388)</f>
        <v>0</v>
      </c>
      <c r="AA388" s="48">
        <f>SUMIFS('[6]白单流水  导入新模板'!$S:$S,'[6]白单流水  导入新模板'!$C:$C,$A$2,'[6]白单流水  导入新模板'!$AF:$AF,$C$382,'[6]白单流水  导入新模板'!$AB:$AB,LEFT(LEFT(AA$3,4),4),'[6]白单流水  导入新模板'!$K:$K,$C388)</f>
        <v>0</v>
      </c>
      <c r="AB388" s="48">
        <f>SUMIFS('[6]白单流水  导入新模板'!$S:$S,'[6]白单流水  导入新模板'!$C:$C,$A$2,'[6]白单流水  导入新模板'!$AF:$AF,$C$382,'[6]白单流水  导入新模板'!$AB:$AB,LEFT(LEFT(AB$3,4),4),'[6]白单流水  导入新模板'!$K:$K,$C388)</f>
        <v>0</v>
      </c>
      <c r="AC388" s="48">
        <f>SUMIFS('[6]白单流水  导入新模板'!$S:$S,'[6]白单流水  导入新模板'!$C:$C,$A$2,'[6]白单流水  导入新模板'!$AF:$AF,$C$382,'[6]白单流水  导入新模板'!$AB:$AB,LEFT(LEFT(AC$3,4),4),'[6]白单流水  导入新模板'!$K:$K,$C388)</f>
        <v>0</v>
      </c>
      <c r="AD388" s="72"/>
      <c r="AE388" s="53">
        <f>SUM(AH388:AS388)</f>
        <v>0</v>
      </c>
      <c r="AF388" s="54"/>
      <c r="AG388" s="55">
        <f>AD388-AE388-AF388</f>
        <v>0</v>
      </c>
      <c r="AH388" s="48">
        <f>SUMIFS('[6]白单流水  导入新模板'!$S:$S,'[6]白单流水  导入新模板'!$C:$C,$A$2,'[6]白单流水  导入新模板'!$AF:$AF,$C$382,'[6]白单流水  导入新模板'!$AA:$AA,AH$3,'[6]白单流水  导入新模板'!$K:$K,$C388)</f>
        <v>0</v>
      </c>
      <c r="AI388" s="48">
        <f>SUMIFS('[6]白单流水  导入新模板'!$S:$S,'[6]白单流水  导入新模板'!$C:$C,$A$2,'[6]白单流水  导入新模板'!$AF:$AF,$C$382,'[6]白单流水  导入新模板'!$AA:$AA,AI$3,'[6]白单流水  导入新模板'!$K:$K,$C388)</f>
        <v>0</v>
      </c>
      <c r="AJ388" s="48">
        <f>SUMIFS('[6]白单流水  导入新模板'!$S:$S,'[6]白单流水  导入新模板'!$C:$C,$A$2,'[6]白单流水  导入新模板'!$AF:$AF,$C$382,'[6]白单流水  导入新模板'!$AA:$AA,AJ$3,'[6]白单流水  导入新模板'!$K:$K,$C388)</f>
        <v>0</v>
      </c>
      <c r="AK388" s="48">
        <f>SUMIFS('[6]白单流水  导入新模板'!$S:$S,'[6]白单流水  导入新模板'!$C:$C,$A$2,'[6]白单流水  导入新模板'!$AF:$AF,$C$382,'[6]白单流水  导入新模板'!$AA:$AA,AK$3,'[6]白单流水  导入新模板'!$K:$K,$C388)</f>
        <v>0</v>
      </c>
      <c r="AL388" s="48">
        <f>SUMIFS('[6]白单流水  导入新模板'!$S:$S,'[6]白单流水  导入新模板'!$C:$C,$A$2,'[6]白单流水  导入新模板'!$AF:$AF,$C$382,'[6]白单流水  导入新模板'!$AA:$AA,AL$3,'[6]白单流水  导入新模板'!$K:$K,$C388)</f>
        <v>0</v>
      </c>
      <c r="AM388" s="48">
        <f>SUMIFS('[6]白单流水  导入新模板'!$S:$S,'[6]白单流水  导入新模板'!$C:$C,$A$2,'[6]白单流水  导入新模板'!$AF:$AF,$C$382,'[6]白单流水  导入新模板'!$AA:$AA,AM$3,'[6]白单流水  导入新模板'!$K:$K,$C388)</f>
        <v>0</v>
      </c>
      <c r="AN388" s="48">
        <f>SUMIFS('[6]白单流水  导入新模板'!$S:$S,'[6]白单流水  导入新模板'!$C:$C,$A$2,'[6]白单流水  导入新模板'!$AF:$AF,$C$382,'[6]白单流水  导入新模板'!$AA:$AA,AN$3,'[6]白单流水  导入新模板'!$K:$K,$C388)</f>
        <v>0</v>
      </c>
      <c r="AO388" s="48">
        <f>SUMIFS('[6]白单流水  导入新模板'!$S:$S,'[6]白单流水  导入新模板'!$C:$C,$A$2,'[6]白单流水  导入新模板'!$AF:$AF,$C$382,'[6]白单流水  导入新模板'!$AA:$AA,AO$3,'[6]白单流水  导入新模板'!$K:$K,$C388)</f>
        <v>0</v>
      </c>
      <c r="AP388" s="48">
        <f>SUMIFS('[6]白单流水  导入新模板'!$S:$S,'[6]白单流水  导入新模板'!$C:$C,$A$2,'[6]白单流水  导入新模板'!$AF:$AF,$C$382,'[6]白单流水  导入新模板'!$AA:$AA,AP$3,'[6]白单流水  导入新模板'!$K:$K,$C388)</f>
        <v>0</v>
      </c>
      <c r="AQ388" s="48">
        <f>SUMIFS('[6]白单流水  导入新模板'!$S:$S,'[6]白单流水  导入新模板'!$C:$C,$A$2,'[6]白单流水  导入新模板'!$AF:$AF,$C$382,'[6]白单流水  导入新模板'!$AA:$AA,AQ$3,'[6]白单流水  导入新模板'!$K:$K,$C388)</f>
        <v>0</v>
      </c>
      <c r="AR388" s="48">
        <f>SUMIFS('[6]白单流水  导入新模板'!$S:$S,'[6]白单流水  导入新模板'!$C:$C,$A$2,'[6]白单流水  导入新模板'!$AF:$AF,$C$382,'[6]白单流水  导入新模板'!$AA:$AA,AR$3,'[6]白单流水  导入新模板'!$K:$K,$C388)</f>
        <v>0</v>
      </c>
      <c r="AS388" s="48">
        <f>SUMIFS('[6]白单流水  导入新模板'!$S:$S,'[6]白单流水  导入新模板'!$C:$C,$A$2,'[6]白单流水  导入新模板'!$AF:$AF,$C$382,'[6]白单流水  导入新模板'!$AA:$AA,AS$3,'[6]白单流水  导入新模板'!$K:$K,$C388)</f>
        <v>0</v>
      </c>
      <c r="AT388" s="64"/>
    </row>
    <row r="389" ht="15.6" spans="1:46">
      <c r="A389" s="41"/>
      <c r="B389" s="62"/>
      <c r="C389" s="65" t="s">
        <v>64</v>
      </c>
      <c r="D389" s="43"/>
      <c r="E389" s="43"/>
      <c r="F389" s="63"/>
      <c r="G389" s="44"/>
      <c r="H389" s="44"/>
      <c r="I389" s="44"/>
      <c r="J389" s="44"/>
      <c r="K389" s="43"/>
      <c r="L389" s="48">
        <f>SUMIFS('[6]白单流水  导入新模板'!$S:$S,'[6]白单流水  导入新模板'!$C:$C,$A$2,'[6]白单流水  导入新模板'!$AF:$AF,$C$382,'[6]白单流水  导入新模板'!$AB:$AB,LEFT(LEFT(L$3,4),4),'[6]白单流水  导入新模板'!$K:$K,$C389)</f>
        <v>0</v>
      </c>
      <c r="M389" s="48">
        <f>SUMIFS('[6]白单流水  导入新模板'!$S:$S,'[6]白单流水  导入新模板'!$C:$C,$A$2,'[6]白单流水  导入新模板'!$AF:$AF,$C$382,'[6]白单流水  导入新模板'!$AB:$AB,LEFT(LEFT(M$3,4),4),'[6]白单流水  导入新模板'!$K:$K,$C389)</f>
        <v>0</v>
      </c>
      <c r="N389" s="48">
        <f>SUMIFS('[6]白单流水  导入新模板'!$S:$S,'[6]白单流水  导入新模板'!$C:$C,$A$2,'[6]白单流水  导入新模板'!$AF:$AF,$C$382,'[6]白单流水  导入新模板'!$AB:$AB,LEFT(LEFT(N$3,4),4),'[6]白单流水  导入新模板'!$K:$K,$C389)</f>
        <v>0</v>
      </c>
      <c r="O389" s="48">
        <f>SUMIFS('[6]白单流水  导入新模板'!$S:$S,'[6]白单流水  导入新模板'!$C:$C,$A$2,'[6]白单流水  导入新模板'!$AF:$AF,$C$382,'[6]白单流水  导入新模板'!$AB:$AB,LEFT(LEFT(O$3,4),4),'[6]白单流水  导入新模板'!$K:$K,$C389)</f>
        <v>0</v>
      </c>
      <c r="P389" s="48">
        <f>SUMIFS('[6]白单流水  导入新模板'!$S:$S,'[6]白单流水  导入新模板'!$C:$C,$A$2,'[6]白单流水  导入新模板'!$AF:$AF,$C$382,'[6]白单流水  导入新模板'!$AB:$AB,LEFT(LEFT(P$3,4),4),'[6]白单流水  导入新模板'!$K:$K,$C389)</f>
        <v>0</v>
      </c>
      <c r="Q389" s="48">
        <f>SUMIFS('[6]白单流水  导入新模板'!$S:$S,'[6]白单流水  导入新模板'!$C:$C,$A$2,'[6]白单流水  导入新模板'!$AF:$AF,$C$382,'[6]白单流水  导入新模板'!$AB:$AB,LEFT(LEFT(Q$3,4),4),'[6]白单流水  导入新模板'!$K:$K,$C389)</f>
        <v>0</v>
      </c>
      <c r="R389" s="48">
        <f>SUMIFS('[6]白单流水  导入新模板'!$S:$S,'[6]白单流水  导入新模板'!$C:$C,$A$2,'[6]白单流水  导入新模板'!$AF:$AF,$C$382,'[6]白单流水  导入新模板'!$AB:$AB,LEFT(LEFT(R$3,4),4),'[6]白单流水  导入新模板'!$K:$K,$C389)</f>
        <v>0</v>
      </c>
      <c r="S389" s="48">
        <f>SUMIFS('[6]白单流水  导入新模板'!$S:$S,'[6]白单流水  导入新模板'!$C:$C,$A$2,'[6]白单流水  导入新模板'!$AF:$AF,$C$382,'[6]白单流水  导入新模板'!$AB:$AB,LEFT(LEFT(S$3,4),4),'[6]白单流水  导入新模板'!$K:$K,$C389)</f>
        <v>0</v>
      </c>
      <c r="T389" s="48">
        <f>SUMIFS('[6]白单流水  导入新模板'!$S:$S,'[6]白单流水  导入新模板'!$C:$C,$A$2,'[6]白单流水  导入新模板'!$AF:$AF,$C$382,'[6]白单流水  导入新模板'!$AB:$AB,LEFT(LEFT(T$3,4),4),'[6]白单流水  导入新模板'!$K:$K,$C389)</f>
        <v>0</v>
      </c>
      <c r="U389" s="48">
        <f>SUMIFS('[6]白单流水  导入新模板'!$S:$S,'[6]白单流水  导入新模板'!$C:$C,$A$2,'[6]白单流水  导入新模板'!$AF:$AF,$C$382,'[6]白单流水  导入新模板'!$AB:$AB,LEFT(LEFT(U$3,4),4),'[6]白单流水  导入新模板'!$K:$K,$C389)</f>
        <v>0</v>
      </c>
      <c r="V389" s="48">
        <f>SUMIFS('[6]白单流水  导入新模板'!$S:$S,'[6]白单流水  导入新模板'!$C:$C,$A$2,'[6]白单流水  导入新模板'!$AF:$AF,$C$382,'[6]白单流水  导入新模板'!$AB:$AB,LEFT(LEFT(V$3,4),4),'[6]白单流水  导入新模板'!$K:$K,$C389)</f>
        <v>0</v>
      </c>
      <c r="W389" s="48">
        <f>SUMIFS('[6]白单流水  导入新模板'!$S:$S,'[6]白单流水  导入新模板'!$C:$C,$A$2,'[6]白单流水  导入新模板'!$AF:$AF,$C$382,'[6]白单流水  导入新模板'!$AB:$AB,LEFT(LEFT(W$3,4),4),'[6]白单流水  导入新模板'!$K:$K,$C389)</f>
        <v>0</v>
      </c>
      <c r="X389" s="48">
        <f>SUMIFS('[6]白单流水  导入新模板'!$S:$S,'[6]白单流水  导入新模板'!$C:$C,$A$2,'[6]白单流水  导入新模板'!$AF:$AF,$C$382,'[6]白单流水  导入新模板'!$AB:$AB,LEFT(LEFT(X$3,4),4),'[6]白单流水  导入新模板'!$K:$K,$C389)</f>
        <v>0</v>
      </c>
      <c r="Y389" s="48">
        <f>SUMIFS('[6]白单流水  导入新模板'!$S:$S,'[6]白单流水  导入新模板'!$C:$C,$A$2,'[6]白单流水  导入新模板'!$AF:$AF,$C$382,'[6]白单流水  导入新模板'!$AB:$AB,LEFT(LEFT(Y$3,4),4),'[6]白单流水  导入新模板'!$K:$K,$C389)</f>
        <v>0</v>
      </c>
      <c r="Z389" s="48">
        <f>SUMIFS('[6]白单流水  导入新模板'!$S:$S,'[6]白单流水  导入新模板'!$C:$C,$A$2,'[6]白单流水  导入新模板'!$AF:$AF,$C$382,'[6]白单流水  导入新模板'!$AB:$AB,LEFT(LEFT(Z$3,4),4),'[6]白单流水  导入新模板'!$K:$K,$C389)</f>
        <v>0</v>
      </c>
      <c r="AA389" s="48">
        <f>SUMIFS('[6]白单流水  导入新模板'!$S:$S,'[6]白单流水  导入新模板'!$C:$C,$A$2,'[6]白单流水  导入新模板'!$AF:$AF,$C$382,'[6]白单流水  导入新模板'!$AB:$AB,LEFT(LEFT(AA$3,4),4),'[6]白单流水  导入新模板'!$K:$K,$C389)</f>
        <v>0</v>
      </c>
      <c r="AB389" s="48">
        <f>SUMIFS('[6]白单流水  导入新模板'!$S:$S,'[6]白单流水  导入新模板'!$C:$C,$A$2,'[6]白单流水  导入新模板'!$AF:$AF,$C$382,'[6]白单流水  导入新模板'!$AB:$AB,LEFT(LEFT(AB$3,4),4),'[6]白单流水  导入新模板'!$K:$K,$C389)</f>
        <v>0</v>
      </c>
      <c r="AC389" s="48">
        <f>SUMIFS('[6]白单流水  导入新模板'!$S:$S,'[6]白单流水  导入新模板'!$C:$C,$A$2,'[6]白单流水  导入新模板'!$AF:$AF,$C$382,'[6]白单流水  导入新模板'!$AB:$AB,LEFT(LEFT(AC$3,4),4),'[6]白单流水  导入新模板'!$K:$K,$C389)</f>
        <v>0</v>
      </c>
      <c r="AD389" s="72"/>
      <c r="AE389" s="53">
        <f>SUM(AH389:AS389)</f>
        <v>0</v>
      </c>
      <c r="AF389" s="54"/>
      <c r="AG389" s="55">
        <f>AD389-AE389-AF389</f>
        <v>0</v>
      </c>
      <c r="AH389" s="48">
        <f>SUMIFS('[6]白单流水  导入新模板'!$S:$S,'[6]白单流水  导入新模板'!$C:$C,$A$2,'[6]白单流水  导入新模板'!$AF:$AF,$C$382,'[6]白单流水  导入新模板'!$AA:$AA,AH$3,'[6]白单流水  导入新模板'!$K:$K,$C389)</f>
        <v>0</v>
      </c>
      <c r="AI389" s="48">
        <f>SUMIFS('[6]白单流水  导入新模板'!$S:$S,'[6]白单流水  导入新模板'!$C:$C,$A$2,'[6]白单流水  导入新模板'!$AF:$AF,$C$382,'[6]白单流水  导入新模板'!$AA:$AA,AI$3,'[6]白单流水  导入新模板'!$K:$K,$C389)</f>
        <v>0</v>
      </c>
      <c r="AJ389" s="48">
        <f>SUMIFS('[6]白单流水  导入新模板'!$S:$S,'[6]白单流水  导入新模板'!$C:$C,$A$2,'[6]白单流水  导入新模板'!$AF:$AF,$C$382,'[6]白单流水  导入新模板'!$AA:$AA,AJ$3,'[6]白单流水  导入新模板'!$K:$K,$C389)</f>
        <v>0</v>
      </c>
      <c r="AK389" s="48">
        <f>SUMIFS('[6]白单流水  导入新模板'!$S:$S,'[6]白单流水  导入新模板'!$C:$C,$A$2,'[6]白单流水  导入新模板'!$AF:$AF,$C$382,'[6]白单流水  导入新模板'!$AA:$AA,AK$3,'[6]白单流水  导入新模板'!$K:$K,$C389)</f>
        <v>0</v>
      </c>
      <c r="AL389" s="48">
        <f>SUMIFS('[6]白单流水  导入新模板'!$S:$S,'[6]白单流水  导入新模板'!$C:$C,$A$2,'[6]白单流水  导入新模板'!$AF:$AF,$C$382,'[6]白单流水  导入新模板'!$AA:$AA,AL$3,'[6]白单流水  导入新模板'!$K:$K,$C389)</f>
        <v>0</v>
      </c>
      <c r="AM389" s="48">
        <f>SUMIFS('[6]白单流水  导入新模板'!$S:$S,'[6]白单流水  导入新模板'!$C:$C,$A$2,'[6]白单流水  导入新模板'!$AF:$AF,$C$382,'[6]白单流水  导入新模板'!$AA:$AA,AM$3,'[6]白单流水  导入新模板'!$K:$K,$C389)</f>
        <v>0</v>
      </c>
      <c r="AN389" s="48">
        <f>SUMIFS('[6]白单流水  导入新模板'!$S:$S,'[6]白单流水  导入新模板'!$C:$C,$A$2,'[6]白单流水  导入新模板'!$AF:$AF,$C$382,'[6]白单流水  导入新模板'!$AA:$AA,AN$3,'[6]白单流水  导入新模板'!$K:$K,$C389)</f>
        <v>0</v>
      </c>
      <c r="AO389" s="48">
        <f>SUMIFS('[6]白单流水  导入新模板'!$S:$S,'[6]白单流水  导入新模板'!$C:$C,$A$2,'[6]白单流水  导入新模板'!$AF:$AF,$C$382,'[6]白单流水  导入新模板'!$AA:$AA,AO$3,'[6]白单流水  导入新模板'!$K:$K,$C389)</f>
        <v>0</v>
      </c>
      <c r="AP389" s="48">
        <f>SUMIFS('[6]白单流水  导入新模板'!$S:$S,'[6]白单流水  导入新模板'!$C:$C,$A$2,'[6]白单流水  导入新模板'!$AF:$AF,$C$382,'[6]白单流水  导入新模板'!$AA:$AA,AP$3,'[6]白单流水  导入新模板'!$K:$K,$C389)</f>
        <v>0</v>
      </c>
      <c r="AQ389" s="48">
        <f>SUMIFS('[6]白单流水  导入新模板'!$S:$S,'[6]白单流水  导入新模板'!$C:$C,$A$2,'[6]白单流水  导入新模板'!$AF:$AF,$C$382,'[6]白单流水  导入新模板'!$AA:$AA,AQ$3,'[6]白单流水  导入新模板'!$K:$K,$C389)</f>
        <v>0</v>
      </c>
      <c r="AR389" s="48">
        <f>SUMIFS('[6]白单流水  导入新模板'!$S:$S,'[6]白单流水  导入新模板'!$C:$C,$A$2,'[6]白单流水  导入新模板'!$AF:$AF,$C$382,'[6]白单流水  导入新模板'!$AA:$AA,AR$3,'[6]白单流水  导入新模板'!$K:$K,$C389)</f>
        <v>0</v>
      </c>
      <c r="AS389" s="48">
        <f>SUMIFS('[6]白单流水  导入新模板'!$S:$S,'[6]白单流水  导入新模板'!$C:$C,$A$2,'[6]白单流水  导入新模板'!$AF:$AF,$C$382,'[6]白单流水  导入新模板'!$AA:$AA,AS$3,'[6]白单流水  导入新模板'!$K:$K,$C389)</f>
        <v>0</v>
      </c>
      <c r="AT389" s="64"/>
    </row>
    <row r="390" ht="15.6" spans="1:46">
      <c r="A390" s="41"/>
      <c r="B390" s="62"/>
      <c r="C390" s="65" t="s">
        <v>65</v>
      </c>
      <c r="D390" s="43"/>
      <c r="E390" s="43"/>
      <c r="F390" s="63"/>
      <c r="G390" s="44"/>
      <c r="H390" s="44"/>
      <c r="I390" s="44"/>
      <c r="J390" s="44"/>
      <c r="K390" s="43"/>
      <c r="L390" s="48">
        <f>SUMIFS('[6]白单流水  导入新模板'!$S:$S,'[6]白单流水  导入新模板'!$C:$C,$A$2,'[6]白单流水  导入新模板'!$AF:$AF,$C$382,'[6]白单流水  导入新模板'!$AB:$AB,LEFT(LEFT(L$3,4),4),'[6]白单流水  导入新模板'!$K:$K,$C390)</f>
        <v>0</v>
      </c>
      <c r="M390" s="48">
        <f>SUMIFS('[6]白单流水  导入新模板'!$S:$S,'[6]白单流水  导入新模板'!$C:$C,$A$2,'[6]白单流水  导入新模板'!$AF:$AF,$C$382,'[6]白单流水  导入新模板'!$AB:$AB,LEFT(LEFT(M$3,4),4),'[6]白单流水  导入新模板'!$K:$K,$C390)</f>
        <v>0</v>
      </c>
      <c r="N390" s="48">
        <f>SUMIFS('[6]白单流水  导入新模板'!$S:$S,'[6]白单流水  导入新模板'!$C:$C,$A$2,'[6]白单流水  导入新模板'!$AF:$AF,$C$382,'[6]白单流水  导入新模板'!$AB:$AB,LEFT(LEFT(N$3,4),4),'[6]白单流水  导入新模板'!$K:$K,$C390)</f>
        <v>0</v>
      </c>
      <c r="O390" s="48">
        <f>SUMIFS('[6]白单流水  导入新模板'!$S:$S,'[6]白单流水  导入新模板'!$C:$C,$A$2,'[6]白单流水  导入新模板'!$AF:$AF,$C$382,'[6]白单流水  导入新模板'!$AB:$AB,LEFT(LEFT(O$3,4),4),'[6]白单流水  导入新模板'!$K:$K,$C390)</f>
        <v>0</v>
      </c>
      <c r="P390" s="48">
        <f>SUMIFS('[6]白单流水  导入新模板'!$S:$S,'[6]白单流水  导入新模板'!$C:$C,$A$2,'[6]白单流水  导入新模板'!$AF:$AF,$C$382,'[6]白单流水  导入新模板'!$AB:$AB,LEFT(LEFT(P$3,4),4),'[6]白单流水  导入新模板'!$K:$K,$C390)</f>
        <v>0</v>
      </c>
      <c r="Q390" s="48">
        <f>SUMIFS('[6]白单流水  导入新模板'!$S:$S,'[6]白单流水  导入新模板'!$C:$C,$A$2,'[6]白单流水  导入新模板'!$AF:$AF,$C$382,'[6]白单流水  导入新模板'!$AB:$AB,LEFT(LEFT(Q$3,4),4),'[6]白单流水  导入新模板'!$K:$K,$C390)</f>
        <v>0</v>
      </c>
      <c r="R390" s="48">
        <f>SUMIFS('[6]白单流水  导入新模板'!$S:$S,'[6]白单流水  导入新模板'!$C:$C,$A$2,'[6]白单流水  导入新模板'!$AF:$AF,$C$382,'[6]白单流水  导入新模板'!$AB:$AB,LEFT(LEFT(R$3,4),4),'[6]白单流水  导入新模板'!$K:$K,$C390)</f>
        <v>0</v>
      </c>
      <c r="S390" s="48">
        <f>SUMIFS('[6]白单流水  导入新模板'!$S:$S,'[6]白单流水  导入新模板'!$C:$C,$A$2,'[6]白单流水  导入新模板'!$AF:$AF,$C$382,'[6]白单流水  导入新模板'!$AB:$AB,LEFT(LEFT(S$3,4),4),'[6]白单流水  导入新模板'!$K:$K,$C390)</f>
        <v>0</v>
      </c>
      <c r="T390" s="48">
        <f>SUMIFS('[6]白单流水  导入新模板'!$S:$S,'[6]白单流水  导入新模板'!$C:$C,$A$2,'[6]白单流水  导入新模板'!$AF:$AF,$C$382,'[6]白单流水  导入新模板'!$AB:$AB,LEFT(LEFT(T$3,4),4),'[6]白单流水  导入新模板'!$K:$K,$C390)</f>
        <v>0</v>
      </c>
      <c r="U390" s="48">
        <f>SUMIFS('[6]白单流水  导入新模板'!$S:$S,'[6]白单流水  导入新模板'!$C:$C,$A$2,'[6]白单流水  导入新模板'!$AF:$AF,$C$382,'[6]白单流水  导入新模板'!$AB:$AB,LEFT(LEFT(U$3,4),4),'[6]白单流水  导入新模板'!$K:$K,$C390)</f>
        <v>0</v>
      </c>
      <c r="V390" s="48">
        <f>SUMIFS('[6]白单流水  导入新模板'!$S:$S,'[6]白单流水  导入新模板'!$C:$C,$A$2,'[6]白单流水  导入新模板'!$AF:$AF,$C$382,'[6]白单流水  导入新模板'!$AB:$AB,LEFT(LEFT(V$3,4),4),'[6]白单流水  导入新模板'!$K:$K,$C390)</f>
        <v>0</v>
      </c>
      <c r="W390" s="48">
        <f>SUMIFS('[6]白单流水  导入新模板'!$S:$S,'[6]白单流水  导入新模板'!$C:$C,$A$2,'[6]白单流水  导入新模板'!$AF:$AF,$C$382,'[6]白单流水  导入新模板'!$AB:$AB,LEFT(LEFT(W$3,4),4),'[6]白单流水  导入新模板'!$K:$K,$C390)</f>
        <v>0</v>
      </c>
      <c r="X390" s="48">
        <f>SUMIFS('[6]白单流水  导入新模板'!$S:$S,'[6]白单流水  导入新模板'!$C:$C,$A$2,'[6]白单流水  导入新模板'!$AF:$AF,$C$382,'[6]白单流水  导入新模板'!$AB:$AB,LEFT(LEFT(X$3,4),4),'[6]白单流水  导入新模板'!$K:$K,$C390)</f>
        <v>0</v>
      </c>
      <c r="Y390" s="48">
        <f>SUMIFS('[6]白单流水  导入新模板'!$S:$S,'[6]白单流水  导入新模板'!$C:$C,$A$2,'[6]白单流水  导入新模板'!$AF:$AF,$C$382,'[6]白单流水  导入新模板'!$AB:$AB,LEFT(LEFT(Y$3,4),4),'[6]白单流水  导入新模板'!$K:$K,$C390)</f>
        <v>0</v>
      </c>
      <c r="Z390" s="48">
        <f>SUMIFS('[6]白单流水  导入新模板'!$S:$S,'[6]白单流水  导入新模板'!$C:$C,$A$2,'[6]白单流水  导入新模板'!$AF:$AF,$C$382,'[6]白单流水  导入新模板'!$AB:$AB,LEFT(LEFT(Z$3,4),4),'[6]白单流水  导入新模板'!$K:$K,$C390)</f>
        <v>0</v>
      </c>
      <c r="AA390" s="48">
        <f>SUMIFS('[6]白单流水  导入新模板'!$S:$S,'[6]白单流水  导入新模板'!$C:$C,$A$2,'[6]白单流水  导入新模板'!$AF:$AF,$C$382,'[6]白单流水  导入新模板'!$AB:$AB,LEFT(LEFT(AA$3,4),4),'[6]白单流水  导入新模板'!$K:$K,$C390)</f>
        <v>0</v>
      </c>
      <c r="AB390" s="48">
        <f>SUMIFS('[6]白单流水  导入新模板'!$S:$S,'[6]白单流水  导入新模板'!$C:$C,$A$2,'[6]白单流水  导入新模板'!$AF:$AF,$C$382,'[6]白单流水  导入新模板'!$AB:$AB,LEFT(LEFT(AB$3,4),4),'[6]白单流水  导入新模板'!$K:$K,$C390)</f>
        <v>0</v>
      </c>
      <c r="AC390" s="48">
        <f>SUMIFS('[6]白单流水  导入新模板'!$S:$S,'[6]白单流水  导入新模板'!$C:$C,$A$2,'[6]白单流水  导入新模板'!$AF:$AF,$C$382,'[6]白单流水  导入新模板'!$AB:$AB,LEFT(LEFT(AC$3,4),4),'[6]白单流水  导入新模板'!$K:$K,$C390)</f>
        <v>0</v>
      </c>
      <c r="AD390" s="72"/>
      <c r="AE390" s="53">
        <f>SUM(AH390:AS390)</f>
        <v>0</v>
      </c>
      <c r="AF390" s="54"/>
      <c r="AG390" s="55">
        <f>AD390-AE390-AF390</f>
        <v>0</v>
      </c>
      <c r="AH390" s="48">
        <f>SUMIFS('[6]白单流水  导入新模板'!$S:$S,'[6]白单流水  导入新模板'!$C:$C,$A$2,'[6]白单流水  导入新模板'!$AF:$AF,$C$382,'[6]白单流水  导入新模板'!$AA:$AA,AH$3,'[6]白单流水  导入新模板'!$K:$K,$C390)</f>
        <v>0</v>
      </c>
      <c r="AI390" s="48">
        <f>SUMIFS('[6]白单流水  导入新模板'!$S:$S,'[6]白单流水  导入新模板'!$C:$C,$A$2,'[6]白单流水  导入新模板'!$AF:$AF,$C$382,'[6]白单流水  导入新模板'!$AA:$AA,AI$3,'[6]白单流水  导入新模板'!$K:$K,$C390)</f>
        <v>0</v>
      </c>
      <c r="AJ390" s="48">
        <f>SUMIFS('[6]白单流水  导入新模板'!$S:$S,'[6]白单流水  导入新模板'!$C:$C,$A$2,'[6]白单流水  导入新模板'!$AF:$AF,$C$382,'[6]白单流水  导入新模板'!$AA:$AA,AJ$3,'[6]白单流水  导入新模板'!$K:$K,$C390)</f>
        <v>0</v>
      </c>
      <c r="AK390" s="48">
        <f>SUMIFS('[6]白单流水  导入新模板'!$S:$S,'[6]白单流水  导入新模板'!$C:$C,$A$2,'[6]白单流水  导入新模板'!$AF:$AF,$C$382,'[6]白单流水  导入新模板'!$AA:$AA,AK$3,'[6]白单流水  导入新模板'!$K:$K,$C390)</f>
        <v>0</v>
      </c>
      <c r="AL390" s="48">
        <f>SUMIFS('[6]白单流水  导入新模板'!$S:$S,'[6]白单流水  导入新模板'!$C:$C,$A$2,'[6]白单流水  导入新模板'!$AF:$AF,$C$382,'[6]白单流水  导入新模板'!$AA:$AA,AL$3,'[6]白单流水  导入新模板'!$K:$K,$C390)</f>
        <v>0</v>
      </c>
      <c r="AM390" s="48">
        <f>SUMIFS('[6]白单流水  导入新模板'!$S:$S,'[6]白单流水  导入新模板'!$C:$C,$A$2,'[6]白单流水  导入新模板'!$AF:$AF,$C$382,'[6]白单流水  导入新模板'!$AA:$AA,AM$3,'[6]白单流水  导入新模板'!$K:$K,$C390)</f>
        <v>0</v>
      </c>
      <c r="AN390" s="48">
        <f>SUMIFS('[6]白单流水  导入新模板'!$S:$S,'[6]白单流水  导入新模板'!$C:$C,$A$2,'[6]白单流水  导入新模板'!$AF:$AF,$C$382,'[6]白单流水  导入新模板'!$AA:$AA,AN$3,'[6]白单流水  导入新模板'!$K:$K,$C390)</f>
        <v>0</v>
      </c>
      <c r="AO390" s="48">
        <f>SUMIFS('[6]白单流水  导入新模板'!$S:$S,'[6]白单流水  导入新模板'!$C:$C,$A$2,'[6]白单流水  导入新模板'!$AF:$AF,$C$382,'[6]白单流水  导入新模板'!$AA:$AA,AO$3,'[6]白单流水  导入新模板'!$K:$K,$C390)</f>
        <v>0</v>
      </c>
      <c r="AP390" s="48">
        <f>SUMIFS('[6]白单流水  导入新模板'!$S:$S,'[6]白单流水  导入新模板'!$C:$C,$A$2,'[6]白单流水  导入新模板'!$AF:$AF,$C$382,'[6]白单流水  导入新模板'!$AA:$AA,AP$3,'[6]白单流水  导入新模板'!$K:$K,$C390)</f>
        <v>0</v>
      </c>
      <c r="AQ390" s="48">
        <f>SUMIFS('[6]白单流水  导入新模板'!$S:$S,'[6]白单流水  导入新模板'!$C:$C,$A$2,'[6]白单流水  导入新模板'!$AF:$AF,$C$382,'[6]白单流水  导入新模板'!$AA:$AA,AQ$3,'[6]白单流水  导入新模板'!$K:$K,$C390)</f>
        <v>0</v>
      </c>
      <c r="AR390" s="48">
        <f>SUMIFS('[6]白单流水  导入新模板'!$S:$S,'[6]白单流水  导入新模板'!$C:$C,$A$2,'[6]白单流水  导入新模板'!$AF:$AF,$C$382,'[6]白单流水  导入新模板'!$AA:$AA,AR$3,'[6]白单流水  导入新模板'!$K:$K,$C390)</f>
        <v>0</v>
      </c>
      <c r="AS390" s="48">
        <f>SUMIFS('[6]白单流水  导入新模板'!$S:$S,'[6]白单流水  导入新模板'!$C:$C,$A$2,'[6]白单流水  导入新模板'!$AF:$AF,$C$382,'[6]白单流水  导入新模板'!$AA:$AA,AS$3,'[6]白单流水  导入新模板'!$K:$K,$C390)</f>
        <v>0</v>
      </c>
      <c r="AT390" s="64"/>
    </row>
    <row r="391" ht="15.6" spans="1:46">
      <c r="A391" s="73"/>
      <c r="B391" s="62"/>
      <c r="C391" s="65" t="s">
        <v>66</v>
      </c>
      <c r="D391" s="66"/>
      <c r="E391" s="66"/>
      <c r="F391" s="67"/>
      <c r="G391" s="68"/>
      <c r="H391" s="68"/>
      <c r="I391" s="68"/>
      <c r="J391" s="68"/>
      <c r="K391" s="66"/>
      <c r="L391" s="48">
        <f>SUMIFS('[6]白单流水  导入新模板'!$S:$S,'[6]白单流水  导入新模板'!$C:$C,$A$2,'[6]白单流水  导入新模板'!$AF:$AF,$C$382,'[6]白单流水  导入新模板'!$AB:$AB,LEFT(LEFT(L$3,4),4),'[6]白单流水  导入新模板'!$K:$K,$C391)</f>
        <v>0</v>
      </c>
      <c r="M391" s="48">
        <f>SUMIFS('[6]白单流水  导入新模板'!$S:$S,'[6]白单流水  导入新模板'!$C:$C,$A$2,'[6]白单流水  导入新模板'!$AF:$AF,$C$382,'[6]白单流水  导入新模板'!$AB:$AB,LEFT(LEFT(M$3,4),4),'[6]白单流水  导入新模板'!$K:$K,$C391)</f>
        <v>0</v>
      </c>
      <c r="N391" s="48">
        <f>SUMIFS('[6]白单流水  导入新模板'!$S:$S,'[6]白单流水  导入新模板'!$C:$C,$A$2,'[6]白单流水  导入新模板'!$AF:$AF,$C$382,'[6]白单流水  导入新模板'!$AB:$AB,LEFT(LEFT(N$3,4),4),'[6]白单流水  导入新模板'!$K:$K,$C391)</f>
        <v>0</v>
      </c>
      <c r="O391" s="48">
        <f>SUMIFS('[6]白单流水  导入新模板'!$S:$S,'[6]白单流水  导入新模板'!$C:$C,$A$2,'[6]白单流水  导入新模板'!$AF:$AF,$C$382,'[6]白单流水  导入新模板'!$AB:$AB,LEFT(LEFT(O$3,4),4),'[6]白单流水  导入新模板'!$K:$K,$C391)</f>
        <v>0</v>
      </c>
      <c r="P391" s="48">
        <f>SUMIFS('[6]白单流水  导入新模板'!$S:$S,'[6]白单流水  导入新模板'!$C:$C,$A$2,'[6]白单流水  导入新模板'!$AF:$AF,$C$382,'[6]白单流水  导入新模板'!$AB:$AB,LEFT(LEFT(P$3,4),4),'[6]白单流水  导入新模板'!$K:$K,$C391)</f>
        <v>0</v>
      </c>
      <c r="Q391" s="48">
        <f>SUMIFS('[6]白单流水  导入新模板'!$S:$S,'[6]白单流水  导入新模板'!$C:$C,$A$2,'[6]白单流水  导入新模板'!$AF:$AF,$C$382,'[6]白单流水  导入新模板'!$AB:$AB,LEFT(LEFT(Q$3,4),4),'[6]白单流水  导入新模板'!$K:$K,$C391)</f>
        <v>0</v>
      </c>
      <c r="R391" s="48">
        <f>SUMIFS('[6]白单流水  导入新模板'!$S:$S,'[6]白单流水  导入新模板'!$C:$C,$A$2,'[6]白单流水  导入新模板'!$AF:$AF,$C$382,'[6]白单流水  导入新模板'!$AB:$AB,LEFT(LEFT(R$3,4),4),'[6]白单流水  导入新模板'!$K:$K,$C391)</f>
        <v>0</v>
      </c>
      <c r="S391" s="48">
        <f>SUMIFS('[6]白单流水  导入新模板'!$S:$S,'[6]白单流水  导入新模板'!$C:$C,$A$2,'[6]白单流水  导入新模板'!$AF:$AF,$C$382,'[6]白单流水  导入新模板'!$AB:$AB,LEFT(LEFT(S$3,4),4),'[6]白单流水  导入新模板'!$K:$K,$C391)</f>
        <v>0</v>
      </c>
      <c r="T391" s="48">
        <f>SUMIFS('[6]白单流水  导入新模板'!$S:$S,'[6]白单流水  导入新模板'!$C:$C,$A$2,'[6]白单流水  导入新模板'!$AF:$AF,$C$382,'[6]白单流水  导入新模板'!$AB:$AB,LEFT(LEFT(T$3,4),4),'[6]白单流水  导入新模板'!$K:$K,$C391)</f>
        <v>0</v>
      </c>
      <c r="U391" s="48">
        <f>SUMIFS('[6]白单流水  导入新模板'!$S:$S,'[6]白单流水  导入新模板'!$C:$C,$A$2,'[6]白单流水  导入新模板'!$AF:$AF,$C$382,'[6]白单流水  导入新模板'!$AB:$AB,LEFT(LEFT(U$3,4),4),'[6]白单流水  导入新模板'!$K:$K,$C391)</f>
        <v>0</v>
      </c>
      <c r="V391" s="48">
        <f>SUMIFS('[6]白单流水  导入新模板'!$S:$S,'[6]白单流水  导入新模板'!$C:$C,$A$2,'[6]白单流水  导入新模板'!$AF:$AF,$C$382,'[6]白单流水  导入新模板'!$AB:$AB,LEFT(LEFT(V$3,4),4),'[6]白单流水  导入新模板'!$K:$K,$C391)</f>
        <v>0</v>
      </c>
      <c r="W391" s="48">
        <f>SUMIFS('[6]白单流水  导入新模板'!$S:$S,'[6]白单流水  导入新模板'!$C:$C,$A$2,'[6]白单流水  导入新模板'!$AF:$AF,$C$382,'[6]白单流水  导入新模板'!$AB:$AB,LEFT(LEFT(W$3,4),4),'[6]白单流水  导入新模板'!$K:$K,$C391)</f>
        <v>0</v>
      </c>
      <c r="X391" s="48">
        <f>SUMIFS('[6]白单流水  导入新模板'!$S:$S,'[6]白单流水  导入新模板'!$C:$C,$A$2,'[6]白单流水  导入新模板'!$AF:$AF,$C$382,'[6]白单流水  导入新模板'!$AB:$AB,LEFT(LEFT(X$3,4),4),'[6]白单流水  导入新模板'!$K:$K,$C391)</f>
        <v>0</v>
      </c>
      <c r="Y391" s="48">
        <f>SUMIFS('[6]白单流水  导入新模板'!$S:$S,'[6]白单流水  导入新模板'!$C:$C,$A$2,'[6]白单流水  导入新模板'!$AF:$AF,$C$382,'[6]白单流水  导入新模板'!$AB:$AB,LEFT(LEFT(Y$3,4),4),'[6]白单流水  导入新模板'!$K:$K,$C391)</f>
        <v>0</v>
      </c>
      <c r="Z391" s="48">
        <f>SUMIFS('[6]白单流水  导入新模板'!$S:$S,'[6]白单流水  导入新模板'!$C:$C,$A$2,'[6]白单流水  导入新模板'!$AF:$AF,$C$382,'[6]白单流水  导入新模板'!$AB:$AB,LEFT(LEFT(Z$3,4),4),'[6]白单流水  导入新模板'!$K:$K,$C391)</f>
        <v>0</v>
      </c>
      <c r="AA391" s="48">
        <f>SUMIFS('[6]白单流水  导入新模板'!$S:$S,'[6]白单流水  导入新模板'!$C:$C,$A$2,'[6]白单流水  导入新模板'!$AF:$AF,$C$382,'[6]白单流水  导入新模板'!$AB:$AB,LEFT(LEFT(AA$3,4),4),'[6]白单流水  导入新模板'!$K:$K,$C391)</f>
        <v>0</v>
      </c>
      <c r="AB391" s="48">
        <f>SUMIFS('[6]白单流水  导入新模板'!$S:$S,'[6]白单流水  导入新模板'!$C:$C,$A$2,'[6]白单流水  导入新模板'!$AF:$AF,$C$382,'[6]白单流水  导入新模板'!$AB:$AB,LEFT(LEFT(AB$3,4),4),'[6]白单流水  导入新模板'!$K:$K,$C391)</f>
        <v>0</v>
      </c>
      <c r="AC391" s="48">
        <f>SUMIFS('[6]白单流水  导入新模板'!$S:$S,'[6]白单流水  导入新模板'!$C:$C,$A$2,'[6]白单流水  导入新模板'!$AF:$AF,$C$382,'[6]白单流水  导入新模板'!$AB:$AB,LEFT(LEFT(AC$3,4),4),'[6]白单流水  导入新模板'!$K:$K,$C391)</f>
        <v>0</v>
      </c>
      <c r="AD391" s="74"/>
      <c r="AE391" s="53">
        <f>SUM(AH391:AS391)</f>
        <v>0</v>
      </c>
      <c r="AF391" s="54"/>
      <c r="AG391" s="55">
        <f>AD391-AE391-AF391</f>
        <v>0</v>
      </c>
      <c r="AH391" s="48">
        <f>SUMIFS('[6]白单流水  导入新模板'!$S:$S,'[6]白单流水  导入新模板'!$C:$C,$A$2,'[6]白单流水  导入新模板'!$AF:$AF,$C$382,'[6]白单流水  导入新模板'!$AA:$AA,AH$3,'[6]白单流水  导入新模板'!$K:$K,$C391)</f>
        <v>0</v>
      </c>
      <c r="AI391" s="48">
        <f>SUMIFS('[6]白单流水  导入新模板'!$S:$S,'[6]白单流水  导入新模板'!$C:$C,$A$2,'[6]白单流水  导入新模板'!$AF:$AF,$C$382,'[6]白单流水  导入新模板'!$AA:$AA,AI$3,'[6]白单流水  导入新模板'!$K:$K,$C391)</f>
        <v>0</v>
      </c>
      <c r="AJ391" s="48">
        <f>SUMIFS('[6]白单流水  导入新模板'!$S:$S,'[6]白单流水  导入新模板'!$C:$C,$A$2,'[6]白单流水  导入新模板'!$AF:$AF,$C$382,'[6]白单流水  导入新模板'!$AA:$AA,AJ$3,'[6]白单流水  导入新模板'!$K:$K,$C391)</f>
        <v>0</v>
      </c>
      <c r="AK391" s="48">
        <f>SUMIFS('[6]白单流水  导入新模板'!$S:$S,'[6]白单流水  导入新模板'!$C:$C,$A$2,'[6]白单流水  导入新模板'!$AF:$AF,$C$382,'[6]白单流水  导入新模板'!$AA:$AA,AK$3,'[6]白单流水  导入新模板'!$K:$K,$C391)</f>
        <v>0</v>
      </c>
      <c r="AL391" s="48">
        <f>SUMIFS('[6]白单流水  导入新模板'!$S:$S,'[6]白单流水  导入新模板'!$C:$C,$A$2,'[6]白单流水  导入新模板'!$AF:$AF,$C$382,'[6]白单流水  导入新模板'!$AA:$AA,AL$3,'[6]白单流水  导入新模板'!$K:$K,$C391)</f>
        <v>0</v>
      </c>
      <c r="AM391" s="48">
        <f>SUMIFS('[6]白单流水  导入新模板'!$S:$S,'[6]白单流水  导入新模板'!$C:$C,$A$2,'[6]白单流水  导入新模板'!$AF:$AF,$C$382,'[6]白单流水  导入新模板'!$AA:$AA,AM$3,'[6]白单流水  导入新模板'!$K:$K,$C391)</f>
        <v>0</v>
      </c>
      <c r="AN391" s="48">
        <f>SUMIFS('[6]白单流水  导入新模板'!$S:$S,'[6]白单流水  导入新模板'!$C:$C,$A$2,'[6]白单流水  导入新模板'!$AF:$AF,$C$382,'[6]白单流水  导入新模板'!$AA:$AA,AN$3,'[6]白单流水  导入新模板'!$K:$K,$C391)</f>
        <v>0</v>
      </c>
      <c r="AO391" s="48">
        <f>SUMIFS('[6]白单流水  导入新模板'!$S:$S,'[6]白单流水  导入新模板'!$C:$C,$A$2,'[6]白单流水  导入新模板'!$AF:$AF,$C$382,'[6]白单流水  导入新模板'!$AA:$AA,AO$3,'[6]白单流水  导入新模板'!$K:$K,$C391)</f>
        <v>0</v>
      </c>
      <c r="AP391" s="48">
        <f>SUMIFS('[6]白单流水  导入新模板'!$S:$S,'[6]白单流水  导入新模板'!$C:$C,$A$2,'[6]白单流水  导入新模板'!$AF:$AF,$C$382,'[6]白单流水  导入新模板'!$AA:$AA,AP$3,'[6]白单流水  导入新模板'!$K:$K,$C391)</f>
        <v>0</v>
      </c>
      <c r="AQ391" s="48">
        <f>SUMIFS('[6]白单流水  导入新模板'!$S:$S,'[6]白单流水  导入新模板'!$C:$C,$A$2,'[6]白单流水  导入新模板'!$AF:$AF,$C$382,'[6]白单流水  导入新模板'!$AA:$AA,AQ$3,'[6]白单流水  导入新模板'!$K:$K,$C391)</f>
        <v>0</v>
      </c>
      <c r="AR391" s="48">
        <f>SUMIFS('[6]白单流水  导入新模板'!$S:$S,'[6]白单流水  导入新模板'!$C:$C,$A$2,'[6]白单流水  导入新模板'!$AF:$AF,$C$382,'[6]白单流水  导入新模板'!$AA:$AA,AR$3,'[6]白单流水  导入新模板'!$K:$K,$C391)</f>
        <v>0</v>
      </c>
      <c r="AS391" s="48">
        <f>SUMIFS('[6]白单流水  导入新模板'!$S:$S,'[6]白单流水  导入新模板'!$C:$C,$A$2,'[6]白单流水  导入新模板'!$AF:$AF,$C$382,'[6]白单流水  导入新模板'!$AA:$AA,AS$3,'[6]白单流水  导入新模板'!$K:$K,$C391)</f>
        <v>0</v>
      </c>
      <c r="AT391" s="69"/>
    </row>
    <row r="392" ht="15.6" spans="1:46">
      <c r="A392" s="41"/>
      <c r="B392" s="62"/>
      <c r="C392" s="65" t="s">
        <v>67</v>
      </c>
      <c r="D392" s="43"/>
      <c r="E392" s="43"/>
      <c r="F392" s="63"/>
      <c r="G392" s="44"/>
      <c r="H392" s="44"/>
      <c r="I392" s="44"/>
      <c r="J392" s="44"/>
      <c r="K392" s="43"/>
      <c r="L392" s="48">
        <f>SUMIFS('[6]白单流水  导入新模板'!$S:$S,'[6]白单流水  导入新模板'!$C:$C,$A$2,'[6]白单流水  导入新模板'!$AF:$AF,$C$382,'[6]白单流水  导入新模板'!$AB:$AB,LEFT(LEFT(L$3,4),4),'[6]白单流水  导入新模板'!$K:$K,$C392)</f>
        <v>0</v>
      </c>
      <c r="M392" s="48">
        <f>SUMIFS('[6]白单流水  导入新模板'!$S:$S,'[6]白单流水  导入新模板'!$C:$C,$A$2,'[6]白单流水  导入新模板'!$AF:$AF,$C$382,'[6]白单流水  导入新模板'!$AB:$AB,LEFT(LEFT(M$3,4),4),'[6]白单流水  导入新模板'!$K:$K,$C392)</f>
        <v>0</v>
      </c>
      <c r="N392" s="48">
        <f>SUMIFS('[6]白单流水  导入新模板'!$S:$S,'[6]白单流水  导入新模板'!$C:$C,$A$2,'[6]白单流水  导入新模板'!$AF:$AF,$C$382,'[6]白单流水  导入新模板'!$AB:$AB,LEFT(LEFT(N$3,4),4),'[6]白单流水  导入新模板'!$K:$K,$C392)</f>
        <v>0</v>
      </c>
      <c r="O392" s="48">
        <f>SUMIFS('[6]白单流水  导入新模板'!$S:$S,'[6]白单流水  导入新模板'!$C:$C,$A$2,'[6]白单流水  导入新模板'!$AF:$AF,$C$382,'[6]白单流水  导入新模板'!$AB:$AB,LEFT(LEFT(O$3,4),4),'[6]白单流水  导入新模板'!$K:$K,$C392)</f>
        <v>0</v>
      </c>
      <c r="P392" s="48">
        <f>SUMIFS('[6]白单流水  导入新模板'!$S:$S,'[6]白单流水  导入新模板'!$C:$C,$A$2,'[6]白单流水  导入新模板'!$AF:$AF,$C$382,'[6]白单流水  导入新模板'!$AB:$AB,LEFT(LEFT(P$3,4),4),'[6]白单流水  导入新模板'!$K:$K,$C392)</f>
        <v>0</v>
      </c>
      <c r="Q392" s="48">
        <f>SUMIFS('[6]白单流水  导入新模板'!$S:$S,'[6]白单流水  导入新模板'!$C:$C,$A$2,'[6]白单流水  导入新模板'!$AF:$AF,$C$382,'[6]白单流水  导入新模板'!$AB:$AB,LEFT(LEFT(Q$3,4),4),'[6]白单流水  导入新模板'!$K:$K,$C392)</f>
        <v>0</v>
      </c>
      <c r="R392" s="48">
        <f>SUMIFS('[6]白单流水  导入新模板'!$S:$S,'[6]白单流水  导入新模板'!$C:$C,$A$2,'[6]白单流水  导入新模板'!$AF:$AF,$C$382,'[6]白单流水  导入新模板'!$AB:$AB,LEFT(LEFT(R$3,4),4),'[6]白单流水  导入新模板'!$K:$K,$C392)</f>
        <v>0</v>
      </c>
      <c r="S392" s="48">
        <f>SUMIFS('[6]白单流水  导入新模板'!$S:$S,'[6]白单流水  导入新模板'!$C:$C,$A$2,'[6]白单流水  导入新模板'!$AF:$AF,$C$382,'[6]白单流水  导入新模板'!$AB:$AB,LEFT(LEFT(S$3,4),4),'[6]白单流水  导入新模板'!$K:$K,$C392)</f>
        <v>0</v>
      </c>
      <c r="T392" s="48">
        <f>SUMIFS('[6]白单流水  导入新模板'!$S:$S,'[6]白单流水  导入新模板'!$C:$C,$A$2,'[6]白单流水  导入新模板'!$AF:$AF,$C$382,'[6]白单流水  导入新模板'!$AB:$AB,LEFT(LEFT(T$3,4),4),'[6]白单流水  导入新模板'!$K:$K,$C392)</f>
        <v>0</v>
      </c>
      <c r="U392" s="48">
        <f>SUMIFS('[6]白单流水  导入新模板'!$S:$S,'[6]白单流水  导入新模板'!$C:$C,$A$2,'[6]白单流水  导入新模板'!$AF:$AF,$C$382,'[6]白单流水  导入新模板'!$AB:$AB,LEFT(LEFT(U$3,4),4),'[6]白单流水  导入新模板'!$K:$K,$C392)</f>
        <v>0</v>
      </c>
      <c r="V392" s="48">
        <f>SUMIFS('[6]白单流水  导入新模板'!$S:$S,'[6]白单流水  导入新模板'!$C:$C,$A$2,'[6]白单流水  导入新模板'!$AF:$AF,$C$382,'[6]白单流水  导入新模板'!$AB:$AB,LEFT(LEFT(V$3,4),4),'[6]白单流水  导入新模板'!$K:$K,$C392)</f>
        <v>0</v>
      </c>
      <c r="W392" s="48">
        <f>SUMIFS('[6]白单流水  导入新模板'!$S:$S,'[6]白单流水  导入新模板'!$C:$C,$A$2,'[6]白单流水  导入新模板'!$AF:$AF,$C$382,'[6]白单流水  导入新模板'!$AB:$AB,LEFT(LEFT(W$3,4),4),'[6]白单流水  导入新模板'!$K:$K,$C392)</f>
        <v>0</v>
      </c>
      <c r="X392" s="48">
        <f>SUMIFS('[6]白单流水  导入新模板'!$S:$S,'[6]白单流水  导入新模板'!$C:$C,$A$2,'[6]白单流水  导入新模板'!$AF:$AF,$C$382,'[6]白单流水  导入新模板'!$AB:$AB,LEFT(LEFT(X$3,4),4),'[6]白单流水  导入新模板'!$K:$K,$C392)</f>
        <v>0</v>
      </c>
      <c r="Y392" s="48">
        <f>SUMIFS('[6]白单流水  导入新模板'!$S:$S,'[6]白单流水  导入新模板'!$C:$C,$A$2,'[6]白单流水  导入新模板'!$AF:$AF,$C$382,'[6]白单流水  导入新模板'!$AB:$AB,LEFT(LEFT(Y$3,4),4),'[6]白单流水  导入新模板'!$K:$K,$C392)</f>
        <v>0</v>
      </c>
      <c r="Z392" s="48">
        <f>SUMIFS('[6]白单流水  导入新模板'!$S:$S,'[6]白单流水  导入新模板'!$C:$C,$A$2,'[6]白单流水  导入新模板'!$AF:$AF,$C$382,'[6]白单流水  导入新模板'!$AB:$AB,LEFT(LEFT(Z$3,4),4),'[6]白单流水  导入新模板'!$K:$K,$C392)</f>
        <v>0</v>
      </c>
      <c r="AA392" s="48">
        <f>SUMIFS('[6]白单流水  导入新模板'!$S:$S,'[6]白单流水  导入新模板'!$C:$C,$A$2,'[6]白单流水  导入新模板'!$AF:$AF,$C$382,'[6]白单流水  导入新模板'!$AB:$AB,LEFT(LEFT(AA$3,4),4),'[6]白单流水  导入新模板'!$K:$K,$C392)</f>
        <v>0</v>
      </c>
      <c r="AB392" s="48">
        <f>SUMIFS('[6]白单流水  导入新模板'!$S:$S,'[6]白单流水  导入新模板'!$C:$C,$A$2,'[6]白单流水  导入新模板'!$AF:$AF,$C$382,'[6]白单流水  导入新模板'!$AB:$AB,LEFT(LEFT(AB$3,4),4),'[6]白单流水  导入新模板'!$K:$K,$C392)</f>
        <v>0</v>
      </c>
      <c r="AC392" s="48">
        <f>SUMIFS('[6]白单流水  导入新模板'!$S:$S,'[6]白单流水  导入新模板'!$C:$C,$A$2,'[6]白单流水  导入新模板'!$AF:$AF,$C$382,'[6]白单流水  导入新模板'!$AB:$AB,LEFT(LEFT(AC$3,4),4),'[6]白单流水  导入新模板'!$K:$K,$C392)</f>
        <v>0</v>
      </c>
      <c r="AD392" s="72"/>
      <c r="AE392" s="53">
        <f>SUM(AH392:AS392)</f>
        <v>0</v>
      </c>
      <c r="AF392" s="54"/>
      <c r="AG392" s="55">
        <f>AD392-AE392-AF392</f>
        <v>0</v>
      </c>
      <c r="AH392" s="48">
        <f>SUMIFS('[6]白单流水  导入新模板'!$S:$S,'[6]白单流水  导入新模板'!$C:$C,$A$2,'[6]白单流水  导入新模板'!$AF:$AF,$C$382,'[6]白单流水  导入新模板'!$AA:$AA,AH$3,'[6]白单流水  导入新模板'!$K:$K,$C392)</f>
        <v>0</v>
      </c>
      <c r="AI392" s="48">
        <f>SUMIFS('[6]白单流水  导入新模板'!$S:$S,'[6]白单流水  导入新模板'!$C:$C,$A$2,'[6]白单流水  导入新模板'!$AF:$AF,$C$382,'[6]白单流水  导入新模板'!$AA:$AA,AI$3,'[6]白单流水  导入新模板'!$K:$K,$C392)</f>
        <v>0</v>
      </c>
      <c r="AJ392" s="48">
        <f>SUMIFS('[6]白单流水  导入新模板'!$S:$S,'[6]白单流水  导入新模板'!$C:$C,$A$2,'[6]白单流水  导入新模板'!$AF:$AF,$C$382,'[6]白单流水  导入新模板'!$AA:$AA,AJ$3,'[6]白单流水  导入新模板'!$K:$K,$C392)</f>
        <v>0</v>
      </c>
      <c r="AK392" s="48">
        <f>SUMIFS('[6]白单流水  导入新模板'!$S:$S,'[6]白单流水  导入新模板'!$C:$C,$A$2,'[6]白单流水  导入新模板'!$AF:$AF,$C$382,'[6]白单流水  导入新模板'!$AA:$AA,AK$3,'[6]白单流水  导入新模板'!$K:$K,$C392)</f>
        <v>0</v>
      </c>
      <c r="AL392" s="48">
        <f>SUMIFS('[6]白单流水  导入新模板'!$S:$S,'[6]白单流水  导入新模板'!$C:$C,$A$2,'[6]白单流水  导入新模板'!$AF:$AF,$C$382,'[6]白单流水  导入新模板'!$AA:$AA,AL$3,'[6]白单流水  导入新模板'!$K:$K,$C392)</f>
        <v>0</v>
      </c>
      <c r="AM392" s="48">
        <f>SUMIFS('[6]白单流水  导入新模板'!$S:$S,'[6]白单流水  导入新模板'!$C:$C,$A$2,'[6]白单流水  导入新模板'!$AF:$AF,$C$382,'[6]白单流水  导入新模板'!$AA:$AA,AM$3,'[6]白单流水  导入新模板'!$K:$K,$C392)</f>
        <v>0</v>
      </c>
      <c r="AN392" s="48">
        <f>SUMIFS('[6]白单流水  导入新模板'!$S:$S,'[6]白单流水  导入新模板'!$C:$C,$A$2,'[6]白单流水  导入新模板'!$AF:$AF,$C$382,'[6]白单流水  导入新模板'!$AA:$AA,AN$3,'[6]白单流水  导入新模板'!$K:$K,$C392)</f>
        <v>0</v>
      </c>
      <c r="AO392" s="48">
        <f>SUMIFS('[6]白单流水  导入新模板'!$S:$S,'[6]白单流水  导入新模板'!$C:$C,$A$2,'[6]白单流水  导入新模板'!$AF:$AF,$C$382,'[6]白单流水  导入新模板'!$AA:$AA,AO$3,'[6]白单流水  导入新模板'!$K:$K,$C392)</f>
        <v>0</v>
      </c>
      <c r="AP392" s="48">
        <f>SUMIFS('[6]白单流水  导入新模板'!$S:$S,'[6]白单流水  导入新模板'!$C:$C,$A$2,'[6]白单流水  导入新模板'!$AF:$AF,$C$382,'[6]白单流水  导入新模板'!$AA:$AA,AP$3,'[6]白单流水  导入新模板'!$K:$K,$C392)</f>
        <v>0</v>
      </c>
      <c r="AQ392" s="48">
        <f>SUMIFS('[6]白单流水  导入新模板'!$S:$S,'[6]白单流水  导入新模板'!$C:$C,$A$2,'[6]白单流水  导入新模板'!$AF:$AF,$C$382,'[6]白单流水  导入新模板'!$AA:$AA,AQ$3,'[6]白单流水  导入新模板'!$K:$K,$C392)</f>
        <v>0</v>
      </c>
      <c r="AR392" s="48">
        <f>SUMIFS('[6]白单流水  导入新模板'!$S:$S,'[6]白单流水  导入新模板'!$C:$C,$A$2,'[6]白单流水  导入新模板'!$AF:$AF,$C$382,'[6]白单流水  导入新模板'!$AA:$AA,AR$3,'[6]白单流水  导入新模板'!$K:$K,$C392)</f>
        <v>0</v>
      </c>
      <c r="AS392" s="48">
        <f>SUMIFS('[6]白单流水  导入新模板'!$S:$S,'[6]白单流水  导入新模板'!$C:$C,$A$2,'[6]白单流水  导入新模板'!$AF:$AF,$C$382,'[6]白单流水  导入新模板'!$AA:$AA,AS$3,'[6]白单流水  导入新模板'!$K:$K,$C392)</f>
        <v>0</v>
      </c>
      <c r="AT392" s="64"/>
    </row>
    <row r="393" ht="15.6" spans="1:46">
      <c r="A393" s="41"/>
      <c r="B393" s="62"/>
      <c r="C393" s="65" t="s">
        <v>68</v>
      </c>
      <c r="D393" s="43"/>
      <c r="E393" s="43"/>
      <c r="F393" s="63"/>
      <c r="G393" s="44"/>
      <c r="H393" s="44"/>
      <c r="I393" s="44"/>
      <c r="J393" s="44"/>
      <c r="K393" s="43"/>
      <c r="L393" s="48">
        <f>SUMIFS('[6]白单流水  导入新模板'!$S:$S,'[6]白单流水  导入新模板'!$C:$C,$A$2,'[6]白单流水  导入新模板'!$AF:$AF,$C$382,'[6]白单流水  导入新模板'!$AB:$AB,LEFT(LEFT(L$3,4),4),'[6]白单流水  导入新模板'!$K:$K,$C393)</f>
        <v>0</v>
      </c>
      <c r="M393" s="48">
        <f>SUMIFS('[6]白单流水  导入新模板'!$S:$S,'[6]白单流水  导入新模板'!$C:$C,$A$2,'[6]白单流水  导入新模板'!$AF:$AF,$C$382,'[6]白单流水  导入新模板'!$AB:$AB,LEFT(LEFT(M$3,4),4),'[6]白单流水  导入新模板'!$K:$K,$C393)</f>
        <v>0</v>
      </c>
      <c r="N393" s="48">
        <f>SUMIFS('[6]白单流水  导入新模板'!$S:$S,'[6]白单流水  导入新模板'!$C:$C,$A$2,'[6]白单流水  导入新模板'!$AF:$AF,$C$382,'[6]白单流水  导入新模板'!$AB:$AB,LEFT(LEFT(N$3,4),4),'[6]白单流水  导入新模板'!$K:$K,$C393)</f>
        <v>0</v>
      </c>
      <c r="O393" s="48">
        <f>SUMIFS('[6]白单流水  导入新模板'!$S:$S,'[6]白单流水  导入新模板'!$C:$C,$A$2,'[6]白单流水  导入新模板'!$AF:$AF,$C$382,'[6]白单流水  导入新模板'!$AB:$AB,LEFT(LEFT(O$3,4),4),'[6]白单流水  导入新模板'!$K:$K,$C393)</f>
        <v>0</v>
      </c>
      <c r="P393" s="48">
        <f>SUMIFS('[6]白单流水  导入新模板'!$S:$S,'[6]白单流水  导入新模板'!$C:$C,$A$2,'[6]白单流水  导入新模板'!$AF:$AF,$C$382,'[6]白单流水  导入新模板'!$AB:$AB,LEFT(LEFT(P$3,4),4),'[6]白单流水  导入新模板'!$K:$K,$C393)</f>
        <v>0</v>
      </c>
      <c r="Q393" s="48">
        <f>SUMIFS('[6]白单流水  导入新模板'!$S:$S,'[6]白单流水  导入新模板'!$C:$C,$A$2,'[6]白单流水  导入新模板'!$AF:$AF,$C$382,'[6]白单流水  导入新模板'!$AB:$AB,LEFT(LEFT(Q$3,4),4),'[6]白单流水  导入新模板'!$K:$K,$C393)</f>
        <v>0</v>
      </c>
      <c r="R393" s="48">
        <f>SUMIFS('[6]白单流水  导入新模板'!$S:$S,'[6]白单流水  导入新模板'!$C:$C,$A$2,'[6]白单流水  导入新模板'!$AF:$AF,$C$382,'[6]白单流水  导入新模板'!$AB:$AB,LEFT(LEFT(R$3,4),4),'[6]白单流水  导入新模板'!$K:$K,$C393)</f>
        <v>0</v>
      </c>
      <c r="S393" s="48">
        <f>SUMIFS('[6]白单流水  导入新模板'!$S:$S,'[6]白单流水  导入新模板'!$C:$C,$A$2,'[6]白单流水  导入新模板'!$AF:$AF,$C$382,'[6]白单流水  导入新模板'!$AB:$AB,LEFT(LEFT(S$3,4),4),'[6]白单流水  导入新模板'!$K:$K,$C393)</f>
        <v>0</v>
      </c>
      <c r="T393" s="48">
        <f>SUMIFS('[6]白单流水  导入新模板'!$S:$S,'[6]白单流水  导入新模板'!$C:$C,$A$2,'[6]白单流水  导入新模板'!$AF:$AF,$C$382,'[6]白单流水  导入新模板'!$AB:$AB,LEFT(LEFT(T$3,4),4),'[6]白单流水  导入新模板'!$K:$K,$C393)</f>
        <v>0</v>
      </c>
      <c r="U393" s="48">
        <f>SUMIFS('[6]白单流水  导入新模板'!$S:$S,'[6]白单流水  导入新模板'!$C:$C,$A$2,'[6]白单流水  导入新模板'!$AF:$AF,$C$382,'[6]白单流水  导入新模板'!$AB:$AB,LEFT(LEFT(U$3,4),4),'[6]白单流水  导入新模板'!$K:$K,$C393)</f>
        <v>0</v>
      </c>
      <c r="V393" s="48">
        <f>SUMIFS('[6]白单流水  导入新模板'!$S:$S,'[6]白单流水  导入新模板'!$C:$C,$A$2,'[6]白单流水  导入新模板'!$AF:$AF,$C$382,'[6]白单流水  导入新模板'!$AB:$AB,LEFT(LEFT(V$3,4),4),'[6]白单流水  导入新模板'!$K:$K,$C393)</f>
        <v>0</v>
      </c>
      <c r="W393" s="48">
        <f>SUMIFS('[6]白单流水  导入新模板'!$S:$S,'[6]白单流水  导入新模板'!$C:$C,$A$2,'[6]白单流水  导入新模板'!$AF:$AF,$C$382,'[6]白单流水  导入新模板'!$AB:$AB,LEFT(LEFT(W$3,4),4),'[6]白单流水  导入新模板'!$K:$K,$C393)</f>
        <v>0</v>
      </c>
      <c r="X393" s="48">
        <f>SUMIFS('[6]白单流水  导入新模板'!$S:$S,'[6]白单流水  导入新模板'!$C:$C,$A$2,'[6]白单流水  导入新模板'!$AF:$AF,$C$382,'[6]白单流水  导入新模板'!$AB:$AB,LEFT(LEFT(X$3,4),4),'[6]白单流水  导入新模板'!$K:$K,$C393)</f>
        <v>0</v>
      </c>
      <c r="Y393" s="48">
        <f>SUMIFS('[6]白单流水  导入新模板'!$S:$S,'[6]白单流水  导入新模板'!$C:$C,$A$2,'[6]白单流水  导入新模板'!$AF:$AF,$C$382,'[6]白单流水  导入新模板'!$AB:$AB,LEFT(LEFT(Y$3,4),4),'[6]白单流水  导入新模板'!$K:$K,$C393)</f>
        <v>0</v>
      </c>
      <c r="Z393" s="48">
        <f>SUMIFS('[6]白单流水  导入新模板'!$S:$S,'[6]白单流水  导入新模板'!$C:$C,$A$2,'[6]白单流水  导入新模板'!$AF:$AF,$C$382,'[6]白单流水  导入新模板'!$AB:$AB,LEFT(LEFT(Z$3,4),4),'[6]白单流水  导入新模板'!$K:$K,$C393)</f>
        <v>0</v>
      </c>
      <c r="AA393" s="48">
        <f>SUMIFS('[6]白单流水  导入新模板'!$S:$S,'[6]白单流水  导入新模板'!$C:$C,$A$2,'[6]白单流水  导入新模板'!$AF:$AF,$C$382,'[6]白单流水  导入新模板'!$AB:$AB,LEFT(LEFT(AA$3,4),4),'[6]白单流水  导入新模板'!$K:$K,$C393)</f>
        <v>0</v>
      </c>
      <c r="AB393" s="48">
        <f>SUMIFS('[6]白单流水  导入新模板'!$S:$S,'[6]白单流水  导入新模板'!$C:$C,$A$2,'[6]白单流水  导入新模板'!$AF:$AF,$C$382,'[6]白单流水  导入新模板'!$AB:$AB,LEFT(LEFT(AB$3,4),4),'[6]白单流水  导入新模板'!$K:$K,$C393)</f>
        <v>0</v>
      </c>
      <c r="AC393" s="48">
        <f>SUMIFS('[6]白单流水  导入新模板'!$S:$S,'[6]白单流水  导入新模板'!$C:$C,$A$2,'[6]白单流水  导入新模板'!$AF:$AF,$C$382,'[6]白单流水  导入新模板'!$AB:$AB,LEFT(LEFT(AC$3,4),4),'[6]白单流水  导入新模板'!$K:$K,$C393)</f>
        <v>0</v>
      </c>
      <c r="AD393" s="72"/>
      <c r="AE393" s="53">
        <f>SUM(AH393:AS393)</f>
        <v>0</v>
      </c>
      <c r="AF393" s="54"/>
      <c r="AG393" s="55">
        <f>AD393-AE393-AF393</f>
        <v>0</v>
      </c>
      <c r="AH393" s="48">
        <f>SUMIFS('[6]白单流水  导入新模板'!$S:$S,'[6]白单流水  导入新模板'!$C:$C,$A$2,'[6]白单流水  导入新模板'!$AF:$AF,$C$382,'[6]白单流水  导入新模板'!$AA:$AA,AH$3,'[6]白单流水  导入新模板'!$K:$K,$C393)</f>
        <v>0</v>
      </c>
      <c r="AI393" s="48">
        <f>SUMIFS('[6]白单流水  导入新模板'!$S:$S,'[6]白单流水  导入新模板'!$C:$C,$A$2,'[6]白单流水  导入新模板'!$AF:$AF,$C$382,'[6]白单流水  导入新模板'!$AA:$AA,AI$3,'[6]白单流水  导入新模板'!$K:$K,$C393)</f>
        <v>0</v>
      </c>
      <c r="AJ393" s="48">
        <f>SUMIFS('[6]白单流水  导入新模板'!$S:$S,'[6]白单流水  导入新模板'!$C:$C,$A$2,'[6]白单流水  导入新模板'!$AF:$AF,$C$382,'[6]白单流水  导入新模板'!$AA:$AA,AJ$3,'[6]白单流水  导入新模板'!$K:$K,$C393)</f>
        <v>0</v>
      </c>
      <c r="AK393" s="48">
        <f>SUMIFS('[6]白单流水  导入新模板'!$S:$S,'[6]白单流水  导入新模板'!$C:$C,$A$2,'[6]白单流水  导入新模板'!$AF:$AF,$C$382,'[6]白单流水  导入新模板'!$AA:$AA,AK$3,'[6]白单流水  导入新模板'!$K:$K,$C393)</f>
        <v>0</v>
      </c>
      <c r="AL393" s="48">
        <f>SUMIFS('[6]白单流水  导入新模板'!$S:$S,'[6]白单流水  导入新模板'!$C:$C,$A$2,'[6]白单流水  导入新模板'!$AF:$AF,$C$382,'[6]白单流水  导入新模板'!$AA:$AA,AL$3,'[6]白单流水  导入新模板'!$K:$K,$C393)</f>
        <v>0</v>
      </c>
      <c r="AM393" s="48">
        <f>SUMIFS('[6]白单流水  导入新模板'!$S:$S,'[6]白单流水  导入新模板'!$C:$C,$A$2,'[6]白单流水  导入新模板'!$AF:$AF,$C$382,'[6]白单流水  导入新模板'!$AA:$AA,AM$3,'[6]白单流水  导入新模板'!$K:$K,$C393)</f>
        <v>0</v>
      </c>
      <c r="AN393" s="48">
        <f>SUMIFS('[6]白单流水  导入新模板'!$S:$S,'[6]白单流水  导入新模板'!$C:$C,$A$2,'[6]白单流水  导入新模板'!$AF:$AF,$C$382,'[6]白单流水  导入新模板'!$AA:$AA,AN$3,'[6]白单流水  导入新模板'!$K:$K,$C393)</f>
        <v>0</v>
      </c>
      <c r="AO393" s="48">
        <f>SUMIFS('[6]白单流水  导入新模板'!$S:$S,'[6]白单流水  导入新模板'!$C:$C,$A$2,'[6]白单流水  导入新模板'!$AF:$AF,$C$382,'[6]白单流水  导入新模板'!$AA:$AA,AO$3,'[6]白单流水  导入新模板'!$K:$K,$C393)</f>
        <v>0</v>
      </c>
      <c r="AP393" s="48">
        <f>SUMIFS('[6]白单流水  导入新模板'!$S:$S,'[6]白单流水  导入新模板'!$C:$C,$A$2,'[6]白单流水  导入新模板'!$AF:$AF,$C$382,'[6]白单流水  导入新模板'!$AA:$AA,AP$3,'[6]白单流水  导入新模板'!$K:$K,$C393)</f>
        <v>0</v>
      </c>
      <c r="AQ393" s="48">
        <f>SUMIFS('[6]白单流水  导入新模板'!$S:$S,'[6]白单流水  导入新模板'!$C:$C,$A$2,'[6]白单流水  导入新模板'!$AF:$AF,$C$382,'[6]白单流水  导入新模板'!$AA:$AA,AQ$3,'[6]白单流水  导入新模板'!$K:$K,$C393)</f>
        <v>0</v>
      </c>
      <c r="AR393" s="48">
        <f>SUMIFS('[6]白单流水  导入新模板'!$S:$S,'[6]白单流水  导入新模板'!$C:$C,$A$2,'[6]白单流水  导入新模板'!$AF:$AF,$C$382,'[6]白单流水  导入新模板'!$AA:$AA,AR$3,'[6]白单流水  导入新模板'!$K:$K,$C393)</f>
        <v>0</v>
      </c>
      <c r="AS393" s="48">
        <f>SUMIFS('[6]白单流水  导入新模板'!$S:$S,'[6]白单流水  导入新模板'!$C:$C,$A$2,'[6]白单流水  导入新模板'!$AF:$AF,$C$382,'[6]白单流水  导入新模板'!$AA:$AA,AS$3,'[6]白单流水  导入新模板'!$K:$K,$C393)</f>
        <v>0</v>
      </c>
      <c r="AT393" s="64"/>
    </row>
    <row r="394" ht="15.6" spans="1:46">
      <c r="A394" s="41"/>
      <c r="B394" s="62"/>
      <c r="C394" s="65" t="s">
        <v>86</v>
      </c>
      <c r="D394" s="43"/>
      <c r="E394" s="43"/>
      <c r="F394" s="63"/>
      <c r="G394" s="44"/>
      <c r="H394" s="44"/>
      <c r="I394" s="44"/>
      <c r="J394" s="44"/>
      <c r="K394" s="43"/>
      <c r="L394" s="48">
        <f>SUMIFS('[6]白单流水  导入新模板'!$S:$S,'[6]白单流水  导入新模板'!$C:$C,$A$2,'[6]白单流水  导入新模板'!$AF:$AF,$C$382,'[6]白单流水  导入新模板'!$AB:$AB,LEFT(LEFT(L$3,4),4),'[6]白单流水  导入新模板'!$K:$K,$C394)</f>
        <v>0</v>
      </c>
      <c r="M394" s="48">
        <f>SUMIFS('[6]白单流水  导入新模板'!$S:$S,'[6]白单流水  导入新模板'!$C:$C,$A$2,'[6]白单流水  导入新模板'!$AF:$AF,$C$382,'[6]白单流水  导入新模板'!$AB:$AB,LEFT(LEFT(M$3,4),4),'[6]白单流水  导入新模板'!$K:$K,$C394)</f>
        <v>0</v>
      </c>
      <c r="N394" s="48">
        <f>SUMIFS('[6]白单流水  导入新模板'!$S:$S,'[6]白单流水  导入新模板'!$C:$C,$A$2,'[6]白单流水  导入新模板'!$AF:$AF,$C$382,'[6]白单流水  导入新模板'!$AB:$AB,LEFT(LEFT(N$3,4),4),'[6]白单流水  导入新模板'!$K:$K,$C394)</f>
        <v>0</v>
      </c>
      <c r="O394" s="48">
        <f>SUMIFS('[6]白单流水  导入新模板'!$S:$S,'[6]白单流水  导入新模板'!$C:$C,$A$2,'[6]白单流水  导入新模板'!$AF:$AF,$C$382,'[6]白单流水  导入新模板'!$AB:$AB,LEFT(LEFT(O$3,4),4),'[6]白单流水  导入新模板'!$K:$K,$C394)</f>
        <v>0</v>
      </c>
      <c r="P394" s="48">
        <f>SUMIFS('[6]白单流水  导入新模板'!$S:$S,'[6]白单流水  导入新模板'!$C:$C,$A$2,'[6]白单流水  导入新模板'!$AF:$AF,$C$382,'[6]白单流水  导入新模板'!$AB:$AB,LEFT(LEFT(P$3,4),4),'[6]白单流水  导入新模板'!$K:$K,$C394)</f>
        <v>0</v>
      </c>
      <c r="Q394" s="48">
        <f>SUMIFS('[6]白单流水  导入新模板'!$S:$S,'[6]白单流水  导入新模板'!$C:$C,$A$2,'[6]白单流水  导入新模板'!$AF:$AF,$C$382,'[6]白单流水  导入新模板'!$AB:$AB,LEFT(LEFT(Q$3,4),4),'[6]白单流水  导入新模板'!$K:$K,$C394)</f>
        <v>0</v>
      </c>
      <c r="R394" s="48">
        <f>SUMIFS('[6]白单流水  导入新模板'!$S:$S,'[6]白单流水  导入新模板'!$C:$C,$A$2,'[6]白单流水  导入新模板'!$AF:$AF,$C$382,'[6]白单流水  导入新模板'!$AB:$AB,LEFT(LEFT(R$3,4),4),'[6]白单流水  导入新模板'!$K:$K,$C394)</f>
        <v>0</v>
      </c>
      <c r="S394" s="48">
        <f>SUMIFS('[6]白单流水  导入新模板'!$S:$S,'[6]白单流水  导入新模板'!$C:$C,$A$2,'[6]白单流水  导入新模板'!$AF:$AF,$C$382,'[6]白单流水  导入新模板'!$AB:$AB,LEFT(LEFT(S$3,4),4),'[6]白单流水  导入新模板'!$K:$K,$C394)</f>
        <v>0</v>
      </c>
      <c r="T394" s="48">
        <f>SUMIFS('[6]白单流水  导入新模板'!$S:$S,'[6]白单流水  导入新模板'!$C:$C,$A$2,'[6]白单流水  导入新模板'!$AF:$AF,$C$382,'[6]白单流水  导入新模板'!$AB:$AB,LEFT(LEFT(T$3,4),4),'[6]白单流水  导入新模板'!$K:$K,$C394)</f>
        <v>0</v>
      </c>
      <c r="U394" s="48">
        <f>SUMIFS('[6]白单流水  导入新模板'!$S:$S,'[6]白单流水  导入新模板'!$C:$C,$A$2,'[6]白单流水  导入新模板'!$AF:$AF,$C$382,'[6]白单流水  导入新模板'!$AB:$AB,LEFT(LEFT(U$3,4),4),'[6]白单流水  导入新模板'!$K:$K,$C394)</f>
        <v>0</v>
      </c>
      <c r="V394" s="48">
        <f>SUMIFS('[6]白单流水  导入新模板'!$S:$S,'[6]白单流水  导入新模板'!$C:$C,$A$2,'[6]白单流水  导入新模板'!$AF:$AF,$C$382,'[6]白单流水  导入新模板'!$AB:$AB,LEFT(LEFT(V$3,4),4),'[6]白单流水  导入新模板'!$K:$K,$C394)</f>
        <v>0</v>
      </c>
      <c r="W394" s="48">
        <f>SUMIFS('[6]白单流水  导入新模板'!$S:$S,'[6]白单流水  导入新模板'!$C:$C,$A$2,'[6]白单流水  导入新模板'!$AF:$AF,$C$382,'[6]白单流水  导入新模板'!$AB:$AB,LEFT(LEFT(W$3,4),4),'[6]白单流水  导入新模板'!$K:$K,$C394)</f>
        <v>0</v>
      </c>
      <c r="X394" s="48">
        <f>SUMIFS('[6]白单流水  导入新模板'!$S:$S,'[6]白单流水  导入新模板'!$C:$C,$A$2,'[6]白单流水  导入新模板'!$AF:$AF,$C$382,'[6]白单流水  导入新模板'!$AB:$AB,LEFT(LEFT(X$3,4),4),'[6]白单流水  导入新模板'!$K:$K,$C394)</f>
        <v>0</v>
      </c>
      <c r="Y394" s="48">
        <f>SUMIFS('[6]白单流水  导入新模板'!$S:$S,'[6]白单流水  导入新模板'!$C:$C,$A$2,'[6]白单流水  导入新模板'!$AF:$AF,$C$382,'[6]白单流水  导入新模板'!$AB:$AB,LEFT(LEFT(Y$3,4),4),'[6]白单流水  导入新模板'!$K:$K,$C394)</f>
        <v>0</v>
      </c>
      <c r="Z394" s="48">
        <f>SUMIFS('[6]白单流水  导入新模板'!$S:$S,'[6]白单流水  导入新模板'!$C:$C,$A$2,'[6]白单流水  导入新模板'!$AF:$AF,$C$382,'[6]白单流水  导入新模板'!$AB:$AB,LEFT(LEFT(Z$3,4),4),'[6]白单流水  导入新模板'!$K:$K,$C394)</f>
        <v>0</v>
      </c>
      <c r="AA394" s="48">
        <f>SUMIFS('[6]白单流水  导入新模板'!$S:$S,'[6]白单流水  导入新模板'!$C:$C,$A$2,'[6]白单流水  导入新模板'!$AF:$AF,$C$382,'[6]白单流水  导入新模板'!$AB:$AB,LEFT(LEFT(AA$3,4),4),'[6]白单流水  导入新模板'!$K:$K,$C394)</f>
        <v>0</v>
      </c>
      <c r="AB394" s="48">
        <f>SUMIFS('[6]白单流水  导入新模板'!$S:$S,'[6]白单流水  导入新模板'!$C:$C,$A$2,'[6]白单流水  导入新模板'!$AF:$AF,$C$382,'[6]白单流水  导入新模板'!$AB:$AB,LEFT(LEFT(AB$3,4),4),'[6]白单流水  导入新模板'!$K:$K,$C394)</f>
        <v>0</v>
      </c>
      <c r="AC394" s="48">
        <f>SUMIFS('[6]白单流水  导入新模板'!$S:$S,'[6]白单流水  导入新模板'!$C:$C,$A$2,'[6]白单流水  导入新模板'!$AF:$AF,$C$382,'[6]白单流水  导入新模板'!$AB:$AB,LEFT(LEFT(AC$3,4),4),'[6]白单流水  导入新模板'!$K:$K,$C394)</f>
        <v>0</v>
      </c>
      <c r="AD394" s="72"/>
      <c r="AE394" s="53">
        <f>SUM(AH394:AS394)</f>
        <v>0</v>
      </c>
      <c r="AF394" s="54"/>
      <c r="AG394" s="55">
        <f>AD394-AE394-AF394</f>
        <v>0</v>
      </c>
      <c r="AH394" s="48">
        <f>SUMIFS('[6]白单流水  导入新模板'!$S:$S,'[6]白单流水  导入新模板'!$C:$C,$A$2,'[6]白单流水  导入新模板'!$AF:$AF,$C$382,'[6]白单流水  导入新模板'!$AA:$AA,AH$3,'[6]白单流水  导入新模板'!$K:$K,$C394)</f>
        <v>0</v>
      </c>
      <c r="AI394" s="48">
        <f>SUMIFS('[6]白单流水  导入新模板'!$S:$S,'[6]白单流水  导入新模板'!$C:$C,$A$2,'[6]白单流水  导入新模板'!$AF:$AF,$C$382,'[6]白单流水  导入新模板'!$AA:$AA,AI$3,'[6]白单流水  导入新模板'!$K:$K,$C394)</f>
        <v>0</v>
      </c>
      <c r="AJ394" s="48">
        <f>SUMIFS('[6]白单流水  导入新模板'!$S:$S,'[6]白单流水  导入新模板'!$C:$C,$A$2,'[6]白单流水  导入新模板'!$AF:$AF,$C$382,'[6]白单流水  导入新模板'!$AA:$AA,AJ$3,'[6]白单流水  导入新模板'!$K:$K,$C394)</f>
        <v>0</v>
      </c>
      <c r="AK394" s="48">
        <f>SUMIFS('[6]白单流水  导入新模板'!$S:$S,'[6]白单流水  导入新模板'!$C:$C,$A$2,'[6]白单流水  导入新模板'!$AF:$AF,$C$382,'[6]白单流水  导入新模板'!$AA:$AA,AK$3,'[6]白单流水  导入新模板'!$K:$K,$C394)</f>
        <v>0</v>
      </c>
      <c r="AL394" s="48">
        <f>SUMIFS('[6]白单流水  导入新模板'!$S:$S,'[6]白单流水  导入新模板'!$C:$C,$A$2,'[6]白单流水  导入新模板'!$AF:$AF,$C$382,'[6]白单流水  导入新模板'!$AA:$AA,AL$3,'[6]白单流水  导入新模板'!$K:$K,$C394)</f>
        <v>0</v>
      </c>
      <c r="AM394" s="48">
        <f>SUMIFS('[6]白单流水  导入新模板'!$S:$S,'[6]白单流水  导入新模板'!$C:$C,$A$2,'[6]白单流水  导入新模板'!$AF:$AF,$C$382,'[6]白单流水  导入新模板'!$AA:$AA,AM$3,'[6]白单流水  导入新模板'!$K:$K,$C394)</f>
        <v>0</v>
      </c>
      <c r="AN394" s="48">
        <f>SUMIFS('[6]白单流水  导入新模板'!$S:$S,'[6]白单流水  导入新模板'!$C:$C,$A$2,'[6]白单流水  导入新模板'!$AF:$AF,$C$382,'[6]白单流水  导入新模板'!$AA:$AA,AN$3,'[6]白单流水  导入新模板'!$K:$K,$C394)</f>
        <v>0</v>
      </c>
      <c r="AO394" s="48">
        <f>SUMIFS('[6]白单流水  导入新模板'!$S:$S,'[6]白单流水  导入新模板'!$C:$C,$A$2,'[6]白单流水  导入新模板'!$AF:$AF,$C$382,'[6]白单流水  导入新模板'!$AA:$AA,AO$3,'[6]白单流水  导入新模板'!$K:$K,$C394)</f>
        <v>0</v>
      </c>
      <c r="AP394" s="48">
        <f>SUMIFS('[6]白单流水  导入新模板'!$S:$S,'[6]白单流水  导入新模板'!$C:$C,$A$2,'[6]白单流水  导入新模板'!$AF:$AF,$C$382,'[6]白单流水  导入新模板'!$AA:$AA,AP$3,'[6]白单流水  导入新模板'!$K:$K,$C394)</f>
        <v>0</v>
      </c>
      <c r="AQ394" s="48">
        <f>SUMIFS('[6]白单流水  导入新模板'!$S:$S,'[6]白单流水  导入新模板'!$C:$C,$A$2,'[6]白单流水  导入新模板'!$AF:$AF,$C$382,'[6]白单流水  导入新模板'!$AA:$AA,AQ$3,'[6]白单流水  导入新模板'!$K:$K,$C394)</f>
        <v>0</v>
      </c>
      <c r="AR394" s="48">
        <f>SUMIFS('[6]白单流水  导入新模板'!$S:$S,'[6]白单流水  导入新模板'!$C:$C,$A$2,'[6]白单流水  导入新模板'!$AF:$AF,$C$382,'[6]白单流水  导入新模板'!$AA:$AA,AR$3,'[6]白单流水  导入新模板'!$K:$K,$C394)</f>
        <v>0</v>
      </c>
      <c r="AS394" s="48">
        <f>SUMIFS('[6]白单流水  导入新模板'!$S:$S,'[6]白单流水  导入新模板'!$C:$C,$A$2,'[6]白单流水  导入新模板'!$AF:$AF,$C$382,'[6]白单流水  导入新模板'!$AA:$AA,AS$3,'[6]白单流水  导入新模板'!$K:$K,$C394)</f>
        <v>0</v>
      </c>
      <c r="AT394" s="64"/>
    </row>
    <row r="395" ht="15.6" spans="1:46">
      <c r="A395" s="73"/>
      <c r="B395" s="62"/>
      <c r="C395" s="65" t="s">
        <v>70</v>
      </c>
      <c r="D395" s="66"/>
      <c r="E395" s="66"/>
      <c r="F395" s="67"/>
      <c r="G395" s="68"/>
      <c r="H395" s="68"/>
      <c r="I395" s="68"/>
      <c r="J395" s="68"/>
      <c r="K395" s="66"/>
      <c r="L395" s="48">
        <f>SUMIFS('[6]白单流水  导入新模板'!$S:$S,'[6]白单流水  导入新模板'!$C:$C,$A$2,'[6]白单流水  导入新模板'!$AF:$AF,$C$382,'[6]白单流水  导入新模板'!$AB:$AB,LEFT(LEFT(L$3,4),4),'[6]白单流水  导入新模板'!$K:$K,$C395)</f>
        <v>0</v>
      </c>
      <c r="M395" s="48">
        <f>SUMIFS('[6]白单流水  导入新模板'!$S:$S,'[6]白单流水  导入新模板'!$C:$C,$A$2,'[6]白单流水  导入新模板'!$AF:$AF,$C$382,'[6]白单流水  导入新模板'!$AB:$AB,LEFT(LEFT(M$3,4),4),'[6]白单流水  导入新模板'!$K:$K,$C395)</f>
        <v>0</v>
      </c>
      <c r="N395" s="48">
        <f>SUMIFS('[6]白单流水  导入新模板'!$S:$S,'[6]白单流水  导入新模板'!$C:$C,$A$2,'[6]白单流水  导入新模板'!$AF:$AF,$C$382,'[6]白单流水  导入新模板'!$AB:$AB,LEFT(LEFT(N$3,4),4),'[6]白单流水  导入新模板'!$K:$K,$C395)</f>
        <v>0</v>
      </c>
      <c r="O395" s="48">
        <f>SUMIFS('[6]白单流水  导入新模板'!$S:$S,'[6]白单流水  导入新模板'!$C:$C,$A$2,'[6]白单流水  导入新模板'!$AF:$AF,$C$382,'[6]白单流水  导入新模板'!$AB:$AB,LEFT(LEFT(O$3,4),4),'[6]白单流水  导入新模板'!$K:$K,$C395)</f>
        <v>0</v>
      </c>
      <c r="P395" s="48">
        <f>SUMIFS('[6]白单流水  导入新模板'!$S:$S,'[6]白单流水  导入新模板'!$C:$C,$A$2,'[6]白单流水  导入新模板'!$AF:$AF,$C$382,'[6]白单流水  导入新模板'!$AB:$AB,LEFT(LEFT(P$3,4),4),'[6]白单流水  导入新模板'!$K:$K,$C395)</f>
        <v>0</v>
      </c>
      <c r="Q395" s="48">
        <f>SUMIFS('[6]白单流水  导入新模板'!$S:$S,'[6]白单流水  导入新模板'!$C:$C,$A$2,'[6]白单流水  导入新模板'!$AF:$AF,$C$382,'[6]白单流水  导入新模板'!$AB:$AB,LEFT(LEFT(Q$3,4),4),'[6]白单流水  导入新模板'!$K:$K,$C395)</f>
        <v>0</v>
      </c>
      <c r="R395" s="48">
        <f>SUMIFS('[6]白单流水  导入新模板'!$S:$S,'[6]白单流水  导入新模板'!$C:$C,$A$2,'[6]白单流水  导入新模板'!$AF:$AF,$C$382,'[6]白单流水  导入新模板'!$AB:$AB,LEFT(LEFT(R$3,4),4),'[6]白单流水  导入新模板'!$K:$K,$C395)</f>
        <v>0</v>
      </c>
      <c r="S395" s="48">
        <f>SUMIFS('[6]白单流水  导入新模板'!$S:$S,'[6]白单流水  导入新模板'!$C:$C,$A$2,'[6]白单流水  导入新模板'!$AF:$AF,$C$382,'[6]白单流水  导入新模板'!$AB:$AB,LEFT(LEFT(S$3,4),4),'[6]白单流水  导入新模板'!$K:$K,$C395)</f>
        <v>0</v>
      </c>
      <c r="T395" s="48">
        <f>SUMIFS('[6]白单流水  导入新模板'!$S:$S,'[6]白单流水  导入新模板'!$C:$C,$A$2,'[6]白单流水  导入新模板'!$AF:$AF,$C$382,'[6]白单流水  导入新模板'!$AB:$AB,LEFT(LEFT(T$3,4),4),'[6]白单流水  导入新模板'!$K:$K,$C395)</f>
        <v>0</v>
      </c>
      <c r="U395" s="48">
        <f>SUMIFS('[6]白单流水  导入新模板'!$S:$S,'[6]白单流水  导入新模板'!$C:$C,$A$2,'[6]白单流水  导入新模板'!$AF:$AF,$C$382,'[6]白单流水  导入新模板'!$AB:$AB,LEFT(LEFT(U$3,4),4),'[6]白单流水  导入新模板'!$K:$K,$C395)</f>
        <v>0</v>
      </c>
      <c r="V395" s="48">
        <f>SUMIFS('[6]白单流水  导入新模板'!$S:$S,'[6]白单流水  导入新模板'!$C:$C,$A$2,'[6]白单流水  导入新模板'!$AF:$AF,$C$382,'[6]白单流水  导入新模板'!$AB:$AB,LEFT(LEFT(V$3,4),4),'[6]白单流水  导入新模板'!$K:$K,$C395)</f>
        <v>0</v>
      </c>
      <c r="W395" s="48">
        <f>SUMIFS('[6]白单流水  导入新模板'!$S:$S,'[6]白单流水  导入新模板'!$C:$C,$A$2,'[6]白单流水  导入新模板'!$AF:$AF,$C$382,'[6]白单流水  导入新模板'!$AB:$AB,LEFT(LEFT(W$3,4),4),'[6]白单流水  导入新模板'!$K:$K,$C395)</f>
        <v>0</v>
      </c>
      <c r="X395" s="48">
        <f>SUMIFS('[6]白单流水  导入新模板'!$S:$S,'[6]白单流水  导入新模板'!$C:$C,$A$2,'[6]白单流水  导入新模板'!$AF:$AF,$C$382,'[6]白单流水  导入新模板'!$AB:$AB,LEFT(LEFT(X$3,4),4),'[6]白单流水  导入新模板'!$K:$K,$C395)</f>
        <v>4800</v>
      </c>
      <c r="Y395" s="48">
        <f>SUMIFS('[6]白单流水  导入新模板'!$S:$S,'[6]白单流水  导入新模板'!$C:$C,$A$2,'[6]白单流水  导入新模板'!$AF:$AF,$C$382,'[6]白单流水  导入新模板'!$AB:$AB,LEFT(LEFT(Y$3,4),4),'[6]白单流水  导入新模板'!$K:$K,$C395)</f>
        <v>0</v>
      </c>
      <c r="Z395" s="48">
        <f>SUMIFS('[6]白单流水  导入新模板'!$S:$S,'[6]白单流水  导入新模板'!$C:$C,$A$2,'[6]白单流水  导入新模板'!$AF:$AF,$C$382,'[6]白单流水  导入新模板'!$AB:$AB,LEFT(LEFT(Z$3,4),4),'[6]白单流水  导入新模板'!$K:$K,$C395)</f>
        <v>0</v>
      </c>
      <c r="AA395" s="48">
        <f>SUMIFS('[6]白单流水  导入新模板'!$S:$S,'[6]白单流水  导入新模板'!$C:$C,$A$2,'[6]白单流水  导入新模板'!$AF:$AF,$C$382,'[6]白单流水  导入新模板'!$AB:$AB,LEFT(LEFT(AA$3,4),4),'[6]白单流水  导入新模板'!$K:$K,$C395)</f>
        <v>0</v>
      </c>
      <c r="AB395" s="48">
        <f>SUMIFS('[6]白单流水  导入新模板'!$S:$S,'[6]白单流水  导入新模板'!$C:$C,$A$2,'[6]白单流水  导入新模板'!$AF:$AF,$C$382,'[6]白单流水  导入新模板'!$AB:$AB,LEFT(LEFT(AB$3,4),4),'[6]白单流水  导入新模板'!$K:$K,$C395)</f>
        <v>0</v>
      </c>
      <c r="AC395" s="48">
        <f>SUMIFS('[6]白单流水  导入新模板'!$S:$S,'[6]白单流水  导入新模板'!$C:$C,$A$2,'[6]白单流水  导入新模板'!$AF:$AF,$C$382,'[6]白单流水  导入新模板'!$AB:$AB,LEFT(LEFT(AC$3,4),4),'[6]白单流水  导入新模板'!$K:$K,$C395)</f>
        <v>0</v>
      </c>
      <c r="AD395" s="74"/>
      <c r="AE395" s="53">
        <f>SUM(AH395:AS395)</f>
        <v>0</v>
      </c>
      <c r="AF395" s="54"/>
      <c r="AG395" s="55">
        <f>AD395-AE395-AF395</f>
        <v>0</v>
      </c>
      <c r="AH395" s="48">
        <f>SUMIFS('[6]白单流水  导入新模板'!$S:$S,'[6]白单流水  导入新模板'!$C:$C,$A$2,'[6]白单流水  导入新模板'!$AF:$AF,$C$382,'[6]白单流水  导入新模板'!$AA:$AA,AH$3,'[6]白单流水  导入新模板'!$K:$K,$C395)</f>
        <v>0</v>
      </c>
      <c r="AI395" s="48">
        <f>SUMIFS('[6]白单流水  导入新模板'!$S:$S,'[6]白单流水  导入新模板'!$C:$C,$A$2,'[6]白单流水  导入新模板'!$AF:$AF,$C$382,'[6]白单流水  导入新模板'!$AA:$AA,AI$3,'[6]白单流水  导入新模板'!$K:$K,$C395)</f>
        <v>0</v>
      </c>
      <c r="AJ395" s="48">
        <f>SUMIFS('[6]白单流水  导入新模板'!$S:$S,'[6]白单流水  导入新模板'!$C:$C,$A$2,'[6]白单流水  导入新模板'!$AF:$AF,$C$382,'[6]白单流水  导入新模板'!$AA:$AA,AJ$3,'[6]白单流水  导入新模板'!$K:$K,$C395)</f>
        <v>0</v>
      </c>
      <c r="AK395" s="48">
        <f>SUMIFS('[6]白单流水  导入新模板'!$S:$S,'[6]白单流水  导入新模板'!$C:$C,$A$2,'[6]白单流水  导入新模板'!$AF:$AF,$C$382,'[6]白单流水  导入新模板'!$AA:$AA,AK$3,'[6]白单流水  导入新模板'!$K:$K,$C395)</f>
        <v>0</v>
      </c>
      <c r="AL395" s="48">
        <f>SUMIFS('[6]白单流水  导入新模板'!$S:$S,'[6]白单流水  导入新模板'!$C:$C,$A$2,'[6]白单流水  导入新模板'!$AF:$AF,$C$382,'[6]白单流水  导入新模板'!$AA:$AA,AL$3,'[6]白单流水  导入新模板'!$K:$K,$C395)</f>
        <v>0</v>
      </c>
      <c r="AM395" s="48">
        <f>SUMIFS('[6]白单流水  导入新模板'!$S:$S,'[6]白单流水  导入新模板'!$C:$C,$A$2,'[6]白单流水  导入新模板'!$AF:$AF,$C$382,'[6]白单流水  导入新模板'!$AA:$AA,AM$3,'[6]白单流水  导入新模板'!$K:$K,$C395)</f>
        <v>0</v>
      </c>
      <c r="AN395" s="48">
        <f>SUMIFS('[6]白单流水  导入新模板'!$S:$S,'[6]白单流水  导入新模板'!$C:$C,$A$2,'[6]白单流水  导入新模板'!$AF:$AF,$C$382,'[6]白单流水  导入新模板'!$AA:$AA,AN$3,'[6]白单流水  导入新模板'!$K:$K,$C395)</f>
        <v>0</v>
      </c>
      <c r="AO395" s="48">
        <f>SUMIFS('[6]白单流水  导入新模板'!$S:$S,'[6]白单流水  导入新模板'!$C:$C,$A$2,'[6]白单流水  导入新模板'!$AF:$AF,$C$382,'[6]白单流水  导入新模板'!$AA:$AA,AO$3,'[6]白单流水  导入新模板'!$K:$K,$C395)</f>
        <v>0</v>
      </c>
      <c r="AP395" s="48">
        <f>SUMIFS('[6]白单流水  导入新模板'!$S:$S,'[6]白单流水  导入新模板'!$C:$C,$A$2,'[6]白单流水  导入新模板'!$AF:$AF,$C$382,'[6]白单流水  导入新模板'!$AA:$AA,AP$3,'[6]白单流水  导入新模板'!$K:$K,$C395)</f>
        <v>0</v>
      </c>
      <c r="AQ395" s="48">
        <f>SUMIFS('[6]白单流水  导入新模板'!$S:$S,'[6]白单流水  导入新模板'!$C:$C,$A$2,'[6]白单流水  导入新模板'!$AF:$AF,$C$382,'[6]白单流水  导入新模板'!$AA:$AA,AQ$3,'[6]白单流水  导入新模板'!$K:$K,$C395)</f>
        <v>0</v>
      </c>
      <c r="AR395" s="48">
        <f>SUMIFS('[6]白单流水  导入新模板'!$S:$S,'[6]白单流水  导入新模板'!$C:$C,$A$2,'[6]白单流水  导入新模板'!$AF:$AF,$C$382,'[6]白单流水  导入新模板'!$AA:$AA,AR$3,'[6]白单流水  导入新模板'!$K:$K,$C395)</f>
        <v>0</v>
      </c>
      <c r="AS395" s="48">
        <f>SUMIFS('[6]白单流水  导入新模板'!$S:$S,'[6]白单流水  导入新模板'!$C:$C,$A$2,'[6]白单流水  导入新模板'!$AF:$AF,$C$382,'[6]白单流水  导入新模板'!$AA:$AA,AS$3,'[6]白单流水  导入新模板'!$K:$K,$C395)</f>
        <v>0</v>
      </c>
      <c r="AT395" s="69"/>
    </row>
    <row r="396" ht="15.6" spans="1:46">
      <c r="A396" s="70"/>
      <c r="B396" s="62"/>
      <c r="C396" s="65" t="s">
        <v>71</v>
      </c>
      <c r="D396" s="66"/>
      <c r="E396" s="66"/>
      <c r="F396" s="67"/>
      <c r="G396" s="68"/>
      <c r="H396" s="68"/>
      <c r="I396" s="68"/>
      <c r="J396" s="68"/>
      <c r="K396" s="66"/>
      <c r="L396" s="48">
        <f>SUMIFS('[6]白单流水  导入新模板'!$S:$S,'[6]白单流水  导入新模板'!$C:$C,$A$2,'[6]白单流水  导入新模板'!$AF:$AF,$C$382,'[6]白单流水  导入新模板'!$AB:$AB,LEFT(LEFT(L$3,4),4),'[6]白单流水  导入新模板'!$K:$K,$C396)</f>
        <v>0</v>
      </c>
      <c r="M396" s="48">
        <f>SUMIFS('[6]白单流水  导入新模板'!$S:$S,'[6]白单流水  导入新模板'!$C:$C,$A$2,'[6]白单流水  导入新模板'!$AF:$AF,$C$382,'[6]白单流水  导入新模板'!$AB:$AB,LEFT(LEFT(M$3,4),4),'[6]白单流水  导入新模板'!$K:$K,$C396)</f>
        <v>0</v>
      </c>
      <c r="N396" s="48">
        <f>SUMIFS('[6]白单流水  导入新模板'!$S:$S,'[6]白单流水  导入新模板'!$C:$C,$A$2,'[6]白单流水  导入新模板'!$AF:$AF,$C$382,'[6]白单流水  导入新模板'!$AB:$AB,LEFT(LEFT(N$3,4),4),'[6]白单流水  导入新模板'!$K:$K,$C396)</f>
        <v>0</v>
      </c>
      <c r="O396" s="48">
        <f>SUMIFS('[6]白单流水  导入新模板'!$S:$S,'[6]白单流水  导入新模板'!$C:$C,$A$2,'[6]白单流水  导入新模板'!$AF:$AF,$C$382,'[6]白单流水  导入新模板'!$AB:$AB,LEFT(LEFT(O$3,4),4),'[6]白单流水  导入新模板'!$K:$K,$C396)</f>
        <v>0</v>
      </c>
      <c r="P396" s="48">
        <f>SUMIFS('[6]白单流水  导入新模板'!$S:$S,'[6]白单流水  导入新模板'!$C:$C,$A$2,'[6]白单流水  导入新模板'!$AF:$AF,$C$382,'[6]白单流水  导入新模板'!$AB:$AB,LEFT(LEFT(P$3,4),4),'[6]白单流水  导入新模板'!$K:$K,$C396)</f>
        <v>0</v>
      </c>
      <c r="Q396" s="48">
        <f>SUMIFS('[6]白单流水  导入新模板'!$S:$S,'[6]白单流水  导入新模板'!$C:$C,$A$2,'[6]白单流水  导入新模板'!$AF:$AF,$C$382,'[6]白单流水  导入新模板'!$AB:$AB,LEFT(LEFT(Q$3,4),4),'[6]白单流水  导入新模板'!$K:$K,$C396)</f>
        <v>0</v>
      </c>
      <c r="R396" s="48">
        <f>SUMIFS('[6]白单流水  导入新模板'!$S:$S,'[6]白单流水  导入新模板'!$C:$C,$A$2,'[6]白单流水  导入新模板'!$AF:$AF,$C$382,'[6]白单流水  导入新模板'!$AB:$AB,LEFT(LEFT(R$3,4),4),'[6]白单流水  导入新模板'!$K:$K,$C396)</f>
        <v>0</v>
      </c>
      <c r="S396" s="48">
        <f>SUMIFS('[6]白单流水  导入新模板'!$S:$S,'[6]白单流水  导入新模板'!$C:$C,$A$2,'[6]白单流水  导入新模板'!$AF:$AF,$C$382,'[6]白单流水  导入新模板'!$AB:$AB,LEFT(LEFT(S$3,4),4),'[6]白单流水  导入新模板'!$K:$K,$C396)</f>
        <v>0</v>
      </c>
      <c r="T396" s="48">
        <f>SUMIFS('[6]白单流水  导入新模板'!$S:$S,'[6]白单流水  导入新模板'!$C:$C,$A$2,'[6]白单流水  导入新模板'!$AF:$AF,$C$382,'[6]白单流水  导入新模板'!$AB:$AB,LEFT(LEFT(T$3,4),4),'[6]白单流水  导入新模板'!$K:$K,$C396)</f>
        <v>0</v>
      </c>
      <c r="U396" s="48">
        <f>SUMIFS('[6]白单流水  导入新模板'!$S:$S,'[6]白单流水  导入新模板'!$C:$C,$A$2,'[6]白单流水  导入新模板'!$AF:$AF,$C$382,'[6]白单流水  导入新模板'!$AB:$AB,LEFT(LEFT(U$3,4),4),'[6]白单流水  导入新模板'!$K:$K,$C396)</f>
        <v>0</v>
      </c>
      <c r="V396" s="48">
        <f>SUMIFS('[6]白单流水  导入新模板'!$S:$S,'[6]白单流水  导入新模板'!$C:$C,$A$2,'[6]白单流水  导入新模板'!$AF:$AF,$C$382,'[6]白单流水  导入新模板'!$AB:$AB,LEFT(LEFT(V$3,4),4),'[6]白单流水  导入新模板'!$K:$K,$C396)</f>
        <v>0</v>
      </c>
      <c r="W396" s="48">
        <f>SUMIFS('[6]白单流水  导入新模板'!$S:$S,'[6]白单流水  导入新模板'!$C:$C,$A$2,'[6]白单流水  导入新模板'!$AF:$AF,$C$382,'[6]白单流水  导入新模板'!$AB:$AB,LEFT(LEFT(W$3,4),4),'[6]白单流水  导入新模板'!$K:$K,$C396)</f>
        <v>0</v>
      </c>
      <c r="X396" s="48">
        <f>SUMIFS('[6]白单流水  导入新模板'!$S:$S,'[6]白单流水  导入新模板'!$C:$C,$A$2,'[6]白单流水  导入新模板'!$AF:$AF,$C$382,'[6]白单流水  导入新模板'!$AB:$AB,LEFT(LEFT(X$3,4),4),'[6]白单流水  导入新模板'!$K:$K,$C396)</f>
        <v>0</v>
      </c>
      <c r="Y396" s="48">
        <f>SUMIFS('[6]白单流水  导入新模板'!$S:$S,'[6]白单流水  导入新模板'!$C:$C,$A$2,'[6]白单流水  导入新模板'!$AF:$AF,$C$382,'[6]白单流水  导入新模板'!$AB:$AB,LEFT(LEFT(Y$3,4),4),'[6]白单流水  导入新模板'!$K:$K,$C396)</f>
        <v>0</v>
      </c>
      <c r="Z396" s="48">
        <f>SUMIFS('[6]白单流水  导入新模板'!$S:$S,'[6]白单流水  导入新模板'!$C:$C,$A$2,'[6]白单流水  导入新模板'!$AF:$AF,$C$382,'[6]白单流水  导入新模板'!$AB:$AB,LEFT(LEFT(Z$3,4),4),'[6]白单流水  导入新模板'!$K:$K,$C396)</f>
        <v>0</v>
      </c>
      <c r="AA396" s="48">
        <f>SUMIFS('[6]白单流水  导入新模板'!$S:$S,'[6]白单流水  导入新模板'!$C:$C,$A$2,'[6]白单流水  导入新模板'!$AF:$AF,$C$382,'[6]白单流水  导入新模板'!$AB:$AB,LEFT(LEFT(AA$3,4),4),'[6]白单流水  导入新模板'!$K:$K,$C396)</f>
        <v>0</v>
      </c>
      <c r="AB396" s="48">
        <f>SUMIFS('[6]白单流水  导入新模板'!$S:$S,'[6]白单流水  导入新模板'!$C:$C,$A$2,'[6]白单流水  导入新模板'!$AF:$AF,$C$382,'[6]白单流水  导入新模板'!$AB:$AB,LEFT(LEFT(AB$3,4),4),'[6]白单流水  导入新模板'!$K:$K,$C396)</f>
        <v>0</v>
      </c>
      <c r="AC396" s="48">
        <f>SUMIFS('[6]白单流水  导入新模板'!$S:$S,'[6]白单流水  导入新模板'!$C:$C,$A$2,'[6]白单流水  导入新模板'!$AF:$AF,$C$382,'[6]白单流水  导入新模板'!$AB:$AB,LEFT(LEFT(AC$3,4),4),'[6]白单流水  导入新模板'!$K:$K,$C396)</f>
        <v>0</v>
      </c>
      <c r="AD396" s="74"/>
      <c r="AE396" s="53">
        <f>SUM(AH396:AS396)</f>
        <v>0</v>
      </c>
      <c r="AF396" s="54"/>
      <c r="AG396" s="55">
        <f>AD396-AE396-AF396</f>
        <v>0</v>
      </c>
      <c r="AH396" s="48">
        <f>SUMIFS('[6]白单流水  导入新模板'!$S:$S,'[6]白单流水  导入新模板'!$C:$C,$A$2,'[6]白单流水  导入新模板'!$AF:$AF,$C$382,'[6]白单流水  导入新模板'!$AA:$AA,AH$3,'[6]白单流水  导入新模板'!$K:$K,$C396)</f>
        <v>0</v>
      </c>
      <c r="AI396" s="48">
        <f>SUMIFS('[6]白单流水  导入新模板'!$S:$S,'[6]白单流水  导入新模板'!$C:$C,$A$2,'[6]白单流水  导入新模板'!$AF:$AF,$C$382,'[6]白单流水  导入新模板'!$AA:$AA,AI$3,'[6]白单流水  导入新模板'!$K:$K,$C396)</f>
        <v>0</v>
      </c>
      <c r="AJ396" s="48">
        <f>SUMIFS('[6]白单流水  导入新模板'!$S:$S,'[6]白单流水  导入新模板'!$C:$C,$A$2,'[6]白单流水  导入新模板'!$AF:$AF,$C$382,'[6]白单流水  导入新模板'!$AA:$AA,AJ$3,'[6]白单流水  导入新模板'!$K:$K,$C396)</f>
        <v>0</v>
      </c>
      <c r="AK396" s="48">
        <f>SUMIFS('[6]白单流水  导入新模板'!$S:$S,'[6]白单流水  导入新模板'!$C:$C,$A$2,'[6]白单流水  导入新模板'!$AF:$AF,$C$382,'[6]白单流水  导入新模板'!$AA:$AA,AK$3,'[6]白单流水  导入新模板'!$K:$K,$C396)</f>
        <v>0</v>
      </c>
      <c r="AL396" s="48">
        <f>SUMIFS('[6]白单流水  导入新模板'!$S:$S,'[6]白单流水  导入新模板'!$C:$C,$A$2,'[6]白单流水  导入新模板'!$AF:$AF,$C$382,'[6]白单流水  导入新模板'!$AA:$AA,AL$3,'[6]白单流水  导入新模板'!$K:$K,$C396)</f>
        <v>0</v>
      </c>
      <c r="AM396" s="48">
        <f>SUMIFS('[6]白单流水  导入新模板'!$S:$S,'[6]白单流水  导入新模板'!$C:$C,$A$2,'[6]白单流水  导入新模板'!$AF:$AF,$C$382,'[6]白单流水  导入新模板'!$AA:$AA,AM$3,'[6]白单流水  导入新模板'!$K:$K,$C396)</f>
        <v>0</v>
      </c>
      <c r="AN396" s="48">
        <f>SUMIFS('[6]白单流水  导入新模板'!$S:$S,'[6]白单流水  导入新模板'!$C:$C,$A$2,'[6]白单流水  导入新模板'!$AF:$AF,$C$382,'[6]白单流水  导入新模板'!$AA:$AA,AN$3,'[6]白单流水  导入新模板'!$K:$K,$C396)</f>
        <v>0</v>
      </c>
      <c r="AO396" s="48">
        <f>SUMIFS('[6]白单流水  导入新模板'!$S:$S,'[6]白单流水  导入新模板'!$C:$C,$A$2,'[6]白单流水  导入新模板'!$AF:$AF,$C$382,'[6]白单流水  导入新模板'!$AA:$AA,AO$3,'[6]白单流水  导入新模板'!$K:$K,$C396)</f>
        <v>0</v>
      </c>
      <c r="AP396" s="48">
        <f>SUMIFS('[6]白单流水  导入新模板'!$S:$S,'[6]白单流水  导入新模板'!$C:$C,$A$2,'[6]白单流水  导入新模板'!$AF:$AF,$C$382,'[6]白单流水  导入新模板'!$AA:$AA,AP$3,'[6]白单流水  导入新模板'!$K:$K,$C396)</f>
        <v>0</v>
      </c>
      <c r="AQ396" s="48">
        <f>SUMIFS('[6]白单流水  导入新模板'!$S:$S,'[6]白单流水  导入新模板'!$C:$C,$A$2,'[6]白单流水  导入新模板'!$AF:$AF,$C$382,'[6]白单流水  导入新模板'!$AA:$AA,AQ$3,'[6]白单流水  导入新模板'!$K:$K,$C396)</f>
        <v>0</v>
      </c>
      <c r="AR396" s="48">
        <f>SUMIFS('[6]白单流水  导入新模板'!$S:$S,'[6]白单流水  导入新模板'!$C:$C,$A$2,'[6]白单流水  导入新模板'!$AF:$AF,$C$382,'[6]白单流水  导入新模板'!$AA:$AA,AR$3,'[6]白单流水  导入新模板'!$K:$K,$C396)</f>
        <v>0</v>
      </c>
      <c r="AS396" s="48">
        <f>SUMIFS('[6]白单流水  导入新模板'!$S:$S,'[6]白单流水  导入新模板'!$C:$C,$A$2,'[6]白单流水  导入新模板'!$AF:$AF,$C$382,'[6]白单流水  导入新模板'!$AA:$AA,AS$3,'[6]白单流水  导入新模板'!$K:$K,$C396)</f>
        <v>0</v>
      </c>
      <c r="AT396" s="69"/>
    </row>
    <row r="397" ht="15.6" spans="1:46">
      <c r="A397" s="70"/>
      <c r="B397" s="62"/>
      <c r="C397" s="65" t="s">
        <v>72</v>
      </c>
      <c r="D397" s="52"/>
      <c r="E397" s="52"/>
      <c r="F397" s="59"/>
      <c r="G397" s="60"/>
      <c r="H397" s="60"/>
      <c r="I397" s="60"/>
      <c r="J397" s="60"/>
      <c r="K397" s="52"/>
      <c r="L397" s="48">
        <f>SUMIFS('[6]白单流水  导入新模板'!$S:$S,'[6]白单流水  导入新模板'!$C:$C,$A$2,'[6]白单流水  导入新模板'!$AF:$AF,$C$382,'[6]白单流水  导入新模板'!$AB:$AB,LEFT(LEFT(L$3,4),4),'[6]白单流水  导入新模板'!$K:$K,$C397)</f>
        <v>0</v>
      </c>
      <c r="M397" s="48">
        <f>SUMIFS('[6]白单流水  导入新模板'!$S:$S,'[6]白单流水  导入新模板'!$C:$C,$A$2,'[6]白单流水  导入新模板'!$AF:$AF,$C$382,'[6]白单流水  导入新模板'!$AB:$AB,LEFT(LEFT(M$3,4),4),'[6]白单流水  导入新模板'!$K:$K,$C397)</f>
        <v>0</v>
      </c>
      <c r="N397" s="48">
        <f>SUMIFS('[6]白单流水  导入新模板'!$S:$S,'[6]白单流水  导入新模板'!$C:$C,$A$2,'[6]白单流水  导入新模板'!$AF:$AF,$C$382,'[6]白单流水  导入新模板'!$AB:$AB,LEFT(LEFT(N$3,4),4),'[6]白单流水  导入新模板'!$K:$K,$C397)</f>
        <v>0</v>
      </c>
      <c r="O397" s="48">
        <f>SUMIFS('[6]白单流水  导入新模板'!$S:$S,'[6]白单流水  导入新模板'!$C:$C,$A$2,'[6]白单流水  导入新模板'!$AF:$AF,$C$382,'[6]白单流水  导入新模板'!$AB:$AB,LEFT(LEFT(O$3,4),4),'[6]白单流水  导入新模板'!$K:$K,$C397)</f>
        <v>0</v>
      </c>
      <c r="P397" s="48">
        <f>SUMIFS('[6]白单流水  导入新模板'!$S:$S,'[6]白单流水  导入新模板'!$C:$C,$A$2,'[6]白单流水  导入新模板'!$AF:$AF,$C$382,'[6]白单流水  导入新模板'!$AB:$AB,LEFT(LEFT(P$3,4),4),'[6]白单流水  导入新模板'!$K:$K,$C397)</f>
        <v>0</v>
      </c>
      <c r="Q397" s="48">
        <f>SUMIFS('[6]白单流水  导入新模板'!$S:$S,'[6]白单流水  导入新模板'!$C:$C,$A$2,'[6]白单流水  导入新模板'!$AF:$AF,$C$382,'[6]白单流水  导入新模板'!$AB:$AB,LEFT(LEFT(Q$3,4),4),'[6]白单流水  导入新模板'!$K:$K,$C397)</f>
        <v>0</v>
      </c>
      <c r="R397" s="48">
        <f>SUMIFS('[6]白单流水  导入新模板'!$S:$S,'[6]白单流水  导入新模板'!$C:$C,$A$2,'[6]白单流水  导入新模板'!$AF:$AF,$C$382,'[6]白单流水  导入新模板'!$AB:$AB,LEFT(LEFT(R$3,4),4),'[6]白单流水  导入新模板'!$K:$K,$C397)</f>
        <v>0</v>
      </c>
      <c r="S397" s="48">
        <f>SUMIFS('[6]白单流水  导入新模板'!$S:$S,'[6]白单流水  导入新模板'!$C:$C,$A$2,'[6]白单流水  导入新模板'!$AF:$AF,$C$382,'[6]白单流水  导入新模板'!$AB:$AB,LEFT(LEFT(S$3,4),4),'[6]白单流水  导入新模板'!$K:$K,$C397)</f>
        <v>0</v>
      </c>
      <c r="T397" s="48">
        <f>SUMIFS('[6]白单流水  导入新模板'!$S:$S,'[6]白单流水  导入新模板'!$C:$C,$A$2,'[6]白单流水  导入新模板'!$AF:$AF,$C$382,'[6]白单流水  导入新模板'!$AB:$AB,LEFT(LEFT(T$3,4),4),'[6]白单流水  导入新模板'!$K:$K,$C397)</f>
        <v>0</v>
      </c>
      <c r="U397" s="48">
        <f>SUMIFS('[6]白单流水  导入新模板'!$S:$S,'[6]白单流水  导入新模板'!$C:$C,$A$2,'[6]白单流水  导入新模板'!$AF:$AF,$C$382,'[6]白单流水  导入新模板'!$AB:$AB,LEFT(LEFT(U$3,4),4),'[6]白单流水  导入新模板'!$K:$K,$C397)</f>
        <v>0</v>
      </c>
      <c r="V397" s="48">
        <f>SUMIFS('[6]白单流水  导入新模板'!$S:$S,'[6]白单流水  导入新模板'!$C:$C,$A$2,'[6]白单流水  导入新模板'!$AF:$AF,$C$382,'[6]白单流水  导入新模板'!$AB:$AB,LEFT(LEFT(V$3,4),4),'[6]白单流水  导入新模板'!$K:$K,$C397)</f>
        <v>0</v>
      </c>
      <c r="W397" s="48">
        <f>SUMIFS('[6]白单流水  导入新模板'!$S:$S,'[6]白单流水  导入新模板'!$C:$C,$A$2,'[6]白单流水  导入新模板'!$AF:$AF,$C$382,'[6]白单流水  导入新模板'!$AB:$AB,LEFT(LEFT(W$3,4),4),'[6]白单流水  导入新模板'!$K:$K,$C397)</f>
        <v>0</v>
      </c>
      <c r="X397" s="48">
        <f>SUMIFS('[6]白单流水  导入新模板'!$S:$S,'[6]白单流水  导入新模板'!$C:$C,$A$2,'[6]白单流水  导入新模板'!$AF:$AF,$C$382,'[6]白单流水  导入新模板'!$AB:$AB,LEFT(LEFT(X$3,4),4),'[6]白单流水  导入新模板'!$K:$K,$C397)</f>
        <v>0</v>
      </c>
      <c r="Y397" s="48">
        <f>SUMIFS('[6]白单流水  导入新模板'!$S:$S,'[6]白单流水  导入新模板'!$C:$C,$A$2,'[6]白单流水  导入新模板'!$AF:$AF,$C$382,'[6]白单流水  导入新模板'!$AB:$AB,LEFT(LEFT(Y$3,4),4),'[6]白单流水  导入新模板'!$K:$K,$C397)</f>
        <v>0</v>
      </c>
      <c r="Z397" s="48">
        <f>SUMIFS('[6]白单流水  导入新模板'!$S:$S,'[6]白单流水  导入新模板'!$C:$C,$A$2,'[6]白单流水  导入新模板'!$AF:$AF,$C$382,'[6]白单流水  导入新模板'!$AB:$AB,LEFT(LEFT(Z$3,4),4),'[6]白单流水  导入新模板'!$K:$K,$C397)</f>
        <v>80</v>
      </c>
      <c r="AA397" s="48">
        <f>SUMIFS('[6]白单流水  导入新模板'!$S:$S,'[6]白单流水  导入新模板'!$C:$C,$A$2,'[6]白单流水  导入新模板'!$AF:$AF,$C$382,'[6]白单流水  导入新模板'!$AB:$AB,LEFT(LEFT(AA$3,4),4),'[6]白单流水  导入新模板'!$K:$K,$C397)</f>
        <v>0</v>
      </c>
      <c r="AB397" s="48">
        <f>SUMIFS('[6]白单流水  导入新模板'!$S:$S,'[6]白单流水  导入新模板'!$C:$C,$A$2,'[6]白单流水  导入新模板'!$AF:$AF,$C$382,'[6]白单流水  导入新模板'!$AB:$AB,LEFT(LEFT(AB$3,4),4),'[6]白单流水  导入新模板'!$K:$K,$C397)</f>
        <v>0</v>
      </c>
      <c r="AC397" s="48">
        <f>SUMIFS('[6]白单流水  导入新模板'!$S:$S,'[6]白单流水  导入新模板'!$C:$C,$A$2,'[6]白单流水  导入新模板'!$AF:$AF,$C$382,'[6]白单流水  导入新模板'!$AB:$AB,LEFT(LEFT(AC$3,4),4),'[6]白单流水  导入新模板'!$K:$K,$C397)</f>
        <v>0</v>
      </c>
      <c r="AD397" s="52"/>
      <c r="AE397" s="53">
        <f>SUM(AH397:AS397)</f>
        <v>0</v>
      </c>
      <c r="AF397" s="54"/>
      <c r="AG397" s="55">
        <f>AD397-AE397-AF397</f>
        <v>0</v>
      </c>
      <c r="AH397" s="48">
        <f>SUMIFS('[6]白单流水  导入新模板'!$S:$S,'[6]白单流水  导入新模板'!$C:$C,$A$2,'[6]白单流水  导入新模板'!$AF:$AF,$C$382,'[6]白单流水  导入新模板'!$AA:$AA,AH$3,'[6]白单流水  导入新模板'!$K:$K,$C397)</f>
        <v>0</v>
      </c>
      <c r="AI397" s="48">
        <f>SUMIFS('[6]白单流水  导入新模板'!$S:$S,'[6]白单流水  导入新模板'!$C:$C,$A$2,'[6]白单流水  导入新模板'!$AF:$AF,$C$382,'[6]白单流水  导入新模板'!$AA:$AA,AI$3,'[6]白单流水  导入新模板'!$K:$K,$C397)</f>
        <v>0</v>
      </c>
      <c r="AJ397" s="48">
        <f>SUMIFS('[6]白单流水  导入新模板'!$S:$S,'[6]白单流水  导入新模板'!$C:$C,$A$2,'[6]白单流水  导入新模板'!$AF:$AF,$C$382,'[6]白单流水  导入新模板'!$AA:$AA,AJ$3,'[6]白单流水  导入新模板'!$K:$K,$C397)</f>
        <v>0</v>
      </c>
      <c r="AK397" s="48">
        <f>SUMIFS('[6]白单流水  导入新模板'!$S:$S,'[6]白单流水  导入新模板'!$C:$C,$A$2,'[6]白单流水  导入新模板'!$AF:$AF,$C$382,'[6]白单流水  导入新模板'!$AA:$AA,AK$3,'[6]白单流水  导入新模板'!$K:$K,$C397)</f>
        <v>0</v>
      </c>
      <c r="AL397" s="48">
        <f>SUMIFS('[6]白单流水  导入新模板'!$S:$S,'[6]白单流水  导入新模板'!$C:$C,$A$2,'[6]白单流水  导入新模板'!$AF:$AF,$C$382,'[6]白单流水  导入新模板'!$AA:$AA,AL$3,'[6]白单流水  导入新模板'!$K:$K,$C397)</f>
        <v>0</v>
      </c>
      <c r="AM397" s="48">
        <f>SUMIFS('[6]白单流水  导入新模板'!$S:$S,'[6]白单流水  导入新模板'!$C:$C,$A$2,'[6]白单流水  导入新模板'!$AF:$AF,$C$382,'[6]白单流水  导入新模板'!$AA:$AA,AM$3,'[6]白单流水  导入新模板'!$K:$K,$C397)</f>
        <v>0</v>
      </c>
      <c r="AN397" s="48">
        <f>SUMIFS('[6]白单流水  导入新模板'!$S:$S,'[6]白单流水  导入新模板'!$C:$C,$A$2,'[6]白单流水  导入新模板'!$AF:$AF,$C$382,'[6]白单流水  导入新模板'!$AA:$AA,AN$3,'[6]白单流水  导入新模板'!$K:$K,$C397)</f>
        <v>0</v>
      </c>
      <c r="AO397" s="48">
        <f>SUMIFS('[6]白单流水  导入新模板'!$S:$S,'[6]白单流水  导入新模板'!$C:$C,$A$2,'[6]白单流水  导入新模板'!$AF:$AF,$C$382,'[6]白单流水  导入新模板'!$AA:$AA,AO$3,'[6]白单流水  导入新模板'!$K:$K,$C397)</f>
        <v>0</v>
      </c>
      <c r="AP397" s="48">
        <f>SUMIFS('[6]白单流水  导入新模板'!$S:$S,'[6]白单流水  导入新模板'!$C:$C,$A$2,'[6]白单流水  导入新模板'!$AF:$AF,$C$382,'[6]白单流水  导入新模板'!$AA:$AA,AP$3,'[6]白单流水  导入新模板'!$K:$K,$C397)</f>
        <v>0</v>
      </c>
      <c r="AQ397" s="48">
        <f>SUMIFS('[6]白单流水  导入新模板'!$S:$S,'[6]白单流水  导入新模板'!$C:$C,$A$2,'[6]白单流水  导入新模板'!$AF:$AF,$C$382,'[6]白单流水  导入新模板'!$AA:$AA,AQ$3,'[6]白单流水  导入新模板'!$K:$K,$C397)</f>
        <v>0</v>
      </c>
      <c r="AR397" s="48">
        <f>SUMIFS('[6]白单流水  导入新模板'!$S:$S,'[6]白单流水  导入新模板'!$C:$C,$A$2,'[6]白单流水  导入新模板'!$AF:$AF,$C$382,'[6]白单流水  导入新模板'!$AA:$AA,AR$3,'[6]白单流水  导入新模板'!$K:$K,$C397)</f>
        <v>0</v>
      </c>
      <c r="AS397" s="48">
        <f>SUMIFS('[6]白单流水  导入新模板'!$S:$S,'[6]白单流水  导入新模板'!$C:$C,$A$2,'[6]白单流水  导入新模板'!$AF:$AF,$C$382,'[6]白单流水  导入新模板'!$AA:$AA,AS$3,'[6]白单流水  导入新模板'!$K:$K,$C397)</f>
        <v>0</v>
      </c>
      <c r="AT397" s="56"/>
    </row>
    <row r="398" ht="15.6" spans="1:46">
      <c r="A398" s="70"/>
      <c r="B398" s="62"/>
      <c r="C398" s="65" t="s">
        <v>73</v>
      </c>
      <c r="D398" s="66"/>
      <c r="E398" s="66"/>
      <c r="F398" s="67"/>
      <c r="G398" s="68"/>
      <c r="H398" s="68"/>
      <c r="I398" s="68"/>
      <c r="J398" s="68"/>
      <c r="K398" s="66"/>
      <c r="L398" s="48">
        <f>SUMIFS('[6]白单流水  导入新模板'!$S:$S,'[6]白单流水  导入新模板'!$C:$C,$A$2,'[6]白单流水  导入新模板'!$AF:$AF,$C$382,'[6]白单流水  导入新模板'!$AB:$AB,LEFT(LEFT(L$3,4),4),'[6]白单流水  导入新模板'!$K:$K,$C398)</f>
        <v>0</v>
      </c>
      <c r="M398" s="48">
        <f>SUMIFS('[6]白单流水  导入新模板'!$S:$S,'[6]白单流水  导入新模板'!$C:$C,$A$2,'[6]白单流水  导入新模板'!$AF:$AF,$C$382,'[6]白单流水  导入新模板'!$AB:$AB,LEFT(LEFT(M$3,4),4),'[6]白单流水  导入新模板'!$K:$K,$C398)</f>
        <v>0</v>
      </c>
      <c r="N398" s="48">
        <f>SUMIFS('[6]白单流水  导入新模板'!$S:$S,'[6]白单流水  导入新模板'!$C:$C,$A$2,'[6]白单流水  导入新模板'!$AF:$AF,$C$382,'[6]白单流水  导入新模板'!$AB:$AB,LEFT(LEFT(N$3,4),4),'[6]白单流水  导入新模板'!$K:$K,$C398)</f>
        <v>0</v>
      </c>
      <c r="O398" s="48">
        <f>SUMIFS('[6]白单流水  导入新模板'!$S:$S,'[6]白单流水  导入新模板'!$C:$C,$A$2,'[6]白单流水  导入新模板'!$AF:$AF,$C$382,'[6]白单流水  导入新模板'!$AB:$AB,LEFT(LEFT(O$3,4),4),'[6]白单流水  导入新模板'!$K:$K,$C398)</f>
        <v>0</v>
      </c>
      <c r="P398" s="48">
        <f>SUMIFS('[6]白单流水  导入新模板'!$S:$S,'[6]白单流水  导入新模板'!$C:$C,$A$2,'[6]白单流水  导入新模板'!$AF:$AF,$C$382,'[6]白单流水  导入新模板'!$AB:$AB,LEFT(LEFT(P$3,4),4),'[6]白单流水  导入新模板'!$K:$K,$C398)</f>
        <v>0</v>
      </c>
      <c r="Q398" s="48">
        <f>SUMIFS('[6]白单流水  导入新模板'!$S:$S,'[6]白单流水  导入新模板'!$C:$C,$A$2,'[6]白单流水  导入新模板'!$AF:$AF,$C$382,'[6]白单流水  导入新模板'!$AB:$AB,LEFT(LEFT(Q$3,4),4),'[6]白单流水  导入新模板'!$K:$K,$C398)</f>
        <v>0</v>
      </c>
      <c r="R398" s="48">
        <f>SUMIFS('[6]白单流水  导入新模板'!$S:$S,'[6]白单流水  导入新模板'!$C:$C,$A$2,'[6]白单流水  导入新模板'!$AF:$AF,$C$382,'[6]白单流水  导入新模板'!$AB:$AB,LEFT(LEFT(R$3,4),4),'[6]白单流水  导入新模板'!$K:$K,$C398)</f>
        <v>0</v>
      </c>
      <c r="S398" s="48">
        <f>SUMIFS('[6]白单流水  导入新模板'!$S:$S,'[6]白单流水  导入新模板'!$C:$C,$A$2,'[6]白单流水  导入新模板'!$AF:$AF,$C$382,'[6]白单流水  导入新模板'!$AB:$AB,LEFT(LEFT(S$3,4),4),'[6]白单流水  导入新模板'!$K:$K,$C398)</f>
        <v>0</v>
      </c>
      <c r="T398" s="48">
        <f>SUMIFS('[6]白单流水  导入新模板'!$S:$S,'[6]白单流水  导入新模板'!$C:$C,$A$2,'[6]白单流水  导入新模板'!$AF:$AF,$C$382,'[6]白单流水  导入新模板'!$AB:$AB,LEFT(LEFT(T$3,4),4),'[6]白单流水  导入新模板'!$K:$K,$C398)</f>
        <v>0</v>
      </c>
      <c r="U398" s="48">
        <f>SUMIFS('[6]白单流水  导入新模板'!$S:$S,'[6]白单流水  导入新模板'!$C:$C,$A$2,'[6]白单流水  导入新模板'!$AF:$AF,$C$382,'[6]白单流水  导入新模板'!$AB:$AB,LEFT(LEFT(U$3,4),4),'[6]白单流水  导入新模板'!$K:$K,$C398)</f>
        <v>0</v>
      </c>
      <c r="V398" s="48">
        <f>SUMIFS('[6]白单流水  导入新模板'!$S:$S,'[6]白单流水  导入新模板'!$C:$C,$A$2,'[6]白单流水  导入新模板'!$AF:$AF,$C$382,'[6]白单流水  导入新模板'!$AB:$AB,LEFT(LEFT(V$3,4),4),'[6]白单流水  导入新模板'!$K:$K,$C398)</f>
        <v>0</v>
      </c>
      <c r="W398" s="48">
        <f>SUMIFS('[6]白单流水  导入新模板'!$S:$S,'[6]白单流水  导入新模板'!$C:$C,$A$2,'[6]白单流水  导入新模板'!$AF:$AF,$C$382,'[6]白单流水  导入新模板'!$AB:$AB,LEFT(LEFT(W$3,4),4),'[6]白单流水  导入新模板'!$K:$K,$C398)</f>
        <v>0</v>
      </c>
      <c r="X398" s="48">
        <f>SUMIFS('[6]白单流水  导入新模板'!$S:$S,'[6]白单流水  导入新模板'!$C:$C,$A$2,'[6]白单流水  导入新模板'!$AF:$AF,$C$382,'[6]白单流水  导入新模板'!$AB:$AB,LEFT(LEFT(X$3,4),4),'[6]白单流水  导入新模板'!$K:$K,$C398)</f>
        <v>0</v>
      </c>
      <c r="Y398" s="48">
        <f>SUMIFS('[6]白单流水  导入新模板'!$S:$S,'[6]白单流水  导入新模板'!$C:$C,$A$2,'[6]白单流水  导入新模板'!$AF:$AF,$C$382,'[6]白单流水  导入新模板'!$AB:$AB,LEFT(LEFT(Y$3,4),4),'[6]白单流水  导入新模板'!$K:$K,$C398)</f>
        <v>0</v>
      </c>
      <c r="Z398" s="48">
        <f>SUMIFS('[6]白单流水  导入新模板'!$S:$S,'[6]白单流水  导入新模板'!$C:$C,$A$2,'[6]白单流水  导入新模板'!$AF:$AF,$C$382,'[6]白单流水  导入新模板'!$AB:$AB,LEFT(LEFT(Z$3,4),4),'[6]白单流水  导入新模板'!$K:$K,$C398)</f>
        <v>0</v>
      </c>
      <c r="AA398" s="48">
        <f>SUMIFS('[6]白单流水  导入新模板'!$S:$S,'[6]白单流水  导入新模板'!$C:$C,$A$2,'[6]白单流水  导入新模板'!$AF:$AF,$C$382,'[6]白单流水  导入新模板'!$AB:$AB,LEFT(LEFT(AA$3,4),4),'[6]白单流水  导入新模板'!$K:$K,$C398)</f>
        <v>40</v>
      </c>
      <c r="AB398" s="48">
        <f>SUMIFS('[6]白单流水  导入新模板'!$S:$S,'[6]白单流水  导入新模板'!$C:$C,$A$2,'[6]白单流水  导入新模板'!$AF:$AF,$C$382,'[6]白单流水  导入新模板'!$AB:$AB,LEFT(LEFT(AB$3,4),4),'[6]白单流水  导入新模板'!$K:$K,$C398)</f>
        <v>0</v>
      </c>
      <c r="AC398" s="48">
        <f>SUMIFS('[6]白单流水  导入新模板'!$S:$S,'[6]白单流水  导入新模板'!$C:$C,$A$2,'[6]白单流水  导入新模板'!$AF:$AF,$C$382,'[6]白单流水  导入新模板'!$AB:$AB,LEFT(LEFT(AC$3,4),4),'[6]白单流水  导入新模板'!$K:$K,$C398)</f>
        <v>0</v>
      </c>
      <c r="AD398" s="74"/>
      <c r="AE398" s="53">
        <f>SUM(AH398:AS398)</f>
        <v>0</v>
      </c>
      <c r="AF398" s="54"/>
      <c r="AG398" s="55">
        <f>AD398-AE398-AF398</f>
        <v>0</v>
      </c>
      <c r="AH398" s="48">
        <f>SUMIFS('[6]白单流水  导入新模板'!$S:$S,'[6]白单流水  导入新模板'!$C:$C,$A$2,'[6]白单流水  导入新模板'!$AF:$AF,$C$382,'[6]白单流水  导入新模板'!$AA:$AA,AH$3,'[6]白单流水  导入新模板'!$K:$K,$C398)</f>
        <v>0</v>
      </c>
      <c r="AI398" s="48">
        <f>SUMIFS('[6]白单流水  导入新模板'!$S:$S,'[6]白单流水  导入新模板'!$C:$C,$A$2,'[6]白单流水  导入新模板'!$AF:$AF,$C$382,'[6]白单流水  导入新模板'!$AA:$AA,AI$3,'[6]白单流水  导入新模板'!$K:$K,$C398)</f>
        <v>0</v>
      </c>
      <c r="AJ398" s="48">
        <f>SUMIFS('[6]白单流水  导入新模板'!$S:$S,'[6]白单流水  导入新模板'!$C:$C,$A$2,'[6]白单流水  导入新模板'!$AF:$AF,$C$382,'[6]白单流水  导入新模板'!$AA:$AA,AJ$3,'[6]白单流水  导入新模板'!$K:$K,$C398)</f>
        <v>0</v>
      </c>
      <c r="AK398" s="48">
        <f>SUMIFS('[6]白单流水  导入新模板'!$S:$S,'[6]白单流水  导入新模板'!$C:$C,$A$2,'[6]白单流水  导入新模板'!$AF:$AF,$C$382,'[6]白单流水  导入新模板'!$AA:$AA,AK$3,'[6]白单流水  导入新模板'!$K:$K,$C398)</f>
        <v>0</v>
      </c>
      <c r="AL398" s="48">
        <f>SUMIFS('[6]白单流水  导入新模板'!$S:$S,'[6]白单流水  导入新模板'!$C:$C,$A$2,'[6]白单流水  导入新模板'!$AF:$AF,$C$382,'[6]白单流水  导入新模板'!$AA:$AA,AL$3,'[6]白单流水  导入新模板'!$K:$K,$C398)</f>
        <v>0</v>
      </c>
      <c r="AM398" s="48">
        <f>SUMIFS('[6]白单流水  导入新模板'!$S:$S,'[6]白单流水  导入新模板'!$C:$C,$A$2,'[6]白单流水  导入新模板'!$AF:$AF,$C$382,'[6]白单流水  导入新模板'!$AA:$AA,AM$3,'[6]白单流水  导入新模板'!$K:$K,$C398)</f>
        <v>0</v>
      </c>
      <c r="AN398" s="48">
        <f>SUMIFS('[6]白单流水  导入新模板'!$S:$S,'[6]白单流水  导入新模板'!$C:$C,$A$2,'[6]白单流水  导入新模板'!$AF:$AF,$C$382,'[6]白单流水  导入新模板'!$AA:$AA,AN$3,'[6]白单流水  导入新模板'!$K:$K,$C398)</f>
        <v>0</v>
      </c>
      <c r="AO398" s="48">
        <f>SUMIFS('[6]白单流水  导入新模板'!$S:$S,'[6]白单流水  导入新模板'!$C:$C,$A$2,'[6]白单流水  导入新模板'!$AF:$AF,$C$382,'[6]白单流水  导入新模板'!$AA:$AA,AO$3,'[6]白单流水  导入新模板'!$K:$K,$C398)</f>
        <v>0</v>
      </c>
      <c r="AP398" s="48">
        <f>SUMIFS('[6]白单流水  导入新模板'!$S:$S,'[6]白单流水  导入新模板'!$C:$C,$A$2,'[6]白单流水  导入新模板'!$AF:$AF,$C$382,'[6]白单流水  导入新模板'!$AA:$AA,AP$3,'[6]白单流水  导入新模板'!$K:$K,$C398)</f>
        <v>0</v>
      </c>
      <c r="AQ398" s="48">
        <f>SUMIFS('[6]白单流水  导入新模板'!$S:$S,'[6]白单流水  导入新模板'!$C:$C,$A$2,'[6]白单流水  导入新模板'!$AF:$AF,$C$382,'[6]白单流水  导入新模板'!$AA:$AA,AQ$3,'[6]白单流水  导入新模板'!$K:$K,$C398)</f>
        <v>0</v>
      </c>
      <c r="AR398" s="48">
        <f>SUMIFS('[6]白单流水  导入新模板'!$S:$S,'[6]白单流水  导入新模板'!$C:$C,$A$2,'[6]白单流水  导入新模板'!$AF:$AF,$C$382,'[6]白单流水  导入新模板'!$AA:$AA,AR$3,'[6]白单流水  导入新模板'!$K:$K,$C398)</f>
        <v>0</v>
      </c>
      <c r="AS398" s="48">
        <f>SUMIFS('[6]白单流水  导入新模板'!$S:$S,'[6]白单流水  导入新模板'!$C:$C,$A$2,'[6]白单流水  导入新模板'!$AF:$AF,$C$382,'[6]白单流水  导入新模板'!$AA:$AA,AS$3,'[6]白单流水  导入新模板'!$K:$K,$C398)</f>
        <v>0</v>
      </c>
      <c r="AT398" s="69"/>
    </row>
    <row r="399" ht="15.6" spans="1:46">
      <c r="A399" s="70"/>
      <c r="B399" s="62"/>
      <c r="C399" s="65" t="s">
        <v>74</v>
      </c>
      <c r="D399" s="52"/>
      <c r="E399" s="52"/>
      <c r="F399" s="59"/>
      <c r="G399" s="60"/>
      <c r="H399" s="60"/>
      <c r="I399" s="60"/>
      <c r="J399" s="60"/>
      <c r="K399" s="52"/>
      <c r="L399" s="48">
        <f>SUMIFS('[6]白单流水  导入新模板'!$S:$S,'[6]白单流水  导入新模板'!$C:$C,$A$2,'[6]白单流水  导入新模板'!$AF:$AF,$C$382,'[6]白单流水  导入新模板'!$AB:$AB,LEFT(LEFT(L$3,4),4),'[6]白单流水  导入新模板'!$K:$K,$C399)</f>
        <v>0</v>
      </c>
      <c r="M399" s="48">
        <f>SUMIFS('[6]白单流水  导入新模板'!$S:$S,'[6]白单流水  导入新模板'!$C:$C,$A$2,'[6]白单流水  导入新模板'!$AF:$AF,$C$382,'[6]白单流水  导入新模板'!$AB:$AB,LEFT(LEFT(M$3,4),4),'[6]白单流水  导入新模板'!$K:$K,$C399)</f>
        <v>0</v>
      </c>
      <c r="N399" s="48">
        <f>SUMIFS('[6]白单流水  导入新模板'!$S:$S,'[6]白单流水  导入新模板'!$C:$C,$A$2,'[6]白单流水  导入新模板'!$AF:$AF,$C$382,'[6]白单流水  导入新模板'!$AB:$AB,LEFT(LEFT(N$3,4),4),'[6]白单流水  导入新模板'!$K:$K,$C399)</f>
        <v>0</v>
      </c>
      <c r="O399" s="48">
        <f>SUMIFS('[6]白单流水  导入新模板'!$S:$S,'[6]白单流水  导入新模板'!$C:$C,$A$2,'[6]白单流水  导入新模板'!$AF:$AF,$C$382,'[6]白单流水  导入新模板'!$AB:$AB,LEFT(LEFT(O$3,4),4),'[6]白单流水  导入新模板'!$K:$K,$C399)</f>
        <v>0</v>
      </c>
      <c r="P399" s="48">
        <f>SUMIFS('[6]白单流水  导入新模板'!$S:$S,'[6]白单流水  导入新模板'!$C:$C,$A$2,'[6]白单流水  导入新模板'!$AF:$AF,$C$382,'[6]白单流水  导入新模板'!$AB:$AB,LEFT(LEFT(P$3,4),4),'[6]白单流水  导入新模板'!$K:$K,$C399)</f>
        <v>0</v>
      </c>
      <c r="Q399" s="48">
        <f>SUMIFS('[6]白单流水  导入新模板'!$S:$S,'[6]白单流水  导入新模板'!$C:$C,$A$2,'[6]白单流水  导入新模板'!$AF:$AF,$C$382,'[6]白单流水  导入新模板'!$AB:$AB,LEFT(LEFT(Q$3,4),4),'[6]白单流水  导入新模板'!$K:$K,$C399)</f>
        <v>0</v>
      </c>
      <c r="R399" s="48">
        <f>SUMIFS('[6]白单流水  导入新模板'!$S:$S,'[6]白单流水  导入新模板'!$C:$C,$A$2,'[6]白单流水  导入新模板'!$AF:$AF,$C$382,'[6]白单流水  导入新模板'!$AB:$AB,LEFT(LEFT(R$3,4),4),'[6]白单流水  导入新模板'!$K:$K,$C399)</f>
        <v>0</v>
      </c>
      <c r="S399" s="48">
        <f>SUMIFS('[6]白单流水  导入新模板'!$S:$S,'[6]白单流水  导入新模板'!$C:$C,$A$2,'[6]白单流水  导入新模板'!$AF:$AF,$C$382,'[6]白单流水  导入新模板'!$AB:$AB,LEFT(LEFT(S$3,4),4),'[6]白单流水  导入新模板'!$K:$K,$C399)</f>
        <v>0</v>
      </c>
      <c r="T399" s="48">
        <f>SUMIFS('[6]白单流水  导入新模板'!$S:$S,'[6]白单流水  导入新模板'!$C:$C,$A$2,'[6]白单流水  导入新模板'!$AF:$AF,$C$382,'[6]白单流水  导入新模板'!$AB:$AB,LEFT(LEFT(T$3,4),4),'[6]白单流水  导入新模板'!$K:$K,$C399)</f>
        <v>0</v>
      </c>
      <c r="U399" s="48">
        <f>SUMIFS('[6]白单流水  导入新模板'!$S:$S,'[6]白单流水  导入新模板'!$C:$C,$A$2,'[6]白单流水  导入新模板'!$AF:$AF,$C$382,'[6]白单流水  导入新模板'!$AB:$AB,LEFT(LEFT(U$3,4),4),'[6]白单流水  导入新模板'!$K:$K,$C399)</f>
        <v>0</v>
      </c>
      <c r="V399" s="48">
        <f>SUMIFS('[6]白单流水  导入新模板'!$S:$S,'[6]白单流水  导入新模板'!$C:$C,$A$2,'[6]白单流水  导入新模板'!$AF:$AF,$C$382,'[6]白单流水  导入新模板'!$AB:$AB,LEFT(LEFT(V$3,4),4),'[6]白单流水  导入新模板'!$K:$K,$C399)</f>
        <v>0</v>
      </c>
      <c r="W399" s="48">
        <f>SUMIFS('[6]白单流水  导入新模板'!$S:$S,'[6]白单流水  导入新模板'!$C:$C,$A$2,'[6]白单流水  导入新模板'!$AF:$AF,$C$382,'[6]白单流水  导入新模板'!$AB:$AB,LEFT(LEFT(W$3,4),4),'[6]白单流水  导入新模板'!$K:$K,$C399)</f>
        <v>0</v>
      </c>
      <c r="X399" s="48">
        <f>SUMIFS('[6]白单流水  导入新模板'!$S:$S,'[6]白单流水  导入新模板'!$C:$C,$A$2,'[6]白单流水  导入新模板'!$AF:$AF,$C$382,'[6]白单流水  导入新模板'!$AB:$AB,LEFT(LEFT(X$3,4),4),'[6]白单流水  导入新模板'!$K:$K,$C399)</f>
        <v>0</v>
      </c>
      <c r="Y399" s="48">
        <f>SUMIFS('[6]白单流水  导入新模板'!$S:$S,'[6]白单流水  导入新模板'!$C:$C,$A$2,'[6]白单流水  导入新模板'!$AF:$AF,$C$382,'[6]白单流水  导入新模板'!$AB:$AB,LEFT(LEFT(Y$3,4),4),'[6]白单流水  导入新模板'!$K:$K,$C399)</f>
        <v>0</v>
      </c>
      <c r="Z399" s="48">
        <f>SUMIFS('[6]白单流水  导入新模板'!$S:$S,'[6]白单流水  导入新模板'!$C:$C,$A$2,'[6]白单流水  导入新模板'!$AF:$AF,$C$382,'[6]白单流水  导入新模板'!$AB:$AB,LEFT(LEFT(Z$3,4),4),'[6]白单流水  导入新模板'!$K:$K,$C399)</f>
        <v>0</v>
      </c>
      <c r="AA399" s="48">
        <f>SUMIFS('[6]白单流水  导入新模板'!$S:$S,'[6]白单流水  导入新模板'!$C:$C,$A$2,'[6]白单流水  导入新模板'!$AF:$AF,$C$382,'[6]白单流水  导入新模板'!$AB:$AB,LEFT(LEFT(AA$3,4),4),'[6]白单流水  导入新模板'!$K:$K,$C399)</f>
        <v>0</v>
      </c>
      <c r="AB399" s="48">
        <f>SUMIFS('[6]白单流水  导入新模板'!$S:$S,'[6]白单流水  导入新模板'!$C:$C,$A$2,'[6]白单流水  导入新模板'!$AF:$AF,$C$382,'[6]白单流水  导入新模板'!$AB:$AB,LEFT(LEFT(AB$3,4),4),'[6]白单流水  导入新模板'!$K:$K,$C399)</f>
        <v>0</v>
      </c>
      <c r="AC399" s="48">
        <f>SUMIFS('[6]白单流水  导入新模板'!$S:$S,'[6]白单流水  导入新模板'!$C:$C,$A$2,'[6]白单流水  导入新模板'!$AF:$AF,$C$382,'[6]白单流水  导入新模板'!$AB:$AB,LEFT(LEFT(AC$3,4),4),'[6]白单流水  导入新模板'!$K:$K,$C399)</f>
        <v>0</v>
      </c>
      <c r="AD399" s="52"/>
      <c r="AE399" s="53">
        <f>SUM(AH399:AS399)</f>
        <v>0</v>
      </c>
      <c r="AF399" s="54"/>
      <c r="AG399" s="55">
        <f>AD399-AE399-AF399</f>
        <v>0</v>
      </c>
      <c r="AH399" s="48">
        <f>SUMIFS('[6]白单流水  导入新模板'!$S:$S,'[6]白单流水  导入新模板'!$C:$C,$A$2,'[6]白单流水  导入新模板'!$AF:$AF,$C$382,'[6]白单流水  导入新模板'!$AA:$AA,AH$3,'[6]白单流水  导入新模板'!$K:$K,$C399)</f>
        <v>0</v>
      </c>
      <c r="AI399" s="48">
        <f>SUMIFS('[6]白单流水  导入新模板'!$S:$S,'[6]白单流水  导入新模板'!$C:$C,$A$2,'[6]白单流水  导入新模板'!$AF:$AF,$C$382,'[6]白单流水  导入新模板'!$AA:$AA,AI$3,'[6]白单流水  导入新模板'!$K:$K,$C399)</f>
        <v>0</v>
      </c>
      <c r="AJ399" s="48">
        <f>SUMIFS('[6]白单流水  导入新模板'!$S:$S,'[6]白单流水  导入新模板'!$C:$C,$A$2,'[6]白单流水  导入新模板'!$AF:$AF,$C$382,'[6]白单流水  导入新模板'!$AA:$AA,AJ$3,'[6]白单流水  导入新模板'!$K:$K,$C399)</f>
        <v>0</v>
      </c>
      <c r="AK399" s="48">
        <f>SUMIFS('[6]白单流水  导入新模板'!$S:$S,'[6]白单流水  导入新模板'!$C:$C,$A$2,'[6]白单流水  导入新模板'!$AF:$AF,$C$382,'[6]白单流水  导入新模板'!$AA:$AA,AK$3,'[6]白单流水  导入新模板'!$K:$K,$C399)</f>
        <v>0</v>
      </c>
      <c r="AL399" s="48">
        <f>SUMIFS('[6]白单流水  导入新模板'!$S:$S,'[6]白单流水  导入新模板'!$C:$C,$A$2,'[6]白单流水  导入新模板'!$AF:$AF,$C$382,'[6]白单流水  导入新模板'!$AA:$AA,AL$3,'[6]白单流水  导入新模板'!$K:$K,$C399)</f>
        <v>0</v>
      </c>
      <c r="AM399" s="48">
        <f>SUMIFS('[6]白单流水  导入新模板'!$S:$S,'[6]白单流水  导入新模板'!$C:$C,$A$2,'[6]白单流水  导入新模板'!$AF:$AF,$C$382,'[6]白单流水  导入新模板'!$AA:$AA,AM$3,'[6]白单流水  导入新模板'!$K:$K,$C399)</f>
        <v>0</v>
      </c>
      <c r="AN399" s="48">
        <f>SUMIFS('[6]白单流水  导入新模板'!$S:$S,'[6]白单流水  导入新模板'!$C:$C,$A$2,'[6]白单流水  导入新模板'!$AF:$AF,$C$382,'[6]白单流水  导入新模板'!$AA:$AA,AN$3,'[6]白单流水  导入新模板'!$K:$K,$C399)</f>
        <v>0</v>
      </c>
      <c r="AO399" s="48">
        <f>SUMIFS('[6]白单流水  导入新模板'!$S:$S,'[6]白单流水  导入新模板'!$C:$C,$A$2,'[6]白单流水  导入新模板'!$AF:$AF,$C$382,'[6]白单流水  导入新模板'!$AA:$AA,AO$3,'[6]白单流水  导入新模板'!$K:$K,$C399)</f>
        <v>0</v>
      </c>
      <c r="AP399" s="48">
        <f>SUMIFS('[6]白单流水  导入新模板'!$S:$S,'[6]白单流水  导入新模板'!$C:$C,$A$2,'[6]白单流水  导入新模板'!$AF:$AF,$C$382,'[6]白单流水  导入新模板'!$AA:$AA,AP$3,'[6]白单流水  导入新模板'!$K:$K,$C399)</f>
        <v>0</v>
      </c>
      <c r="AQ399" s="48">
        <f>SUMIFS('[6]白单流水  导入新模板'!$S:$S,'[6]白单流水  导入新模板'!$C:$C,$A$2,'[6]白单流水  导入新模板'!$AF:$AF,$C$382,'[6]白单流水  导入新模板'!$AA:$AA,AQ$3,'[6]白单流水  导入新模板'!$K:$K,$C399)</f>
        <v>0</v>
      </c>
      <c r="AR399" s="48">
        <f>SUMIFS('[6]白单流水  导入新模板'!$S:$S,'[6]白单流水  导入新模板'!$C:$C,$A$2,'[6]白单流水  导入新模板'!$AF:$AF,$C$382,'[6]白单流水  导入新模板'!$AA:$AA,AR$3,'[6]白单流水  导入新模板'!$K:$K,$C399)</f>
        <v>0</v>
      </c>
      <c r="AS399" s="48">
        <f>SUMIFS('[6]白单流水  导入新模板'!$S:$S,'[6]白单流水  导入新模板'!$C:$C,$A$2,'[6]白单流水  导入新模板'!$AF:$AF,$C$382,'[6]白单流水  导入新模板'!$AA:$AA,AS$3,'[6]白单流水  导入新模板'!$K:$K,$C399)</f>
        <v>0</v>
      </c>
      <c r="AT399" s="56"/>
    </row>
    <row r="400" ht="15.6" spans="1:46">
      <c r="A400" s="70"/>
      <c r="B400" s="62"/>
      <c r="C400" s="65" t="s">
        <v>75</v>
      </c>
      <c r="D400" s="66"/>
      <c r="E400" s="66"/>
      <c r="F400" s="67"/>
      <c r="G400" s="68"/>
      <c r="H400" s="68"/>
      <c r="I400" s="68"/>
      <c r="J400" s="68"/>
      <c r="K400" s="66"/>
      <c r="L400" s="48">
        <f>SUMIFS('[6]白单流水  导入新模板'!$S:$S,'[6]白单流水  导入新模板'!$C:$C,$A$2,'[6]白单流水  导入新模板'!$AF:$AF,$C$382,'[6]白单流水  导入新模板'!$AB:$AB,LEFT(LEFT(L$3,4),4),'[6]白单流水  导入新模板'!$K:$K,$C400)</f>
        <v>0</v>
      </c>
      <c r="M400" s="48">
        <f>SUMIFS('[6]白单流水  导入新模板'!$S:$S,'[6]白单流水  导入新模板'!$C:$C,$A$2,'[6]白单流水  导入新模板'!$AF:$AF,$C$382,'[6]白单流水  导入新模板'!$AB:$AB,LEFT(LEFT(M$3,4),4),'[6]白单流水  导入新模板'!$K:$K,$C400)</f>
        <v>0</v>
      </c>
      <c r="N400" s="48">
        <f>SUMIFS('[6]白单流水  导入新模板'!$S:$S,'[6]白单流水  导入新模板'!$C:$C,$A$2,'[6]白单流水  导入新模板'!$AF:$AF,$C$382,'[6]白单流水  导入新模板'!$AB:$AB,LEFT(LEFT(N$3,4),4),'[6]白单流水  导入新模板'!$K:$K,$C400)</f>
        <v>0</v>
      </c>
      <c r="O400" s="48">
        <f>SUMIFS('[6]白单流水  导入新模板'!$S:$S,'[6]白单流水  导入新模板'!$C:$C,$A$2,'[6]白单流水  导入新模板'!$AF:$AF,$C$382,'[6]白单流水  导入新模板'!$AB:$AB,LEFT(LEFT(O$3,4),4),'[6]白单流水  导入新模板'!$K:$K,$C400)</f>
        <v>0</v>
      </c>
      <c r="P400" s="48">
        <f>SUMIFS('[6]白单流水  导入新模板'!$S:$S,'[6]白单流水  导入新模板'!$C:$C,$A$2,'[6]白单流水  导入新模板'!$AF:$AF,$C$382,'[6]白单流水  导入新模板'!$AB:$AB,LEFT(LEFT(P$3,4),4),'[6]白单流水  导入新模板'!$K:$K,$C400)</f>
        <v>0</v>
      </c>
      <c r="Q400" s="48">
        <f>SUMIFS('[6]白单流水  导入新模板'!$S:$S,'[6]白单流水  导入新模板'!$C:$C,$A$2,'[6]白单流水  导入新模板'!$AF:$AF,$C$382,'[6]白单流水  导入新模板'!$AB:$AB,LEFT(LEFT(Q$3,4),4),'[6]白单流水  导入新模板'!$K:$K,$C400)</f>
        <v>0</v>
      </c>
      <c r="R400" s="48">
        <f>SUMIFS('[6]白单流水  导入新模板'!$S:$S,'[6]白单流水  导入新模板'!$C:$C,$A$2,'[6]白单流水  导入新模板'!$AF:$AF,$C$382,'[6]白单流水  导入新模板'!$AB:$AB,LEFT(LEFT(R$3,4),4),'[6]白单流水  导入新模板'!$K:$K,$C400)</f>
        <v>0</v>
      </c>
      <c r="S400" s="48">
        <f>SUMIFS('[6]白单流水  导入新模板'!$S:$S,'[6]白单流水  导入新模板'!$C:$C,$A$2,'[6]白单流水  导入新模板'!$AF:$AF,$C$382,'[6]白单流水  导入新模板'!$AB:$AB,LEFT(LEFT(S$3,4),4),'[6]白单流水  导入新模板'!$K:$K,$C400)</f>
        <v>0</v>
      </c>
      <c r="T400" s="48">
        <f>SUMIFS('[6]白单流水  导入新模板'!$S:$S,'[6]白单流水  导入新模板'!$C:$C,$A$2,'[6]白单流水  导入新模板'!$AF:$AF,$C$382,'[6]白单流水  导入新模板'!$AB:$AB,LEFT(LEFT(T$3,4),4),'[6]白单流水  导入新模板'!$K:$K,$C400)</f>
        <v>0</v>
      </c>
      <c r="U400" s="48">
        <f>SUMIFS('[6]白单流水  导入新模板'!$S:$S,'[6]白单流水  导入新模板'!$C:$C,$A$2,'[6]白单流水  导入新模板'!$AF:$AF,$C$382,'[6]白单流水  导入新模板'!$AB:$AB,LEFT(LEFT(U$3,4),4),'[6]白单流水  导入新模板'!$K:$K,$C400)</f>
        <v>0</v>
      </c>
      <c r="V400" s="48">
        <f>SUMIFS('[6]白单流水  导入新模板'!$S:$S,'[6]白单流水  导入新模板'!$C:$C,$A$2,'[6]白单流水  导入新模板'!$AF:$AF,$C$382,'[6]白单流水  导入新模板'!$AB:$AB,LEFT(LEFT(V$3,4),4),'[6]白单流水  导入新模板'!$K:$K,$C400)</f>
        <v>0</v>
      </c>
      <c r="W400" s="48">
        <f>SUMIFS('[6]白单流水  导入新模板'!$S:$S,'[6]白单流水  导入新模板'!$C:$C,$A$2,'[6]白单流水  导入新模板'!$AF:$AF,$C$382,'[6]白单流水  导入新模板'!$AB:$AB,LEFT(LEFT(W$3,4),4),'[6]白单流水  导入新模板'!$K:$K,$C400)</f>
        <v>0</v>
      </c>
      <c r="X400" s="48">
        <f>SUMIFS('[6]白单流水  导入新模板'!$S:$S,'[6]白单流水  导入新模板'!$C:$C,$A$2,'[6]白单流水  导入新模板'!$AF:$AF,$C$382,'[6]白单流水  导入新模板'!$AB:$AB,LEFT(LEFT(X$3,4),4),'[6]白单流水  导入新模板'!$K:$K,$C400)</f>
        <v>0</v>
      </c>
      <c r="Y400" s="48">
        <f>SUMIFS('[6]白单流水  导入新模板'!$S:$S,'[6]白单流水  导入新模板'!$C:$C,$A$2,'[6]白单流水  导入新模板'!$AF:$AF,$C$382,'[6]白单流水  导入新模板'!$AB:$AB,LEFT(LEFT(Y$3,4),4),'[6]白单流水  导入新模板'!$K:$K,$C400)</f>
        <v>0</v>
      </c>
      <c r="Z400" s="48">
        <f>SUMIFS('[6]白单流水  导入新模板'!$S:$S,'[6]白单流水  导入新模板'!$C:$C,$A$2,'[6]白单流水  导入新模板'!$AF:$AF,$C$382,'[6]白单流水  导入新模板'!$AB:$AB,LEFT(LEFT(Z$3,4),4),'[6]白单流水  导入新模板'!$K:$K,$C400)</f>
        <v>0</v>
      </c>
      <c r="AA400" s="48">
        <f>SUMIFS('[6]白单流水  导入新模板'!$S:$S,'[6]白单流水  导入新模板'!$C:$C,$A$2,'[6]白单流水  导入新模板'!$AF:$AF,$C$382,'[6]白单流水  导入新模板'!$AB:$AB,LEFT(LEFT(AA$3,4),4),'[6]白单流水  导入新模板'!$K:$K,$C400)</f>
        <v>0</v>
      </c>
      <c r="AB400" s="48">
        <f>SUMIFS('[6]白单流水  导入新模板'!$S:$S,'[6]白单流水  导入新模板'!$C:$C,$A$2,'[6]白单流水  导入新模板'!$AF:$AF,$C$382,'[6]白单流水  导入新模板'!$AB:$AB,LEFT(LEFT(AB$3,4),4),'[6]白单流水  导入新模板'!$K:$K,$C400)</f>
        <v>0</v>
      </c>
      <c r="AC400" s="48">
        <f>SUMIFS('[6]白单流水  导入新模板'!$S:$S,'[6]白单流水  导入新模板'!$C:$C,$A$2,'[6]白单流水  导入新模板'!$AF:$AF,$C$382,'[6]白单流水  导入新模板'!$AB:$AB,LEFT(LEFT(AC$3,4),4),'[6]白单流水  导入新模板'!$K:$K,$C400)</f>
        <v>0</v>
      </c>
      <c r="AD400" s="74"/>
      <c r="AE400" s="53">
        <f>SUM(AH400:AS400)</f>
        <v>0</v>
      </c>
      <c r="AF400" s="54"/>
      <c r="AG400" s="55">
        <f>AD400-AE400-AF400</f>
        <v>0</v>
      </c>
      <c r="AH400" s="48">
        <f>SUMIFS('[6]白单流水  导入新模板'!$S:$S,'[6]白单流水  导入新模板'!$C:$C,$A$2,'[6]白单流水  导入新模板'!$AF:$AF,$C$382,'[6]白单流水  导入新模板'!$AA:$AA,AH$3,'[6]白单流水  导入新模板'!$K:$K,$C400)</f>
        <v>0</v>
      </c>
      <c r="AI400" s="48">
        <f>SUMIFS('[6]白单流水  导入新模板'!$S:$S,'[6]白单流水  导入新模板'!$C:$C,$A$2,'[6]白单流水  导入新模板'!$AF:$AF,$C$382,'[6]白单流水  导入新模板'!$AA:$AA,AI$3,'[6]白单流水  导入新模板'!$K:$K,$C400)</f>
        <v>0</v>
      </c>
      <c r="AJ400" s="48">
        <f>SUMIFS('[6]白单流水  导入新模板'!$S:$S,'[6]白单流水  导入新模板'!$C:$C,$A$2,'[6]白单流水  导入新模板'!$AF:$AF,$C$382,'[6]白单流水  导入新模板'!$AA:$AA,AJ$3,'[6]白单流水  导入新模板'!$K:$K,$C400)</f>
        <v>0</v>
      </c>
      <c r="AK400" s="48">
        <f>SUMIFS('[6]白单流水  导入新模板'!$S:$S,'[6]白单流水  导入新模板'!$C:$C,$A$2,'[6]白单流水  导入新模板'!$AF:$AF,$C$382,'[6]白单流水  导入新模板'!$AA:$AA,AK$3,'[6]白单流水  导入新模板'!$K:$K,$C400)</f>
        <v>0</v>
      </c>
      <c r="AL400" s="48">
        <f>SUMIFS('[6]白单流水  导入新模板'!$S:$S,'[6]白单流水  导入新模板'!$C:$C,$A$2,'[6]白单流水  导入新模板'!$AF:$AF,$C$382,'[6]白单流水  导入新模板'!$AA:$AA,AL$3,'[6]白单流水  导入新模板'!$K:$K,$C400)</f>
        <v>0</v>
      </c>
      <c r="AM400" s="48">
        <f>SUMIFS('[6]白单流水  导入新模板'!$S:$S,'[6]白单流水  导入新模板'!$C:$C,$A$2,'[6]白单流水  导入新模板'!$AF:$AF,$C$382,'[6]白单流水  导入新模板'!$AA:$AA,AM$3,'[6]白单流水  导入新模板'!$K:$K,$C400)</f>
        <v>0</v>
      </c>
      <c r="AN400" s="48">
        <f>SUMIFS('[6]白单流水  导入新模板'!$S:$S,'[6]白单流水  导入新模板'!$C:$C,$A$2,'[6]白单流水  导入新模板'!$AF:$AF,$C$382,'[6]白单流水  导入新模板'!$AA:$AA,AN$3,'[6]白单流水  导入新模板'!$K:$K,$C400)</f>
        <v>0</v>
      </c>
      <c r="AO400" s="48">
        <f>SUMIFS('[6]白单流水  导入新模板'!$S:$S,'[6]白单流水  导入新模板'!$C:$C,$A$2,'[6]白单流水  导入新模板'!$AF:$AF,$C$382,'[6]白单流水  导入新模板'!$AA:$AA,AO$3,'[6]白单流水  导入新模板'!$K:$K,$C400)</f>
        <v>0</v>
      </c>
      <c r="AP400" s="48">
        <f>SUMIFS('[6]白单流水  导入新模板'!$S:$S,'[6]白单流水  导入新模板'!$C:$C,$A$2,'[6]白单流水  导入新模板'!$AF:$AF,$C$382,'[6]白单流水  导入新模板'!$AA:$AA,AP$3,'[6]白单流水  导入新模板'!$K:$K,$C400)</f>
        <v>0</v>
      </c>
      <c r="AQ400" s="48">
        <f>SUMIFS('[6]白单流水  导入新模板'!$S:$S,'[6]白单流水  导入新模板'!$C:$C,$A$2,'[6]白单流水  导入新模板'!$AF:$AF,$C$382,'[6]白单流水  导入新模板'!$AA:$AA,AQ$3,'[6]白单流水  导入新模板'!$K:$K,$C400)</f>
        <v>0</v>
      </c>
      <c r="AR400" s="48">
        <f>SUMIFS('[6]白单流水  导入新模板'!$S:$S,'[6]白单流水  导入新模板'!$C:$C,$A$2,'[6]白单流水  导入新模板'!$AF:$AF,$C$382,'[6]白单流水  导入新模板'!$AA:$AA,AR$3,'[6]白单流水  导入新模板'!$K:$K,$C400)</f>
        <v>0</v>
      </c>
      <c r="AS400" s="48">
        <f>SUMIFS('[6]白单流水  导入新模板'!$S:$S,'[6]白单流水  导入新模板'!$C:$C,$A$2,'[6]白单流水  导入新模板'!$AF:$AF,$C$382,'[6]白单流水  导入新模板'!$AA:$AA,AS$3,'[6]白单流水  导入新模板'!$K:$K,$C400)</f>
        <v>0</v>
      </c>
      <c r="AT400" s="69"/>
    </row>
    <row r="401" ht="15.6" spans="1:47">
      <c r="A401" s="70"/>
      <c r="B401" s="62"/>
      <c r="C401" s="65" t="s">
        <v>29</v>
      </c>
      <c r="D401" s="66"/>
      <c r="E401" s="66"/>
      <c r="F401" s="67"/>
      <c r="G401" s="68"/>
      <c r="H401" s="68"/>
      <c r="I401" s="68"/>
      <c r="J401" s="68"/>
      <c r="K401" s="66"/>
      <c r="L401" s="48">
        <f>SUMIFS('[6]白单流水  导入新模板'!$S:$S,'[6]白单流水  导入新模板'!$C:$C,$A$2,'[6]白单流水  导入新模板'!$AF:$AF,$C$382,'[6]白单流水  导入新模板'!$AB:$AB,LEFT(LEFT(L$3,4),4),'[6]白单流水  导入新模板'!$K:$K,$C401)</f>
        <v>0</v>
      </c>
      <c r="M401" s="48">
        <f>SUMIFS('[6]白单流水  导入新模板'!$S:$S,'[6]白单流水  导入新模板'!$C:$C,$A$2,'[6]白单流水  导入新模板'!$AF:$AF,$C$382,'[6]白单流水  导入新模板'!$AB:$AB,LEFT(LEFT(M$3,4),4),'[6]白单流水  导入新模板'!$K:$K,$C401)</f>
        <v>0</v>
      </c>
      <c r="N401" s="48">
        <f>SUMIFS('[6]白单流水  导入新模板'!$S:$S,'[6]白单流水  导入新模板'!$C:$C,$A$2,'[6]白单流水  导入新模板'!$AF:$AF,$C$382,'[6]白单流水  导入新模板'!$AB:$AB,LEFT(LEFT(N$3,4),4),'[6]白单流水  导入新模板'!$K:$K,$C401)</f>
        <v>0</v>
      </c>
      <c r="O401" s="48">
        <f>SUMIFS('[6]白单流水  导入新模板'!$S:$S,'[6]白单流水  导入新模板'!$C:$C,$A$2,'[6]白单流水  导入新模板'!$AF:$AF,$C$382,'[6]白单流水  导入新模板'!$AB:$AB,LEFT(LEFT(O$3,4),4),'[6]白单流水  导入新模板'!$K:$K,$C401)</f>
        <v>0</v>
      </c>
      <c r="P401" s="48">
        <f>SUMIFS('[6]白单流水  导入新模板'!$S:$S,'[6]白单流水  导入新模板'!$C:$C,$A$2,'[6]白单流水  导入新模板'!$AF:$AF,$C$382,'[6]白单流水  导入新模板'!$AB:$AB,LEFT(LEFT(P$3,4),4),'[6]白单流水  导入新模板'!$K:$K,$C401)</f>
        <v>0</v>
      </c>
      <c r="Q401" s="48">
        <f>SUMIFS('[6]白单流水  导入新模板'!$S:$S,'[6]白单流水  导入新模板'!$C:$C,$A$2,'[6]白单流水  导入新模板'!$AF:$AF,$C$382,'[6]白单流水  导入新模板'!$AB:$AB,LEFT(LEFT(Q$3,4),4),'[6]白单流水  导入新模板'!$K:$K,$C401)</f>
        <v>0</v>
      </c>
      <c r="R401" s="48">
        <f>SUMIFS('[6]白单流水  导入新模板'!$S:$S,'[6]白单流水  导入新模板'!$C:$C,$A$2,'[6]白单流水  导入新模板'!$AF:$AF,$C$382,'[6]白单流水  导入新模板'!$AB:$AB,LEFT(LEFT(R$3,4),4),'[6]白单流水  导入新模板'!$K:$K,$C401)</f>
        <v>0</v>
      </c>
      <c r="S401" s="48">
        <f>SUMIFS('[6]白单流水  导入新模板'!$S:$S,'[6]白单流水  导入新模板'!$C:$C,$A$2,'[6]白单流水  导入新模板'!$AF:$AF,$C$382,'[6]白单流水  导入新模板'!$AB:$AB,LEFT(LEFT(S$3,4),4),'[6]白单流水  导入新模板'!$K:$K,$C401)</f>
        <v>0</v>
      </c>
      <c r="T401" s="48">
        <f>SUMIFS('[6]白单流水  导入新模板'!$S:$S,'[6]白单流水  导入新模板'!$C:$C,$A$2,'[6]白单流水  导入新模板'!$AF:$AF,$C$382,'[6]白单流水  导入新模板'!$AB:$AB,LEFT(LEFT(T$3,4),4),'[6]白单流水  导入新模板'!$K:$K,$C401)</f>
        <v>0</v>
      </c>
      <c r="U401" s="48">
        <f>SUMIFS('[6]白单流水  导入新模板'!$S:$S,'[6]白单流水  导入新模板'!$C:$C,$A$2,'[6]白单流水  导入新模板'!$AF:$AF,$C$382,'[6]白单流水  导入新模板'!$AB:$AB,LEFT(LEFT(U$3,4),4),'[6]白单流水  导入新模板'!$K:$K,$C401)</f>
        <v>0</v>
      </c>
      <c r="V401" s="48">
        <f>SUMIFS('[6]白单流水  导入新模板'!$S:$S,'[6]白单流水  导入新模板'!$C:$C,$A$2,'[6]白单流水  导入新模板'!$AF:$AF,$C$382,'[6]白单流水  导入新模板'!$AB:$AB,LEFT(LEFT(V$3,4),4),'[6]白单流水  导入新模板'!$K:$K,$C401)</f>
        <v>0</v>
      </c>
      <c r="W401" s="48">
        <f>SUMIFS('[6]白单流水  导入新模板'!$S:$S,'[6]白单流水  导入新模板'!$C:$C,$A$2,'[6]白单流水  导入新模板'!$AF:$AF,$C$382,'[6]白单流水  导入新模板'!$AB:$AB,LEFT(LEFT(W$3,4),4),'[6]白单流水  导入新模板'!$K:$K,$C401)</f>
        <v>0</v>
      </c>
      <c r="X401" s="48">
        <f>SUMIFS('[6]白单流水  导入新模板'!$S:$S,'[6]白单流水  导入新模板'!$C:$C,$A$2,'[6]白单流水  导入新模板'!$AF:$AF,$C$382,'[6]白单流水  导入新模板'!$AB:$AB,LEFT(LEFT(X$3,4),4),'[6]白单流水  导入新模板'!$K:$K,$C401)</f>
        <v>0</v>
      </c>
      <c r="Y401" s="48">
        <f>SUMIFS('[6]白单流水  导入新模板'!$S:$S,'[6]白单流水  导入新模板'!$C:$C,$A$2,'[6]白单流水  导入新模板'!$AF:$AF,$C$382,'[6]白单流水  导入新模板'!$AB:$AB,LEFT(LEFT(Y$3,4),4),'[6]白单流水  导入新模板'!$K:$K,$C401)</f>
        <v>0</v>
      </c>
      <c r="Z401" s="48">
        <f>SUMIFS('[6]白单流水  导入新模板'!$S:$S,'[6]白单流水  导入新模板'!$C:$C,$A$2,'[6]白单流水  导入新模板'!$AF:$AF,$C$382,'[6]白单流水  导入新模板'!$AB:$AB,LEFT(LEFT(Z$3,4),4),'[6]白单流水  导入新模板'!$K:$K,$C401)</f>
        <v>0</v>
      </c>
      <c r="AA401" s="48">
        <f>SUMIFS('[6]白单流水  导入新模板'!$S:$S,'[6]白单流水  导入新模板'!$C:$C,$A$2,'[6]白单流水  导入新模板'!$AF:$AF,$C$382,'[6]白单流水  导入新模板'!$AB:$AB,LEFT(LEFT(AA$3,4),4),'[6]白单流水  导入新模板'!$K:$K,$C401)</f>
        <v>0</v>
      </c>
      <c r="AB401" s="48">
        <f>SUMIFS('[6]白单流水  导入新模板'!$S:$S,'[6]白单流水  导入新模板'!$C:$C,$A$2,'[6]白单流水  导入新模板'!$AF:$AF,$C$382,'[6]白单流水  导入新模板'!$AB:$AB,LEFT(LEFT(AB$3,4),4),'[6]白单流水  导入新模板'!$K:$K,$C401)</f>
        <v>0</v>
      </c>
      <c r="AC401" s="48">
        <f>SUMIFS('[6]白单流水  导入新模板'!$S:$S,'[6]白单流水  导入新模板'!$C:$C,$A$2,'[6]白单流水  导入新模板'!$AF:$AF,$C$382,'[6]白单流水  导入新模板'!$AB:$AB,LEFT(LEFT(AC$3,4),4),'[6]白单流水  导入新模板'!$K:$K,$C401)</f>
        <v>0</v>
      </c>
      <c r="AD401" s="74"/>
      <c r="AE401" s="53">
        <f>SUM(AH401:AS401)</f>
        <v>0</v>
      </c>
      <c r="AF401" s="54"/>
      <c r="AG401" s="55">
        <f>AD401-AE401-AF401</f>
        <v>0</v>
      </c>
      <c r="AH401" s="48">
        <f>SUMIFS('[6]白单流水  导入新模板'!$S:$S,'[6]白单流水  导入新模板'!$C:$C,$A$2,'[6]白单流水  导入新模板'!$AF:$AF,$C$382,'[6]白单流水  导入新模板'!$AA:$AA,AH$3,'[6]白单流水  导入新模板'!$K:$K,$C401)</f>
        <v>0</v>
      </c>
      <c r="AI401" s="48">
        <f>SUMIFS('[6]白单流水  导入新模板'!$S:$S,'[6]白单流水  导入新模板'!$C:$C,$A$2,'[6]白单流水  导入新模板'!$AF:$AF,$C$382,'[6]白单流水  导入新模板'!$AA:$AA,AI$3,'[6]白单流水  导入新模板'!$K:$K,$C401)</f>
        <v>0</v>
      </c>
      <c r="AJ401" s="48">
        <f>SUMIFS('[6]白单流水  导入新模板'!$S:$S,'[6]白单流水  导入新模板'!$C:$C,$A$2,'[6]白单流水  导入新模板'!$AF:$AF,$C$382,'[6]白单流水  导入新模板'!$AA:$AA,AJ$3,'[6]白单流水  导入新模板'!$K:$K,$C401)</f>
        <v>0</v>
      </c>
      <c r="AK401" s="48">
        <f>SUMIFS('[6]白单流水  导入新模板'!$S:$S,'[6]白单流水  导入新模板'!$C:$C,$A$2,'[6]白单流水  导入新模板'!$AF:$AF,$C$382,'[6]白单流水  导入新模板'!$AA:$AA,AK$3,'[6]白单流水  导入新模板'!$K:$K,$C401)</f>
        <v>0</v>
      </c>
      <c r="AL401" s="48">
        <f>SUMIFS('[6]白单流水  导入新模板'!$S:$S,'[6]白单流水  导入新模板'!$C:$C,$A$2,'[6]白单流水  导入新模板'!$AF:$AF,$C$382,'[6]白单流水  导入新模板'!$AA:$AA,AL$3,'[6]白单流水  导入新模板'!$K:$K,$C401)</f>
        <v>0</v>
      </c>
      <c r="AM401" s="48">
        <f>SUMIFS('[6]白单流水  导入新模板'!$S:$S,'[6]白单流水  导入新模板'!$C:$C,$A$2,'[6]白单流水  导入新模板'!$AF:$AF,$C$382,'[6]白单流水  导入新模板'!$AA:$AA,AM$3,'[6]白单流水  导入新模板'!$K:$K,$C401)</f>
        <v>0</v>
      </c>
      <c r="AN401" s="48">
        <f>SUMIFS('[6]白单流水  导入新模板'!$S:$S,'[6]白单流水  导入新模板'!$C:$C,$A$2,'[6]白单流水  导入新模板'!$AF:$AF,$C$382,'[6]白单流水  导入新模板'!$AA:$AA,AN$3,'[6]白单流水  导入新模板'!$K:$K,$C401)</f>
        <v>0</v>
      </c>
      <c r="AO401" s="48">
        <f>SUMIFS('[6]白单流水  导入新模板'!$S:$S,'[6]白单流水  导入新模板'!$C:$C,$A$2,'[6]白单流水  导入新模板'!$AF:$AF,$C$382,'[6]白单流水  导入新模板'!$AA:$AA,AO$3,'[6]白单流水  导入新模板'!$K:$K,$C401)</f>
        <v>0</v>
      </c>
      <c r="AP401" s="48">
        <f>SUMIFS('[6]白单流水  导入新模板'!$S:$S,'[6]白单流水  导入新模板'!$C:$C,$A$2,'[6]白单流水  导入新模板'!$AF:$AF,$C$382,'[6]白单流水  导入新模板'!$AA:$AA,AP$3,'[6]白单流水  导入新模板'!$K:$K,$C401)</f>
        <v>0</v>
      </c>
      <c r="AQ401" s="48">
        <f>SUMIFS('[6]白单流水  导入新模板'!$S:$S,'[6]白单流水  导入新模板'!$C:$C,$A$2,'[6]白单流水  导入新模板'!$AF:$AF,$C$382,'[6]白单流水  导入新模板'!$AA:$AA,AQ$3,'[6]白单流水  导入新模板'!$K:$K,$C401)</f>
        <v>0</v>
      </c>
      <c r="AR401" s="48">
        <f>SUMIFS('[6]白单流水  导入新模板'!$S:$S,'[6]白单流水  导入新模板'!$C:$C,$A$2,'[6]白单流水  导入新模板'!$AF:$AF,$C$382,'[6]白单流水  导入新模板'!$AA:$AA,AR$3,'[6]白单流水  导入新模板'!$K:$K,$C401)</f>
        <v>0</v>
      </c>
      <c r="AS401" s="48">
        <f>SUMIFS('[6]白单流水  导入新模板'!$S:$S,'[6]白单流水  导入新模板'!$C:$C,$A$2,'[6]白单流水  导入新模板'!$AF:$AF,$C$382,'[6]白单流水  导入新模板'!$AA:$AA,AS$3,'[6]白单流水  导入新模板'!$K:$K,$C401)</f>
        <v>0</v>
      </c>
      <c r="AT401" s="69"/>
    </row>
    <row r="402" ht="15.6" spans="1:47">
      <c r="A402" s="70"/>
      <c r="B402" s="62"/>
      <c r="C402" s="65" t="s">
        <v>76</v>
      </c>
      <c r="D402" s="66"/>
      <c r="E402" s="66"/>
      <c r="F402" s="67"/>
      <c r="G402" s="68"/>
      <c r="H402" s="68"/>
      <c r="I402" s="68"/>
      <c r="J402" s="68"/>
      <c r="K402" s="66"/>
      <c r="L402" s="48">
        <f>SUMIFS('[6]白单流水  导入新模板'!$S:$S,'[6]白单流水  导入新模板'!$C:$C,$A$2,'[6]白单流水  导入新模板'!$AF:$AF,$C$382,'[6]白单流水  导入新模板'!$AB:$AB,LEFT(LEFT(L$3,4),4),'[6]白单流水  导入新模板'!$K:$K,$C402)</f>
        <v>0</v>
      </c>
      <c r="M402" s="48">
        <f>SUMIFS('[6]白单流水  导入新模板'!$S:$S,'[6]白单流水  导入新模板'!$C:$C,$A$2,'[6]白单流水  导入新模板'!$AF:$AF,$C$382,'[6]白单流水  导入新模板'!$AB:$AB,LEFT(LEFT(M$3,4),4),'[6]白单流水  导入新模板'!$K:$K,$C402)</f>
        <v>0</v>
      </c>
      <c r="N402" s="48">
        <f>SUMIFS('[6]白单流水  导入新模板'!$S:$S,'[6]白单流水  导入新模板'!$C:$C,$A$2,'[6]白单流水  导入新模板'!$AF:$AF,$C$382,'[6]白单流水  导入新模板'!$AB:$AB,LEFT(LEFT(N$3,4),4),'[6]白单流水  导入新模板'!$K:$K,$C402)</f>
        <v>0</v>
      </c>
      <c r="O402" s="48">
        <f>SUMIFS('[6]白单流水  导入新模板'!$S:$S,'[6]白单流水  导入新模板'!$C:$C,$A$2,'[6]白单流水  导入新模板'!$AF:$AF,$C$382,'[6]白单流水  导入新模板'!$AB:$AB,LEFT(LEFT(O$3,4),4),'[6]白单流水  导入新模板'!$K:$K,$C402)</f>
        <v>0</v>
      </c>
      <c r="P402" s="48">
        <f>SUMIFS('[6]白单流水  导入新模板'!$S:$S,'[6]白单流水  导入新模板'!$C:$C,$A$2,'[6]白单流水  导入新模板'!$AF:$AF,$C$382,'[6]白单流水  导入新模板'!$AB:$AB,LEFT(LEFT(P$3,4),4),'[6]白单流水  导入新模板'!$K:$K,$C402)</f>
        <v>0</v>
      </c>
      <c r="Q402" s="48">
        <f>SUMIFS('[6]白单流水  导入新模板'!$S:$S,'[6]白单流水  导入新模板'!$C:$C,$A$2,'[6]白单流水  导入新模板'!$AF:$AF,$C$382,'[6]白单流水  导入新模板'!$AB:$AB,LEFT(LEFT(Q$3,4),4),'[6]白单流水  导入新模板'!$K:$K,$C402)</f>
        <v>0</v>
      </c>
      <c r="R402" s="48">
        <f>SUMIFS('[6]白单流水  导入新模板'!$S:$S,'[6]白单流水  导入新模板'!$C:$C,$A$2,'[6]白单流水  导入新模板'!$AF:$AF,$C$382,'[6]白单流水  导入新模板'!$AB:$AB,LEFT(LEFT(R$3,4),4),'[6]白单流水  导入新模板'!$K:$K,$C402)</f>
        <v>0</v>
      </c>
      <c r="S402" s="48">
        <f>SUMIFS('[6]白单流水  导入新模板'!$S:$S,'[6]白单流水  导入新模板'!$C:$C,$A$2,'[6]白单流水  导入新模板'!$AF:$AF,$C$382,'[6]白单流水  导入新模板'!$AB:$AB,LEFT(LEFT(S$3,4),4),'[6]白单流水  导入新模板'!$K:$K,$C402)</f>
        <v>0</v>
      </c>
      <c r="T402" s="48">
        <f>SUMIFS('[6]白单流水  导入新模板'!$S:$S,'[6]白单流水  导入新模板'!$C:$C,$A$2,'[6]白单流水  导入新模板'!$AF:$AF,$C$382,'[6]白单流水  导入新模板'!$AB:$AB,LEFT(LEFT(T$3,4),4),'[6]白单流水  导入新模板'!$K:$K,$C402)</f>
        <v>0</v>
      </c>
      <c r="U402" s="48">
        <f>SUMIFS('[6]白单流水  导入新模板'!$S:$S,'[6]白单流水  导入新模板'!$C:$C,$A$2,'[6]白单流水  导入新模板'!$AF:$AF,$C$382,'[6]白单流水  导入新模板'!$AB:$AB,LEFT(LEFT(U$3,4),4),'[6]白单流水  导入新模板'!$K:$K,$C402)</f>
        <v>0</v>
      </c>
      <c r="V402" s="48">
        <f>SUMIFS('[6]白单流水  导入新模板'!$S:$S,'[6]白单流水  导入新模板'!$C:$C,$A$2,'[6]白单流水  导入新模板'!$AF:$AF,$C$382,'[6]白单流水  导入新模板'!$AB:$AB,LEFT(LEFT(V$3,4),4),'[6]白单流水  导入新模板'!$K:$K,$C402)</f>
        <v>0</v>
      </c>
      <c r="W402" s="48">
        <f>SUMIFS('[6]白单流水  导入新模板'!$S:$S,'[6]白单流水  导入新模板'!$C:$C,$A$2,'[6]白单流水  导入新模板'!$AF:$AF,$C$382,'[6]白单流水  导入新模板'!$AB:$AB,LEFT(LEFT(W$3,4),4),'[6]白单流水  导入新模板'!$K:$K,$C402)</f>
        <v>0</v>
      </c>
      <c r="X402" s="48">
        <f>SUMIFS('[6]白单流水  导入新模板'!$S:$S,'[6]白单流水  导入新模板'!$C:$C,$A$2,'[6]白单流水  导入新模板'!$AF:$AF,$C$382,'[6]白单流水  导入新模板'!$AB:$AB,LEFT(LEFT(X$3,4),4),'[6]白单流水  导入新模板'!$K:$K,$C402)</f>
        <v>0</v>
      </c>
      <c r="Y402" s="48">
        <f>SUMIFS('[6]白单流水  导入新模板'!$S:$S,'[6]白单流水  导入新模板'!$C:$C,$A$2,'[6]白单流水  导入新模板'!$AF:$AF,$C$382,'[6]白单流水  导入新模板'!$AB:$AB,LEFT(LEFT(Y$3,4),4),'[6]白单流水  导入新模板'!$K:$K,$C402)</f>
        <v>0</v>
      </c>
      <c r="Z402" s="48">
        <f>SUMIFS('[6]白单流水  导入新模板'!$S:$S,'[6]白单流水  导入新模板'!$C:$C,$A$2,'[6]白单流水  导入新模板'!$AF:$AF,$C$382,'[6]白单流水  导入新模板'!$AB:$AB,LEFT(LEFT(Z$3,4),4),'[6]白单流水  导入新模板'!$K:$K,$C402)</f>
        <v>0</v>
      </c>
      <c r="AA402" s="48">
        <f>SUMIFS('[6]白单流水  导入新模板'!$S:$S,'[6]白单流水  导入新模板'!$C:$C,$A$2,'[6]白单流水  导入新模板'!$AF:$AF,$C$382,'[6]白单流水  导入新模板'!$AB:$AB,LEFT(LEFT(AA$3,4),4),'[6]白单流水  导入新模板'!$K:$K,$C402)</f>
        <v>0</v>
      </c>
      <c r="AB402" s="48">
        <f>SUMIFS('[6]白单流水  导入新模板'!$S:$S,'[6]白单流水  导入新模板'!$C:$C,$A$2,'[6]白单流水  导入新模板'!$AF:$AF,$C$382,'[6]白单流水  导入新模板'!$AB:$AB,LEFT(LEFT(AB$3,4),4),'[6]白单流水  导入新模板'!$K:$K,$C402)</f>
        <v>0</v>
      </c>
      <c r="AC402" s="48">
        <f>SUMIFS('[6]白单流水  导入新模板'!$S:$S,'[6]白单流水  导入新模板'!$C:$C,$A$2,'[6]白单流水  导入新模板'!$AF:$AF,$C$382,'[6]白单流水  导入新模板'!$AB:$AB,LEFT(LEFT(AC$3,4),4),'[6]白单流水  导入新模板'!$K:$K,$C402)</f>
        <v>0</v>
      </c>
      <c r="AD402" s="74"/>
      <c r="AE402" s="53">
        <f>SUM(AH402:AS402)</f>
        <v>0</v>
      </c>
      <c r="AF402" s="54"/>
      <c r="AG402" s="55">
        <f>AD402-AE402-AF402</f>
        <v>0</v>
      </c>
      <c r="AH402" s="48">
        <f>SUMIFS('[6]白单流水  导入新模板'!$S:$S,'[6]白单流水  导入新模板'!$C:$C,$A$2,'[6]白单流水  导入新模板'!$AF:$AF,$C$382,'[6]白单流水  导入新模板'!$AA:$AA,AH$3,'[6]白单流水  导入新模板'!$K:$K,$C402)</f>
        <v>0</v>
      </c>
      <c r="AI402" s="48">
        <f>SUMIFS('[6]白单流水  导入新模板'!$S:$S,'[6]白单流水  导入新模板'!$C:$C,$A$2,'[6]白单流水  导入新模板'!$AF:$AF,$C$382,'[6]白单流水  导入新模板'!$AA:$AA,AI$3,'[6]白单流水  导入新模板'!$K:$K,$C402)</f>
        <v>0</v>
      </c>
      <c r="AJ402" s="48">
        <f>SUMIFS('[6]白单流水  导入新模板'!$S:$S,'[6]白单流水  导入新模板'!$C:$C,$A$2,'[6]白单流水  导入新模板'!$AF:$AF,$C$382,'[6]白单流水  导入新模板'!$AA:$AA,AJ$3,'[6]白单流水  导入新模板'!$K:$K,$C402)</f>
        <v>0</v>
      </c>
      <c r="AK402" s="48">
        <f>SUMIFS('[6]白单流水  导入新模板'!$S:$S,'[6]白单流水  导入新模板'!$C:$C,$A$2,'[6]白单流水  导入新模板'!$AF:$AF,$C$382,'[6]白单流水  导入新模板'!$AA:$AA,AK$3,'[6]白单流水  导入新模板'!$K:$K,$C402)</f>
        <v>0</v>
      </c>
      <c r="AL402" s="48">
        <f>SUMIFS('[6]白单流水  导入新模板'!$S:$S,'[6]白单流水  导入新模板'!$C:$C,$A$2,'[6]白单流水  导入新模板'!$AF:$AF,$C$382,'[6]白单流水  导入新模板'!$AA:$AA,AL$3,'[6]白单流水  导入新模板'!$K:$K,$C402)</f>
        <v>0</v>
      </c>
      <c r="AM402" s="48">
        <f>SUMIFS('[6]白单流水  导入新模板'!$S:$S,'[6]白单流水  导入新模板'!$C:$C,$A$2,'[6]白单流水  导入新模板'!$AF:$AF,$C$382,'[6]白单流水  导入新模板'!$AA:$AA,AM$3,'[6]白单流水  导入新模板'!$K:$K,$C402)</f>
        <v>0</v>
      </c>
      <c r="AN402" s="48">
        <f>SUMIFS('[6]白单流水  导入新模板'!$S:$S,'[6]白单流水  导入新模板'!$C:$C,$A$2,'[6]白单流水  导入新模板'!$AF:$AF,$C$382,'[6]白单流水  导入新模板'!$AA:$AA,AN$3,'[6]白单流水  导入新模板'!$K:$K,$C402)</f>
        <v>0</v>
      </c>
      <c r="AO402" s="48">
        <f>SUMIFS('[6]白单流水  导入新模板'!$S:$S,'[6]白单流水  导入新模板'!$C:$C,$A$2,'[6]白单流水  导入新模板'!$AF:$AF,$C$382,'[6]白单流水  导入新模板'!$AA:$AA,AO$3,'[6]白单流水  导入新模板'!$K:$K,$C402)</f>
        <v>0</v>
      </c>
      <c r="AP402" s="48">
        <f>SUMIFS('[6]白单流水  导入新模板'!$S:$S,'[6]白单流水  导入新模板'!$C:$C,$A$2,'[6]白单流水  导入新模板'!$AF:$AF,$C$382,'[6]白单流水  导入新模板'!$AA:$AA,AP$3,'[6]白单流水  导入新模板'!$K:$K,$C402)</f>
        <v>0</v>
      </c>
      <c r="AQ402" s="48">
        <f>SUMIFS('[6]白单流水  导入新模板'!$S:$S,'[6]白单流水  导入新模板'!$C:$C,$A$2,'[6]白单流水  导入新模板'!$AF:$AF,$C$382,'[6]白单流水  导入新模板'!$AA:$AA,AQ$3,'[6]白单流水  导入新模板'!$K:$K,$C402)</f>
        <v>0</v>
      </c>
      <c r="AR402" s="48">
        <f>SUMIFS('[6]白单流水  导入新模板'!$S:$S,'[6]白单流水  导入新模板'!$C:$C,$A$2,'[6]白单流水  导入新模板'!$AF:$AF,$C$382,'[6]白单流水  导入新模板'!$AA:$AA,AR$3,'[6]白单流水  导入新模板'!$K:$K,$C402)</f>
        <v>0</v>
      </c>
      <c r="AS402" s="48">
        <f>SUMIFS('[6]白单流水  导入新模板'!$S:$S,'[6]白单流水  导入新模板'!$C:$C,$A$2,'[6]白单流水  导入新模板'!$AF:$AF,$C$382,'[6]白单流水  导入新模板'!$AA:$AA,AS$3,'[6]白单流水  导入新模板'!$K:$K,$C402)</f>
        <v>0</v>
      </c>
      <c r="AT402" s="69"/>
    </row>
    <row r="403" ht="15.6" spans="1:47">
      <c r="A403" s="70"/>
      <c r="B403" s="62"/>
      <c r="C403" s="65" t="s">
        <v>77</v>
      </c>
      <c r="D403" s="66"/>
      <c r="E403" s="66"/>
      <c r="F403" s="67"/>
      <c r="G403" s="68"/>
      <c r="H403" s="68"/>
      <c r="I403" s="68"/>
      <c r="J403" s="68"/>
      <c r="K403" s="66"/>
      <c r="L403" s="48">
        <f>SUMIFS('[6]白单流水  导入新模板'!$S:$S,'[6]白单流水  导入新模板'!$C:$C,$A$2,'[6]白单流水  导入新模板'!$AF:$AF,$C$382,'[6]白单流水  导入新模板'!$AB:$AB,LEFT(LEFT(L$3,4),4),'[6]白单流水  导入新模板'!$K:$K,$C403)</f>
        <v>0</v>
      </c>
      <c r="M403" s="48">
        <f>SUMIFS('[6]白单流水  导入新模板'!$S:$S,'[6]白单流水  导入新模板'!$C:$C,$A$2,'[6]白单流水  导入新模板'!$AF:$AF,$C$382,'[6]白单流水  导入新模板'!$AB:$AB,LEFT(LEFT(M$3,4),4),'[6]白单流水  导入新模板'!$K:$K,$C403)</f>
        <v>0</v>
      </c>
      <c r="N403" s="48">
        <f>SUMIFS('[6]白单流水  导入新模板'!$S:$S,'[6]白单流水  导入新模板'!$C:$C,$A$2,'[6]白单流水  导入新模板'!$AF:$AF,$C$382,'[6]白单流水  导入新模板'!$AB:$AB,LEFT(LEFT(N$3,4),4),'[6]白单流水  导入新模板'!$K:$K,$C403)</f>
        <v>0</v>
      </c>
      <c r="O403" s="48">
        <f>SUMIFS('[6]白单流水  导入新模板'!$S:$S,'[6]白单流水  导入新模板'!$C:$C,$A$2,'[6]白单流水  导入新模板'!$AF:$AF,$C$382,'[6]白单流水  导入新模板'!$AB:$AB,LEFT(LEFT(O$3,4),4),'[6]白单流水  导入新模板'!$K:$K,$C403)</f>
        <v>0</v>
      </c>
      <c r="P403" s="48">
        <f>SUMIFS('[6]白单流水  导入新模板'!$S:$S,'[6]白单流水  导入新模板'!$C:$C,$A$2,'[6]白单流水  导入新模板'!$AF:$AF,$C$382,'[6]白单流水  导入新模板'!$AB:$AB,LEFT(LEFT(P$3,4),4),'[6]白单流水  导入新模板'!$K:$K,$C403)</f>
        <v>0</v>
      </c>
      <c r="Q403" s="48">
        <f>SUMIFS('[6]白单流水  导入新模板'!$S:$S,'[6]白单流水  导入新模板'!$C:$C,$A$2,'[6]白单流水  导入新模板'!$AF:$AF,$C$382,'[6]白单流水  导入新模板'!$AB:$AB,LEFT(LEFT(Q$3,4),4),'[6]白单流水  导入新模板'!$K:$K,$C403)</f>
        <v>0</v>
      </c>
      <c r="R403" s="48">
        <f>SUMIFS('[6]白单流水  导入新模板'!$S:$S,'[6]白单流水  导入新模板'!$C:$C,$A$2,'[6]白单流水  导入新模板'!$AF:$AF,$C$382,'[6]白单流水  导入新模板'!$AB:$AB,LEFT(LEFT(R$3,4),4),'[6]白单流水  导入新模板'!$K:$K,$C403)</f>
        <v>0</v>
      </c>
      <c r="S403" s="48">
        <f>SUMIFS('[6]白单流水  导入新模板'!$S:$S,'[6]白单流水  导入新模板'!$C:$C,$A$2,'[6]白单流水  导入新模板'!$AF:$AF,$C$382,'[6]白单流水  导入新模板'!$AB:$AB,LEFT(LEFT(S$3,4),4),'[6]白单流水  导入新模板'!$K:$K,$C403)</f>
        <v>0</v>
      </c>
      <c r="T403" s="48">
        <f>SUMIFS('[6]白单流水  导入新模板'!$S:$S,'[6]白单流水  导入新模板'!$C:$C,$A$2,'[6]白单流水  导入新模板'!$AF:$AF,$C$382,'[6]白单流水  导入新模板'!$AB:$AB,LEFT(LEFT(T$3,4),4),'[6]白单流水  导入新模板'!$K:$K,$C403)</f>
        <v>0</v>
      </c>
      <c r="U403" s="48">
        <f>SUMIFS('[6]白单流水  导入新模板'!$S:$S,'[6]白单流水  导入新模板'!$C:$C,$A$2,'[6]白单流水  导入新模板'!$AF:$AF,$C$382,'[6]白单流水  导入新模板'!$AB:$AB,LEFT(LEFT(U$3,4),4),'[6]白单流水  导入新模板'!$K:$K,$C403)</f>
        <v>0</v>
      </c>
      <c r="V403" s="48">
        <f>SUMIFS('[6]白单流水  导入新模板'!$S:$S,'[6]白单流水  导入新模板'!$C:$C,$A$2,'[6]白单流水  导入新模板'!$AF:$AF,$C$382,'[6]白单流水  导入新模板'!$AB:$AB,LEFT(LEFT(V$3,4),4),'[6]白单流水  导入新模板'!$K:$K,$C403)</f>
        <v>0</v>
      </c>
      <c r="W403" s="48">
        <f>SUMIFS('[6]白单流水  导入新模板'!$S:$S,'[6]白单流水  导入新模板'!$C:$C,$A$2,'[6]白单流水  导入新模板'!$AF:$AF,$C$382,'[6]白单流水  导入新模板'!$AB:$AB,LEFT(LEFT(W$3,4),4),'[6]白单流水  导入新模板'!$K:$K,$C403)</f>
        <v>0</v>
      </c>
      <c r="X403" s="48">
        <f>SUMIFS('[6]白单流水  导入新模板'!$S:$S,'[6]白单流水  导入新模板'!$C:$C,$A$2,'[6]白单流水  导入新模板'!$AF:$AF,$C$382,'[6]白单流水  导入新模板'!$AB:$AB,LEFT(LEFT(X$3,4),4),'[6]白单流水  导入新模板'!$K:$K,$C403)</f>
        <v>0</v>
      </c>
      <c r="Y403" s="48">
        <f>SUMIFS('[6]白单流水  导入新模板'!$S:$S,'[6]白单流水  导入新模板'!$C:$C,$A$2,'[6]白单流水  导入新模板'!$AF:$AF,$C$382,'[6]白单流水  导入新模板'!$AB:$AB,LEFT(LEFT(Y$3,4),4),'[6]白单流水  导入新模板'!$K:$K,$C403)</f>
        <v>0</v>
      </c>
      <c r="Z403" s="48">
        <f>SUMIFS('[6]白单流水  导入新模板'!$S:$S,'[6]白单流水  导入新模板'!$C:$C,$A$2,'[6]白单流水  导入新模板'!$AF:$AF,$C$382,'[6]白单流水  导入新模板'!$AB:$AB,LEFT(LEFT(Z$3,4),4),'[6]白单流水  导入新模板'!$K:$K,$C403)</f>
        <v>0</v>
      </c>
      <c r="AA403" s="48">
        <f>SUMIFS('[6]白单流水  导入新模板'!$S:$S,'[6]白单流水  导入新模板'!$C:$C,$A$2,'[6]白单流水  导入新模板'!$AF:$AF,$C$382,'[6]白单流水  导入新模板'!$AB:$AB,LEFT(LEFT(AA$3,4),4),'[6]白单流水  导入新模板'!$K:$K,$C403)</f>
        <v>0</v>
      </c>
      <c r="AB403" s="48">
        <f>SUMIFS('[6]白单流水  导入新模板'!$S:$S,'[6]白单流水  导入新模板'!$C:$C,$A$2,'[6]白单流水  导入新模板'!$AF:$AF,$C$382,'[6]白单流水  导入新模板'!$AB:$AB,LEFT(LEFT(AB$3,4),4),'[6]白单流水  导入新模板'!$K:$K,$C403)</f>
        <v>0</v>
      </c>
      <c r="AC403" s="48">
        <f>SUMIFS('[6]白单流水  导入新模板'!$S:$S,'[6]白单流水  导入新模板'!$C:$C,$A$2,'[6]白单流水  导入新模板'!$AF:$AF,$C$382,'[6]白单流水  导入新模板'!$AB:$AB,LEFT(LEFT(AC$3,4),4),'[6]白单流水  导入新模板'!$K:$K,$C403)</f>
        <v>0</v>
      </c>
      <c r="AD403" s="74"/>
      <c r="AE403" s="53">
        <f>SUM(AH403:AS403)</f>
        <v>0</v>
      </c>
      <c r="AF403" s="54"/>
      <c r="AG403" s="55">
        <f>AD403-AE403-AF403</f>
        <v>0</v>
      </c>
      <c r="AH403" s="48">
        <f>SUMIFS('[6]白单流水  导入新模板'!$S:$S,'[6]白单流水  导入新模板'!$C:$C,$A$2,'[6]白单流水  导入新模板'!$AF:$AF,$C$382,'[6]白单流水  导入新模板'!$AA:$AA,AH$3,'[6]白单流水  导入新模板'!$K:$K,$C403)</f>
        <v>0</v>
      </c>
      <c r="AI403" s="48">
        <f>SUMIFS('[6]白单流水  导入新模板'!$S:$S,'[6]白单流水  导入新模板'!$C:$C,$A$2,'[6]白单流水  导入新模板'!$AF:$AF,$C$382,'[6]白单流水  导入新模板'!$AA:$AA,AI$3,'[6]白单流水  导入新模板'!$K:$K,$C403)</f>
        <v>0</v>
      </c>
      <c r="AJ403" s="48">
        <f>SUMIFS('[6]白单流水  导入新模板'!$S:$S,'[6]白单流水  导入新模板'!$C:$C,$A$2,'[6]白单流水  导入新模板'!$AF:$AF,$C$382,'[6]白单流水  导入新模板'!$AA:$AA,AJ$3,'[6]白单流水  导入新模板'!$K:$K,$C403)</f>
        <v>0</v>
      </c>
      <c r="AK403" s="48">
        <f>SUMIFS('[6]白单流水  导入新模板'!$S:$S,'[6]白单流水  导入新模板'!$C:$C,$A$2,'[6]白单流水  导入新模板'!$AF:$AF,$C$382,'[6]白单流水  导入新模板'!$AA:$AA,AK$3,'[6]白单流水  导入新模板'!$K:$K,$C403)</f>
        <v>0</v>
      </c>
      <c r="AL403" s="48">
        <f>SUMIFS('[6]白单流水  导入新模板'!$S:$S,'[6]白单流水  导入新模板'!$C:$C,$A$2,'[6]白单流水  导入新模板'!$AF:$AF,$C$382,'[6]白单流水  导入新模板'!$AA:$AA,AL$3,'[6]白单流水  导入新模板'!$K:$K,$C403)</f>
        <v>0</v>
      </c>
      <c r="AM403" s="48">
        <f>SUMIFS('[6]白单流水  导入新模板'!$S:$S,'[6]白单流水  导入新模板'!$C:$C,$A$2,'[6]白单流水  导入新模板'!$AF:$AF,$C$382,'[6]白单流水  导入新模板'!$AA:$AA,AM$3,'[6]白单流水  导入新模板'!$K:$K,$C403)</f>
        <v>0</v>
      </c>
      <c r="AN403" s="48">
        <f>SUMIFS('[6]白单流水  导入新模板'!$S:$S,'[6]白单流水  导入新模板'!$C:$C,$A$2,'[6]白单流水  导入新模板'!$AF:$AF,$C$382,'[6]白单流水  导入新模板'!$AA:$AA,AN$3,'[6]白单流水  导入新模板'!$K:$K,$C403)</f>
        <v>0</v>
      </c>
      <c r="AO403" s="48">
        <f>SUMIFS('[6]白单流水  导入新模板'!$S:$S,'[6]白单流水  导入新模板'!$C:$C,$A$2,'[6]白单流水  导入新模板'!$AF:$AF,$C$382,'[6]白单流水  导入新模板'!$AA:$AA,AO$3,'[6]白单流水  导入新模板'!$K:$K,$C403)</f>
        <v>0</v>
      </c>
      <c r="AP403" s="48">
        <f>SUMIFS('[6]白单流水  导入新模板'!$S:$S,'[6]白单流水  导入新模板'!$C:$C,$A$2,'[6]白单流水  导入新模板'!$AF:$AF,$C$382,'[6]白单流水  导入新模板'!$AA:$AA,AP$3,'[6]白单流水  导入新模板'!$K:$K,$C403)</f>
        <v>0</v>
      </c>
      <c r="AQ403" s="48">
        <f>SUMIFS('[6]白单流水  导入新模板'!$S:$S,'[6]白单流水  导入新模板'!$C:$C,$A$2,'[6]白单流水  导入新模板'!$AF:$AF,$C$382,'[6]白单流水  导入新模板'!$AA:$AA,AQ$3,'[6]白单流水  导入新模板'!$K:$K,$C403)</f>
        <v>0</v>
      </c>
      <c r="AR403" s="48">
        <f>SUMIFS('[6]白单流水  导入新模板'!$S:$S,'[6]白单流水  导入新模板'!$C:$C,$A$2,'[6]白单流水  导入新模板'!$AF:$AF,$C$382,'[6]白单流水  导入新模板'!$AA:$AA,AR$3,'[6]白单流水  导入新模板'!$K:$K,$C403)</f>
        <v>0</v>
      </c>
      <c r="AS403" s="48">
        <f>SUMIFS('[6]白单流水  导入新模板'!$S:$S,'[6]白单流水  导入新模板'!$C:$C,$A$2,'[6]白单流水  导入新模板'!$AF:$AF,$C$382,'[6]白单流水  导入新模板'!$AA:$AA,AS$3,'[6]白单流水  导入新模板'!$K:$K,$C403)</f>
        <v>0</v>
      </c>
      <c r="AT403" s="69"/>
    </row>
    <row r="404" ht="15.6" spans="1:47">
      <c r="A404" s="70"/>
      <c r="B404" s="62"/>
      <c r="C404" s="65" t="s">
        <v>78</v>
      </c>
      <c r="D404" s="52"/>
      <c r="E404" s="52"/>
      <c r="F404" s="59"/>
      <c r="G404" s="60"/>
      <c r="H404" s="60"/>
      <c r="I404" s="60"/>
      <c r="J404" s="60"/>
      <c r="K404" s="52"/>
      <c r="L404" s="48">
        <f>SUMIFS('[6]白单流水  导入新模板'!$S:$S,'[6]白单流水  导入新模板'!$C:$C,$A$2,'[6]白单流水  导入新模板'!$AF:$AF,$C$382,'[6]白单流水  导入新模板'!$AB:$AB,LEFT(LEFT(L$3,4),4),'[6]白单流水  导入新模板'!$K:$K,$C404)</f>
        <v>0</v>
      </c>
      <c r="M404" s="48">
        <f>SUMIFS('[6]白单流水  导入新模板'!$S:$S,'[6]白单流水  导入新模板'!$C:$C,$A$2,'[6]白单流水  导入新模板'!$AF:$AF,$C$382,'[6]白单流水  导入新模板'!$AB:$AB,LEFT(LEFT(M$3,4),4),'[6]白单流水  导入新模板'!$K:$K,$C404)</f>
        <v>0</v>
      </c>
      <c r="N404" s="48">
        <f>SUMIFS('[6]白单流水  导入新模板'!$S:$S,'[6]白单流水  导入新模板'!$C:$C,$A$2,'[6]白单流水  导入新模板'!$AF:$AF,$C$382,'[6]白单流水  导入新模板'!$AB:$AB,LEFT(LEFT(N$3,4),4),'[6]白单流水  导入新模板'!$K:$K,$C404)</f>
        <v>0</v>
      </c>
      <c r="O404" s="48">
        <f>SUMIFS('[6]白单流水  导入新模板'!$S:$S,'[6]白单流水  导入新模板'!$C:$C,$A$2,'[6]白单流水  导入新模板'!$AF:$AF,$C$382,'[6]白单流水  导入新模板'!$AB:$AB,LEFT(LEFT(O$3,4),4),'[6]白单流水  导入新模板'!$K:$K,$C404)</f>
        <v>0</v>
      </c>
      <c r="P404" s="48">
        <f>SUMIFS('[6]白单流水  导入新模板'!$S:$S,'[6]白单流水  导入新模板'!$C:$C,$A$2,'[6]白单流水  导入新模板'!$AF:$AF,$C$382,'[6]白单流水  导入新模板'!$AB:$AB,LEFT(LEFT(P$3,4),4),'[6]白单流水  导入新模板'!$K:$K,$C404)</f>
        <v>0</v>
      </c>
      <c r="Q404" s="48">
        <f>SUMIFS('[6]白单流水  导入新模板'!$S:$S,'[6]白单流水  导入新模板'!$C:$C,$A$2,'[6]白单流水  导入新模板'!$AF:$AF,$C$382,'[6]白单流水  导入新模板'!$AB:$AB,LEFT(LEFT(Q$3,4),4),'[6]白单流水  导入新模板'!$K:$K,$C404)</f>
        <v>0</v>
      </c>
      <c r="R404" s="48">
        <f>SUMIFS('[6]白单流水  导入新模板'!$S:$S,'[6]白单流水  导入新模板'!$C:$C,$A$2,'[6]白单流水  导入新模板'!$AF:$AF,$C$382,'[6]白单流水  导入新模板'!$AB:$AB,LEFT(LEFT(R$3,4),4),'[6]白单流水  导入新模板'!$K:$K,$C404)</f>
        <v>0</v>
      </c>
      <c r="S404" s="48">
        <f>SUMIFS('[6]白单流水  导入新模板'!$S:$S,'[6]白单流水  导入新模板'!$C:$C,$A$2,'[6]白单流水  导入新模板'!$AF:$AF,$C$382,'[6]白单流水  导入新模板'!$AB:$AB,LEFT(LEFT(S$3,4),4),'[6]白单流水  导入新模板'!$K:$K,$C404)</f>
        <v>0</v>
      </c>
      <c r="T404" s="48">
        <f>SUMIFS('[6]白单流水  导入新模板'!$S:$S,'[6]白单流水  导入新模板'!$C:$C,$A$2,'[6]白单流水  导入新模板'!$AF:$AF,$C$382,'[6]白单流水  导入新模板'!$AB:$AB,LEFT(LEFT(T$3,4),4),'[6]白单流水  导入新模板'!$K:$K,$C404)</f>
        <v>0</v>
      </c>
      <c r="U404" s="48">
        <f>SUMIFS('[6]白单流水  导入新模板'!$S:$S,'[6]白单流水  导入新模板'!$C:$C,$A$2,'[6]白单流水  导入新模板'!$AF:$AF,$C$382,'[6]白单流水  导入新模板'!$AB:$AB,LEFT(LEFT(U$3,4),4),'[6]白单流水  导入新模板'!$K:$K,$C404)</f>
        <v>0</v>
      </c>
      <c r="V404" s="48">
        <f>SUMIFS('[6]白单流水  导入新模板'!$S:$S,'[6]白单流水  导入新模板'!$C:$C,$A$2,'[6]白单流水  导入新模板'!$AF:$AF,$C$382,'[6]白单流水  导入新模板'!$AB:$AB,LEFT(LEFT(V$3,4),4),'[6]白单流水  导入新模板'!$K:$K,$C404)</f>
        <v>0</v>
      </c>
      <c r="W404" s="48">
        <f>SUMIFS('[6]白单流水  导入新模板'!$S:$S,'[6]白单流水  导入新模板'!$C:$C,$A$2,'[6]白单流水  导入新模板'!$AF:$AF,$C$382,'[6]白单流水  导入新模板'!$AB:$AB,LEFT(LEFT(W$3,4),4),'[6]白单流水  导入新模板'!$K:$K,$C404)</f>
        <v>0</v>
      </c>
      <c r="X404" s="48">
        <f>SUMIFS('[6]白单流水  导入新模板'!$S:$S,'[6]白单流水  导入新模板'!$C:$C,$A$2,'[6]白单流水  导入新模板'!$AF:$AF,$C$382,'[6]白单流水  导入新模板'!$AB:$AB,LEFT(LEFT(X$3,4),4),'[6]白单流水  导入新模板'!$K:$K,$C404)</f>
        <v>0</v>
      </c>
      <c r="Y404" s="48">
        <f>SUMIFS('[6]白单流水  导入新模板'!$S:$S,'[6]白单流水  导入新模板'!$C:$C,$A$2,'[6]白单流水  导入新模板'!$AF:$AF,$C$382,'[6]白单流水  导入新模板'!$AB:$AB,LEFT(LEFT(Y$3,4),4),'[6]白单流水  导入新模板'!$K:$K,$C404)</f>
        <v>0</v>
      </c>
      <c r="Z404" s="48">
        <f>SUMIFS('[6]白单流水  导入新模板'!$S:$S,'[6]白单流水  导入新模板'!$C:$C,$A$2,'[6]白单流水  导入新模板'!$AF:$AF,$C$382,'[6]白单流水  导入新模板'!$AB:$AB,LEFT(LEFT(Z$3,4),4),'[6]白单流水  导入新模板'!$K:$K,$C404)</f>
        <v>0</v>
      </c>
      <c r="AA404" s="48">
        <f>SUMIFS('[6]白单流水  导入新模板'!$S:$S,'[6]白单流水  导入新模板'!$C:$C,$A$2,'[6]白单流水  导入新模板'!$AF:$AF,$C$382,'[6]白单流水  导入新模板'!$AB:$AB,LEFT(LEFT(AA$3,4),4),'[6]白单流水  导入新模板'!$K:$K,$C404)</f>
        <v>0</v>
      </c>
      <c r="AB404" s="48">
        <f>SUMIFS('[6]白单流水  导入新模板'!$S:$S,'[6]白单流水  导入新模板'!$C:$C,$A$2,'[6]白单流水  导入新模板'!$AF:$AF,$C$382,'[6]白单流水  导入新模板'!$AB:$AB,LEFT(LEFT(AB$3,4),4),'[6]白单流水  导入新模板'!$K:$K,$C404)</f>
        <v>0</v>
      </c>
      <c r="AC404" s="48">
        <f>SUMIFS('[6]白单流水  导入新模板'!$S:$S,'[6]白单流水  导入新模板'!$C:$C,$A$2,'[6]白单流水  导入新模板'!$AF:$AF,$C$382,'[6]白单流水  导入新模板'!$AB:$AB,LEFT(LEFT(AC$3,4),4),'[6]白单流水  导入新模板'!$K:$K,$C404)</f>
        <v>0</v>
      </c>
      <c r="AD404" s="52"/>
      <c r="AE404" s="53">
        <f>SUM(AH404:AS404)</f>
        <v>0</v>
      </c>
      <c r="AF404" s="54"/>
      <c r="AG404" s="55">
        <f>AD404-AE404-AF404</f>
        <v>0</v>
      </c>
      <c r="AH404" s="48">
        <f>SUMIFS('[6]白单流水  导入新模板'!$S:$S,'[6]白单流水  导入新模板'!$C:$C,$A$2,'[6]白单流水  导入新模板'!$AF:$AF,$C$382,'[6]白单流水  导入新模板'!$AA:$AA,AH$3,'[6]白单流水  导入新模板'!$K:$K,$C404)</f>
        <v>0</v>
      </c>
      <c r="AI404" s="48">
        <f>SUMIFS('[6]白单流水  导入新模板'!$S:$S,'[6]白单流水  导入新模板'!$C:$C,$A$2,'[6]白单流水  导入新模板'!$AF:$AF,$C$382,'[6]白单流水  导入新模板'!$AA:$AA,AI$3,'[6]白单流水  导入新模板'!$K:$K,$C404)</f>
        <v>0</v>
      </c>
      <c r="AJ404" s="48">
        <f>SUMIFS('[6]白单流水  导入新模板'!$S:$S,'[6]白单流水  导入新模板'!$C:$C,$A$2,'[6]白单流水  导入新模板'!$AF:$AF,$C$382,'[6]白单流水  导入新模板'!$AA:$AA,AJ$3,'[6]白单流水  导入新模板'!$K:$K,$C404)</f>
        <v>0</v>
      </c>
      <c r="AK404" s="48">
        <f>SUMIFS('[6]白单流水  导入新模板'!$S:$S,'[6]白单流水  导入新模板'!$C:$C,$A$2,'[6]白单流水  导入新模板'!$AF:$AF,$C$382,'[6]白单流水  导入新模板'!$AA:$AA,AK$3,'[6]白单流水  导入新模板'!$K:$K,$C404)</f>
        <v>0</v>
      </c>
      <c r="AL404" s="48">
        <f>SUMIFS('[6]白单流水  导入新模板'!$S:$S,'[6]白单流水  导入新模板'!$C:$C,$A$2,'[6]白单流水  导入新模板'!$AF:$AF,$C$382,'[6]白单流水  导入新模板'!$AA:$AA,AL$3,'[6]白单流水  导入新模板'!$K:$K,$C404)</f>
        <v>0</v>
      </c>
      <c r="AM404" s="48">
        <f>SUMIFS('[6]白单流水  导入新模板'!$S:$S,'[6]白单流水  导入新模板'!$C:$C,$A$2,'[6]白单流水  导入新模板'!$AF:$AF,$C$382,'[6]白单流水  导入新模板'!$AA:$AA,AM$3,'[6]白单流水  导入新模板'!$K:$K,$C404)</f>
        <v>0</v>
      </c>
      <c r="AN404" s="48">
        <f>SUMIFS('[6]白单流水  导入新模板'!$S:$S,'[6]白单流水  导入新模板'!$C:$C,$A$2,'[6]白单流水  导入新模板'!$AF:$AF,$C$382,'[6]白单流水  导入新模板'!$AA:$AA,AN$3,'[6]白单流水  导入新模板'!$K:$K,$C404)</f>
        <v>0</v>
      </c>
      <c r="AO404" s="48">
        <f>SUMIFS('[6]白单流水  导入新模板'!$S:$S,'[6]白单流水  导入新模板'!$C:$C,$A$2,'[6]白单流水  导入新模板'!$AF:$AF,$C$382,'[6]白单流水  导入新模板'!$AA:$AA,AO$3,'[6]白单流水  导入新模板'!$K:$K,$C404)</f>
        <v>0</v>
      </c>
      <c r="AP404" s="48">
        <f>SUMIFS('[6]白单流水  导入新模板'!$S:$S,'[6]白单流水  导入新模板'!$C:$C,$A$2,'[6]白单流水  导入新模板'!$AF:$AF,$C$382,'[6]白单流水  导入新模板'!$AA:$AA,AP$3,'[6]白单流水  导入新模板'!$K:$K,$C404)</f>
        <v>0</v>
      </c>
      <c r="AQ404" s="48">
        <f>SUMIFS('[6]白单流水  导入新模板'!$S:$S,'[6]白单流水  导入新模板'!$C:$C,$A$2,'[6]白单流水  导入新模板'!$AF:$AF,$C$382,'[6]白单流水  导入新模板'!$AA:$AA,AQ$3,'[6]白单流水  导入新模板'!$K:$K,$C404)</f>
        <v>0</v>
      </c>
      <c r="AR404" s="48">
        <f>SUMIFS('[6]白单流水  导入新模板'!$S:$S,'[6]白单流水  导入新模板'!$C:$C,$A$2,'[6]白单流水  导入新模板'!$AF:$AF,$C$382,'[6]白单流水  导入新模板'!$AA:$AA,AR$3,'[6]白单流水  导入新模板'!$K:$K,$C404)</f>
        <v>0</v>
      </c>
      <c r="AS404" s="48">
        <f>SUMIFS('[6]白单流水  导入新模板'!$S:$S,'[6]白单流水  导入新模板'!$C:$C,$A$2,'[6]白单流水  导入新模板'!$AF:$AF,$C$382,'[6]白单流水  导入新模板'!$AA:$AA,AS$3,'[6]白单流水  导入新模板'!$K:$K,$C404)</f>
        <v>0</v>
      </c>
      <c r="AT404" s="56"/>
    </row>
    <row r="405" ht="31.2" spans="1:47">
      <c r="A405" s="70"/>
      <c r="B405" s="62">
        <v>18</v>
      </c>
      <c r="C405" s="42" t="s">
        <v>106</v>
      </c>
      <c r="D405" s="43"/>
      <c r="E405" s="43"/>
      <c r="F405" s="63"/>
      <c r="G405" s="44"/>
      <c r="H405" s="44"/>
      <c r="I405" s="44"/>
      <c r="J405" s="44"/>
      <c r="K405" s="43"/>
      <c r="L405" s="43">
        <f>SUM(L406:L427)</f>
        <v>0</v>
      </c>
      <c r="M405" s="43">
        <f>SUM(M406:M427)</f>
        <v>0</v>
      </c>
      <c r="N405" s="43">
        <f>SUM(N406:N427)</f>
        <v>0</v>
      </c>
      <c r="O405" s="43">
        <f>SUM(O406:O427)</f>
        <v>0</v>
      </c>
      <c r="P405" s="43">
        <f>SUM(P406:P427)</f>
        <v>0</v>
      </c>
      <c r="Q405" s="43">
        <f>SUM(Q406:Q427)</f>
        <v>0</v>
      </c>
      <c r="R405" s="43">
        <f>SUM(R406:R427)</f>
        <v>0</v>
      </c>
      <c r="S405" s="43">
        <f>SUM(S406:S427)</f>
        <v>0</v>
      </c>
      <c r="T405" s="43">
        <f>SUM(T406:T427)</f>
        <v>0</v>
      </c>
      <c r="U405" s="43">
        <f>SUM(U406:U427)</f>
        <v>0</v>
      </c>
      <c r="V405" s="43">
        <f>SUM(V406:V427)</f>
        <v>0</v>
      </c>
      <c r="W405" s="43">
        <f>SUM(W406:W427)</f>
        <v>0</v>
      </c>
      <c r="X405" s="43">
        <f>SUM(X406:X427)</f>
        <v>0</v>
      </c>
      <c r="Y405" s="43">
        <f>SUM(Y406:Y427)</f>
        <v>0</v>
      </c>
      <c r="Z405" s="43">
        <f>SUM(Z406:Z427)</f>
        <v>0</v>
      </c>
      <c r="AA405" s="43">
        <f>SUM(AA406:AA427)</f>
        <v>0</v>
      </c>
      <c r="AB405" s="43">
        <f>SUM(AB406:AB427)</f>
        <v>0</v>
      </c>
      <c r="AC405" s="43">
        <f>SUM(AC406:AC427)</f>
        <v>0</v>
      </c>
      <c r="AD405" s="72"/>
      <c r="AE405" s="43">
        <f>SUM(AE406:AE427)</f>
        <v>0</v>
      </c>
      <c r="AF405" s="43">
        <f>SUM(AF406:AF427)</f>
        <v>0</v>
      </c>
      <c r="AG405" s="43">
        <f>SUM(AG406:AG427)</f>
        <v>0</v>
      </c>
      <c r="AH405" s="43">
        <f>SUM(AH406:AH427)</f>
        <v>0</v>
      </c>
      <c r="AI405" s="43">
        <f>SUM(AI406:AI427)</f>
        <v>0</v>
      </c>
      <c r="AJ405" s="43">
        <f>SUM(AJ406:AJ427)</f>
        <v>0</v>
      </c>
      <c r="AK405" s="43">
        <f>SUM(AK406:AK427)</f>
        <v>0</v>
      </c>
      <c r="AL405" s="43">
        <f>SUM(AL406:AL427)</f>
        <v>0</v>
      </c>
      <c r="AM405" s="43">
        <f>SUM(AM406:AM427)</f>
        <v>0</v>
      </c>
      <c r="AN405" s="43">
        <f>SUM(AN406:AN427)</f>
        <v>0</v>
      </c>
      <c r="AO405" s="43">
        <f>SUM(AO406:AO427)</f>
        <v>0</v>
      </c>
      <c r="AP405" s="43">
        <f>SUM(AP406:AP427)</f>
        <v>0</v>
      </c>
      <c r="AQ405" s="43">
        <f>SUM(AQ406:AQ427)</f>
        <v>0</v>
      </c>
      <c r="AR405" s="43">
        <f>SUM(AR406:AR427)</f>
        <v>0</v>
      </c>
      <c r="AS405" s="43">
        <f>SUM(AS406:AS427)</f>
        <v>0</v>
      </c>
      <c r="AT405" s="64"/>
      <c r="AU405" s="1">
        <f>X405+Y405+Z405+AA405+AB405+AC405+AE405</f>
        <v>0</v>
      </c>
    </row>
    <row r="406" ht="15.6" spans="1:47">
      <c r="A406" s="41"/>
      <c r="B406" s="62"/>
      <c r="C406" s="65" t="s">
        <v>58</v>
      </c>
      <c r="D406" s="43"/>
      <c r="E406" s="43"/>
      <c r="F406" s="63"/>
      <c r="G406" s="44"/>
      <c r="H406" s="44"/>
      <c r="I406" s="44"/>
      <c r="J406" s="44"/>
      <c r="K406" s="43"/>
      <c r="L406" s="48">
        <f>SUMIFS('[6]白单流水  导入新模板'!$S:$S,'[6]白单流水  导入新模板'!$C:$C,$A$2,'[6]白单流水  导入新模板'!$AF:$AF,$C$405,'[6]白单流水  导入新模板'!$AB:$AB,LEFT(LEFT(L$3,4),4),'[6]白单流水  导入新模板'!$K:$K,$C406)</f>
        <v>0</v>
      </c>
      <c r="M406" s="48">
        <f>SUMIFS('[6]白单流水  导入新模板'!$S:$S,'[6]白单流水  导入新模板'!$C:$C,$A$2,'[6]白单流水  导入新模板'!$AF:$AF,$C$405,'[6]白单流水  导入新模板'!$AB:$AB,LEFT(LEFT(M$3,4),4),'[6]白单流水  导入新模板'!$K:$K,$C406)</f>
        <v>0</v>
      </c>
      <c r="N406" s="48">
        <f>SUMIFS('[6]白单流水  导入新模板'!$S:$S,'[6]白单流水  导入新模板'!$C:$C,$A$2,'[6]白单流水  导入新模板'!$AF:$AF,$C$405,'[6]白单流水  导入新模板'!$AB:$AB,LEFT(LEFT(N$3,4),4),'[6]白单流水  导入新模板'!$K:$K,$C406)</f>
        <v>0</v>
      </c>
      <c r="O406" s="48">
        <f>SUMIFS('[6]白单流水  导入新模板'!$S:$S,'[6]白单流水  导入新模板'!$C:$C,$A$2,'[6]白单流水  导入新模板'!$AF:$AF,$C$405,'[6]白单流水  导入新模板'!$AB:$AB,LEFT(LEFT(O$3,4),4),'[6]白单流水  导入新模板'!$K:$K,$C406)</f>
        <v>0</v>
      </c>
      <c r="P406" s="48">
        <f>SUMIFS('[6]白单流水  导入新模板'!$S:$S,'[6]白单流水  导入新模板'!$C:$C,$A$2,'[6]白单流水  导入新模板'!$AF:$AF,$C$405,'[6]白单流水  导入新模板'!$AB:$AB,LEFT(LEFT(P$3,4),4),'[6]白单流水  导入新模板'!$K:$K,$C406)</f>
        <v>0</v>
      </c>
      <c r="Q406" s="48">
        <f>SUMIFS('[6]白单流水  导入新模板'!$S:$S,'[6]白单流水  导入新模板'!$C:$C,$A$2,'[6]白单流水  导入新模板'!$AF:$AF,$C$405,'[6]白单流水  导入新模板'!$AB:$AB,LEFT(LEFT(Q$3,4),4),'[6]白单流水  导入新模板'!$K:$K,$C406)</f>
        <v>0</v>
      </c>
      <c r="R406" s="48">
        <f>SUMIFS('[6]白单流水  导入新模板'!$S:$S,'[6]白单流水  导入新模板'!$C:$C,$A$2,'[6]白单流水  导入新模板'!$AF:$AF,$C$405,'[6]白单流水  导入新模板'!$AB:$AB,LEFT(LEFT(R$3,4),4),'[6]白单流水  导入新模板'!$K:$K,$C406)</f>
        <v>0</v>
      </c>
      <c r="S406" s="48">
        <f>SUMIFS('[6]白单流水  导入新模板'!$S:$S,'[6]白单流水  导入新模板'!$C:$C,$A$2,'[6]白单流水  导入新模板'!$AF:$AF,$C$405,'[6]白单流水  导入新模板'!$AB:$AB,LEFT(LEFT(S$3,4),4),'[6]白单流水  导入新模板'!$K:$K,$C406)</f>
        <v>0</v>
      </c>
      <c r="T406" s="48">
        <f>SUMIFS('[6]白单流水  导入新模板'!$S:$S,'[6]白单流水  导入新模板'!$C:$C,$A$2,'[6]白单流水  导入新模板'!$AF:$AF,$C$405,'[6]白单流水  导入新模板'!$AB:$AB,LEFT(LEFT(T$3,4),4),'[6]白单流水  导入新模板'!$K:$K,$C406)</f>
        <v>0</v>
      </c>
      <c r="U406" s="48">
        <f>SUMIFS('[6]白单流水  导入新模板'!$S:$S,'[6]白单流水  导入新模板'!$C:$C,$A$2,'[6]白单流水  导入新模板'!$AF:$AF,$C$405,'[6]白单流水  导入新模板'!$AB:$AB,LEFT(LEFT(U$3,4),4),'[6]白单流水  导入新模板'!$K:$K,$C406)</f>
        <v>0</v>
      </c>
      <c r="V406" s="48">
        <f>SUMIFS('[6]白单流水  导入新模板'!$S:$S,'[6]白单流水  导入新模板'!$C:$C,$A$2,'[6]白单流水  导入新模板'!$AF:$AF,$C$405,'[6]白单流水  导入新模板'!$AB:$AB,LEFT(LEFT(V$3,4),4),'[6]白单流水  导入新模板'!$K:$K,$C406)</f>
        <v>0</v>
      </c>
      <c r="W406" s="48">
        <f>SUMIFS('[6]白单流水  导入新模板'!$S:$S,'[6]白单流水  导入新模板'!$C:$C,$A$2,'[6]白单流水  导入新模板'!$AF:$AF,$C$405,'[6]白单流水  导入新模板'!$AB:$AB,LEFT(LEFT(W$3,4),4),'[6]白单流水  导入新模板'!$K:$K,$C406)</f>
        <v>0</v>
      </c>
      <c r="X406" s="48">
        <f>SUMIFS('[6]白单流水  导入新模板'!$S:$S,'[6]白单流水  导入新模板'!$C:$C,$A$2,'[6]白单流水  导入新模板'!$AF:$AF,$C$405,'[6]白单流水  导入新模板'!$AB:$AB,LEFT(LEFT(X$3,4),4),'[6]白单流水  导入新模板'!$K:$K,$C406)</f>
        <v>0</v>
      </c>
      <c r="Y406" s="48">
        <f>SUMIFS('[6]白单流水  导入新模板'!$S:$S,'[6]白单流水  导入新模板'!$C:$C,$A$2,'[6]白单流水  导入新模板'!$AF:$AF,$C$405,'[6]白单流水  导入新模板'!$AB:$AB,LEFT(LEFT(Y$3,4),4),'[6]白单流水  导入新模板'!$K:$K,$C406)</f>
        <v>0</v>
      </c>
      <c r="Z406" s="48">
        <f>SUMIFS('[6]白单流水  导入新模板'!$S:$S,'[6]白单流水  导入新模板'!$C:$C,$A$2,'[6]白单流水  导入新模板'!$AF:$AF,$C$405,'[6]白单流水  导入新模板'!$AB:$AB,LEFT(LEFT(Z$3,4),4),'[6]白单流水  导入新模板'!$K:$K,$C406)</f>
        <v>0</v>
      </c>
      <c r="AA406" s="48">
        <f>SUMIFS('[6]白单流水  导入新模板'!$S:$S,'[6]白单流水  导入新模板'!$C:$C,$A$2,'[6]白单流水  导入新模板'!$AF:$AF,$C$405,'[6]白单流水  导入新模板'!$AB:$AB,LEFT(LEFT(AA$3,4),4),'[6]白单流水  导入新模板'!$K:$K,$C406)</f>
        <v>0</v>
      </c>
      <c r="AB406" s="48">
        <f>SUMIFS('[6]白单流水  导入新模板'!$S:$S,'[6]白单流水  导入新模板'!$C:$C,$A$2,'[6]白单流水  导入新模板'!$AF:$AF,$C$405,'[6]白单流水  导入新模板'!$AB:$AB,LEFT(LEFT(AB$3,4),4),'[6]白单流水  导入新模板'!$K:$K,$C406)</f>
        <v>0</v>
      </c>
      <c r="AC406" s="48">
        <f>SUMIFS('[6]白单流水  导入新模板'!$S:$S,'[6]白单流水  导入新模板'!$C:$C,$A$2,'[6]白单流水  导入新模板'!$AF:$AF,$C$405,'[6]白单流水  导入新模板'!$AB:$AB,LEFT(LEFT(AC$3,4),4),'[6]白单流水  导入新模板'!$K:$K,$C406)</f>
        <v>0</v>
      </c>
      <c r="AD406" s="72"/>
      <c r="AE406" s="53">
        <f>SUM(AH406:AS406)</f>
        <v>0</v>
      </c>
      <c r="AF406" s="54"/>
      <c r="AG406" s="55">
        <f>AD406-AE406-AF406</f>
        <v>0</v>
      </c>
      <c r="AH406" s="48">
        <f>SUMIFS('[6]白单流水  导入新模板'!$S:$S,'[6]白单流水  导入新模板'!$C:$C,$A$2,'[6]白单流水  导入新模板'!$AF:$AF,$C$405,'[6]白单流水  导入新模板'!$AA:$AA,AH$3,'[6]白单流水  导入新模板'!$K:$K,$C406)</f>
        <v>0</v>
      </c>
      <c r="AI406" s="48">
        <f>SUMIFS('[6]白单流水  导入新模板'!$S:$S,'[6]白单流水  导入新模板'!$C:$C,$A$2,'[6]白单流水  导入新模板'!$AF:$AF,$C$405,'[6]白单流水  导入新模板'!$AA:$AA,AI$3,'[6]白单流水  导入新模板'!$K:$K,$C406)</f>
        <v>0</v>
      </c>
      <c r="AJ406" s="48">
        <f>SUMIFS('[6]白单流水  导入新模板'!$S:$S,'[6]白单流水  导入新模板'!$C:$C,$A$2,'[6]白单流水  导入新模板'!$AF:$AF,$C$405,'[6]白单流水  导入新模板'!$AA:$AA,AJ$3,'[6]白单流水  导入新模板'!$K:$K,$C406)</f>
        <v>0</v>
      </c>
      <c r="AK406" s="48">
        <f>SUMIFS('[6]白单流水  导入新模板'!$S:$S,'[6]白单流水  导入新模板'!$C:$C,$A$2,'[6]白单流水  导入新模板'!$AF:$AF,$C$405,'[6]白单流水  导入新模板'!$AA:$AA,AK$3,'[6]白单流水  导入新模板'!$K:$K,$C406)</f>
        <v>0</v>
      </c>
      <c r="AL406" s="48">
        <f>SUMIFS('[6]白单流水  导入新模板'!$S:$S,'[6]白单流水  导入新模板'!$C:$C,$A$2,'[6]白单流水  导入新模板'!$AF:$AF,$C$405,'[6]白单流水  导入新模板'!$AA:$AA,AL$3,'[6]白单流水  导入新模板'!$K:$K,$C406)</f>
        <v>0</v>
      </c>
      <c r="AM406" s="48">
        <f>SUMIFS('[6]白单流水  导入新模板'!$S:$S,'[6]白单流水  导入新模板'!$C:$C,$A$2,'[6]白单流水  导入新模板'!$AF:$AF,$C$405,'[6]白单流水  导入新模板'!$AA:$AA,AM$3,'[6]白单流水  导入新模板'!$K:$K,$C406)</f>
        <v>0</v>
      </c>
      <c r="AN406" s="48">
        <f>SUMIFS('[6]白单流水  导入新模板'!$S:$S,'[6]白单流水  导入新模板'!$C:$C,$A$2,'[6]白单流水  导入新模板'!$AF:$AF,$C$405,'[6]白单流水  导入新模板'!$AA:$AA,AN$3,'[6]白单流水  导入新模板'!$K:$K,$C406)</f>
        <v>0</v>
      </c>
      <c r="AO406" s="48">
        <f>SUMIFS('[6]白单流水  导入新模板'!$S:$S,'[6]白单流水  导入新模板'!$C:$C,$A$2,'[6]白单流水  导入新模板'!$AF:$AF,$C$405,'[6]白单流水  导入新模板'!$AA:$AA,AO$3,'[6]白单流水  导入新模板'!$K:$K,$C406)</f>
        <v>0</v>
      </c>
      <c r="AP406" s="48">
        <f>SUMIFS('[6]白单流水  导入新模板'!$S:$S,'[6]白单流水  导入新模板'!$C:$C,$A$2,'[6]白单流水  导入新模板'!$AF:$AF,$C$405,'[6]白单流水  导入新模板'!$AA:$AA,AP$3,'[6]白单流水  导入新模板'!$K:$K,$C406)</f>
        <v>0</v>
      </c>
      <c r="AQ406" s="48">
        <f>SUMIFS('[6]白单流水  导入新模板'!$S:$S,'[6]白单流水  导入新模板'!$C:$C,$A$2,'[6]白单流水  导入新模板'!$AF:$AF,$C$405,'[6]白单流水  导入新模板'!$AA:$AA,AQ$3,'[6]白单流水  导入新模板'!$K:$K,$C406)</f>
        <v>0</v>
      </c>
      <c r="AR406" s="48">
        <f>SUMIFS('[6]白单流水  导入新模板'!$S:$S,'[6]白单流水  导入新模板'!$C:$C,$A$2,'[6]白单流水  导入新模板'!$AF:$AF,$C$405,'[6]白单流水  导入新模板'!$AA:$AA,AR$3,'[6]白单流水  导入新模板'!$K:$K,$C406)</f>
        <v>0</v>
      </c>
      <c r="AS406" s="48">
        <f>SUMIFS('[6]白单流水  导入新模板'!$S:$S,'[6]白单流水  导入新模板'!$C:$C,$A$2,'[6]白单流水  导入新模板'!$AF:$AF,$C$405,'[6]白单流水  导入新模板'!$AA:$AA,AS$3,'[6]白单流水  导入新模板'!$K:$K,$C406)</f>
        <v>0</v>
      </c>
      <c r="AT406" s="64"/>
    </row>
    <row r="407" ht="15.6" spans="1:47">
      <c r="A407" s="41"/>
      <c r="B407" s="62"/>
      <c r="C407" s="65" t="s">
        <v>59</v>
      </c>
      <c r="D407" s="43"/>
      <c r="E407" s="43"/>
      <c r="F407" s="63"/>
      <c r="G407" s="44"/>
      <c r="H407" s="44"/>
      <c r="I407" s="44"/>
      <c r="J407" s="44"/>
      <c r="K407" s="43"/>
      <c r="L407" s="48">
        <f>SUMIFS('[6]白单流水  导入新模板'!$S:$S,'[6]白单流水  导入新模板'!$C:$C,$A$2,'[6]白单流水  导入新模板'!$AF:$AF,$C$405,'[6]白单流水  导入新模板'!$AB:$AB,LEFT(LEFT(L$3,4),4),'[6]白单流水  导入新模板'!$K:$K,$C407)</f>
        <v>0</v>
      </c>
      <c r="M407" s="48">
        <f>SUMIFS('[6]白单流水  导入新模板'!$S:$S,'[6]白单流水  导入新模板'!$C:$C,$A$2,'[6]白单流水  导入新模板'!$AF:$AF,$C$405,'[6]白单流水  导入新模板'!$AB:$AB,LEFT(LEFT(M$3,4),4),'[6]白单流水  导入新模板'!$K:$K,$C407)</f>
        <v>0</v>
      </c>
      <c r="N407" s="48">
        <f>SUMIFS('[6]白单流水  导入新模板'!$S:$S,'[6]白单流水  导入新模板'!$C:$C,$A$2,'[6]白单流水  导入新模板'!$AF:$AF,$C$405,'[6]白单流水  导入新模板'!$AB:$AB,LEFT(LEFT(N$3,4),4),'[6]白单流水  导入新模板'!$K:$K,$C407)</f>
        <v>0</v>
      </c>
      <c r="O407" s="48">
        <f>SUMIFS('[6]白单流水  导入新模板'!$S:$S,'[6]白单流水  导入新模板'!$C:$C,$A$2,'[6]白单流水  导入新模板'!$AF:$AF,$C$405,'[6]白单流水  导入新模板'!$AB:$AB,LEFT(LEFT(O$3,4),4),'[6]白单流水  导入新模板'!$K:$K,$C407)</f>
        <v>0</v>
      </c>
      <c r="P407" s="48">
        <f>SUMIFS('[6]白单流水  导入新模板'!$S:$S,'[6]白单流水  导入新模板'!$C:$C,$A$2,'[6]白单流水  导入新模板'!$AF:$AF,$C$405,'[6]白单流水  导入新模板'!$AB:$AB,LEFT(LEFT(P$3,4),4),'[6]白单流水  导入新模板'!$K:$K,$C407)</f>
        <v>0</v>
      </c>
      <c r="Q407" s="48">
        <f>SUMIFS('[6]白单流水  导入新模板'!$S:$S,'[6]白单流水  导入新模板'!$C:$C,$A$2,'[6]白单流水  导入新模板'!$AF:$AF,$C$405,'[6]白单流水  导入新模板'!$AB:$AB,LEFT(LEFT(Q$3,4),4),'[6]白单流水  导入新模板'!$K:$K,$C407)</f>
        <v>0</v>
      </c>
      <c r="R407" s="48">
        <f>SUMIFS('[6]白单流水  导入新模板'!$S:$S,'[6]白单流水  导入新模板'!$C:$C,$A$2,'[6]白单流水  导入新模板'!$AF:$AF,$C$405,'[6]白单流水  导入新模板'!$AB:$AB,LEFT(LEFT(R$3,4),4),'[6]白单流水  导入新模板'!$K:$K,$C407)</f>
        <v>0</v>
      </c>
      <c r="S407" s="48">
        <f>SUMIFS('[6]白单流水  导入新模板'!$S:$S,'[6]白单流水  导入新模板'!$C:$C,$A$2,'[6]白单流水  导入新模板'!$AF:$AF,$C$405,'[6]白单流水  导入新模板'!$AB:$AB,LEFT(LEFT(S$3,4),4),'[6]白单流水  导入新模板'!$K:$K,$C407)</f>
        <v>0</v>
      </c>
      <c r="T407" s="48">
        <f>SUMIFS('[6]白单流水  导入新模板'!$S:$S,'[6]白单流水  导入新模板'!$C:$C,$A$2,'[6]白单流水  导入新模板'!$AF:$AF,$C$405,'[6]白单流水  导入新模板'!$AB:$AB,LEFT(LEFT(T$3,4),4),'[6]白单流水  导入新模板'!$K:$K,$C407)</f>
        <v>0</v>
      </c>
      <c r="U407" s="48">
        <f>SUMIFS('[6]白单流水  导入新模板'!$S:$S,'[6]白单流水  导入新模板'!$C:$C,$A$2,'[6]白单流水  导入新模板'!$AF:$AF,$C$405,'[6]白单流水  导入新模板'!$AB:$AB,LEFT(LEFT(U$3,4),4),'[6]白单流水  导入新模板'!$K:$K,$C407)</f>
        <v>0</v>
      </c>
      <c r="V407" s="48">
        <f>SUMIFS('[6]白单流水  导入新模板'!$S:$S,'[6]白单流水  导入新模板'!$C:$C,$A$2,'[6]白单流水  导入新模板'!$AF:$AF,$C$405,'[6]白单流水  导入新模板'!$AB:$AB,LEFT(LEFT(V$3,4),4),'[6]白单流水  导入新模板'!$K:$K,$C407)</f>
        <v>0</v>
      </c>
      <c r="W407" s="48">
        <f>SUMIFS('[6]白单流水  导入新模板'!$S:$S,'[6]白单流水  导入新模板'!$C:$C,$A$2,'[6]白单流水  导入新模板'!$AF:$AF,$C$405,'[6]白单流水  导入新模板'!$AB:$AB,LEFT(LEFT(W$3,4),4),'[6]白单流水  导入新模板'!$K:$K,$C407)</f>
        <v>0</v>
      </c>
      <c r="X407" s="48">
        <f>SUMIFS('[6]白单流水  导入新模板'!$S:$S,'[6]白单流水  导入新模板'!$C:$C,$A$2,'[6]白单流水  导入新模板'!$AF:$AF,$C$405,'[6]白单流水  导入新模板'!$AB:$AB,LEFT(LEFT(X$3,4),4),'[6]白单流水  导入新模板'!$K:$K,$C407)</f>
        <v>0</v>
      </c>
      <c r="Y407" s="48">
        <f>SUMIFS('[6]白单流水  导入新模板'!$S:$S,'[6]白单流水  导入新模板'!$C:$C,$A$2,'[6]白单流水  导入新模板'!$AF:$AF,$C$405,'[6]白单流水  导入新模板'!$AB:$AB,LEFT(LEFT(Y$3,4),4),'[6]白单流水  导入新模板'!$K:$K,$C407)</f>
        <v>0</v>
      </c>
      <c r="Z407" s="48">
        <f>SUMIFS('[6]白单流水  导入新模板'!$S:$S,'[6]白单流水  导入新模板'!$C:$C,$A$2,'[6]白单流水  导入新模板'!$AF:$AF,$C$405,'[6]白单流水  导入新模板'!$AB:$AB,LEFT(LEFT(Z$3,4),4),'[6]白单流水  导入新模板'!$K:$K,$C407)</f>
        <v>0</v>
      </c>
      <c r="AA407" s="48">
        <f>SUMIFS('[6]白单流水  导入新模板'!$S:$S,'[6]白单流水  导入新模板'!$C:$C,$A$2,'[6]白单流水  导入新模板'!$AF:$AF,$C$405,'[6]白单流水  导入新模板'!$AB:$AB,LEFT(LEFT(AA$3,4),4),'[6]白单流水  导入新模板'!$K:$K,$C407)</f>
        <v>0</v>
      </c>
      <c r="AB407" s="48">
        <f>SUMIFS('[6]白单流水  导入新模板'!$S:$S,'[6]白单流水  导入新模板'!$C:$C,$A$2,'[6]白单流水  导入新模板'!$AF:$AF,$C$405,'[6]白单流水  导入新模板'!$AB:$AB,LEFT(LEFT(AB$3,4),4),'[6]白单流水  导入新模板'!$K:$K,$C407)</f>
        <v>0</v>
      </c>
      <c r="AC407" s="48">
        <f>SUMIFS('[6]白单流水  导入新模板'!$S:$S,'[6]白单流水  导入新模板'!$C:$C,$A$2,'[6]白单流水  导入新模板'!$AF:$AF,$C$405,'[6]白单流水  导入新模板'!$AB:$AB,LEFT(LEFT(AC$3,4),4),'[6]白单流水  导入新模板'!$K:$K,$C407)</f>
        <v>0</v>
      </c>
      <c r="AD407" s="72"/>
      <c r="AE407" s="53">
        <f>SUM(AH407:AS407)</f>
        <v>0</v>
      </c>
      <c r="AF407" s="54"/>
      <c r="AG407" s="55">
        <f>AD407-AE407-AF407</f>
        <v>0</v>
      </c>
      <c r="AH407" s="48">
        <f>SUMIFS('[6]白单流水  导入新模板'!$S:$S,'[6]白单流水  导入新模板'!$C:$C,$A$2,'[6]白单流水  导入新模板'!$AF:$AF,$C$405,'[6]白单流水  导入新模板'!$AA:$AA,AH$3,'[6]白单流水  导入新模板'!$K:$K,$C407)</f>
        <v>0</v>
      </c>
      <c r="AI407" s="48">
        <f>SUMIFS('[6]白单流水  导入新模板'!$S:$S,'[6]白单流水  导入新模板'!$C:$C,$A$2,'[6]白单流水  导入新模板'!$AF:$AF,$C$405,'[6]白单流水  导入新模板'!$AA:$AA,AI$3,'[6]白单流水  导入新模板'!$K:$K,$C407)</f>
        <v>0</v>
      </c>
      <c r="AJ407" s="48">
        <f>SUMIFS('[6]白单流水  导入新模板'!$S:$S,'[6]白单流水  导入新模板'!$C:$C,$A$2,'[6]白单流水  导入新模板'!$AF:$AF,$C$405,'[6]白单流水  导入新模板'!$AA:$AA,AJ$3,'[6]白单流水  导入新模板'!$K:$K,$C407)</f>
        <v>0</v>
      </c>
      <c r="AK407" s="48">
        <f>SUMIFS('[6]白单流水  导入新模板'!$S:$S,'[6]白单流水  导入新模板'!$C:$C,$A$2,'[6]白单流水  导入新模板'!$AF:$AF,$C$405,'[6]白单流水  导入新模板'!$AA:$AA,AK$3,'[6]白单流水  导入新模板'!$K:$K,$C407)</f>
        <v>0</v>
      </c>
      <c r="AL407" s="48">
        <f>SUMIFS('[6]白单流水  导入新模板'!$S:$S,'[6]白单流水  导入新模板'!$C:$C,$A$2,'[6]白单流水  导入新模板'!$AF:$AF,$C$405,'[6]白单流水  导入新模板'!$AA:$AA,AL$3,'[6]白单流水  导入新模板'!$K:$K,$C407)</f>
        <v>0</v>
      </c>
      <c r="AM407" s="48">
        <f>SUMIFS('[6]白单流水  导入新模板'!$S:$S,'[6]白单流水  导入新模板'!$C:$C,$A$2,'[6]白单流水  导入新模板'!$AF:$AF,$C$405,'[6]白单流水  导入新模板'!$AA:$AA,AM$3,'[6]白单流水  导入新模板'!$K:$K,$C407)</f>
        <v>0</v>
      </c>
      <c r="AN407" s="48">
        <f>SUMIFS('[6]白单流水  导入新模板'!$S:$S,'[6]白单流水  导入新模板'!$C:$C,$A$2,'[6]白单流水  导入新模板'!$AF:$AF,$C$405,'[6]白单流水  导入新模板'!$AA:$AA,AN$3,'[6]白单流水  导入新模板'!$K:$K,$C407)</f>
        <v>0</v>
      </c>
      <c r="AO407" s="48">
        <f>SUMIFS('[6]白单流水  导入新模板'!$S:$S,'[6]白单流水  导入新模板'!$C:$C,$A$2,'[6]白单流水  导入新模板'!$AF:$AF,$C$405,'[6]白单流水  导入新模板'!$AA:$AA,AO$3,'[6]白单流水  导入新模板'!$K:$K,$C407)</f>
        <v>0</v>
      </c>
      <c r="AP407" s="48">
        <f>SUMIFS('[6]白单流水  导入新模板'!$S:$S,'[6]白单流水  导入新模板'!$C:$C,$A$2,'[6]白单流水  导入新模板'!$AF:$AF,$C$405,'[6]白单流水  导入新模板'!$AA:$AA,AP$3,'[6]白单流水  导入新模板'!$K:$K,$C407)</f>
        <v>0</v>
      </c>
      <c r="AQ407" s="48">
        <f>SUMIFS('[6]白单流水  导入新模板'!$S:$S,'[6]白单流水  导入新模板'!$C:$C,$A$2,'[6]白单流水  导入新模板'!$AF:$AF,$C$405,'[6]白单流水  导入新模板'!$AA:$AA,AQ$3,'[6]白单流水  导入新模板'!$K:$K,$C407)</f>
        <v>0</v>
      </c>
      <c r="AR407" s="48">
        <f>SUMIFS('[6]白单流水  导入新模板'!$S:$S,'[6]白单流水  导入新模板'!$C:$C,$A$2,'[6]白单流水  导入新模板'!$AF:$AF,$C$405,'[6]白单流水  导入新模板'!$AA:$AA,AR$3,'[6]白单流水  导入新模板'!$K:$K,$C407)</f>
        <v>0</v>
      </c>
      <c r="AS407" s="48">
        <f>SUMIFS('[6]白单流水  导入新模板'!$S:$S,'[6]白单流水  导入新模板'!$C:$C,$A$2,'[6]白单流水  导入新模板'!$AF:$AF,$C$405,'[6]白单流水  导入新模板'!$AA:$AA,AS$3,'[6]白单流水  导入新模板'!$K:$K,$C407)</f>
        <v>0</v>
      </c>
      <c r="AT407" s="64"/>
    </row>
    <row r="408" ht="15.6" spans="1:47">
      <c r="A408" s="41"/>
      <c r="B408" s="62"/>
      <c r="C408" s="65" t="s">
        <v>60</v>
      </c>
      <c r="D408" s="43"/>
      <c r="E408" s="43"/>
      <c r="F408" s="63"/>
      <c r="G408" s="44"/>
      <c r="H408" s="44"/>
      <c r="I408" s="44"/>
      <c r="J408" s="44"/>
      <c r="K408" s="43"/>
      <c r="L408" s="48">
        <f>SUMIFS('[6]白单流水  导入新模板'!$S:$S,'[6]白单流水  导入新模板'!$C:$C,$A$2,'[6]白单流水  导入新模板'!$AF:$AF,$C$405,'[6]白单流水  导入新模板'!$AB:$AB,LEFT(LEFT(L$3,4),4),'[6]白单流水  导入新模板'!$K:$K,$C408)</f>
        <v>0</v>
      </c>
      <c r="M408" s="48">
        <f>SUMIFS('[6]白单流水  导入新模板'!$S:$S,'[6]白单流水  导入新模板'!$C:$C,$A$2,'[6]白单流水  导入新模板'!$AF:$AF,$C$405,'[6]白单流水  导入新模板'!$AB:$AB,LEFT(LEFT(M$3,4),4),'[6]白单流水  导入新模板'!$K:$K,$C408)</f>
        <v>0</v>
      </c>
      <c r="N408" s="48">
        <f>SUMIFS('[6]白单流水  导入新模板'!$S:$S,'[6]白单流水  导入新模板'!$C:$C,$A$2,'[6]白单流水  导入新模板'!$AF:$AF,$C$405,'[6]白单流水  导入新模板'!$AB:$AB,LEFT(LEFT(N$3,4),4),'[6]白单流水  导入新模板'!$K:$K,$C408)</f>
        <v>0</v>
      </c>
      <c r="O408" s="48">
        <f>SUMIFS('[6]白单流水  导入新模板'!$S:$S,'[6]白单流水  导入新模板'!$C:$C,$A$2,'[6]白单流水  导入新模板'!$AF:$AF,$C$405,'[6]白单流水  导入新模板'!$AB:$AB,LEFT(LEFT(O$3,4),4),'[6]白单流水  导入新模板'!$K:$K,$C408)</f>
        <v>0</v>
      </c>
      <c r="P408" s="48">
        <f>SUMIFS('[6]白单流水  导入新模板'!$S:$S,'[6]白单流水  导入新模板'!$C:$C,$A$2,'[6]白单流水  导入新模板'!$AF:$AF,$C$405,'[6]白单流水  导入新模板'!$AB:$AB,LEFT(LEFT(P$3,4),4),'[6]白单流水  导入新模板'!$K:$K,$C408)</f>
        <v>0</v>
      </c>
      <c r="Q408" s="48">
        <f>SUMIFS('[6]白单流水  导入新模板'!$S:$S,'[6]白单流水  导入新模板'!$C:$C,$A$2,'[6]白单流水  导入新模板'!$AF:$AF,$C$405,'[6]白单流水  导入新模板'!$AB:$AB,LEFT(LEFT(Q$3,4),4),'[6]白单流水  导入新模板'!$K:$K,$C408)</f>
        <v>0</v>
      </c>
      <c r="R408" s="48">
        <f>SUMIFS('[6]白单流水  导入新模板'!$S:$S,'[6]白单流水  导入新模板'!$C:$C,$A$2,'[6]白单流水  导入新模板'!$AF:$AF,$C$405,'[6]白单流水  导入新模板'!$AB:$AB,LEFT(LEFT(R$3,4),4),'[6]白单流水  导入新模板'!$K:$K,$C408)</f>
        <v>0</v>
      </c>
      <c r="S408" s="48">
        <f>SUMIFS('[6]白单流水  导入新模板'!$S:$S,'[6]白单流水  导入新模板'!$C:$C,$A$2,'[6]白单流水  导入新模板'!$AF:$AF,$C$405,'[6]白单流水  导入新模板'!$AB:$AB,LEFT(LEFT(S$3,4),4),'[6]白单流水  导入新模板'!$K:$K,$C408)</f>
        <v>0</v>
      </c>
      <c r="T408" s="48">
        <f>SUMIFS('[6]白单流水  导入新模板'!$S:$S,'[6]白单流水  导入新模板'!$C:$C,$A$2,'[6]白单流水  导入新模板'!$AF:$AF,$C$405,'[6]白单流水  导入新模板'!$AB:$AB,LEFT(LEFT(T$3,4),4),'[6]白单流水  导入新模板'!$K:$K,$C408)</f>
        <v>0</v>
      </c>
      <c r="U408" s="48">
        <f>SUMIFS('[6]白单流水  导入新模板'!$S:$S,'[6]白单流水  导入新模板'!$C:$C,$A$2,'[6]白单流水  导入新模板'!$AF:$AF,$C$405,'[6]白单流水  导入新模板'!$AB:$AB,LEFT(LEFT(U$3,4),4),'[6]白单流水  导入新模板'!$K:$K,$C408)</f>
        <v>0</v>
      </c>
      <c r="V408" s="48">
        <f>SUMIFS('[6]白单流水  导入新模板'!$S:$S,'[6]白单流水  导入新模板'!$C:$C,$A$2,'[6]白单流水  导入新模板'!$AF:$AF,$C$405,'[6]白单流水  导入新模板'!$AB:$AB,LEFT(LEFT(V$3,4),4),'[6]白单流水  导入新模板'!$K:$K,$C408)</f>
        <v>0</v>
      </c>
      <c r="W408" s="48">
        <f>SUMIFS('[6]白单流水  导入新模板'!$S:$S,'[6]白单流水  导入新模板'!$C:$C,$A$2,'[6]白单流水  导入新模板'!$AF:$AF,$C$405,'[6]白单流水  导入新模板'!$AB:$AB,LEFT(LEFT(W$3,4),4),'[6]白单流水  导入新模板'!$K:$K,$C408)</f>
        <v>0</v>
      </c>
      <c r="X408" s="48">
        <f>SUMIFS('[6]白单流水  导入新模板'!$S:$S,'[6]白单流水  导入新模板'!$C:$C,$A$2,'[6]白单流水  导入新模板'!$AF:$AF,$C$405,'[6]白单流水  导入新模板'!$AB:$AB,LEFT(LEFT(X$3,4),4),'[6]白单流水  导入新模板'!$K:$K,$C408)</f>
        <v>0</v>
      </c>
      <c r="Y408" s="48">
        <f>SUMIFS('[6]白单流水  导入新模板'!$S:$S,'[6]白单流水  导入新模板'!$C:$C,$A$2,'[6]白单流水  导入新模板'!$AF:$AF,$C$405,'[6]白单流水  导入新模板'!$AB:$AB,LEFT(LEFT(Y$3,4),4),'[6]白单流水  导入新模板'!$K:$K,$C408)</f>
        <v>0</v>
      </c>
      <c r="Z408" s="48">
        <f>SUMIFS('[6]白单流水  导入新模板'!$S:$S,'[6]白单流水  导入新模板'!$C:$C,$A$2,'[6]白单流水  导入新模板'!$AF:$AF,$C$405,'[6]白单流水  导入新模板'!$AB:$AB,LEFT(LEFT(Z$3,4),4),'[6]白单流水  导入新模板'!$K:$K,$C408)</f>
        <v>0</v>
      </c>
      <c r="AA408" s="48">
        <f>SUMIFS('[6]白单流水  导入新模板'!$S:$S,'[6]白单流水  导入新模板'!$C:$C,$A$2,'[6]白单流水  导入新模板'!$AF:$AF,$C$405,'[6]白单流水  导入新模板'!$AB:$AB,LEFT(LEFT(AA$3,4),4),'[6]白单流水  导入新模板'!$K:$K,$C408)</f>
        <v>0</v>
      </c>
      <c r="AB408" s="48">
        <f>SUMIFS('[6]白单流水  导入新模板'!$S:$S,'[6]白单流水  导入新模板'!$C:$C,$A$2,'[6]白单流水  导入新模板'!$AF:$AF,$C$405,'[6]白单流水  导入新模板'!$AB:$AB,LEFT(LEFT(AB$3,4),4),'[6]白单流水  导入新模板'!$K:$K,$C408)</f>
        <v>0</v>
      </c>
      <c r="AC408" s="48">
        <f>SUMIFS('[6]白单流水  导入新模板'!$S:$S,'[6]白单流水  导入新模板'!$C:$C,$A$2,'[6]白单流水  导入新模板'!$AF:$AF,$C$405,'[6]白单流水  导入新模板'!$AB:$AB,LEFT(LEFT(AC$3,4),4),'[6]白单流水  导入新模板'!$K:$K,$C408)</f>
        <v>0</v>
      </c>
      <c r="AD408" s="72"/>
      <c r="AE408" s="53">
        <f>SUM(AH408:AS408)</f>
        <v>0</v>
      </c>
      <c r="AF408" s="54"/>
      <c r="AG408" s="55">
        <f>AD408-AE408-AF408</f>
        <v>0</v>
      </c>
      <c r="AH408" s="48">
        <f>SUMIFS('[6]白单流水  导入新模板'!$S:$S,'[6]白单流水  导入新模板'!$C:$C,$A$2,'[6]白单流水  导入新模板'!$AF:$AF,$C$405,'[6]白单流水  导入新模板'!$AA:$AA,AH$3,'[6]白单流水  导入新模板'!$K:$K,$C408)</f>
        <v>0</v>
      </c>
      <c r="AI408" s="48">
        <f>SUMIFS('[6]白单流水  导入新模板'!$S:$S,'[6]白单流水  导入新模板'!$C:$C,$A$2,'[6]白单流水  导入新模板'!$AF:$AF,$C$405,'[6]白单流水  导入新模板'!$AA:$AA,AI$3,'[6]白单流水  导入新模板'!$K:$K,$C408)</f>
        <v>0</v>
      </c>
      <c r="AJ408" s="48">
        <f>SUMIFS('[6]白单流水  导入新模板'!$S:$S,'[6]白单流水  导入新模板'!$C:$C,$A$2,'[6]白单流水  导入新模板'!$AF:$AF,$C$405,'[6]白单流水  导入新模板'!$AA:$AA,AJ$3,'[6]白单流水  导入新模板'!$K:$K,$C408)</f>
        <v>0</v>
      </c>
      <c r="AK408" s="48">
        <f>SUMIFS('[6]白单流水  导入新模板'!$S:$S,'[6]白单流水  导入新模板'!$C:$C,$A$2,'[6]白单流水  导入新模板'!$AF:$AF,$C$405,'[6]白单流水  导入新模板'!$AA:$AA,AK$3,'[6]白单流水  导入新模板'!$K:$K,$C408)</f>
        <v>0</v>
      </c>
      <c r="AL408" s="48">
        <f>SUMIFS('[6]白单流水  导入新模板'!$S:$S,'[6]白单流水  导入新模板'!$C:$C,$A$2,'[6]白单流水  导入新模板'!$AF:$AF,$C$405,'[6]白单流水  导入新模板'!$AA:$AA,AL$3,'[6]白单流水  导入新模板'!$K:$K,$C408)</f>
        <v>0</v>
      </c>
      <c r="AM408" s="48">
        <f>SUMIFS('[6]白单流水  导入新模板'!$S:$S,'[6]白单流水  导入新模板'!$C:$C,$A$2,'[6]白单流水  导入新模板'!$AF:$AF,$C$405,'[6]白单流水  导入新模板'!$AA:$AA,AM$3,'[6]白单流水  导入新模板'!$K:$K,$C408)</f>
        <v>0</v>
      </c>
      <c r="AN408" s="48">
        <f>SUMIFS('[6]白单流水  导入新模板'!$S:$S,'[6]白单流水  导入新模板'!$C:$C,$A$2,'[6]白单流水  导入新模板'!$AF:$AF,$C$405,'[6]白单流水  导入新模板'!$AA:$AA,AN$3,'[6]白单流水  导入新模板'!$K:$K,$C408)</f>
        <v>0</v>
      </c>
      <c r="AO408" s="48">
        <f>SUMIFS('[6]白单流水  导入新模板'!$S:$S,'[6]白单流水  导入新模板'!$C:$C,$A$2,'[6]白单流水  导入新模板'!$AF:$AF,$C$405,'[6]白单流水  导入新模板'!$AA:$AA,AO$3,'[6]白单流水  导入新模板'!$K:$K,$C408)</f>
        <v>0</v>
      </c>
      <c r="AP408" s="48">
        <f>SUMIFS('[6]白单流水  导入新模板'!$S:$S,'[6]白单流水  导入新模板'!$C:$C,$A$2,'[6]白单流水  导入新模板'!$AF:$AF,$C$405,'[6]白单流水  导入新模板'!$AA:$AA,AP$3,'[6]白单流水  导入新模板'!$K:$K,$C408)</f>
        <v>0</v>
      </c>
      <c r="AQ408" s="48">
        <f>SUMIFS('[6]白单流水  导入新模板'!$S:$S,'[6]白单流水  导入新模板'!$C:$C,$A$2,'[6]白单流水  导入新模板'!$AF:$AF,$C$405,'[6]白单流水  导入新模板'!$AA:$AA,AQ$3,'[6]白单流水  导入新模板'!$K:$K,$C408)</f>
        <v>0</v>
      </c>
      <c r="AR408" s="48">
        <f>SUMIFS('[6]白单流水  导入新模板'!$S:$S,'[6]白单流水  导入新模板'!$C:$C,$A$2,'[6]白单流水  导入新模板'!$AF:$AF,$C$405,'[6]白单流水  导入新模板'!$AA:$AA,AR$3,'[6]白单流水  导入新模板'!$K:$K,$C408)</f>
        <v>0</v>
      </c>
      <c r="AS408" s="48">
        <f>SUMIFS('[6]白单流水  导入新模板'!$S:$S,'[6]白单流水  导入新模板'!$C:$C,$A$2,'[6]白单流水  导入新模板'!$AF:$AF,$C$405,'[6]白单流水  导入新模板'!$AA:$AA,AS$3,'[6]白单流水  导入新模板'!$K:$K,$C408)</f>
        <v>0</v>
      </c>
      <c r="AT408" s="64"/>
    </row>
    <row r="409" ht="15.6" spans="1:47">
      <c r="A409" s="41"/>
      <c r="B409" s="62"/>
      <c r="C409" s="65" t="s">
        <v>61</v>
      </c>
      <c r="D409" s="43"/>
      <c r="E409" s="43"/>
      <c r="F409" s="63"/>
      <c r="G409" s="44"/>
      <c r="H409" s="44"/>
      <c r="I409" s="44"/>
      <c r="J409" s="44"/>
      <c r="K409" s="43"/>
      <c r="L409" s="48">
        <f>SUMIFS('[6]白单流水  导入新模板'!$S:$S,'[6]白单流水  导入新模板'!$C:$C,$A$2,'[6]白单流水  导入新模板'!$AF:$AF,$C$405,'[6]白单流水  导入新模板'!$AB:$AB,LEFT(LEFT(L$3,4),4),'[6]白单流水  导入新模板'!$K:$K,$C409)</f>
        <v>0</v>
      </c>
      <c r="M409" s="48">
        <f>SUMIFS('[6]白单流水  导入新模板'!$S:$S,'[6]白单流水  导入新模板'!$C:$C,$A$2,'[6]白单流水  导入新模板'!$AF:$AF,$C$405,'[6]白单流水  导入新模板'!$AB:$AB,LEFT(LEFT(M$3,4),4),'[6]白单流水  导入新模板'!$K:$K,$C409)</f>
        <v>0</v>
      </c>
      <c r="N409" s="48">
        <f>SUMIFS('[6]白单流水  导入新模板'!$S:$S,'[6]白单流水  导入新模板'!$C:$C,$A$2,'[6]白单流水  导入新模板'!$AF:$AF,$C$405,'[6]白单流水  导入新模板'!$AB:$AB,LEFT(LEFT(N$3,4),4),'[6]白单流水  导入新模板'!$K:$K,$C409)</f>
        <v>0</v>
      </c>
      <c r="O409" s="48">
        <f>SUMIFS('[6]白单流水  导入新模板'!$S:$S,'[6]白单流水  导入新模板'!$C:$C,$A$2,'[6]白单流水  导入新模板'!$AF:$AF,$C$405,'[6]白单流水  导入新模板'!$AB:$AB,LEFT(LEFT(O$3,4),4),'[6]白单流水  导入新模板'!$K:$K,$C409)</f>
        <v>0</v>
      </c>
      <c r="P409" s="48">
        <f>SUMIFS('[6]白单流水  导入新模板'!$S:$S,'[6]白单流水  导入新模板'!$C:$C,$A$2,'[6]白单流水  导入新模板'!$AF:$AF,$C$405,'[6]白单流水  导入新模板'!$AB:$AB,LEFT(LEFT(P$3,4),4),'[6]白单流水  导入新模板'!$K:$K,$C409)</f>
        <v>0</v>
      </c>
      <c r="Q409" s="48">
        <f>SUMIFS('[6]白单流水  导入新模板'!$S:$S,'[6]白单流水  导入新模板'!$C:$C,$A$2,'[6]白单流水  导入新模板'!$AF:$AF,$C$405,'[6]白单流水  导入新模板'!$AB:$AB,LEFT(LEFT(Q$3,4),4),'[6]白单流水  导入新模板'!$K:$K,$C409)</f>
        <v>0</v>
      </c>
      <c r="R409" s="48">
        <f>SUMIFS('[6]白单流水  导入新模板'!$S:$S,'[6]白单流水  导入新模板'!$C:$C,$A$2,'[6]白单流水  导入新模板'!$AF:$AF,$C$405,'[6]白单流水  导入新模板'!$AB:$AB,LEFT(LEFT(R$3,4),4),'[6]白单流水  导入新模板'!$K:$K,$C409)</f>
        <v>0</v>
      </c>
      <c r="S409" s="48">
        <f>SUMIFS('[6]白单流水  导入新模板'!$S:$S,'[6]白单流水  导入新模板'!$C:$C,$A$2,'[6]白单流水  导入新模板'!$AF:$AF,$C$405,'[6]白单流水  导入新模板'!$AB:$AB,LEFT(LEFT(S$3,4),4),'[6]白单流水  导入新模板'!$K:$K,$C409)</f>
        <v>0</v>
      </c>
      <c r="T409" s="48">
        <f>SUMIFS('[6]白单流水  导入新模板'!$S:$S,'[6]白单流水  导入新模板'!$C:$C,$A$2,'[6]白单流水  导入新模板'!$AF:$AF,$C$405,'[6]白单流水  导入新模板'!$AB:$AB,LEFT(LEFT(T$3,4),4),'[6]白单流水  导入新模板'!$K:$K,$C409)</f>
        <v>0</v>
      </c>
      <c r="U409" s="48">
        <f>SUMIFS('[6]白单流水  导入新模板'!$S:$S,'[6]白单流水  导入新模板'!$C:$C,$A$2,'[6]白单流水  导入新模板'!$AF:$AF,$C$405,'[6]白单流水  导入新模板'!$AB:$AB,LEFT(LEFT(U$3,4),4),'[6]白单流水  导入新模板'!$K:$K,$C409)</f>
        <v>0</v>
      </c>
      <c r="V409" s="48">
        <f>SUMIFS('[6]白单流水  导入新模板'!$S:$S,'[6]白单流水  导入新模板'!$C:$C,$A$2,'[6]白单流水  导入新模板'!$AF:$AF,$C$405,'[6]白单流水  导入新模板'!$AB:$AB,LEFT(LEFT(V$3,4),4),'[6]白单流水  导入新模板'!$K:$K,$C409)</f>
        <v>0</v>
      </c>
      <c r="W409" s="48">
        <f>SUMIFS('[6]白单流水  导入新模板'!$S:$S,'[6]白单流水  导入新模板'!$C:$C,$A$2,'[6]白单流水  导入新模板'!$AF:$AF,$C$405,'[6]白单流水  导入新模板'!$AB:$AB,LEFT(LEFT(W$3,4),4),'[6]白单流水  导入新模板'!$K:$K,$C409)</f>
        <v>0</v>
      </c>
      <c r="X409" s="48">
        <f>SUMIFS('[6]白单流水  导入新模板'!$S:$S,'[6]白单流水  导入新模板'!$C:$C,$A$2,'[6]白单流水  导入新模板'!$AF:$AF,$C$405,'[6]白单流水  导入新模板'!$AB:$AB,LEFT(LEFT(X$3,4),4),'[6]白单流水  导入新模板'!$K:$K,$C409)</f>
        <v>0</v>
      </c>
      <c r="Y409" s="48">
        <f>SUMIFS('[6]白单流水  导入新模板'!$S:$S,'[6]白单流水  导入新模板'!$C:$C,$A$2,'[6]白单流水  导入新模板'!$AF:$AF,$C$405,'[6]白单流水  导入新模板'!$AB:$AB,LEFT(LEFT(Y$3,4),4),'[6]白单流水  导入新模板'!$K:$K,$C409)</f>
        <v>0</v>
      </c>
      <c r="Z409" s="48">
        <f>SUMIFS('[6]白单流水  导入新模板'!$S:$S,'[6]白单流水  导入新模板'!$C:$C,$A$2,'[6]白单流水  导入新模板'!$AF:$AF,$C$405,'[6]白单流水  导入新模板'!$AB:$AB,LEFT(LEFT(Z$3,4),4),'[6]白单流水  导入新模板'!$K:$K,$C409)</f>
        <v>0</v>
      </c>
      <c r="AA409" s="48">
        <f>SUMIFS('[6]白单流水  导入新模板'!$S:$S,'[6]白单流水  导入新模板'!$C:$C,$A$2,'[6]白单流水  导入新模板'!$AF:$AF,$C$405,'[6]白单流水  导入新模板'!$AB:$AB,LEFT(LEFT(AA$3,4),4),'[6]白单流水  导入新模板'!$K:$K,$C409)</f>
        <v>0</v>
      </c>
      <c r="AB409" s="48">
        <f>SUMIFS('[6]白单流水  导入新模板'!$S:$S,'[6]白单流水  导入新模板'!$C:$C,$A$2,'[6]白单流水  导入新模板'!$AF:$AF,$C$405,'[6]白单流水  导入新模板'!$AB:$AB,LEFT(LEFT(AB$3,4),4),'[6]白单流水  导入新模板'!$K:$K,$C409)</f>
        <v>0</v>
      </c>
      <c r="AC409" s="48">
        <f>SUMIFS('[6]白单流水  导入新模板'!$S:$S,'[6]白单流水  导入新模板'!$C:$C,$A$2,'[6]白单流水  导入新模板'!$AF:$AF,$C$405,'[6]白单流水  导入新模板'!$AB:$AB,LEFT(LEFT(AC$3,4),4),'[6]白单流水  导入新模板'!$K:$K,$C409)</f>
        <v>0</v>
      </c>
      <c r="AD409" s="72"/>
      <c r="AE409" s="53">
        <f>SUM(AH409:AS409)</f>
        <v>0</v>
      </c>
      <c r="AF409" s="54"/>
      <c r="AG409" s="55">
        <f>AD409-AE409-AF409</f>
        <v>0</v>
      </c>
      <c r="AH409" s="48">
        <f>SUMIFS('[6]白单流水  导入新模板'!$S:$S,'[6]白单流水  导入新模板'!$C:$C,$A$2,'[6]白单流水  导入新模板'!$AF:$AF,$C$405,'[6]白单流水  导入新模板'!$AA:$AA,AH$3,'[6]白单流水  导入新模板'!$K:$K,$C409)</f>
        <v>0</v>
      </c>
      <c r="AI409" s="48">
        <f>SUMIFS('[6]白单流水  导入新模板'!$S:$S,'[6]白单流水  导入新模板'!$C:$C,$A$2,'[6]白单流水  导入新模板'!$AF:$AF,$C$405,'[6]白单流水  导入新模板'!$AA:$AA,AI$3,'[6]白单流水  导入新模板'!$K:$K,$C409)</f>
        <v>0</v>
      </c>
      <c r="AJ409" s="48">
        <f>SUMIFS('[6]白单流水  导入新模板'!$S:$S,'[6]白单流水  导入新模板'!$C:$C,$A$2,'[6]白单流水  导入新模板'!$AF:$AF,$C$405,'[6]白单流水  导入新模板'!$AA:$AA,AJ$3,'[6]白单流水  导入新模板'!$K:$K,$C409)</f>
        <v>0</v>
      </c>
      <c r="AK409" s="48">
        <f>SUMIFS('[6]白单流水  导入新模板'!$S:$S,'[6]白单流水  导入新模板'!$C:$C,$A$2,'[6]白单流水  导入新模板'!$AF:$AF,$C$405,'[6]白单流水  导入新模板'!$AA:$AA,AK$3,'[6]白单流水  导入新模板'!$K:$K,$C409)</f>
        <v>0</v>
      </c>
      <c r="AL409" s="48">
        <f>SUMIFS('[6]白单流水  导入新模板'!$S:$S,'[6]白单流水  导入新模板'!$C:$C,$A$2,'[6]白单流水  导入新模板'!$AF:$AF,$C$405,'[6]白单流水  导入新模板'!$AA:$AA,AL$3,'[6]白单流水  导入新模板'!$K:$K,$C409)</f>
        <v>0</v>
      </c>
      <c r="AM409" s="48">
        <f>SUMIFS('[6]白单流水  导入新模板'!$S:$S,'[6]白单流水  导入新模板'!$C:$C,$A$2,'[6]白单流水  导入新模板'!$AF:$AF,$C$405,'[6]白单流水  导入新模板'!$AA:$AA,AM$3,'[6]白单流水  导入新模板'!$K:$K,$C409)</f>
        <v>0</v>
      </c>
      <c r="AN409" s="48">
        <f>SUMIFS('[6]白单流水  导入新模板'!$S:$S,'[6]白单流水  导入新模板'!$C:$C,$A$2,'[6]白单流水  导入新模板'!$AF:$AF,$C$405,'[6]白单流水  导入新模板'!$AA:$AA,AN$3,'[6]白单流水  导入新模板'!$K:$K,$C409)</f>
        <v>0</v>
      </c>
      <c r="AO409" s="48">
        <f>SUMIFS('[6]白单流水  导入新模板'!$S:$S,'[6]白单流水  导入新模板'!$C:$C,$A$2,'[6]白单流水  导入新模板'!$AF:$AF,$C$405,'[6]白单流水  导入新模板'!$AA:$AA,AO$3,'[6]白单流水  导入新模板'!$K:$K,$C409)</f>
        <v>0</v>
      </c>
      <c r="AP409" s="48">
        <f>SUMIFS('[6]白单流水  导入新模板'!$S:$S,'[6]白单流水  导入新模板'!$C:$C,$A$2,'[6]白单流水  导入新模板'!$AF:$AF,$C$405,'[6]白单流水  导入新模板'!$AA:$AA,AP$3,'[6]白单流水  导入新模板'!$K:$K,$C409)</f>
        <v>0</v>
      </c>
      <c r="AQ409" s="48">
        <f>SUMIFS('[6]白单流水  导入新模板'!$S:$S,'[6]白单流水  导入新模板'!$C:$C,$A$2,'[6]白单流水  导入新模板'!$AF:$AF,$C$405,'[6]白单流水  导入新模板'!$AA:$AA,AQ$3,'[6]白单流水  导入新模板'!$K:$K,$C409)</f>
        <v>0</v>
      </c>
      <c r="AR409" s="48">
        <f>SUMIFS('[6]白单流水  导入新模板'!$S:$S,'[6]白单流水  导入新模板'!$C:$C,$A$2,'[6]白单流水  导入新模板'!$AF:$AF,$C$405,'[6]白单流水  导入新模板'!$AA:$AA,AR$3,'[6]白单流水  导入新模板'!$K:$K,$C409)</f>
        <v>0</v>
      </c>
      <c r="AS409" s="48">
        <f>SUMIFS('[6]白单流水  导入新模板'!$S:$S,'[6]白单流水  导入新模板'!$C:$C,$A$2,'[6]白单流水  导入新模板'!$AF:$AF,$C$405,'[6]白单流水  导入新模板'!$AA:$AA,AS$3,'[6]白单流水  导入新模板'!$K:$K,$C409)</f>
        <v>0</v>
      </c>
      <c r="AT409" s="64"/>
    </row>
    <row r="410" ht="15.6" spans="1:47">
      <c r="A410" s="73"/>
      <c r="B410" s="62"/>
      <c r="C410" s="65" t="s">
        <v>62</v>
      </c>
      <c r="D410" s="66"/>
      <c r="E410" s="66"/>
      <c r="F410" s="67"/>
      <c r="G410" s="68"/>
      <c r="H410" s="68"/>
      <c r="I410" s="68"/>
      <c r="J410" s="68"/>
      <c r="K410" s="66"/>
      <c r="L410" s="48">
        <f>SUMIFS('[6]白单流水  导入新模板'!$S:$S,'[6]白单流水  导入新模板'!$C:$C,$A$2,'[6]白单流水  导入新模板'!$AF:$AF,$C$405,'[6]白单流水  导入新模板'!$AB:$AB,LEFT(LEFT(L$3,4),4),'[6]白单流水  导入新模板'!$K:$K,$C410)</f>
        <v>0</v>
      </c>
      <c r="M410" s="48">
        <f>SUMIFS('[6]白单流水  导入新模板'!$S:$S,'[6]白单流水  导入新模板'!$C:$C,$A$2,'[6]白单流水  导入新模板'!$AF:$AF,$C$405,'[6]白单流水  导入新模板'!$AB:$AB,LEFT(LEFT(M$3,4),4),'[6]白单流水  导入新模板'!$K:$K,$C410)</f>
        <v>0</v>
      </c>
      <c r="N410" s="48">
        <f>SUMIFS('[6]白单流水  导入新模板'!$S:$S,'[6]白单流水  导入新模板'!$C:$C,$A$2,'[6]白单流水  导入新模板'!$AF:$AF,$C$405,'[6]白单流水  导入新模板'!$AB:$AB,LEFT(LEFT(N$3,4),4),'[6]白单流水  导入新模板'!$K:$K,$C410)</f>
        <v>0</v>
      </c>
      <c r="O410" s="48">
        <f>SUMIFS('[6]白单流水  导入新模板'!$S:$S,'[6]白单流水  导入新模板'!$C:$C,$A$2,'[6]白单流水  导入新模板'!$AF:$AF,$C$405,'[6]白单流水  导入新模板'!$AB:$AB,LEFT(LEFT(O$3,4),4),'[6]白单流水  导入新模板'!$K:$K,$C410)</f>
        <v>0</v>
      </c>
      <c r="P410" s="48">
        <f>SUMIFS('[6]白单流水  导入新模板'!$S:$S,'[6]白单流水  导入新模板'!$C:$C,$A$2,'[6]白单流水  导入新模板'!$AF:$AF,$C$405,'[6]白单流水  导入新模板'!$AB:$AB,LEFT(LEFT(P$3,4),4),'[6]白单流水  导入新模板'!$K:$K,$C410)</f>
        <v>0</v>
      </c>
      <c r="Q410" s="48">
        <f>SUMIFS('[6]白单流水  导入新模板'!$S:$S,'[6]白单流水  导入新模板'!$C:$C,$A$2,'[6]白单流水  导入新模板'!$AF:$AF,$C$405,'[6]白单流水  导入新模板'!$AB:$AB,LEFT(LEFT(Q$3,4),4),'[6]白单流水  导入新模板'!$K:$K,$C410)</f>
        <v>0</v>
      </c>
      <c r="R410" s="48">
        <f>SUMIFS('[6]白单流水  导入新模板'!$S:$S,'[6]白单流水  导入新模板'!$C:$C,$A$2,'[6]白单流水  导入新模板'!$AF:$AF,$C$405,'[6]白单流水  导入新模板'!$AB:$AB,LEFT(LEFT(R$3,4),4),'[6]白单流水  导入新模板'!$K:$K,$C410)</f>
        <v>0</v>
      </c>
      <c r="S410" s="48">
        <f>SUMIFS('[6]白单流水  导入新模板'!$S:$S,'[6]白单流水  导入新模板'!$C:$C,$A$2,'[6]白单流水  导入新模板'!$AF:$AF,$C$405,'[6]白单流水  导入新模板'!$AB:$AB,LEFT(LEFT(S$3,4),4),'[6]白单流水  导入新模板'!$K:$K,$C410)</f>
        <v>0</v>
      </c>
      <c r="T410" s="48">
        <f>SUMIFS('[6]白单流水  导入新模板'!$S:$S,'[6]白单流水  导入新模板'!$C:$C,$A$2,'[6]白单流水  导入新模板'!$AF:$AF,$C$405,'[6]白单流水  导入新模板'!$AB:$AB,LEFT(LEFT(T$3,4),4),'[6]白单流水  导入新模板'!$K:$K,$C410)</f>
        <v>0</v>
      </c>
      <c r="U410" s="48">
        <f>SUMIFS('[6]白单流水  导入新模板'!$S:$S,'[6]白单流水  导入新模板'!$C:$C,$A$2,'[6]白单流水  导入新模板'!$AF:$AF,$C$405,'[6]白单流水  导入新模板'!$AB:$AB,LEFT(LEFT(U$3,4),4),'[6]白单流水  导入新模板'!$K:$K,$C410)</f>
        <v>0</v>
      </c>
      <c r="V410" s="48">
        <f>SUMIFS('[6]白单流水  导入新模板'!$S:$S,'[6]白单流水  导入新模板'!$C:$C,$A$2,'[6]白单流水  导入新模板'!$AF:$AF,$C$405,'[6]白单流水  导入新模板'!$AB:$AB,LEFT(LEFT(V$3,4),4),'[6]白单流水  导入新模板'!$K:$K,$C410)</f>
        <v>0</v>
      </c>
      <c r="W410" s="48">
        <f>SUMIFS('[6]白单流水  导入新模板'!$S:$S,'[6]白单流水  导入新模板'!$C:$C,$A$2,'[6]白单流水  导入新模板'!$AF:$AF,$C$405,'[6]白单流水  导入新模板'!$AB:$AB,LEFT(LEFT(W$3,4),4),'[6]白单流水  导入新模板'!$K:$K,$C410)</f>
        <v>0</v>
      </c>
      <c r="X410" s="48">
        <f>SUMIFS('[6]白单流水  导入新模板'!$S:$S,'[6]白单流水  导入新模板'!$C:$C,$A$2,'[6]白单流水  导入新模板'!$AF:$AF,$C$405,'[6]白单流水  导入新模板'!$AB:$AB,LEFT(LEFT(X$3,4),4),'[6]白单流水  导入新模板'!$K:$K,$C410)</f>
        <v>0</v>
      </c>
      <c r="Y410" s="48">
        <f>SUMIFS('[6]白单流水  导入新模板'!$S:$S,'[6]白单流水  导入新模板'!$C:$C,$A$2,'[6]白单流水  导入新模板'!$AF:$AF,$C$405,'[6]白单流水  导入新模板'!$AB:$AB,LEFT(LEFT(Y$3,4),4),'[6]白单流水  导入新模板'!$K:$K,$C410)</f>
        <v>0</v>
      </c>
      <c r="Z410" s="48">
        <f>SUMIFS('[6]白单流水  导入新模板'!$S:$S,'[6]白单流水  导入新模板'!$C:$C,$A$2,'[6]白单流水  导入新模板'!$AF:$AF,$C$405,'[6]白单流水  导入新模板'!$AB:$AB,LEFT(LEFT(Z$3,4),4),'[6]白单流水  导入新模板'!$K:$K,$C410)</f>
        <v>0</v>
      </c>
      <c r="AA410" s="48">
        <f>SUMIFS('[6]白单流水  导入新模板'!$S:$S,'[6]白单流水  导入新模板'!$C:$C,$A$2,'[6]白单流水  导入新模板'!$AF:$AF,$C$405,'[6]白单流水  导入新模板'!$AB:$AB,LEFT(LEFT(AA$3,4),4),'[6]白单流水  导入新模板'!$K:$K,$C410)</f>
        <v>0</v>
      </c>
      <c r="AB410" s="48">
        <f>SUMIFS('[6]白单流水  导入新模板'!$S:$S,'[6]白单流水  导入新模板'!$C:$C,$A$2,'[6]白单流水  导入新模板'!$AF:$AF,$C$405,'[6]白单流水  导入新模板'!$AB:$AB,LEFT(LEFT(AB$3,4),4),'[6]白单流水  导入新模板'!$K:$K,$C410)</f>
        <v>0</v>
      </c>
      <c r="AC410" s="48">
        <f>SUMIFS('[6]白单流水  导入新模板'!$S:$S,'[6]白单流水  导入新模板'!$C:$C,$A$2,'[6]白单流水  导入新模板'!$AF:$AF,$C$405,'[6]白单流水  导入新模板'!$AB:$AB,LEFT(LEFT(AC$3,4),4),'[6]白单流水  导入新模板'!$K:$K,$C410)</f>
        <v>0</v>
      </c>
      <c r="AD410" s="74"/>
      <c r="AE410" s="53">
        <f>SUM(AH410:AS410)</f>
        <v>0</v>
      </c>
      <c r="AF410" s="54"/>
      <c r="AG410" s="55">
        <f>AD410-AE410-AF410</f>
        <v>0</v>
      </c>
      <c r="AH410" s="48">
        <f>SUMIFS('[6]白单流水  导入新模板'!$S:$S,'[6]白单流水  导入新模板'!$C:$C,$A$2,'[6]白单流水  导入新模板'!$AF:$AF,$C$405,'[6]白单流水  导入新模板'!$AA:$AA,AH$3,'[6]白单流水  导入新模板'!$K:$K,$C410)</f>
        <v>0</v>
      </c>
      <c r="AI410" s="48">
        <f>SUMIFS('[6]白单流水  导入新模板'!$S:$S,'[6]白单流水  导入新模板'!$C:$C,$A$2,'[6]白单流水  导入新模板'!$AF:$AF,$C$405,'[6]白单流水  导入新模板'!$AA:$AA,AI$3,'[6]白单流水  导入新模板'!$K:$K,$C410)</f>
        <v>0</v>
      </c>
      <c r="AJ410" s="48">
        <f>SUMIFS('[6]白单流水  导入新模板'!$S:$S,'[6]白单流水  导入新模板'!$C:$C,$A$2,'[6]白单流水  导入新模板'!$AF:$AF,$C$405,'[6]白单流水  导入新模板'!$AA:$AA,AJ$3,'[6]白单流水  导入新模板'!$K:$K,$C410)</f>
        <v>0</v>
      </c>
      <c r="AK410" s="48">
        <f>SUMIFS('[6]白单流水  导入新模板'!$S:$S,'[6]白单流水  导入新模板'!$C:$C,$A$2,'[6]白单流水  导入新模板'!$AF:$AF,$C$405,'[6]白单流水  导入新模板'!$AA:$AA,AK$3,'[6]白单流水  导入新模板'!$K:$K,$C410)</f>
        <v>0</v>
      </c>
      <c r="AL410" s="48">
        <f>SUMIFS('[6]白单流水  导入新模板'!$S:$S,'[6]白单流水  导入新模板'!$C:$C,$A$2,'[6]白单流水  导入新模板'!$AF:$AF,$C$405,'[6]白单流水  导入新模板'!$AA:$AA,AL$3,'[6]白单流水  导入新模板'!$K:$K,$C410)</f>
        <v>0</v>
      </c>
      <c r="AM410" s="48">
        <f>SUMIFS('[6]白单流水  导入新模板'!$S:$S,'[6]白单流水  导入新模板'!$C:$C,$A$2,'[6]白单流水  导入新模板'!$AF:$AF,$C$405,'[6]白单流水  导入新模板'!$AA:$AA,AM$3,'[6]白单流水  导入新模板'!$K:$K,$C410)</f>
        <v>0</v>
      </c>
      <c r="AN410" s="48">
        <f>SUMIFS('[6]白单流水  导入新模板'!$S:$S,'[6]白单流水  导入新模板'!$C:$C,$A$2,'[6]白单流水  导入新模板'!$AF:$AF,$C$405,'[6]白单流水  导入新模板'!$AA:$AA,AN$3,'[6]白单流水  导入新模板'!$K:$K,$C410)</f>
        <v>0</v>
      </c>
      <c r="AO410" s="48">
        <f>SUMIFS('[6]白单流水  导入新模板'!$S:$S,'[6]白单流水  导入新模板'!$C:$C,$A$2,'[6]白单流水  导入新模板'!$AF:$AF,$C$405,'[6]白单流水  导入新模板'!$AA:$AA,AO$3,'[6]白单流水  导入新模板'!$K:$K,$C410)</f>
        <v>0</v>
      </c>
      <c r="AP410" s="48">
        <f>SUMIFS('[6]白单流水  导入新模板'!$S:$S,'[6]白单流水  导入新模板'!$C:$C,$A$2,'[6]白单流水  导入新模板'!$AF:$AF,$C$405,'[6]白单流水  导入新模板'!$AA:$AA,AP$3,'[6]白单流水  导入新模板'!$K:$K,$C410)</f>
        <v>0</v>
      </c>
      <c r="AQ410" s="48">
        <f>SUMIFS('[6]白单流水  导入新模板'!$S:$S,'[6]白单流水  导入新模板'!$C:$C,$A$2,'[6]白单流水  导入新模板'!$AF:$AF,$C$405,'[6]白单流水  导入新模板'!$AA:$AA,AQ$3,'[6]白单流水  导入新模板'!$K:$K,$C410)</f>
        <v>0</v>
      </c>
      <c r="AR410" s="48">
        <f>SUMIFS('[6]白单流水  导入新模板'!$S:$S,'[6]白单流水  导入新模板'!$C:$C,$A$2,'[6]白单流水  导入新模板'!$AF:$AF,$C$405,'[6]白单流水  导入新模板'!$AA:$AA,AR$3,'[6]白单流水  导入新模板'!$K:$K,$C410)</f>
        <v>0</v>
      </c>
      <c r="AS410" s="48">
        <f>SUMIFS('[6]白单流水  导入新模板'!$S:$S,'[6]白单流水  导入新模板'!$C:$C,$A$2,'[6]白单流水  导入新模板'!$AF:$AF,$C$405,'[6]白单流水  导入新模板'!$AA:$AA,AS$3,'[6]白单流水  导入新模板'!$K:$K,$C410)</f>
        <v>0</v>
      </c>
      <c r="AT410" s="69"/>
    </row>
    <row r="411" ht="15.6" spans="1:47">
      <c r="A411" s="41"/>
      <c r="B411" s="62"/>
      <c r="C411" s="65" t="s">
        <v>63</v>
      </c>
      <c r="D411" s="43"/>
      <c r="E411" s="43"/>
      <c r="F411" s="63"/>
      <c r="G411" s="44"/>
      <c r="H411" s="44"/>
      <c r="I411" s="44"/>
      <c r="J411" s="44"/>
      <c r="K411" s="43"/>
      <c r="L411" s="48">
        <f>SUMIFS('[6]白单流水  导入新模板'!$S:$S,'[6]白单流水  导入新模板'!$C:$C,$A$2,'[6]白单流水  导入新模板'!$AF:$AF,$C$405,'[6]白单流水  导入新模板'!$AB:$AB,LEFT(LEFT(L$3,4),4),'[6]白单流水  导入新模板'!$K:$K,$C411)</f>
        <v>0</v>
      </c>
      <c r="M411" s="48">
        <f>SUMIFS('[6]白单流水  导入新模板'!$S:$S,'[6]白单流水  导入新模板'!$C:$C,$A$2,'[6]白单流水  导入新模板'!$AF:$AF,$C$405,'[6]白单流水  导入新模板'!$AB:$AB,LEFT(LEFT(M$3,4),4),'[6]白单流水  导入新模板'!$K:$K,$C411)</f>
        <v>0</v>
      </c>
      <c r="N411" s="48">
        <f>SUMIFS('[6]白单流水  导入新模板'!$S:$S,'[6]白单流水  导入新模板'!$C:$C,$A$2,'[6]白单流水  导入新模板'!$AF:$AF,$C$405,'[6]白单流水  导入新模板'!$AB:$AB,LEFT(LEFT(N$3,4),4),'[6]白单流水  导入新模板'!$K:$K,$C411)</f>
        <v>0</v>
      </c>
      <c r="O411" s="48">
        <f>SUMIFS('[6]白单流水  导入新模板'!$S:$S,'[6]白单流水  导入新模板'!$C:$C,$A$2,'[6]白单流水  导入新模板'!$AF:$AF,$C$405,'[6]白单流水  导入新模板'!$AB:$AB,LEFT(LEFT(O$3,4),4),'[6]白单流水  导入新模板'!$K:$K,$C411)</f>
        <v>0</v>
      </c>
      <c r="P411" s="48">
        <f>SUMIFS('[6]白单流水  导入新模板'!$S:$S,'[6]白单流水  导入新模板'!$C:$C,$A$2,'[6]白单流水  导入新模板'!$AF:$AF,$C$405,'[6]白单流水  导入新模板'!$AB:$AB,LEFT(LEFT(P$3,4),4),'[6]白单流水  导入新模板'!$K:$K,$C411)</f>
        <v>0</v>
      </c>
      <c r="Q411" s="48">
        <f>SUMIFS('[6]白单流水  导入新模板'!$S:$S,'[6]白单流水  导入新模板'!$C:$C,$A$2,'[6]白单流水  导入新模板'!$AF:$AF,$C$405,'[6]白单流水  导入新模板'!$AB:$AB,LEFT(LEFT(Q$3,4),4),'[6]白单流水  导入新模板'!$K:$K,$C411)</f>
        <v>0</v>
      </c>
      <c r="R411" s="48">
        <f>SUMIFS('[6]白单流水  导入新模板'!$S:$S,'[6]白单流水  导入新模板'!$C:$C,$A$2,'[6]白单流水  导入新模板'!$AF:$AF,$C$405,'[6]白单流水  导入新模板'!$AB:$AB,LEFT(LEFT(R$3,4),4),'[6]白单流水  导入新模板'!$K:$K,$C411)</f>
        <v>0</v>
      </c>
      <c r="S411" s="48">
        <f>SUMIFS('[6]白单流水  导入新模板'!$S:$S,'[6]白单流水  导入新模板'!$C:$C,$A$2,'[6]白单流水  导入新模板'!$AF:$AF,$C$405,'[6]白单流水  导入新模板'!$AB:$AB,LEFT(LEFT(S$3,4),4),'[6]白单流水  导入新模板'!$K:$K,$C411)</f>
        <v>0</v>
      </c>
      <c r="T411" s="48">
        <f>SUMIFS('[6]白单流水  导入新模板'!$S:$S,'[6]白单流水  导入新模板'!$C:$C,$A$2,'[6]白单流水  导入新模板'!$AF:$AF,$C$405,'[6]白单流水  导入新模板'!$AB:$AB,LEFT(LEFT(T$3,4),4),'[6]白单流水  导入新模板'!$K:$K,$C411)</f>
        <v>0</v>
      </c>
      <c r="U411" s="48">
        <f>SUMIFS('[6]白单流水  导入新模板'!$S:$S,'[6]白单流水  导入新模板'!$C:$C,$A$2,'[6]白单流水  导入新模板'!$AF:$AF,$C$405,'[6]白单流水  导入新模板'!$AB:$AB,LEFT(LEFT(U$3,4),4),'[6]白单流水  导入新模板'!$K:$K,$C411)</f>
        <v>0</v>
      </c>
      <c r="V411" s="48">
        <f>SUMIFS('[6]白单流水  导入新模板'!$S:$S,'[6]白单流水  导入新模板'!$C:$C,$A$2,'[6]白单流水  导入新模板'!$AF:$AF,$C$405,'[6]白单流水  导入新模板'!$AB:$AB,LEFT(LEFT(V$3,4),4),'[6]白单流水  导入新模板'!$K:$K,$C411)</f>
        <v>0</v>
      </c>
      <c r="W411" s="48">
        <f>SUMIFS('[6]白单流水  导入新模板'!$S:$S,'[6]白单流水  导入新模板'!$C:$C,$A$2,'[6]白单流水  导入新模板'!$AF:$AF,$C$405,'[6]白单流水  导入新模板'!$AB:$AB,LEFT(LEFT(W$3,4),4),'[6]白单流水  导入新模板'!$K:$K,$C411)</f>
        <v>0</v>
      </c>
      <c r="X411" s="48">
        <f>SUMIFS('[6]白单流水  导入新模板'!$S:$S,'[6]白单流水  导入新模板'!$C:$C,$A$2,'[6]白单流水  导入新模板'!$AF:$AF,$C$405,'[6]白单流水  导入新模板'!$AB:$AB,LEFT(LEFT(X$3,4),4),'[6]白单流水  导入新模板'!$K:$K,$C411)</f>
        <v>0</v>
      </c>
      <c r="Y411" s="48">
        <f>SUMIFS('[6]白单流水  导入新模板'!$S:$S,'[6]白单流水  导入新模板'!$C:$C,$A$2,'[6]白单流水  导入新模板'!$AF:$AF,$C$405,'[6]白单流水  导入新模板'!$AB:$AB,LEFT(LEFT(Y$3,4),4),'[6]白单流水  导入新模板'!$K:$K,$C411)</f>
        <v>0</v>
      </c>
      <c r="Z411" s="48">
        <f>SUMIFS('[6]白单流水  导入新模板'!$S:$S,'[6]白单流水  导入新模板'!$C:$C,$A$2,'[6]白单流水  导入新模板'!$AF:$AF,$C$405,'[6]白单流水  导入新模板'!$AB:$AB,LEFT(LEFT(Z$3,4),4),'[6]白单流水  导入新模板'!$K:$K,$C411)</f>
        <v>0</v>
      </c>
      <c r="AA411" s="48">
        <f>SUMIFS('[6]白单流水  导入新模板'!$S:$S,'[6]白单流水  导入新模板'!$C:$C,$A$2,'[6]白单流水  导入新模板'!$AF:$AF,$C$405,'[6]白单流水  导入新模板'!$AB:$AB,LEFT(LEFT(AA$3,4),4),'[6]白单流水  导入新模板'!$K:$K,$C411)</f>
        <v>0</v>
      </c>
      <c r="AB411" s="48">
        <f>SUMIFS('[6]白单流水  导入新模板'!$S:$S,'[6]白单流水  导入新模板'!$C:$C,$A$2,'[6]白单流水  导入新模板'!$AF:$AF,$C$405,'[6]白单流水  导入新模板'!$AB:$AB,LEFT(LEFT(AB$3,4),4),'[6]白单流水  导入新模板'!$K:$K,$C411)</f>
        <v>0</v>
      </c>
      <c r="AC411" s="48">
        <f>SUMIFS('[6]白单流水  导入新模板'!$S:$S,'[6]白单流水  导入新模板'!$C:$C,$A$2,'[6]白单流水  导入新模板'!$AF:$AF,$C$405,'[6]白单流水  导入新模板'!$AB:$AB,LEFT(LEFT(AC$3,4),4),'[6]白单流水  导入新模板'!$K:$K,$C411)</f>
        <v>0</v>
      </c>
      <c r="AD411" s="72"/>
      <c r="AE411" s="53">
        <f>SUM(AH411:AS411)</f>
        <v>0</v>
      </c>
      <c r="AF411" s="54"/>
      <c r="AG411" s="55">
        <f>AD411-AE411-AF411</f>
        <v>0</v>
      </c>
      <c r="AH411" s="48">
        <f>SUMIFS('[6]白单流水  导入新模板'!$S:$S,'[6]白单流水  导入新模板'!$C:$C,$A$2,'[6]白单流水  导入新模板'!$AF:$AF,$C$405,'[6]白单流水  导入新模板'!$AA:$AA,AH$3,'[6]白单流水  导入新模板'!$K:$K,$C411)</f>
        <v>0</v>
      </c>
      <c r="AI411" s="48">
        <f>SUMIFS('[6]白单流水  导入新模板'!$S:$S,'[6]白单流水  导入新模板'!$C:$C,$A$2,'[6]白单流水  导入新模板'!$AF:$AF,$C$405,'[6]白单流水  导入新模板'!$AA:$AA,AI$3,'[6]白单流水  导入新模板'!$K:$K,$C411)</f>
        <v>0</v>
      </c>
      <c r="AJ411" s="48">
        <f>SUMIFS('[6]白单流水  导入新模板'!$S:$S,'[6]白单流水  导入新模板'!$C:$C,$A$2,'[6]白单流水  导入新模板'!$AF:$AF,$C$405,'[6]白单流水  导入新模板'!$AA:$AA,AJ$3,'[6]白单流水  导入新模板'!$K:$K,$C411)</f>
        <v>0</v>
      </c>
      <c r="AK411" s="48">
        <f>SUMIFS('[6]白单流水  导入新模板'!$S:$S,'[6]白单流水  导入新模板'!$C:$C,$A$2,'[6]白单流水  导入新模板'!$AF:$AF,$C$405,'[6]白单流水  导入新模板'!$AA:$AA,AK$3,'[6]白单流水  导入新模板'!$K:$K,$C411)</f>
        <v>0</v>
      </c>
      <c r="AL411" s="48">
        <f>SUMIFS('[6]白单流水  导入新模板'!$S:$S,'[6]白单流水  导入新模板'!$C:$C,$A$2,'[6]白单流水  导入新模板'!$AF:$AF,$C$405,'[6]白单流水  导入新模板'!$AA:$AA,AL$3,'[6]白单流水  导入新模板'!$K:$K,$C411)</f>
        <v>0</v>
      </c>
      <c r="AM411" s="48">
        <f>SUMIFS('[6]白单流水  导入新模板'!$S:$S,'[6]白单流水  导入新模板'!$C:$C,$A$2,'[6]白单流水  导入新模板'!$AF:$AF,$C$405,'[6]白单流水  导入新模板'!$AA:$AA,AM$3,'[6]白单流水  导入新模板'!$K:$K,$C411)</f>
        <v>0</v>
      </c>
      <c r="AN411" s="48">
        <f>SUMIFS('[6]白单流水  导入新模板'!$S:$S,'[6]白单流水  导入新模板'!$C:$C,$A$2,'[6]白单流水  导入新模板'!$AF:$AF,$C$405,'[6]白单流水  导入新模板'!$AA:$AA,AN$3,'[6]白单流水  导入新模板'!$K:$K,$C411)</f>
        <v>0</v>
      </c>
      <c r="AO411" s="48">
        <f>SUMIFS('[6]白单流水  导入新模板'!$S:$S,'[6]白单流水  导入新模板'!$C:$C,$A$2,'[6]白单流水  导入新模板'!$AF:$AF,$C$405,'[6]白单流水  导入新模板'!$AA:$AA,AO$3,'[6]白单流水  导入新模板'!$K:$K,$C411)</f>
        <v>0</v>
      </c>
      <c r="AP411" s="48">
        <f>SUMIFS('[6]白单流水  导入新模板'!$S:$S,'[6]白单流水  导入新模板'!$C:$C,$A$2,'[6]白单流水  导入新模板'!$AF:$AF,$C$405,'[6]白单流水  导入新模板'!$AA:$AA,AP$3,'[6]白单流水  导入新模板'!$K:$K,$C411)</f>
        <v>0</v>
      </c>
      <c r="AQ411" s="48">
        <f>SUMIFS('[6]白单流水  导入新模板'!$S:$S,'[6]白单流水  导入新模板'!$C:$C,$A$2,'[6]白单流水  导入新模板'!$AF:$AF,$C$405,'[6]白单流水  导入新模板'!$AA:$AA,AQ$3,'[6]白单流水  导入新模板'!$K:$K,$C411)</f>
        <v>0</v>
      </c>
      <c r="AR411" s="48">
        <f>SUMIFS('[6]白单流水  导入新模板'!$S:$S,'[6]白单流水  导入新模板'!$C:$C,$A$2,'[6]白单流水  导入新模板'!$AF:$AF,$C$405,'[6]白单流水  导入新模板'!$AA:$AA,AR$3,'[6]白单流水  导入新模板'!$K:$K,$C411)</f>
        <v>0</v>
      </c>
      <c r="AS411" s="48">
        <f>SUMIFS('[6]白单流水  导入新模板'!$S:$S,'[6]白单流水  导入新模板'!$C:$C,$A$2,'[6]白单流水  导入新模板'!$AF:$AF,$C$405,'[6]白单流水  导入新模板'!$AA:$AA,AS$3,'[6]白单流水  导入新模板'!$K:$K,$C411)</f>
        <v>0</v>
      </c>
      <c r="AT411" s="64"/>
    </row>
    <row r="412" ht="15.6" spans="1:47">
      <c r="A412" s="41"/>
      <c r="B412" s="62"/>
      <c r="C412" s="65" t="s">
        <v>64</v>
      </c>
      <c r="D412" s="43"/>
      <c r="E412" s="43"/>
      <c r="F412" s="63"/>
      <c r="G412" s="44"/>
      <c r="H412" s="44"/>
      <c r="I412" s="44"/>
      <c r="J412" s="44"/>
      <c r="K412" s="43"/>
      <c r="L412" s="48">
        <f>SUMIFS('[6]白单流水  导入新模板'!$S:$S,'[6]白单流水  导入新模板'!$C:$C,$A$2,'[6]白单流水  导入新模板'!$AF:$AF,$C$405,'[6]白单流水  导入新模板'!$AB:$AB,LEFT(LEFT(L$3,4),4),'[6]白单流水  导入新模板'!$K:$K,$C412)</f>
        <v>0</v>
      </c>
      <c r="M412" s="48">
        <f>SUMIFS('[6]白单流水  导入新模板'!$S:$S,'[6]白单流水  导入新模板'!$C:$C,$A$2,'[6]白单流水  导入新模板'!$AF:$AF,$C$405,'[6]白单流水  导入新模板'!$AB:$AB,LEFT(LEFT(M$3,4),4),'[6]白单流水  导入新模板'!$K:$K,$C412)</f>
        <v>0</v>
      </c>
      <c r="N412" s="48">
        <f>SUMIFS('[6]白单流水  导入新模板'!$S:$S,'[6]白单流水  导入新模板'!$C:$C,$A$2,'[6]白单流水  导入新模板'!$AF:$AF,$C$405,'[6]白单流水  导入新模板'!$AB:$AB,LEFT(LEFT(N$3,4),4),'[6]白单流水  导入新模板'!$K:$K,$C412)</f>
        <v>0</v>
      </c>
      <c r="O412" s="48">
        <f>SUMIFS('[6]白单流水  导入新模板'!$S:$S,'[6]白单流水  导入新模板'!$C:$C,$A$2,'[6]白单流水  导入新模板'!$AF:$AF,$C$405,'[6]白单流水  导入新模板'!$AB:$AB,LEFT(LEFT(O$3,4),4),'[6]白单流水  导入新模板'!$K:$K,$C412)</f>
        <v>0</v>
      </c>
      <c r="P412" s="48">
        <f>SUMIFS('[6]白单流水  导入新模板'!$S:$S,'[6]白单流水  导入新模板'!$C:$C,$A$2,'[6]白单流水  导入新模板'!$AF:$AF,$C$405,'[6]白单流水  导入新模板'!$AB:$AB,LEFT(LEFT(P$3,4),4),'[6]白单流水  导入新模板'!$K:$K,$C412)</f>
        <v>0</v>
      </c>
      <c r="Q412" s="48">
        <f>SUMIFS('[6]白单流水  导入新模板'!$S:$S,'[6]白单流水  导入新模板'!$C:$C,$A$2,'[6]白单流水  导入新模板'!$AF:$AF,$C$405,'[6]白单流水  导入新模板'!$AB:$AB,LEFT(LEFT(Q$3,4),4),'[6]白单流水  导入新模板'!$K:$K,$C412)</f>
        <v>0</v>
      </c>
      <c r="R412" s="48">
        <f>SUMIFS('[6]白单流水  导入新模板'!$S:$S,'[6]白单流水  导入新模板'!$C:$C,$A$2,'[6]白单流水  导入新模板'!$AF:$AF,$C$405,'[6]白单流水  导入新模板'!$AB:$AB,LEFT(LEFT(R$3,4),4),'[6]白单流水  导入新模板'!$K:$K,$C412)</f>
        <v>0</v>
      </c>
      <c r="S412" s="48">
        <f>SUMIFS('[6]白单流水  导入新模板'!$S:$S,'[6]白单流水  导入新模板'!$C:$C,$A$2,'[6]白单流水  导入新模板'!$AF:$AF,$C$405,'[6]白单流水  导入新模板'!$AB:$AB,LEFT(LEFT(S$3,4),4),'[6]白单流水  导入新模板'!$K:$K,$C412)</f>
        <v>0</v>
      </c>
      <c r="T412" s="48">
        <f>SUMIFS('[6]白单流水  导入新模板'!$S:$S,'[6]白单流水  导入新模板'!$C:$C,$A$2,'[6]白单流水  导入新模板'!$AF:$AF,$C$405,'[6]白单流水  导入新模板'!$AB:$AB,LEFT(LEFT(T$3,4),4),'[6]白单流水  导入新模板'!$K:$K,$C412)</f>
        <v>0</v>
      </c>
      <c r="U412" s="48">
        <f>SUMIFS('[6]白单流水  导入新模板'!$S:$S,'[6]白单流水  导入新模板'!$C:$C,$A$2,'[6]白单流水  导入新模板'!$AF:$AF,$C$405,'[6]白单流水  导入新模板'!$AB:$AB,LEFT(LEFT(U$3,4),4),'[6]白单流水  导入新模板'!$K:$K,$C412)</f>
        <v>0</v>
      </c>
      <c r="V412" s="48">
        <f>SUMIFS('[6]白单流水  导入新模板'!$S:$S,'[6]白单流水  导入新模板'!$C:$C,$A$2,'[6]白单流水  导入新模板'!$AF:$AF,$C$405,'[6]白单流水  导入新模板'!$AB:$AB,LEFT(LEFT(V$3,4),4),'[6]白单流水  导入新模板'!$K:$K,$C412)</f>
        <v>0</v>
      </c>
      <c r="W412" s="48">
        <f>SUMIFS('[6]白单流水  导入新模板'!$S:$S,'[6]白单流水  导入新模板'!$C:$C,$A$2,'[6]白单流水  导入新模板'!$AF:$AF,$C$405,'[6]白单流水  导入新模板'!$AB:$AB,LEFT(LEFT(W$3,4),4),'[6]白单流水  导入新模板'!$K:$K,$C412)</f>
        <v>0</v>
      </c>
      <c r="X412" s="48">
        <f>SUMIFS('[6]白单流水  导入新模板'!$S:$S,'[6]白单流水  导入新模板'!$C:$C,$A$2,'[6]白单流水  导入新模板'!$AF:$AF,$C$405,'[6]白单流水  导入新模板'!$AB:$AB,LEFT(LEFT(X$3,4),4),'[6]白单流水  导入新模板'!$K:$K,$C412)</f>
        <v>0</v>
      </c>
      <c r="Y412" s="48">
        <f>SUMIFS('[6]白单流水  导入新模板'!$S:$S,'[6]白单流水  导入新模板'!$C:$C,$A$2,'[6]白单流水  导入新模板'!$AF:$AF,$C$405,'[6]白单流水  导入新模板'!$AB:$AB,LEFT(LEFT(Y$3,4),4),'[6]白单流水  导入新模板'!$K:$K,$C412)</f>
        <v>0</v>
      </c>
      <c r="Z412" s="48">
        <f>SUMIFS('[6]白单流水  导入新模板'!$S:$S,'[6]白单流水  导入新模板'!$C:$C,$A$2,'[6]白单流水  导入新模板'!$AF:$AF,$C$405,'[6]白单流水  导入新模板'!$AB:$AB,LEFT(LEFT(Z$3,4),4),'[6]白单流水  导入新模板'!$K:$K,$C412)</f>
        <v>0</v>
      </c>
      <c r="AA412" s="48">
        <f>SUMIFS('[6]白单流水  导入新模板'!$S:$S,'[6]白单流水  导入新模板'!$C:$C,$A$2,'[6]白单流水  导入新模板'!$AF:$AF,$C$405,'[6]白单流水  导入新模板'!$AB:$AB,LEFT(LEFT(AA$3,4),4),'[6]白单流水  导入新模板'!$K:$K,$C412)</f>
        <v>0</v>
      </c>
      <c r="AB412" s="48">
        <f>SUMIFS('[6]白单流水  导入新模板'!$S:$S,'[6]白单流水  导入新模板'!$C:$C,$A$2,'[6]白单流水  导入新模板'!$AF:$AF,$C$405,'[6]白单流水  导入新模板'!$AB:$AB,LEFT(LEFT(AB$3,4),4),'[6]白单流水  导入新模板'!$K:$K,$C412)</f>
        <v>0</v>
      </c>
      <c r="AC412" s="48">
        <f>SUMIFS('[6]白单流水  导入新模板'!$S:$S,'[6]白单流水  导入新模板'!$C:$C,$A$2,'[6]白单流水  导入新模板'!$AF:$AF,$C$405,'[6]白单流水  导入新模板'!$AB:$AB,LEFT(LEFT(AC$3,4),4),'[6]白单流水  导入新模板'!$K:$K,$C412)</f>
        <v>0</v>
      </c>
      <c r="AD412" s="72"/>
      <c r="AE412" s="53">
        <f>SUM(AH412:AS412)</f>
        <v>0</v>
      </c>
      <c r="AF412" s="54"/>
      <c r="AG412" s="55">
        <f>AD412-AE412-AF412</f>
        <v>0</v>
      </c>
      <c r="AH412" s="48">
        <f>SUMIFS('[6]白单流水  导入新模板'!$S:$S,'[6]白单流水  导入新模板'!$C:$C,$A$2,'[6]白单流水  导入新模板'!$AF:$AF,$C$405,'[6]白单流水  导入新模板'!$AA:$AA,AH$3,'[6]白单流水  导入新模板'!$K:$K,$C412)</f>
        <v>0</v>
      </c>
      <c r="AI412" s="48">
        <f>SUMIFS('[6]白单流水  导入新模板'!$S:$S,'[6]白单流水  导入新模板'!$C:$C,$A$2,'[6]白单流水  导入新模板'!$AF:$AF,$C$405,'[6]白单流水  导入新模板'!$AA:$AA,AI$3,'[6]白单流水  导入新模板'!$K:$K,$C412)</f>
        <v>0</v>
      </c>
      <c r="AJ412" s="48">
        <f>SUMIFS('[6]白单流水  导入新模板'!$S:$S,'[6]白单流水  导入新模板'!$C:$C,$A$2,'[6]白单流水  导入新模板'!$AF:$AF,$C$405,'[6]白单流水  导入新模板'!$AA:$AA,AJ$3,'[6]白单流水  导入新模板'!$K:$K,$C412)</f>
        <v>0</v>
      </c>
      <c r="AK412" s="48">
        <f>SUMIFS('[6]白单流水  导入新模板'!$S:$S,'[6]白单流水  导入新模板'!$C:$C,$A$2,'[6]白单流水  导入新模板'!$AF:$AF,$C$405,'[6]白单流水  导入新模板'!$AA:$AA,AK$3,'[6]白单流水  导入新模板'!$K:$K,$C412)</f>
        <v>0</v>
      </c>
      <c r="AL412" s="48">
        <f>SUMIFS('[6]白单流水  导入新模板'!$S:$S,'[6]白单流水  导入新模板'!$C:$C,$A$2,'[6]白单流水  导入新模板'!$AF:$AF,$C$405,'[6]白单流水  导入新模板'!$AA:$AA,AL$3,'[6]白单流水  导入新模板'!$K:$K,$C412)</f>
        <v>0</v>
      </c>
      <c r="AM412" s="48">
        <f>SUMIFS('[6]白单流水  导入新模板'!$S:$S,'[6]白单流水  导入新模板'!$C:$C,$A$2,'[6]白单流水  导入新模板'!$AF:$AF,$C$405,'[6]白单流水  导入新模板'!$AA:$AA,AM$3,'[6]白单流水  导入新模板'!$K:$K,$C412)</f>
        <v>0</v>
      </c>
      <c r="AN412" s="48">
        <f>SUMIFS('[6]白单流水  导入新模板'!$S:$S,'[6]白单流水  导入新模板'!$C:$C,$A$2,'[6]白单流水  导入新模板'!$AF:$AF,$C$405,'[6]白单流水  导入新模板'!$AA:$AA,AN$3,'[6]白单流水  导入新模板'!$K:$K,$C412)</f>
        <v>0</v>
      </c>
      <c r="AO412" s="48">
        <f>SUMIFS('[6]白单流水  导入新模板'!$S:$S,'[6]白单流水  导入新模板'!$C:$C,$A$2,'[6]白单流水  导入新模板'!$AF:$AF,$C$405,'[6]白单流水  导入新模板'!$AA:$AA,AO$3,'[6]白单流水  导入新模板'!$K:$K,$C412)</f>
        <v>0</v>
      </c>
      <c r="AP412" s="48">
        <f>SUMIFS('[6]白单流水  导入新模板'!$S:$S,'[6]白单流水  导入新模板'!$C:$C,$A$2,'[6]白单流水  导入新模板'!$AF:$AF,$C$405,'[6]白单流水  导入新模板'!$AA:$AA,AP$3,'[6]白单流水  导入新模板'!$K:$K,$C412)</f>
        <v>0</v>
      </c>
      <c r="AQ412" s="48">
        <f>SUMIFS('[6]白单流水  导入新模板'!$S:$S,'[6]白单流水  导入新模板'!$C:$C,$A$2,'[6]白单流水  导入新模板'!$AF:$AF,$C$405,'[6]白单流水  导入新模板'!$AA:$AA,AQ$3,'[6]白单流水  导入新模板'!$K:$K,$C412)</f>
        <v>0</v>
      </c>
      <c r="AR412" s="48">
        <f>SUMIFS('[6]白单流水  导入新模板'!$S:$S,'[6]白单流水  导入新模板'!$C:$C,$A$2,'[6]白单流水  导入新模板'!$AF:$AF,$C$405,'[6]白单流水  导入新模板'!$AA:$AA,AR$3,'[6]白单流水  导入新模板'!$K:$K,$C412)</f>
        <v>0</v>
      </c>
      <c r="AS412" s="48">
        <f>SUMIFS('[6]白单流水  导入新模板'!$S:$S,'[6]白单流水  导入新模板'!$C:$C,$A$2,'[6]白单流水  导入新模板'!$AF:$AF,$C$405,'[6]白单流水  导入新模板'!$AA:$AA,AS$3,'[6]白单流水  导入新模板'!$K:$K,$C412)</f>
        <v>0</v>
      </c>
      <c r="AT412" s="64"/>
    </row>
    <row r="413" ht="15.6" spans="1:47">
      <c r="A413" s="41"/>
      <c r="B413" s="62"/>
      <c r="C413" s="65" t="s">
        <v>65</v>
      </c>
      <c r="D413" s="43"/>
      <c r="E413" s="43"/>
      <c r="F413" s="63"/>
      <c r="G413" s="44"/>
      <c r="H413" s="44"/>
      <c r="I413" s="44"/>
      <c r="J413" s="44"/>
      <c r="K413" s="43"/>
      <c r="L413" s="48">
        <f>SUMIFS('[6]白单流水  导入新模板'!$S:$S,'[6]白单流水  导入新模板'!$C:$C,$A$2,'[6]白单流水  导入新模板'!$AF:$AF,$C$405,'[6]白单流水  导入新模板'!$AB:$AB,LEFT(LEFT(L$3,4),4),'[6]白单流水  导入新模板'!$K:$K,$C413)</f>
        <v>0</v>
      </c>
      <c r="M413" s="48">
        <f>SUMIFS('[6]白单流水  导入新模板'!$S:$S,'[6]白单流水  导入新模板'!$C:$C,$A$2,'[6]白单流水  导入新模板'!$AF:$AF,$C$405,'[6]白单流水  导入新模板'!$AB:$AB,LEFT(LEFT(M$3,4),4),'[6]白单流水  导入新模板'!$K:$K,$C413)</f>
        <v>0</v>
      </c>
      <c r="N413" s="48">
        <f>SUMIFS('[6]白单流水  导入新模板'!$S:$S,'[6]白单流水  导入新模板'!$C:$C,$A$2,'[6]白单流水  导入新模板'!$AF:$AF,$C$405,'[6]白单流水  导入新模板'!$AB:$AB,LEFT(LEFT(N$3,4),4),'[6]白单流水  导入新模板'!$K:$K,$C413)</f>
        <v>0</v>
      </c>
      <c r="O413" s="48">
        <f>SUMIFS('[6]白单流水  导入新模板'!$S:$S,'[6]白单流水  导入新模板'!$C:$C,$A$2,'[6]白单流水  导入新模板'!$AF:$AF,$C$405,'[6]白单流水  导入新模板'!$AB:$AB,LEFT(LEFT(O$3,4),4),'[6]白单流水  导入新模板'!$K:$K,$C413)</f>
        <v>0</v>
      </c>
      <c r="P413" s="48">
        <f>SUMIFS('[6]白单流水  导入新模板'!$S:$S,'[6]白单流水  导入新模板'!$C:$C,$A$2,'[6]白单流水  导入新模板'!$AF:$AF,$C$405,'[6]白单流水  导入新模板'!$AB:$AB,LEFT(LEFT(P$3,4),4),'[6]白单流水  导入新模板'!$K:$K,$C413)</f>
        <v>0</v>
      </c>
      <c r="Q413" s="48">
        <f>SUMIFS('[6]白单流水  导入新模板'!$S:$S,'[6]白单流水  导入新模板'!$C:$C,$A$2,'[6]白单流水  导入新模板'!$AF:$AF,$C$405,'[6]白单流水  导入新模板'!$AB:$AB,LEFT(LEFT(Q$3,4),4),'[6]白单流水  导入新模板'!$K:$K,$C413)</f>
        <v>0</v>
      </c>
      <c r="R413" s="48">
        <f>SUMIFS('[6]白单流水  导入新模板'!$S:$S,'[6]白单流水  导入新模板'!$C:$C,$A$2,'[6]白单流水  导入新模板'!$AF:$AF,$C$405,'[6]白单流水  导入新模板'!$AB:$AB,LEFT(LEFT(R$3,4),4),'[6]白单流水  导入新模板'!$K:$K,$C413)</f>
        <v>0</v>
      </c>
      <c r="S413" s="48">
        <f>SUMIFS('[6]白单流水  导入新模板'!$S:$S,'[6]白单流水  导入新模板'!$C:$C,$A$2,'[6]白单流水  导入新模板'!$AF:$AF,$C$405,'[6]白单流水  导入新模板'!$AB:$AB,LEFT(LEFT(S$3,4),4),'[6]白单流水  导入新模板'!$K:$K,$C413)</f>
        <v>0</v>
      </c>
      <c r="T413" s="48">
        <f>SUMIFS('[6]白单流水  导入新模板'!$S:$S,'[6]白单流水  导入新模板'!$C:$C,$A$2,'[6]白单流水  导入新模板'!$AF:$AF,$C$405,'[6]白单流水  导入新模板'!$AB:$AB,LEFT(LEFT(T$3,4),4),'[6]白单流水  导入新模板'!$K:$K,$C413)</f>
        <v>0</v>
      </c>
      <c r="U413" s="48">
        <f>SUMIFS('[6]白单流水  导入新模板'!$S:$S,'[6]白单流水  导入新模板'!$C:$C,$A$2,'[6]白单流水  导入新模板'!$AF:$AF,$C$405,'[6]白单流水  导入新模板'!$AB:$AB,LEFT(LEFT(U$3,4),4),'[6]白单流水  导入新模板'!$K:$K,$C413)</f>
        <v>0</v>
      </c>
      <c r="V413" s="48">
        <f>SUMIFS('[6]白单流水  导入新模板'!$S:$S,'[6]白单流水  导入新模板'!$C:$C,$A$2,'[6]白单流水  导入新模板'!$AF:$AF,$C$405,'[6]白单流水  导入新模板'!$AB:$AB,LEFT(LEFT(V$3,4),4),'[6]白单流水  导入新模板'!$K:$K,$C413)</f>
        <v>0</v>
      </c>
      <c r="W413" s="48">
        <f>SUMIFS('[6]白单流水  导入新模板'!$S:$S,'[6]白单流水  导入新模板'!$C:$C,$A$2,'[6]白单流水  导入新模板'!$AF:$AF,$C$405,'[6]白单流水  导入新模板'!$AB:$AB,LEFT(LEFT(W$3,4),4),'[6]白单流水  导入新模板'!$K:$K,$C413)</f>
        <v>0</v>
      </c>
      <c r="X413" s="48">
        <f>SUMIFS('[6]白单流水  导入新模板'!$S:$S,'[6]白单流水  导入新模板'!$C:$C,$A$2,'[6]白单流水  导入新模板'!$AF:$AF,$C$405,'[6]白单流水  导入新模板'!$AB:$AB,LEFT(LEFT(X$3,4),4),'[6]白单流水  导入新模板'!$K:$K,$C413)</f>
        <v>0</v>
      </c>
      <c r="Y413" s="48">
        <f>SUMIFS('[6]白单流水  导入新模板'!$S:$S,'[6]白单流水  导入新模板'!$C:$C,$A$2,'[6]白单流水  导入新模板'!$AF:$AF,$C$405,'[6]白单流水  导入新模板'!$AB:$AB,LEFT(LEFT(Y$3,4),4),'[6]白单流水  导入新模板'!$K:$K,$C413)</f>
        <v>0</v>
      </c>
      <c r="Z413" s="48">
        <f>SUMIFS('[6]白单流水  导入新模板'!$S:$S,'[6]白单流水  导入新模板'!$C:$C,$A$2,'[6]白单流水  导入新模板'!$AF:$AF,$C$405,'[6]白单流水  导入新模板'!$AB:$AB,LEFT(LEFT(Z$3,4),4),'[6]白单流水  导入新模板'!$K:$K,$C413)</f>
        <v>0</v>
      </c>
      <c r="AA413" s="48">
        <f>SUMIFS('[6]白单流水  导入新模板'!$S:$S,'[6]白单流水  导入新模板'!$C:$C,$A$2,'[6]白单流水  导入新模板'!$AF:$AF,$C$405,'[6]白单流水  导入新模板'!$AB:$AB,LEFT(LEFT(AA$3,4),4),'[6]白单流水  导入新模板'!$K:$K,$C413)</f>
        <v>0</v>
      </c>
      <c r="AB413" s="48">
        <f>SUMIFS('[6]白单流水  导入新模板'!$S:$S,'[6]白单流水  导入新模板'!$C:$C,$A$2,'[6]白单流水  导入新模板'!$AF:$AF,$C$405,'[6]白单流水  导入新模板'!$AB:$AB,LEFT(LEFT(AB$3,4),4),'[6]白单流水  导入新模板'!$K:$K,$C413)</f>
        <v>0</v>
      </c>
      <c r="AC413" s="48">
        <f>SUMIFS('[6]白单流水  导入新模板'!$S:$S,'[6]白单流水  导入新模板'!$C:$C,$A$2,'[6]白单流水  导入新模板'!$AF:$AF,$C$405,'[6]白单流水  导入新模板'!$AB:$AB,LEFT(LEFT(AC$3,4),4),'[6]白单流水  导入新模板'!$K:$K,$C413)</f>
        <v>0</v>
      </c>
      <c r="AD413" s="72"/>
      <c r="AE413" s="53">
        <f>SUM(AH413:AS413)</f>
        <v>0</v>
      </c>
      <c r="AF413" s="54"/>
      <c r="AG413" s="55">
        <f>AD413-AE413-AF413</f>
        <v>0</v>
      </c>
      <c r="AH413" s="48">
        <f>SUMIFS('[6]白单流水  导入新模板'!$S:$S,'[6]白单流水  导入新模板'!$C:$C,$A$2,'[6]白单流水  导入新模板'!$AF:$AF,$C$405,'[6]白单流水  导入新模板'!$AA:$AA,AH$3,'[6]白单流水  导入新模板'!$K:$K,$C413)</f>
        <v>0</v>
      </c>
      <c r="AI413" s="48">
        <f>SUMIFS('[6]白单流水  导入新模板'!$S:$S,'[6]白单流水  导入新模板'!$C:$C,$A$2,'[6]白单流水  导入新模板'!$AF:$AF,$C$405,'[6]白单流水  导入新模板'!$AA:$AA,AI$3,'[6]白单流水  导入新模板'!$K:$K,$C413)</f>
        <v>0</v>
      </c>
      <c r="AJ413" s="48">
        <f>SUMIFS('[6]白单流水  导入新模板'!$S:$S,'[6]白单流水  导入新模板'!$C:$C,$A$2,'[6]白单流水  导入新模板'!$AF:$AF,$C$405,'[6]白单流水  导入新模板'!$AA:$AA,AJ$3,'[6]白单流水  导入新模板'!$K:$K,$C413)</f>
        <v>0</v>
      </c>
      <c r="AK413" s="48">
        <f>SUMIFS('[6]白单流水  导入新模板'!$S:$S,'[6]白单流水  导入新模板'!$C:$C,$A$2,'[6]白单流水  导入新模板'!$AF:$AF,$C$405,'[6]白单流水  导入新模板'!$AA:$AA,AK$3,'[6]白单流水  导入新模板'!$K:$K,$C413)</f>
        <v>0</v>
      </c>
      <c r="AL413" s="48">
        <f>SUMIFS('[6]白单流水  导入新模板'!$S:$S,'[6]白单流水  导入新模板'!$C:$C,$A$2,'[6]白单流水  导入新模板'!$AF:$AF,$C$405,'[6]白单流水  导入新模板'!$AA:$AA,AL$3,'[6]白单流水  导入新模板'!$K:$K,$C413)</f>
        <v>0</v>
      </c>
      <c r="AM413" s="48">
        <f>SUMIFS('[6]白单流水  导入新模板'!$S:$S,'[6]白单流水  导入新模板'!$C:$C,$A$2,'[6]白单流水  导入新模板'!$AF:$AF,$C$405,'[6]白单流水  导入新模板'!$AA:$AA,AM$3,'[6]白单流水  导入新模板'!$K:$K,$C413)</f>
        <v>0</v>
      </c>
      <c r="AN413" s="48">
        <f>SUMIFS('[6]白单流水  导入新模板'!$S:$S,'[6]白单流水  导入新模板'!$C:$C,$A$2,'[6]白单流水  导入新模板'!$AF:$AF,$C$405,'[6]白单流水  导入新模板'!$AA:$AA,AN$3,'[6]白单流水  导入新模板'!$K:$K,$C413)</f>
        <v>0</v>
      </c>
      <c r="AO413" s="48">
        <f>SUMIFS('[6]白单流水  导入新模板'!$S:$S,'[6]白单流水  导入新模板'!$C:$C,$A$2,'[6]白单流水  导入新模板'!$AF:$AF,$C$405,'[6]白单流水  导入新模板'!$AA:$AA,AO$3,'[6]白单流水  导入新模板'!$K:$K,$C413)</f>
        <v>0</v>
      </c>
      <c r="AP413" s="48">
        <f>SUMIFS('[6]白单流水  导入新模板'!$S:$S,'[6]白单流水  导入新模板'!$C:$C,$A$2,'[6]白单流水  导入新模板'!$AF:$AF,$C$405,'[6]白单流水  导入新模板'!$AA:$AA,AP$3,'[6]白单流水  导入新模板'!$K:$K,$C413)</f>
        <v>0</v>
      </c>
      <c r="AQ413" s="48">
        <f>SUMIFS('[6]白单流水  导入新模板'!$S:$S,'[6]白单流水  导入新模板'!$C:$C,$A$2,'[6]白单流水  导入新模板'!$AF:$AF,$C$405,'[6]白单流水  导入新模板'!$AA:$AA,AQ$3,'[6]白单流水  导入新模板'!$K:$K,$C413)</f>
        <v>0</v>
      </c>
      <c r="AR413" s="48">
        <f>SUMIFS('[6]白单流水  导入新模板'!$S:$S,'[6]白单流水  导入新模板'!$C:$C,$A$2,'[6]白单流水  导入新模板'!$AF:$AF,$C$405,'[6]白单流水  导入新模板'!$AA:$AA,AR$3,'[6]白单流水  导入新模板'!$K:$K,$C413)</f>
        <v>0</v>
      </c>
      <c r="AS413" s="48">
        <f>SUMIFS('[6]白单流水  导入新模板'!$S:$S,'[6]白单流水  导入新模板'!$C:$C,$A$2,'[6]白单流水  导入新模板'!$AF:$AF,$C$405,'[6]白单流水  导入新模板'!$AA:$AA,AS$3,'[6]白单流水  导入新模板'!$K:$K,$C413)</f>
        <v>0</v>
      </c>
      <c r="AT413" s="64"/>
    </row>
    <row r="414" ht="15.6" spans="1:47">
      <c r="A414" s="73"/>
      <c r="B414" s="62"/>
      <c r="C414" s="65" t="s">
        <v>66</v>
      </c>
      <c r="D414" s="66"/>
      <c r="E414" s="66"/>
      <c r="F414" s="67"/>
      <c r="G414" s="68"/>
      <c r="H414" s="68"/>
      <c r="I414" s="68"/>
      <c r="J414" s="68"/>
      <c r="K414" s="66"/>
      <c r="L414" s="48">
        <f>SUMIFS('[6]白单流水  导入新模板'!$S:$S,'[6]白单流水  导入新模板'!$C:$C,$A$2,'[6]白单流水  导入新模板'!$AF:$AF,$C$405,'[6]白单流水  导入新模板'!$AB:$AB,LEFT(LEFT(L$3,4),4),'[6]白单流水  导入新模板'!$K:$K,$C414)</f>
        <v>0</v>
      </c>
      <c r="M414" s="48">
        <f>SUMIFS('[6]白单流水  导入新模板'!$S:$S,'[6]白单流水  导入新模板'!$C:$C,$A$2,'[6]白单流水  导入新模板'!$AF:$AF,$C$405,'[6]白单流水  导入新模板'!$AB:$AB,LEFT(LEFT(M$3,4),4),'[6]白单流水  导入新模板'!$K:$K,$C414)</f>
        <v>0</v>
      </c>
      <c r="N414" s="48">
        <f>SUMIFS('[6]白单流水  导入新模板'!$S:$S,'[6]白单流水  导入新模板'!$C:$C,$A$2,'[6]白单流水  导入新模板'!$AF:$AF,$C$405,'[6]白单流水  导入新模板'!$AB:$AB,LEFT(LEFT(N$3,4),4),'[6]白单流水  导入新模板'!$K:$K,$C414)</f>
        <v>0</v>
      </c>
      <c r="O414" s="48">
        <f>SUMIFS('[6]白单流水  导入新模板'!$S:$S,'[6]白单流水  导入新模板'!$C:$C,$A$2,'[6]白单流水  导入新模板'!$AF:$AF,$C$405,'[6]白单流水  导入新模板'!$AB:$AB,LEFT(LEFT(O$3,4),4),'[6]白单流水  导入新模板'!$K:$K,$C414)</f>
        <v>0</v>
      </c>
      <c r="P414" s="48">
        <f>SUMIFS('[6]白单流水  导入新模板'!$S:$S,'[6]白单流水  导入新模板'!$C:$C,$A$2,'[6]白单流水  导入新模板'!$AF:$AF,$C$405,'[6]白单流水  导入新模板'!$AB:$AB,LEFT(LEFT(P$3,4),4),'[6]白单流水  导入新模板'!$K:$K,$C414)</f>
        <v>0</v>
      </c>
      <c r="Q414" s="48">
        <f>SUMIFS('[6]白单流水  导入新模板'!$S:$S,'[6]白单流水  导入新模板'!$C:$C,$A$2,'[6]白单流水  导入新模板'!$AF:$AF,$C$405,'[6]白单流水  导入新模板'!$AB:$AB,LEFT(LEFT(Q$3,4),4),'[6]白单流水  导入新模板'!$K:$K,$C414)</f>
        <v>0</v>
      </c>
      <c r="R414" s="48">
        <f>SUMIFS('[6]白单流水  导入新模板'!$S:$S,'[6]白单流水  导入新模板'!$C:$C,$A$2,'[6]白单流水  导入新模板'!$AF:$AF,$C$405,'[6]白单流水  导入新模板'!$AB:$AB,LEFT(LEFT(R$3,4),4),'[6]白单流水  导入新模板'!$K:$K,$C414)</f>
        <v>0</v>
      </c>
      <c r="S414" s="48">
        <f>SUMIFS('[6]白单流水  导入新模板'!$S:$S,'[6]白单流水  导入新模板'!$C:$C,$A$2,'[6]白单流水  导入新模板'!$AF:$AF,$C$405,'[6]白单流水  导入新模板'!$AB:$AB,LEFT(LEFT(S$3,4),4),'[6]白单流水  导入新模板'!$K:$K,$C414)</f>
        <v>0</v>
      </c>
      <c r="T414" s="48">
        <f>SUMIFS('[6]白单流水  导入新模板'!$S:$S,'[6]白单流水  导入新模板'!$C:$C,$A$2,'[6]白单流水  导入新模板'!$AF:$AF,$C$405,'[6]白单流水  导入新模板'!$AB:$AB,LEFT(LEFT(T$3,4),4),'[6]白单流水  导入新模板'!$K:$K,$C414)</f>
        <v>0</v>
      </c>
      <c r="U414" s="48">
        <f>SUMIFS('[6]白单流水  导入新模板'!$S:$S,'[6]白单流水  导入新模板'!$C:$C,$A$2,'[6]白单流水  导入新模板'!$AF:$AF,$C$405,'[6]白单流水  导入新模板'!$AB:$AB,LEFT(LEFT(U$3,4),4),'[6]白单流水  导入新模板'!$K:$K,$C414)</f>
        <v>0</v>
      </c>
      <c r="V414" s="48">
        <f>SUMIFS('[6]白单流水  导入新模板'!$S:$S,'[6]白单流水  导入新模板'!$C:$C,$A$2,'[6]白单流水  导入新模板'!$AF:$AF,$C$405,'[6]白单流水  导入新模板'!$AB:$AB,LEFT(LEFT(V$3,4),4),'[6]白单流水  导入新模板'!$K:$K,$C414)</f>
        <v>0</v>
      </c>
      <c r="W414" s="48">
        <f>SUMIFS('[6]白单流水  导入新模板'!$S:$S,'[6]白单流水  导入新模板'!$C:$C,$A$2,'[6]白单流水  导入新模板'!$AF:$AF,$C$405,'[6]白单流水  导入新模板'!$AB:$AB,LEFT(LEFT(W$3,4),4),'[6]白单流水  导入新模板'!$K:$K,$C414)</f>
        <v>0</v>
      </c>
      <c r="X414" s="48">
        <f>SUMIFS('[6]白单流水  导入新模板'!$S:$S,'[6]白单流水  导入新模板'!$C:$C,$A$2,'[6]白单流水  导入新模板'!$AF:$AF,$C$405,'[6]白单流水  导入新模板'!$AB:$AB,LEFT(LEFT(X$3,4),4),'[6]白单流水  导入新模板'!$K:$K,$C414)</f>
        <v>0</v>
      </c>
      <c r="Y414" s="48">
        <f>SUMIFS('[6]白单流水  导入新模板'!$S:$S,'[6]白单流水  导入新模板'!$C:$C,$A$2,'[6]白单流水  导入新模板'!$AF:$AF,$C$405,'[6]白单流水  导入新模板'!$AB:$AB,LEFT(LEFT(Y$3,4),4),'[6]白单流水  导入新模板'!$K:$K,$C414)</f>
        <v>0</v>
      </c>
      <c r="Z414" s="48">
        <f>SUMIFS('[6]白单流水  导入新模板'!$S:$S,'[6]白单流水  导入新模板'!$C:$C,$A$2,'[6]白单流水  导入新模板'!$AF:$AF,$C$405,'[6]白单流水  导入新模板'!$AB:$AB,LEFT(LEFT(Z$3,4),4),'[6]白单流水  导入新模板'!$K:$K,$C414)</f>
        <v>0</v>
      </c>
      <c r="AA414" s="48">
        <f>SUMIFS('[6]白单流水  导入新模板'!$S:$S,'[6]白单流水  导入新模板'!$C:$C,$A$2,'[6]白单流水  导入新模板'!$AF:$AF,$C$405,'[6]白单流水  导入新模板'!$AB:$AB,LEFT(LEFT(AA$3,4),4),'[6]白单流水  导入新模板'!$K:$K,$C414)</f>
        <v>0</v>
      </c>
      <c r="AB414" s="48">
        <f>SUMIFS('[6]白单流水  导入新模板'!$S:$S,'[6]白单流水  导入新模板'!$C:$C,$A$2,'[6]白单流水  导入新模板'!$AF:$AF,$C$405,'[6]白单流水  导入新模板'!$AB:$AB,LEFT(LEFT(AB$3,4),4),'[6]白单流水  导入新模板'!$K:$K,$C414)</f>
        <v>0</v>
      </c>
      <c r="AC414" s="48">
        <f>SUMIFS('[6]白单流水  导入新模板'!$S:$S,'[6]白单流水  导入新模板'!$C:$C,$A$2,'[6]白单流水  导入新模板'!$AF:$AF,$C$405,'[6]白单流水  导入新模板'!$AB:$AB,LEFT(LEFT(AC$3,4),4),'[6]白单流水  导入新模板'!$K:$K,$C414)</f>
        <v>0</v>
      </c>
      <c r="AD414" s="74"/>
      <c r="AE414" s="53">
        <f>SUM(AH414:AS414)</f>
        <v>0</v>
      </c>
      <c r="AF414" s="54"/>
      <c r="AG414" s="55">
        <f>AD414-AE414-AF414</f>
        <v>0</v>
      </c>
      <c r="AH414" s="48">
        <f>SUMIFS('[6]白单流水  导入新模板'!$S:$S,'[6]白单流水  导入新模板'!$C:$C,$A$2,'[6]白单流水  导入新模板'!$AF:$AF,$C$405,'[6]白单流水  导入新模板'!$AA:$AA,AH$3,'[6]白单流水  导入新模板'!$K:$K,$C414)</f>
        <v>0</v>
      </c>
      <c r="AI414" s="48">
        <f>SUMIFS('[6]白单流水  导入新模板'!$S:$S,'[6]白单流水  导入新模板'!$C:$C,$A$2,'[6]白单流水  导入新模板'!$AF:$AF,$C$405,'[6]白单流水  导入新模板'!$AA:$AA,AI$3,'[6]白单流水  导入新模板'!$K:$K,$C414)</f>
        <v>0</v>
      </c>
      <c r="AJ414" s="48">
        <f>SUMIFS('[6]白单流水  导入新模板'!$S:$S,'[6]白单流水  导入新模板'!$C:$C,$A$2,'[6]白单流水  导入新模板'!$AF:$AF,$C$405,'[6]白单流水  导入新模板'!$AA:$AA,AJ$3,'[6]白单流水  导入新模板'!$K:$K,$C414)</f>
        <v>0</v>
      </c>
      <c r="AK414" s="48">
        <f>SUMIFS('[6]白单流水  导入新模板'!$S:$S,'[6]白单流水  导入新模板'!$C:$C,$A$2,'[6]白单流水  导入新模板'!$AF:$AF,$C$405,'[6]白单流水  导入新模板'!$AA:$AA,AK$3,'[6]白单流水  导入新模板'!$K:$K,$C414)</f>
        <v>0</v>
      </c>
      <c r="AL414" s="48">
        <f>SUMIFS('[6]白单流水  导入新模板'!$S:$S,'[6]白单流水  导入新模板'!$C:$C,$A$2,'[6]白单流水  导入新模板'!$AF:$AF,$C$405,'[6]白单流水  导入新模板'!$AA:$AA,AL$3,'[6]白单流水  导入新模板'!$K:$K,$C414)</f>
        <v>0</v>
      </c>
      <c r="AM414" s="48">
        <f>SUMIFS('[6]白单流水  导入新模板'!$S:$S,'[6]白单流水  导入新模板'!$C:$C,$A$2,'[6]白单流水  导入新模板'!$AF:$AF,$C$405,'[6]白单流水  导入新模板'!$AA:$AA,AM$3,'[6]白单流水  导入新模板'!$K:$K,$C414)</f>
        <v>0</v>
      </c>
      <c r="AN414" s="48">
        <f>SUMIFS('[6]白单流水  导入新模板'!$S:$S,'[6]白单流水  导入新模板'!$C:$C,$A$2,'[6]白单流水  导入新模板'!$AF:$AF,$C$405,'[6]白单流水  导入新模板'!$AA:$AA,AN$3,'[6]白单流水  导入新模板'!$K:$K,$C414)</f>
        <v>0</v>
      </c>
      <c r="AO414" s="48">
        <f>SUMIFS('[6]白单流水  导入新模板'!$S:$S,'[6]白单流水  导入新模板'!$C:$C,$A$2,'[6]白单流水  导入新模板'!$AF:$AF,$C$405,'[6]白单流水  导入新模板'!$AA:$AA,AO$3,'[6]白单流水  导入新模板'!$K:$K,$C414)</f>
        <v>0</v>
      </c>
      <c r="AP414" s="48">
        <f>SUMIFS('[6]白单流水  导入新模板'!$S:$S,'[6]白单流水  导入新模板'!$C:$C,$A$2,'[6]白单流水  导入新模板'!$AF:$AF,$C$405,'[6]白单流水  导入新模板'!$AA:$AA,AP$3,'[6]白单流水  导入新模板'!$K:$K,$C414)</f>
        <v>0</v>
      </c>
      <c r="AQ414" s="48">
        <f>SUMIFS('[6]白单流水  导入新模板'!$S:$S,'[6]白单流水  导入新模板'!$C:$C,$A$2,'[6]白单流水  导入新模板'!$AF:$AF,$C$405,'[6]白单流水  导入新模板'!$AA:$AA,AQ$3,'[6]白单流水  导入新模板'!$K:$K,$C414)</f>
        <v>0</v>
      </c>
      <c r="AR414" s="48">
        <f>SUMIFS('[6]白单流水  导入新模板'!$S:$S,'[6]白单流水  导入新模板'!$C:$C,$A$2,'[6]白单流水  导入新模板'!$AF:$AF,$C$405,'[6]白单流水  导入新模板'!$AA:$AA,AR$3,'[6]白单流水  导入新模板'!$K:$K,$C414)</f>
        <v>0</v>
      </c>
      <c r="AS414" s="48">
        <f>SUMIFS('[6]白单流水  导入新模板'!$S:$S,'[6]白单流水  导入新模板'!$C:$C,$A$2,'[6]白单流水  导入新模板'!$AF:$AF,$C$405,'[6]白单流水  导入新模板'!$AA:$AA,AS$3,'[6]白单流水  导入新模板'!$K:$K,$C414)</f>
        <v>0</v>
      </c>
      <c r="AT414" s="69"/>
    </row>
    <row r="415" ht="15.6" spans="1:47">
      <c r="A415" s="41"/>
      <c r="B415" s="62"/>
      <c r="C415" s="65" t="s">
        <v>67</v>
      </c>
      <c r="D415" s="43"/>
      <c r="E415" s="43"/>
      <c r="F415" s="63"/>
      <c r="G415" s="44"/>
      <c r="H415" s="44"/>
      <c r="I415" s="44"/>
      <c r="J415" s="44"/>
      <c r="K415" s="43"/>
      <c r="L415" s="48">
        <f>SUMIFS('[6]白单流水  导入新模板'!$S:$S,'[6]白单流水  导入新模板'!$C:$C,$A$2,'[6]白单流水  导入新模板'!$AF:$AF,$C$405,'[6]白单流水  导入新模板'!$AB:$AB,LEFT(LEFT(L$3,4),4),'[6]白单流水  导入新模板'!$K:$K,$C415)</f>
        <v>0</v>
      </c>
      <c r="M415" s="48">
        <f>SUMIFS('[6]白单流水  导入新模板'!$S:$S,'[6]白单流水  导入新模板'!$C:$C,$A$2,'[6]白单流水  导入新模板'!$AF:$AF,$C$405,'[6]白单流水  导入新模板'!$AB:$AB,LEFT(LEFT(M$3,4),4),'[6]白单流水  导入新模板'!$K:$K,$C415)</f>
        <v>0</v>
      </c>
      <c r="N415" s="48">
        <f>SUMIFS('[6]白单流水  导入新模板'!$S:$S,'[6]白单流水  导入新模板'!$C:$C,$A$2,'[6]白单流水  导入新模板'!$AF:$AF,$C$405,'[6]白单流水  导入新模板'!$AB:$AB,LEFT(LEFT(N$3,4),4),'[6]白单流水  导入新模板'!$K:$K,$C415)</f>
        <v>0</v>
      </c>
      <c r="O415" s="48">
        <f>SUMIFS('[6]白单流水  导入新模板'!$S:$S,'[6]白单流水  导入新模板'!$C:$C,$A$2,'[6]白单流水  导入新模板'!$AF:$AF,$C$405,'[6]白单流水  导入新模板'!$AB:$AB,LEFT(LEFT(O$3,4),4),'[6]白单流水  导入新模板'!$K:$K,$C415)</f>
        <v>0</v>
      </c>
      <c r="P415" s="48">
        <f>SUMIFS('[6]白单流水  导入新模板'!$S:$S,'[6]白单流水  导入新模板'!$C:$C,$A$2,'[6]白单流水  导入新模板'!$AF:$AF,$C$405,'[6]白单流水  导入新模板'!$AB:$AB,LEFT(LEFT(P$3,4),4),'[6]白单流水  导入新模板'!$K:$K,$C415)</f>
        <v>0</v>
      </c>
      <c r="Q415" s="48">
        <f>SUMIFS('[6]白单流水  导入新模板'!$S:$S,'[6]白单流水  导入新模板'!$C:$C,$A$2,'[6]白单流水  导入新模板'!$AF:$AF,$C$405,'[6]白单流水  导入新模板'!$AB:$AB,LEFT(LEFT(Q$3,4),4),'[6]白单流水  导入新模板'!$K:$K,$C415)</f>
        <v>0</v>
      </c>
      <c r="R415" s="48">
        <f>SUMIFS('[6]白单流水  导入新模板'!$S:$S,'[6]白单流水  导入新模板'!$C:$C,$A$2,'[6]白单流水  导入新模板'!$AF:$AF,$C$405,'[6]白单流水  导入新模板'!$AB:$AB,LEFT(LEFT(R$3,4),4),'[6]白单流水  导入新模板'!$K:$K,$C415)</f>
        <v>0</v>
      </c>
      <c r="S415" s="48">
        <f>SUMIFS('[6]白单流水  导入新模板'!$S:$S,'[6]白单流水  导入新模板'!$C:$C,$A$2,'[6]白单流水  导入新模板'!$AF:$AF,$C$405,'[6]白单流水  导入新模板'!$AB:$AB,LEFT(LEFT(S$3,4),4),'[6]白单流水  导入新模板'!$K:$K,$C415)</f>
        <v>0</v>
      </c>
      <c r="T415" s="48">
        <f>SUMIFS('[6]白单流水  导入新模板'!$S:$S,'[6]白单流水  导入新模板'!$C:$C,$A$2,'[6]白单流水  导入新模板'!$AF:$AF,$C$405,'[6]白单流水  导入新模板'!$AB:$AB,LEFT(LEFT(T$3,4),4),'[6]白单流水  导入新模板'!$K:$K,$C415)</f>
        <v>0</v>
      </c>
      <c r="U415" s="48">
        <f>SUMIFS('[6]白单流水  导入新模板'!$S:$S,'[6]白单流水  导入新模板'!$C:$C,$A$2,'[6]白单流水  导入新模板'!$AF:$AF,$C$405,'[6]白单流水  导入新模板'!$AB:$AB,LEFT(LEFT(U$3,4),4),'[6]白单流水  导入新模板'!$K:$K,$C415)</f>
        <v>0</v>
      </c>
      <c r="V415" s="48">
        <f>SUMIFS('[6]白单流水  导入新模板'!$S:$S,'[6]白单流水  导入新模板'!$C:$C,$A$2,'[6]白单流水  导入新模板'!$AF:$AF,$C$405,'[6]白单流水  导入新模板'!$AB:$AB,LEFT(LEFT(V$3,4),4),'[6]白单流水  导入新模板'!$K:$K,$C415)</f>
        <v>0</v>
      </c>
      <c r="W415" s="48">
        <f>SUMIFS('[6]白单流水  导入新模板'!$S:$S,'[6]白单流水  导入新模板'!$C:$C,$A$2,'[6]白单流水  导入新模板'!$AF:$AF,$C$405,'[6]白单流水  导入新模板'!$AB:$AB,LEFT(LEFT(W$3,4),4),'[6]白单流水  导入新模板'!$K:$K,$C415)</f>
        <v>0</v>
      </c>
      <c r="X415" s="48">
        <f>SUMIFS('[6]白单流水  导入新模板'!$S:$S,'[6]白单流水  导入新模板'!$C:$C,$A$2,'[6]白单流水  导入新模板'!$AF:$AF,$C$405,'[6]白单流水  导入新模板'!$AB:$AB,LEFT(LEFT(X$3,4),4),'[6]白单流水  导入新模板'!$K:$K,$C415)</f>
        <v>0</v>
      </c>
      <c r="Y415" s="48">
        <f>SUMIFS('[6]白单流水  导入新模板'!$S:$S,'[6]白单流水  导入新模板'!$C:$C,$A$2,'[6]白单流水  导入新模板'!$AF:$AF,$C$405,'[6]白单流水  导入新模板'!$AB:$AB,LEFT(LEFT(Y$3,4),4),'[6]白单流水  导入新模板'!$K:$K,$C415)</f>
        <v>0</v>
      </c>
      <c r="Z415" s="48">
        <f>SUMIFS('[6]白单流水  导入新模板'!$S:$S,'[6]白单流水  导入新模板'!$C:$C,$A$2,'[6]白单流水  导入新模板'!$AF:$AF,$C$405,'[6]白单流水  导入新模板'!$AB:$AB,LEFT(LEFT(Z$3,4),4),'[6]白单流水  导入新模板'!$K:$K,$C415)</f>
        <v>0</v>
      </c>
      <c r="AA415" s="48">
        <f>SUMIFS('[6]白单流水  导入新模板'!$S:$S,'[6]白单流水  导入新模板'!$C:$C,$A$2,'[6]白单流水  导入新模板'!$AF:$AF,$C$405,'[6]白单流水  导入新模板'!$AB:$AB,LEFT(LEFT(AA$3,4),4),'[6]白单流水  导入新模板'!$K:$K,$C415)</f>
        <v>0</v>
      </c>
      <c r="AB415" s="48">
        <f>SUMIFS('[6]白单流水  导入新模板'!$S:$S,'[6]白单流水  导入新模板'!$C:$C,$A$2,'[6]白单流水  导入新模板'!$AF:$AF,$C$405,'[6]白单流水  导入新模板'!$AB:$AB,LEFT(LEFT(AB$3,4),4),'[6]白单流水  导入新模板'!$K:$K,$C415)</f>
        <v>0</v>
      </c>
      <c r="AC415" s="48">
        <f>SUMIFS('[6]白单流水  导入新模板'!$S:$S,'[6]白单流水  导入新模板'!$C:$C,$A$2,'[6]白单流水  导入新模板'!$AF:$AF,$C$405,'[6]白单流水  导入新模板'!$AB:$AB,LEFT(LEFT(AC$3,4),4),'[6]白单流水  导入新模板'!$K:$K,$C415)</f>
        <v>0</v>
      </c>
      <c r="AD415" s="72"/>
      <c r="AE415" s="53">
        <f>SUM(AH415:AS415)</f>
        <v>0</v>
      </c>
      <c r="AF415" s="54"/>
      <c r="AG415" s="55">
        <f>AD415-AE415-AF415</f>
        <v>0</v>
      </c>
      <c r="AH415" s="48">
        <f>SUMIFS('[6]白单流水  导入新模板'!$S:$S,'[6]白单流水  导入新模板'!$C:$C,$A$2,'[6]白单流水  导入新模板'!$AF:$AF,$C$405,'[6]白单流水  导入新模板'!$AA:$AA,AH$3,'[6]白单流水  导入新模板'!$K:$K,$C415)</f>
        <v>0</v>
      </c>
      <c r="AI415" s="48">
        <f>SUMIFS('[6]白单流水  导入新模板'!$S:$S,'[6]白单流水  导入新模板'!$C:$C,$A$2,'[6]白单流水  导入新模板'!$AF:$AF,$C$405,'[6]白单流水  导入新模板'!$AA:$AA,AI$3,'[6]白单流水  导入新模板'!$K:$K,$C415)</f>
        <v>0</v>
      </c>
      <c r="AJ415" s="48">
        <f>SUMIFS('[6]白单流水  导入新模板'!$S:$S,'[6]白单流水  导入新模板'!$C:$C,$A$2,'[6]白单流水  导入新模板'!$AF:$AF,$C$405,'[6]白单流水  导入新模板'!$AA:$AA,AJ$3,'[6]白单流水  导入新模板'!$K:$K,$C415)</f>
        <v>0</v>
      </c>
      <c r="AK415" s="48">
        <f>SUMIFS('[6]白单流水  导入新模板'!$S:$S,'[6]白单流水  导入新模板'!$C:$C,$A$2,'[6]白单流水  导入新模板'!$AF:$AF,$C$405,'[6]白单流水  导入新模板'!$AA:$AA,AK$3,'[6]白单流水  导入新模板'!$K:$K,$C415)</f>
        <v>0</v>
      </c>
      <c r="AL415" s="48">
        <f>SUMIFS('[6]白单流水  导入新模板'!$S:$S,'[6]白单流水  导入新模板'!$C:$C,$A$2,'[6]白单流水  导入新模板'!$AF:$AF,$C$405,'[6]白单流水  导入新模板'!$AA:$AA,AL$3,'[6]白单流水  导入新模板'!$K:$K,$C415)</f>
        <v>0</v>
      </c>
      <c r="AM415" s="48">
        <f>SUMIFS('[6]白单流水  导入新模板'!$S:$S,'[6]白单流水  导入新模板'!$C:$C,$A$2,'[6]白单流水  导入新模板'!$AF:$AF,$C$405,'[6]白单流水  导入新模板'!$AA:$AA,AM$3,'[6]白单流水  导入新模板'!$K:$K,$C415)</f>
        <v>0</v>
      </c>
      <c r="AN415" s="48">
        <f>SUMIFS('[6]白单流水  导入新模板'!$S:$S,'[6]白单流水  导入新模板'!$C:$C,$A$2,'[6]白单流水  导入新模板'!$AF:$AF,$C$405,'[6]白单流水  导入新模板'!$AA:$AA,AN$3,'[6]白单流水  导入新模板'!$K:$K,$C415)</f>
        <v>0</v>
      </c>
      <c r="AO415" s="48">
        <f>SUMIFS('[6]白单流水  导入新模板'!$S:$S,'[6]白单流水  导入新模板'!$C:$C,$A$2,'[6]白单流水  导入新模板'!$AF:$AF,$C$405,'[6]白单流水  导入新模板'!$AA:$AA,AO$3,'[6]白单流水  导入新模板'!$K:$K,$C415)</f>
        <v>0</v>
      </c>
      <c r="AP415" s="48">
        <f>SUMIFS('[6]白单流水  导入新模板'!$S:$S,'[6]白单流水  导入新模板'!$C:$C,$A$2,'[6]白单流水  导入新模板'!$AF:$AF,$C$405,'[6]白单流水  导入新模板'!$AA:$AA,AP$3,'[6]白单流水  导入新模板'!$K:$K,$C415)</f>
        <v>0</v>
      </c>
      <c r="AQ415" s="48">
        <f>SUMIFS('[6]白单流水  导入新模板'!$S:$S,'[6]白单流水  导入新模板'!$C:$C,$A$2,'[6]白单流水  导入新模板'!$AF:$AF,$C$405,'[6]白单流水  导入新模板'!$AA:$AA,AQ$3,'[6]白单流水  导入新模板'!$K:$K,$C415)</f>
        <v>0</v>
      </c>
      <c r="AR415" s="48">
        <f>SUMIFS('[6]白单流水  导入新模板'!$S:$S,'[6]白单流水  导入新模板'!$C:$C,$A$2,'[6]白单流水  导入新模板'!$AF:$AF,$C$405,'[6]白单流水  导入新模板'!$AA:$AA,AR$3,'[6]白单流水  导入新模板'!$K:$K,$C415)</f>
        <v>0</v>
      </c>
      <c r="AS415" s="48">
        <f>SUMIFS('[6]白单流水  导入新模板'!$S:$S,'[6]白单流水  导入新模板'!$C:$C,$A$2,'[6]白单流水  导入新模板'!$AF:$AF,$C$405,'[6]白单流水  导入新模板'!$AA:$AA,AS$3,'[6]白单流水  导入新模板'!$K:$K,$C415)</f>
        <v>0</v>
      </c>
      <c r="AT415" s="64"/>
    </row>
    <row r="416" ht="15.6" spans="1:47">
      <c r="A416" s="41"/>
      <c r="B416" s="62"/>
      <c r="C416" s="65" t="s">
        <v>68</v>
      </c>
      <c r="D416" s="43"/>
      <c r="E416" s="43"/>
      <c r="F416" s="63"/>
      <c r="G416" s="44"/>
      <c r="H416" s="44"/>
      <c r="I416" s="44"/>
      <c r="J416" s="44"/>
      <c r="K416" s="43"/>
      <c r="L416" s="48">
        <f>SUMIFS('[6]白单流水  导入新模板'!$S:$S,'[6]白单流水  导入新模板'!$C:$C,$A$2,'[6]白单流水  导入新模板'!$AF:$AF,$C$405,'[6]白单流水  导入新模板'!$AB:$AB,LEFT(LEFT(L$3,4),4),'[6]白单流水  导入新模板'!$K:$K,$C416)</f>
        <v>0</v>
      </c>
      <c r="M416" s="48">
        <f>SUMIFS('[6]白单流水  导入新模板'!$S:$S,'[6]白单流水  导入新模板'!$C:$C,$A$2,'[6]白单流水  导入新模板'!$AF:$AF,$C$405,'[6]白单流水  导入新模板'!$AB:$AB,LEFT(LEFT(M$3,4),4),'[6]白单流水  导入新模板'!$K:$K,$C416)</f>
        <v>0</v>
      </c>
      <c r="N416" s="48">
        <f>SUMIFS('[6]白单流水  导入新模板'!$S:$S,'[6]白单流水  导入新模板'!$C:$C,$A$2,'[6]白单流水  导入新模板'!$AF:$AF,$C$405,'[6]白单流水  导入新模板'!$AB:$AB,LEFT(LEFT(N$3,4),4),'[6]白单流水  导入新模板'!$K:$K,$C416)</f>
        <v>0</v>
      </c>
      <c r="O416" s="48">
        <f>SUMIFS('[6]白单流水  导入新模板'!$S:$S,'[6]白单流水  导入新模板'!$C:$C,$A$2,'[6]白单流水  导入新模板'!$AF:$AF,$C$405,'[6]白单流水  导入新模板'!$AB:$AB,LEFT(LEFT(O$3,4),4),'[6]白单流水  导入新模板'!$K:$K,$C416)</f>
        <v>0</v>
      </c>
      <c r="P416" s="48">
        <f>SUMIFS('[6]白单流水  导入新模板'!$S:$S,'[6]白单流水  导入新模板'!$C:$C,$A$2,'[6]白单流水  导入新模板'!$AF:$AF,$C$405,'[6]白单流水  导入新模板'!$AB:$AB,LEFT(LEFT(P$3,4),4),'[6]白单流水  导入新模板'!$K:$K,$C416)</f>
        <v>0</v>
      </c>
      <c r="Q416" s="48">
        <f>SUMIFS('[6]白单流水  导入新模板'!$S:$S,'[6]白单流水  导入新模板'!$C:$C,$A$2,'[6]白单流水  导入新模板'!$AF:$AF,$C$405,'[6]白单流水  导入新模板'!$AB:$AB,LEFT(LEFT(Q$3,4),4),'[6]白单流水  导入新模板'!$K:$K,$C416)</f>
        <v>0</v>
      </c>
      <c r="R416" s="48">
        <f>SUMIFS('[6]白单流水  导入新模板'!$S:$S,'[6]白单流水  导入新模板'!$C:$C,$A$2,'[6]白单流水  导入新模板'!$AF:$AF,$C$405,'[6]白单流水  导入新模板'!$AB:$AB,LEFT(LEFT(R$3,4),4),'[6]白单流水  导入新模板'!$K:$K,$C416)</f>
        <v>0</v>
      </c>
      <c r="S416" s="48">
        <f>SUMIFS('[6]白单流水  导入新模板'!$S:$S,'[6]白单流水  导入新模板'!$C:$C,$A$2,'[6]白单流水  导入新模板'!$AF:$AF,$C$405,'[6]白单流水  导入新模板'!$AB:$AB,LEFT(LEFT(S$3,4),4),'[6]白单流水  导入新模板'!$K:$K,$C416)</f>
        <v>0</v>
      </c>
      <c r="T416" s="48">
        <f>SUMIFS('[6]白单流水  导入新模板'!$S:$S,'[6]白单流水  导入新模板'!$C:$C,$A$2,'[6]白单流水  导入新模板'!$AF:$AF,$C$405,'[6]白单流水  导入新模板'!$AB:$AB,LEFT(LEFT(T$3,4),4),'[6]白单流水  导入新模板'!$K:$K,$C416)</f>
        <v>0</v>
      </c>
      <c r="U416" s="48">
        <f>SUMIFS('[6]白单流水  导入新模板'!$S:$S,'[6]白单流水  导入新模板'!$C:$C,$A$2,'[6]白单流水  导入新模板'!$AF:$AF,$C$405,'[6]白单流水  导入新模板'!$AB:$AB,LEFT(LEFT(U$3,4),4),'[6]白单流水  导入新模板'!$K:$K,$C416)</f>
        <v>0</v>
      </c>
      <c r="V416" s="48">
        <f>SUMIFS('[6]白单流水  导入新模板'!$S:$S,'[6]白单流水  导入新模板'!$C:$C,$A$2,'[6]白单流水  导入新模板'!$AF:$AF,$C$405,'[6]白单流水  导入新模板'!$AB:$AB,LEFT(LEFT(V$3,4),4),'[6]白单流水  导入新模板'!$K:$K,$C416)</f>
        <v>0</v>
      </c>
      <c r="W416" s="48">
        <f>SUMIFS('[6]白单流水  导入新模板'!$S:$S,'[6]白单流水  导入新模板'!$C:$C,$A$2,'[6]白单流水  导入新模板'!$AF:$AF,$C$405,'[6]白单流水  导入新模板'!$AB:$AB,LEFT(LEFT(W$3,4),4),'[6]白单流水  导入新模板'!$K:$K,$C416)</f>
        <v>0</v>
      </c>
      <c r="X416" s="48">
        <f>SUMIFS('[6]白单流水  导入新模板'!$S:$S,'[6]白单流水  导入新模板'!$C:$C,$A$2,'[6]白单流水  导入新模板'!$AF:$AF,$C$405,'[6]白单流水  导入新模板'!$AB:$AB,LEFT(LEFT(X$3,4),4),'[6]白单流水  导入新模板'!$K:$K,$C416)</f>
        <v>0</v>
      </c>
      <c r="Y416" s="48">
        <f>SUMIFS('[6]白单流水  导入新模板'!$S:$S,'[6]白单流水  导入新模板'!$C:$C,$A$2,'[6]白单流水  导入新模板'!$AF:$AF,$C$405,'[6]白单流水  导入新模板'!$AB:$AB,LEFT(LEFT(Y$3,4),4),'[6]白单流水  导入新模板'!$K:$K,$C416)</f>
        <v>0</v>
      </c>
      <c r="Z416" s="48">
        <f>SUMIFS('[6]白单流水  导入新模板'!$S:$S,'[6]白单流水  导入新模板'!$C:$C,$A$2,'[6]白单流水  导入新模板'!$AF:$AF,$C$405,'[6]白单流水  导入新模板'!$AB:$AB,LEFT(LEFT(Z$3,4),4),'[6]白单流水  导入新模板'!$K:$K,$C416)</f>
        <v>0</v>
      </c>
      <c r="AA416" s="48">
        <f>SUMIFS('[6]白单流水  导入新模板'!$S:$S,'[6]白单流水  导入新模板'!$C:$C,$A$2,'[6]白单流水  导入新模板'!$AF:$AF,$C$405,'[6]白单流水  导入新模板'!$AB:$AB,LEFT(LEFT(AA$3,4),4),'[6]白单流水  导入新模板'!$K:$K,$C416)</f>
        <v>0</v>
      </c>
      <c r="AB416" s="48">
        <f>SUMIFS('[6]白单流水  导入新模板'!$S:$S,'[6]白单流水  导入新模板'!$C:$C,$A$2,'[6]白单流水  导入新模板'!$AF:$AF,$C$405,'[6]白单流水  导入新模板'!$AB:$AB,LEFT(LEFT(AB$3,4),4),'[6]白单流水  导入新模板'!$K:$K,$C416)</f>
        <v>0</v>
      </c>
      <c r="AC416" s="48">
        <f>SUMIFS('[6]白单流水  导入新模板'!$S:$S,'[6]白单流水  导入新模板'!$C:$C,$A$2,'[6]白单流水  导入新模板'!$AF:$AF,$C$405,'[6]白单流水  导入新模板'!$AB:$AB,LEFT(LEFT(AC$3,4),4),'[6]白单流水  导入新模板'!$K:$K,$C416)</f>
        <v>0</v>
      </c>
      <c r="AD416" s="72"/>
      <c r="AE416" s="53">
        <f>SUM(AH416:AS416)</f>
        <v>0</v>
      </c>
      <c r="AF416" s="54"/>
      <c r="AG416" s="55">
        <f>AD416-AE416-AF416</f>
        <v>0</v>
      </c>
      <c r="AH416" s="48">
        <f>SUMIFS('[6]白单流水  导入新模板'!$S:$S,'[6]白单流水  导入新模板'!$C:$C,$A$2,'[6]白单流水  导入新模板'!$AF:$AF,$C$405,'[6]白单流水  导入新模板'!$AA:$AA,AH$3,'[6]白单流水  导入新模板'!$K:$K,$C416)</f>
        <v>0</v>
      </c>
      <c r="AI416" s="48">
        <f>SUMIFS('[6]白单流水  导入新模板'!$S:$S,'[6]白单流水  导入新模板'!$C:$C,$A$2,'[6]白单流水  导入新模板'!$AF:$AF,$C$405,'[6]白单流水  导入新模板'!$AA:$AA,AI$3,'[6]白单流水  导入新模板'!$K:$K,$C416)</f>
        <v>0</v>
      </c>
      <c r="AJ416" s="48">
        <f>SUMIFS('[6]白单流水  导入新模板'!$S:$S,'[6]白单流水  导入新模板'!$C:$C,$A$2,'[6]白单流水  导入新模板'!$AF:$AF,$C$405,'[6]白单流水  导入新模板'!$AA:$AA,AJ$3,'[6]白单流水  导入新模板'!$K:$K,$C416)</f>
        <v>0</v>
      </c>
      <c r="AK416" s="48">
        <f>SUMIFS('[6]白单流水  导入新模板'!$S:$S,'[6]白单流水  导入新模板'!$C:$C,$A$2,'[6]白单流水  导入新模板'!$AF:$AF,$C$405,'[6]白单流水  导入新模板'!$AA:$AA,AK$3,'[6]白单流水  导入新模板'!$K:$K,$C416)</f>
        <v>0</v>
      </c>
      <c r="AL416" s="48">
        <f>SUMIFS('[6]白单流水  导入新模板'!$S:$S,'[6]白单流水  导入新模板'!$C:$C,$A$2,'[6]白单流水  导入新模板'!$AF:$AF,$C$405,'[6]白单流水  导入新模板'!$AA:$AA,AL$3,'[6]白单流水  导入新模板'!$K:$K,$C416)</f>
        <v>0</v>
      </c>
      <c r="AM416" s="48">
        <f>SUMIFS('[6]白单流水  导入新模板'!$S:$S,'[6]白单流水  导入新模板'!$C:$C,$A$2,'[6]白单流水  导入新模板'!$AF:$AF,$C$405,'[6]白单流水  导入新模板'!$AA:$AA,AM$3,'[6]白单流水  导入新模板'!$K:$K,$C416)</f>
        <v>0</v>
      </c>
      <c r="AN416" s="48">
        <f>SUMIFS('[6]白单流水  导入新模板'!$S:$S,'[6]白单流水  导入新模板'!$C:$C,$A$2,'[6]白单流水  导入新模板'!$AF:$AF,$C$405,'[6]白单流水  导入新模板'!$AA:$AA,AN$3,'[6]白单流水  导入新模板'!$K:$K,$C416)</f>
        <v>0</v>
      </c>
      <c r="AO416" s="48">
        <f>SUMIFS('[6]白单流水  导入新模板'!$S:$S,'[6]白单流水  导入新模板'!$C:$C,$A$2,'[6]白单流水  导入新模板'!$AF:$AF,$C$405,'[6]白单流水  导入新模板'!$AA:$AA,AO$3,'[6]白单流水  导入新模板'!$K:$K,$C416)</f>
        <v>0</v>
      </c>
      <c r="AP416" s="48">
        <f>SUMIFS('[6]白单流水  导入新模板'!$S:$S,'[6]白单流水  导入新模板'!$C:$C,$A$2,'[6]白单流水  导入新模板'!$AF:$AF,$C$405,'[6]白单流水  导入新模板'!$AA:$AA,AP$3,'[6]白单流水  导入新模板'!$K:$K,$C416)</f>
        <v>0</v>
      </c>
      <c r="AQ416" s="48">
        <f>SUMIFS('[6]白单流水  导入新模板'!$S:$S,'[6]白单流水  导入新模板'!$C:$C,$A$2,'[6]白单流水  导入新模板'!$AF:$AF,$C$405,'[6]白单流水  导入新模板'!$AA:$AA,AQ$3,'[6]白单流水  导入新模板'!$K:$K,$C416)</f>
        <v>0</v>
      </c>
      <c r="AR416" s="48">
        <f>SUMIFS('[6]白单流水  导入新模板'!$S:$S,'[6]白单流水  导入新模板'!$C:$C,$A$2,'[6]白单流水  导入新模板'!$AF:$AF,$C$405,'[6]白单流水  导入新模板'!$AA:$AA,AR$3,'[6]白单流水  导入新模板'!$K:$K,$C416)</f>
        <v>0</v>
      </c>
      <c r="AS416" s="48">
        <f>SUMIFS('[6]白单流水  导入新模板'!$S:$S,'[6]白单流水  导入新模板'!$C:$C,$A$2,'[6]白单流水  导入新模板'!$AF:$AF,$C$405,'[6]白单流水  导入新模板'!$AA:$AA,AS$3,'[6]白单流水  导入新模板'!$K:$K,$C416)</f>
        <v>0</v>
      </c>
      <c r="AT416" s="64"/>
    </row>
    <row r="417" ht="15.6" spans="1:47">
      <c r="A417" s="41"/>
      <c r="B417" s="62"/>
      <c r="C417" s="65" t="s">
        <v>69</v>
      </c>
      <c r="D417" s="43"/>
      <c r="E417" s="43"/>
      <c r="F417" s="63"/>
      <c r="G417" s="44"/>
      <c r="H417" s="44"/>
      <c r="I417" s="44"/>
      <c r="J417" s="44"/>
      <c r="K417" s="43"/>
      <c r="L417" s="48">
        <f>SUMIFS('[6]白单流水  导入新模板'!$S:$S,'[6]白单流水  导入新模板'!$C:$C,$A$2,'[6]白单流水  导入新模板'!$AF:$AF,$C$405,'[6]白单流水  导入新模板'!$AB:$AB,LEFT(LEFT(L$3,4),4),'[6]白单流水  导入新模板'!$K:$K,$C417)</f>
        <v>0</v>
      </c>
      <c r="M417" s="48">
        <f>SUMIFS('[6]白单流水  导入新模板'!$S:$S,'[6]白单流水  导入新模板'!$C:$C,$A$2,'[6]白单流水  导入新模板'!$AF:$AF,$C$405,'[6]白单流水  导入新模板'!$AB:$AB,LEFT(LEFT(M$3,4),4),'[6]白单流水  导入新模板'!$K:$K,$C417)</f>
        <v>0</v>
      </c>
      <c r="N417" s="48">
        <f>SUMIFS('[6]白单流水  导入新模板'!$S:$S,'[6]白单流水  导入新模板'!$C:$C,$A$2,'[6]白单流水  导入新模板'!$AF:$AF,$C$405,'[6]白单流水  导入新模板'!$AB:$AB,LEFT(LEFT(N$3,4),4),'[6]白单流水  导入新模板'!$K:$K,$C417)</f>
        <v>0</v>
      </c>
      <c r="O417" s="48">
        <f>SUMIFS('[6]白单流水  导入新模板'!$S:$S,'[6]白单流水  导入新模板'!$C:$C,$A$2,'[6]白单流水  导入新模板'!$AF:$AF,$C$405,'[6]白单流水  导入新模板'!$AB:$AB,LEFT(LEFT(O$3,4),4),'[6]白单流水  导入新模板'!$K:$K,$C417)</f>
        <v>0</v>
      </c>
      <c r="P417" s="48">
        <f>SUMIFS('[6]白单流水  导入新模板'!$S:$S,'[6]白单流水  导入新模板'!$C:$C,$A$2,'[6]白单流水  导入新模板'!$AF:$AF,$C$405,'[6]白单流水  导入新模板'!$AB:$AB,LEFT(LEFT(P$3,4),4),'[6]白单流水  导入新模板'!$K:$K,$C417)</f>
        <v>0</v>
      </c>
      <c r="Q417" s="48">
        <f>SUMIFS('[6]白单流水  导入新模板'!$S:$S,'[6]白单流水  导入新模板'!$C:$C,$A$2,'[6]白单流水  导入新模板'!$AF:$AF,$C$405,'[6]白单流水  导入新模板'!$AB:$AB,LEFT(LEFT(Q$3,4),4),'[6]白单流水  导入新模板'!$K:$K,$C417)</f>
        <v>0</v>
      </c>
      <c r="R417" s="48">
        <f>SUMIFS('[6]白单流水  导入新模板'!$S:$S,'[6]白单流水  导入新模板'!$C:$C,$A$2,'[6]白单流水  导入新模板'!$AF:$AF,$C$405,'[6]白单流水  导入新模板'!$AB:$AB,LEFT(LEFT(R$3,4),4),'[6]白单流水  导入新模板'!$K:$K,$C417)</f>
        <v>0</v>
      </c>
      <c r="S417" s="48">
        <f>SUMIFS('[6]白单流水  导入新模板'!$S:$S,'[6]白单流水  导入新模板'!$C:$C,$A$2,'[6]白单流水  导入新模板'!$AF:$AF,$C$405,'[6]白单流水  导入新模板'!$AB:$AB,LEFT(LEFT(S$3,4),4),'[6]白单流水  导入新模板'!$K:$K,$C417)</f>
        <v>0</v>
      </c>
      <c r="T417" s="48">
        <f>SUMIFS('[6]白单流水  导入新模板'!$S:$S,'[6]白单流水  导入新模板'!$C:$C,$A$2,'[6]白单流水  导入新模板'!$AF:$AF,$C$405,'[6]白单流水  导入新模板'!$AB:$AB,LEFT(LEFT(T$3,4),4),'[6]白单流水  导入新模板'!$K:$K,$C417)</f>
        <v>0</v>
      </c>
      <c r="U417" s="48">
        <f>SUMIFS('[6]白单流水  导入新模板'!$S:$S,'[6]白单流水  导入新模板'!$C:$C,$A$2,'[6]白单流水  导入新模板'!$AF:$AF,$C$405,'[6]白单流水  导入新模板'!$AB:$AB,LEFT(LEFT(U$3,4),4),'[6]白单流水  导入新模板'!$K:$K,$C417)</f>
        <v>0</v>
      </c>
      <c r="V417" s="48">
        <f>SUMIFS('[6]白单流水  导入新模板'!$S:$S,'[6]白单流水  导入新模板'!$C:$C,$A$2,'[6]白单流水  导入新模板'!$AF:$AF,$C$405,'[6]白单流水  导入新模板'!$AB:$AB,LEFT(LEFT(V$3,4),4),'[6]白单流水  导入新模板'!$K:$K,$C417)</f>
        <v>0</v>
      </c>
      <c r="W417" s="48">
        <f>SUMIFS('[6]白单流水  导入新模板'!$S:$S,'[6]白单流水  导入新模板'!$C:$C,$A$2,'[6]白单流水  导入新模板'!$AF:$AF,$C$405,'[6]白单流水  导入新模板'!$AB:$AB,LEFT(LEFT(W$3,4),4),'[6]白单流水  导入新模板'!$K:$K,$C417)</f>
        <v>0</v>
      </c>
      <c r="X417" s="48">
        <f>SUMIFS('[6]白单流水  导入新模板'!$S:$S,'[6]白单流水  导入新模板'!$C:$C,$A$2,'[6]白单流水  导入新模板'!$AF:$AF,$C$405,'[6]白单流水  导入新模板'!$AB:$AB,LEFT(LEFT(X$3,4),4),'[6]白单流水  导入新模板'!$K:$K,$C417)</f>
        <v>0</v>
      </c>
      <c r="Y417" s="48">
        <f>SUMIFS('[6]白单流水  导入新模板'!$S:$S,'[6]白单流水  导入新模板'!$C:$C,$A$2,'[6]白单流水  导入新模板'!$AF:$AF,$C$405,'[6]白单流水  导入新模板'!$AB:$AB,LEFT(LEFT(Y$3,4),4),'[6]白单流水  导入新模板'!$K:$K,$C417)</f>
        <v>0</v>
      </c>
      <c r="Z417" s="48">
        <f>SUMIFS('[6]白单流水  导入新模板'!$S:$S,'[6]白单流水  导入新模板'!$C:$C,$A$2,'[6]白单流水  导入新模板'!$AF:$AF,$C$405,'[6]白单流水  导入新模板'!$AB:$AB,LEFT(LEFT(Z$3,4),4),'[6]白单流水  导入新模板'!$K:$K,$C417)</f>
        <v>0</v>
      </c>
      <c r="AA417" s="48">
        <f>SUMIFS('[6]白单流水  导入新模板'!$S:$S,'[6]白单流水  导入新模板'!$C:$C,$A$2,'[6]白单流水  导入新模板'!$AF:$AF,$C$405,'[6]白单流水  导入新模板'!$AB:$AB,LEFT(LEFT(AA$3,4),4),'[6]白单流水  导入新模板'!$K:$K,$C417)</f>
        <v>0</v>
      </c>
      <c r="AB417" s="48">
        <f>SUMIFS('[6]白单流水  导入新模板'!$S:$S,'[6]白单流水  导入新模板'!$C:$C,$A$2,'[6]白单流水  导入新模板'!$AF:$AF,$C$405,'[6]白单流水  导入新模板'!$AB:$AB,LEFT(LEFT(AB$3,4),4),'[6]白单流水  导入新模板'!$K:$K,$C417)</f>
        <v>0</v>
      </c>
      <c r="AC417" s="48">
        <f>SUMIFS('[6]白单流水  导入新模板'!$S:$S,'[6]白单流水  导入新模板'!$C:$C,$A$2,'[6]白单流水  导入新模板'!$AF:$AF,$C$405,'[6]白单流水  导入新模板'!$AB:$AB,LEFT(LEFT(AC$3,4),4),'[6]白单流水  导入新模板'!$K:$K,$C417)</f>
        <v>0</v>
      </c>
      <c r="AD417" s="72"/>
      <c r="AE417" s="53">
        <f>SUM(AH417:AS417)</f>
        <v>0</v>
      </c>
      <c r="AF417" s="54"/>
      <c r="AG417" s="55">
        <f>AD417-AE417-AF417</f>
        <v>0</v>
      </c>
      <c r="AH417" s="48">
        <f>SUMIFS('[6]白单流水  导入新模板'!$S:$S,'[6]白单流水  导入新模板'!$C:$C,$A$2,'[6]白单流水  导入新模板'!$AF:$AF,$C$405,'[6]白单流水  导入新模板'!$AA:$AA,AH$3,'[6]白单流水  导入新模板'!$K:$K,$C417)</f>
        <v>0</v>
      </c>
      <c r="AI417" s="48">
        <f>SUMIFS('[6]白单流水  导入新模板'!$S:$S,'[6]白单流水  导入新模板'!$C:$C,$A$2,'[6]白单流水  导入新模板'!$AF:$AF,$C$405,'[6]白单流水  导入新模板'!$AA:$AA,AI$3,'[6]白单流水  导入新模板'!$K:$K,$C417)</f>
        <v>0</v>
      </c>
      <c r="AJ417" s="48">
        <f>SUMIFS('[6]白单流水  导入新模板'!$S:$S,'[6]白单流水  导入新模板'!$C:$C,$A$2,'[6]白单流水  导入新模板'!$AF:$AF,$C$405,'[6]白单流水  导入新模板'!$AA:$AA,AJ$3,'[6]白单流水  导入新模板'!$K:$K,$C417)</f>
        <v>0</v>
      </c>
      <c r="AK417" s="48">
        <f>SUMIFS('[6]白单流水  导入新模板'!$S:$S,'[6]白单流水  导入新模板'!$C:$C,$A$2,'[6]白单流水  导入新模板'!$AF:$AF,$C$405,'[6]白单流水  导入新模板'!$AA:$AA,AK$3,'[6]白单流水  导入新模板'!$K:$K,$C417)</f>
        <v>0</v>
      </c>
      <c r="AL417" s="48">
        <f>SUMIFS('[6]白单流水  导入新模板'!$S:$S,'[6]白单流水  导入新模板'!$C:$C,$A$2,'[6]白单流水  导入新模板'!$AF:$AF,$C$405,'[6]白单流水  导入新模板'!$AA:$AA,AL$3,'[6]白单流水  导入新模板'!$K:$K,$C417)</f>
        <v>0</v>
      </c>
      <c r="AM417" s="48">
        <f>SUMIFS('[6]白单流水  导入新模板'!$S:$S,'[6]白单流水  导入新模板'!$C:$C,$A$2,'[6]白单流水  导入新模板'!$AF:$AF,$C$405,'[6]白单流水  导入新模板'!$AA:$AA,AM$3,'[6]白单流水  导入新模板'!$K:$K,$C417)</f>
        <v>0</v>
      </c>
      <c r="AN417" s="48">
        <f>SUMIFS('[6]白单流水  导入新模板'!$S:$S,'[6]白单流水  导入新模板'!$C:$C,$A$2,'[6]白单流水  导入新模板'!$AF:$AF,$C$405,'[6]白单流水  导入新模板'!$AA:$AA,AN$3,'[6]白单流水  导入新模板'!$K:$K,$C417)</f>
        <v>0</v>
      </c>
      <c r="AO417" s="48">
        <f>SUMIFS('[6]白单流水  导入新模板'!$S:$S,'[6]白单流水  导入新模板'!$C:$C,$A$2,'[6]白单流水  导入新模板'!$AF:$AF,$C$405,'[6]白单流水  导入新模板'!$AA:$AA,AO$3,'[6]白单流水  导入新模板'!$K:$K,$C417)</f>
        <v>0</v>
      </c>
      <c r="AP417" s="48">
        <f>SUMIFS('[6]白单流水  导入新模板'!$S:$S,'[6]白单流水  导入新模板'!$C:$C,$A$2,'[6]白单流水  导入新模板'!$AF:$AF,$C$405,'[6]白单流水  导入新模板'!$AA:$AA,AP$3,'[6]白单流水  导入新模板'!$K:$K,$C417)</f>
        <v>0</v>
      </c>
      <c r="AQ417" s="48">
        <f>SUMIFS('[6]白单流水  导入新模板'!$S:$S,'[6]白单流水  导入新模板'!$C:$C,$A$2,'[6]白单流水  导入新模板'!$AF:$AF,$C$405,'[6]白单流水  导入新模板'!$AA:$AA,AQ$3,'[6]白单流水  导入新模板'!$K:$K,$C417)</f>
        <v>0</v>
      </c>
      <c r="AR417" s="48">
        <f>SUMIFS('[6]白单流水  导入新模板'!$S:$S,'[6]白单流水  导入新模板'!$C:$C,$A$2,'[6]白单流水  导入新模板'!$AF:$AF,$C$405,'[6]白单流水  导入新模板'!$AA:$AA,AR$3,'[6]白单流水  导入新模板'!$K:$K,$C417)</f>
        <v>0</v>
      </c>
      <c r="AS417" s="48">
        <f>SUMIFS('[6]白单流水  导入新模板'!$S:$S,'[6]白单流水  导入新模板'!$C:$C,$A$2,'[6]白单流水  导入新模板'!$AF:$AF,$C$405,'[6]白单流水  导入新模板'!$AA:$AA,AS$3,'[6]白单流水  导入新模板'!$K:$K,$C417)</f>
        <v>0</v>
      </c>
      <c r="AT417" s="64"/>
    </row>
    <row r="418" ht="15.6" spans="1:47">
      <c r="A418" s="73"/>
      <c r="B418" s="62"/>
      <c r="C418" s="65" t="s">
        <v>70</v>
      </c>
      <c r="D418" s="66"/>
      <c r="E418" s="66"/>
      <c r="F418" s="67"/>
      <c r="G418" s="68"/>
      <c r="H418" s="68"/>
      <c r="I418" s="68"/>
      <c r="J418" s="68"/>
      <c r="K418" s="66"/>
      <c r="L418" s="48">
        <f>SUMIFS('[6]白单流水  导入新模板'!$S:$S,'[6]白单流水  导入新模板'!$C:$C,$A$2,'[6]白单流水  导入新模板'!$AF:$AF,$C$405,'[6]白单流水  导入新模板'!$AB:$AB,LEFT(LEFT(L$3,4),4),'[6]白单流水  导入新模板'!$K:$K,$C418)</f>
        <v>0</v>
      </c>
      <c r="M418" s="48">
        <f>SUMIFS('[6]白单流水  导入新模板'!$S:$S,'[6]白单流水  导入新模板'!$C:$C,$A$2,'[6]白单流水  导入新模板'!$AF:$AF,$C$405,'[6]白单流水  导入新模板'!$AB:$AB,LEFT(LEFT(M$3,4),4),'[6]白单流水  导入新模板'!$K:$K,$C418)</f>
        <v>0</v>
      </c>
      <c r="N418" s="48">
        <f>SUMIFS('[6]白单流水  导入新模板'!$S:$S,'[6]白单流水  导入新模板'!$C:$C,$A$2,'[6]白单流水  导入新模板'!$AF:$AF,$C$405,'[6]白单流水  导入新模板'!$AB:$AB,LEFT(LEFT(N$3,4),4),'[6]白单流水  导入新模板'!$K:$K,$C418)</f>
        <v>0</v>
      </c>
      <c r="O418" s="48">
        <f>SUMIFS('[6]白单流水  导入新模板'!$S:$S,'[6]白单流水  导入新模板'!$C:$C,$A$2,'[6]白单流水  导入新模板'!$AF:$AF,$C$405,'[6]白单流水  导入新模板'!$AB:$AB,LEFT(LEFT(O$3,4),4),'[6]白单流水  导入新模板'!$K:$K,$C418)</f>
        <v>0</v>
      </c>
      <c r="P418" s="48">
        <f>SUMIFS('[6]白单流水  导入新模板'!$S:$S,'[6]白单流水  导入新模板'!$C:$C,$A$2,'[6]白单流水  导入新模板'!$AF:$AF,$C$405,'[6]白单流水  导入新模板'!$AB:$AB,LEFT(LEFT(P$3,4),4),'[6]白单流水  导入新模板'!$K:$K,$C418)</f>
        <v>0</v>
      </c>
      <c r="Q418" s="48">
        <f>SUMIFS('[6]白单流水  导入新模板'!$S:$S,'[6]白单流水  导入新模板'!$C:$C,$A$2,'[6]白单流水  导入新模板'!$AF:$AF,$C$405,'[6]白单流水  导入新模板'!$AB:$AB,LEFT(LEFT(Q$3,4),4),'[6]白单流水  导入新模板'!$K:$K,$C418)</f>
        <v>0</v>
      </c>
      <c r="R418" s="48">
        <f>SUMIFS('[6]白单流水  导入新模板'!$S:$S,'[6]白单流水  导入新模板'!$C:$C,$A$2,'[6]白单流水  导入新模板'!$AF:$AF,$C$405,'[6]白单流水  导入新模板'!$AB:$AB,LEFT(LEFT(R$3,4),4),'[6]白单流水  导入新模板'!$K:$K,$C418)</f>
        <v>0</v>
      </c>
      <c r="S418" s="48">
        <f>SUMIFS('[6]白单流水  导入新模板'!$S:$S,'[6]白单流水  导入新模板'!$C:$C,$A$2,'[6]白单流水  导入新模板'!$AF:$AF,$C$405,'[6]白单流水  导入新模板'!$AB:$AB,LEFT(LEFT(S$3,4),4),'[6]白单流水  导入新模板'!$K:$K,$C418)</f>
        <v>0</v>
      </c>
      <c r="T418" s="48">
        <f>SUMIFS('[6]白单流水  导入新模板'!$S:$S,'[6]白单流水  导入新模板'!$C:$C,$A$2,'[6]白单流水  导入新模板'!$AF:$AF,$C$405,'[6]白单流水  导入新模板'!$AB:$AB,LEFT(LEFT(T$3,4),4),'[6]白单流水  导入新模板'!$K:$K,$C418)</f>
        <v>0</v>
      </c>
      <c r="U418" s="48">
        <f>SUMIFS('[6]白单流水  导入新模板'!$S:$S,'[6]白单流水  导入新模板'!$C:$C,$A$2,'[6]白单流水  导入新模板'!$AF:$AF,$C$405,'[6]白单流水  导入新模板'!$AB:$AB,LEFT(LEFT(U$3,4),4),'[6]白单流水  导入新模板'!$K:$K,$C418)</f>
        <v>0</v>
      </c>
      <c r="V418" s="48">
        <f>SUMIFS('[6]白单流水  导入新模板'!$S:$S,'[6]白单流水  导入新模板'!$C:$C,$A$2,'[6]白单流水  导入新模板'!$AF:$AF,$C$405,'[6]白单流水  导入新模板'!$AB:$AB,LEFT(LEFT(V$3,4),4),'[6]白单流水  导入新模板'!$K:$K,$C418)</f>
        <v>0</v>
      </c>
      <c r="W418" s="48">
        <f>SUMIFS('[6]白单流水  导入新模板'!$S:$S,'[6]白单流水  导入新模板'!$C:$C,$A$2,'[6]白单流水  导入新模板'!$AF:$AF,$C$405,'[6]白单流水  导入新模板'!$AB:$AB,LEFT(LEFT(W$3,4),4),'[6]白单流水  导入新模板'!$K:$K,$C418)</f>
        <v>0</v>
      </c>
      <c r="X418" s="48">
        <f>SUMIFS('[6]白单流水  导入新模板'!$S:$S,'[6]白单流水  导入新模板'!$C:$C,$A$2,'[6]白单流水  导入新模板'!$AF:$AF,$C$405,'[6]白单流水  导入新模板'!$AB:$AB,LEFT(LEFT(X$3,4),4),'[6]白单流水  导入新模板'!$K:$K,$C418)</f>
        <v>0</v>
      </c>
      <c r="Y418" s="48">
        <f>SUMIFS('[6]白单流水  导入新模板'!$S:$S,'[6]白单流水  导入新模板'!$C:$C,$A$2,'[6]白单流水  导入新模板'!$AF:$AF,$C$405,'[6]白单流水  导入新模板'!$AB:$AB,LEFT(LEFT(Y$3,4),4),'[6]白单流水  导入新模板'!$K:$K,$C418)</f>
        <v>0</v>
      </c>
      <c r="Z418" s="48">
        <f>SUMIFS('[6]白单流水  导入新模板'!$S:$S,'[6]白单流水  导入新模板'!$C:$C,$A$2,'[6]白单流水  导入新模板'!$AF:$AF,$C$405,'[6]白单流水  导入新模板'!$AB:$AB,LEFT(LEFT(Z$3,4),4),'[6]白单流水  导入新模板'!$K:$K,$C418)</f>
        <v>0</v>
      </c>
      <c r="AA418" s="48">
        <f>SUMIFS('[6]白单流水  导入新模板'!$S:$S,'[6]白单流水  导入新模板'!$C:$C,$A$2,'[6]白单流水  导入新模板'!$AF:$AF,$C$405,'[6]白单流水  导入新模板'!$AB:$AB,LEFT(LEFT(AA$3,4),4),'[6]白单流水  导入新模板'!$K:$K,$C418)</f>
        <v>0</v>
      </c>
      <c r="AB418" s="48">
        <f>SUMIFS('[6]白单流水  导入新模板'!$S:$S,'[6]白单流水  导入新模板'!$C:$C,$A$2,'[6]白单流水  导入新模板'!$AF:$AF,$C$405,'[6]白单流水  导入新模板'!$AB:$AB,LEFT(LEFT(AB$3,4),4),'[6]白单流水  导入新模板'!$K:$K,$C418)</f>
        <v>0</v>
      </c>
      <c r="AC418" s="48">
        <f>SUMIFS('[6]白单流水  导入新模板'!$S:$S,'[6]白单流水  导入新模板'!$C:$C,$A$2,'[6]白单流水  导入新模板'!$AF:$AF,$C$405,'[6]白单流水  导入新模板'!$AB:$AB,LEFT(LEFT(AC$3,4),4),'[6]白单流水  导入新模板'!$K:$K,$C418)</f>
        <v>0</v>
      </c>
      <c r="AD418" s="74"/>
      <c r="AE418" s="53">
        <f>SUM(AH418:AS418)</f>
        <v>0</v>
      </c>
      <c r="AF418" s="54"/>
      <c r="AG418" s="55">
        <f>AD418-AE418-AF418</f>
        <v>0</v>
      </c>
      <c r="AH418" s="48">
        <f>SUMIFS('[6]白单流水  导入新模板'!$S:$S,'[6]白单流水  导入新模板'!$C:$C,$A$2,'[6]白单流水  导入新模板'!$AF:$AF,$C$405,'[6]白单流水  导入新模板'!$AA:$AA,AH$3,'[6]白单流水  导入新模板'!$K:$K,$C418)</f>
        <v>0</v>
      </c>
      <c r="AI418" s="48">
        <f>SUMIFS('[6]白单流水  导入新模板'!$S:$S,'[6]白单流水  导入新模板'!$C:$C,$A$2,'[6]白单流水  导入新模板'!$AF:$AF,$C$405,'[6]白单流水  导入新模板'!$AA:$AA,AI$3,'[6]白单流水  导入新模板'!$K:$K,$C418)</f>
        <v>0</v>
      </c>
      <c r="AJ418" s="48">
        <f>SUMIFS('[6]白单流水  导入新模板'!$S:$S,'[6]白单流水  导入新模板'!$C:$C,$A$2,'[6]白单流水  导入新模板'!$AF:$AF,$C$405,'[6]白单流水  导入新模板'!$AA:$AA,AJ$3,'[6]白单流水  导入新模板'!$K:$K,$C418)</f>
        <v>0</v>
      </c>
      <c r="AK418" s="48">
        <f>SUMIFS('[6]白单流水  导入新模板'!$S:$S,'[6]白单流水  导入新模板'!$C:$C,$A$2,'[6]白单流水  导入新模板'!$AF:$AF,$C$405,'[6]白单流水  导入新模板'!$AA:$AA,AK$3,'[6]白单流水  导入新模板'!$K:$K,$C418)</f>
        <v>0</v>
      </c>
      <c r="AL418" s="48">
        <f>SUMIFS('[6]白单流水  导入新模板'!$S:$S,'[6]白单流水  导入新模板'!$C:$C,$A$2,'[6]白单流水  导入新模板'!$AF:$AF,$C$405,'[6]白单流水  导入新模板'!$AA:$AA,AL$3,'[6]白单流水  导入新模板'!$K:$K,$C418)</f>
        <v>0</v>
      </c>
      <c r="AM418" s="48">
        <f>SUMIFS('[6]白单流水  导入新模板'!$S:$S,'[6]白单流水  导入新模板'!$C:$C,$A$2,'[6]白单流水  导入新模板'!$AF:$AF,$C$405,'[6]白单流水  导入新模板'!$AA:$AA,AM$3,'[6]白单流水  导入新模板'!$K:$K,$C418)</f>
        <v>0</v>
      </c>
      <c r="AN418" s="48">
        <f>SUMIFS('[6]白单流水  导入新模板'!$S:$S,'[6]白单流水  导入新模板'!$C:$C,$A$2,'[6]白单流水  导入新模板'!$AF:$AF,$C$405,'[6]白单流水  导入新模板'!$AA:$AA,AN$3,'[6]白单流水  导入新模板'!$K:$K,$C418)</f>
        <v>0</v>
      </c>
      <c r="AO418" s="48">
        <f>SUMIFS('[6]白单流水  导入新模板'!$S:$S,'[6]白单流水  导入新模板'!$C:$C,$A$2,'[6]白单流水  导入新模板'!$AF:$AF,$C$405,'[6]白单流水  导入新模板'!$AA:$AA,AO$3,'[6]白单流水  导入新模板'!$K:$K,$C418)</f>
        <v>0</v>
      </c>
      <c r="AP418" s="48">
        <f>SUMIFS('[6]白单流水  导入新模板'!$S:$S,'[6]白单流水  导入新模板'!$C:$C,$A$2,'[6]白单流水  导入新模板'!$AF:$AF,$C$405,'[6]白单流水  导入新模板'!$AA:$AA,AP$3,'[6]白单流水  导入新模板'!$K:$K,$C418)</f>
        <v>0</v>
      </c>
      <c r="AQ418" s="48">
        <f>SUMIFS('[6]白单流水  导入新模板'!$S:$S,'[6]白单流水  导入新模板'!$C:$C,$A$2,'[6]白单流水  导入新模板'!$AF:$AF,$C$405,'[6]白单流水  导入新模板'!$AA:$AA,AQ$3,'[6]白单流水  导入新模板'!$K:$K,$C418)</f>
        <v>0</v>
      </c>
      <c r="AR418" s="48">
        <f>SUMIFS('[6]白单流水  导入新模板'!$S:$S,'[6]白单流水  导入新模板'!$C:$C,$A$2,'[6]白单流水  导入新模板'!$AF:$AF,$C$405,'[6]白单流水  导入新模板'!$AA:$AA,AR$3,'[6]白单流水  导入新模板'!$K:$K,$C418)</f>
        <v>0</v>
      </c>
      <c r="AS418" s="48">
        <f>SUMIFS('[6]白单流水  导入新模板'!$S:$S,'[6]白单流水  导入新模板'!$C:$C,$A$2,'[6]白单流水  导入新模板'!$AF:$AF,$C$405,'[6]白单流水  导入新模板'!$AA:$AA,AS$3,'[6]白单流水  导入新模板'!$K:$K,$C418)</f>
        <v>0</v>
      </c>
      <c r="AT418" s="69"/>
    </row>
    <row r="419" ht="15.6" spans="1:47">
      <c r="A419" s="70"/>
      <c r="B419" s="62"/>
      <c r="C419" s="65" t="s">
        <v>71</v>
      </c>
      <c r="D419" s="66"/>
      <c r="E419" s="66"/>
      <c r="F419" s="67"/>
      <c r="G419" s="68"/>
      <c r="H419" s="68"/>
      <c r="I419" s="68"/>
      <c r="J419" s="68"/>
      <c r="K419" s="66"/>
      <c r="L419" s="48">
        <f>SUMIFS('[6]白单流水  导入新模板'!$S:$S,'[6]白单流水  导入新模板'!$C:$C,$A$2,'[6]白单流水  导入新模板'!$AF:$AF,$C$405,'[6]白单流水  导入新模板'!$AB:$AB,LEFT(LEFT(L$3,4),4),'[6]白单流水  导入新模板'!$K:$K,$C419)</f>
        <v>0</v>
      </c>
      <c r="M419" s="48">
        <f>SUMIFS('[6]白单流水  导入新模板'!$S:$S,'[6]白单流水  导入新模板'!$C:$C,$A$2,'[6]白单流水  导入新模板'!$AF:$AF,$C$405,'[6]白单流水  导入新模板'!$AB:$AB,LEFT(LEFT(M$3,4),4),'[6]白单流水  导入新模板'!$K:$K,$C419)</f>
        <v>0</v>
      </c>
      <c r="N419" s="48">
        <f>SUMIFS('[6]白单流水  导入新模板'!$S:$S,'[6]白单流水  导入新模板'!$C:$C,$A$2,'[6]白单流水  导入新模板'!$AF:$AF,$C$405,'[6]白单流水  导入新模板'!$AB:$AB,LEFT(LEFT(N$3,4),4),'[6]白单流水  导入新模板'!$K:$K,$C419)</f>
        <v>0</v>
      </c>
      <c r="O419" s="48">
        <f>SUMIFS('[6]白单流水  导入新模板'!$S:$S,'[6]白单流水  导入新模板'!$C:$C,$A$2,'[6]白单流水  导入新模板'!$AF:$AF,$C$405,'[6]白单流水  导入新模板'!$AB:$AB,LEFT(LEFT(O$3,4),4),'[6]白单流水  导入新模板'!$K:$K,$C419)</f>
        <v>0</v>
      </c>
      <c r="P419" s="48">
        <f>SUMIFS('[6]白单流水  导入新模板'!$S:$S,'[6]白单流水  导入新模板'!$C:$C,$A$2,'[6]白单流水  导入新模板'!$AF:$AF,$C$405,'[6]白单流水  导入新模板'!$AB:$AB,LEFT(LEFT(P$3,4),4),'[6]白单流水  导入新模板'!$K:$K,$C419)</f>
        <v>0</v>
      </c>
      <c r="Q419" s="48">
        <f>SUMIFS('[6]白单流水  导入新模板'!$S:$S,'[6]白单流水  导入新模板'!$C:$C,$A$2,'[6]白单流水  导入新模板'!$AF:$AF,$C$405,'[6]白单流水  导入新模板'!$AB:$AB,LEFT(LEFT(Q$3,4),4),'[6]白单流水  导入新模板'!$K:$K,$C419)</f>
        <v>0</v>
      </c>
      <c r="R419" s="48">
        <f>SUMIFS('[6]白单流水  导入新模板'!$S:$S,'[6]白单流水  导入新模板'!$C:$C,$A$2,'[6]白单流水  导入新模板'!$AF:$AF,$C$405,'[6]白单流水  导入新模板'!$AB:$AB,LEFT(LEFT(R$3,4),4),'[6]白单流水  导入新模板'!$K:$K,$C419)</f>
        <v>0</v>
      </c>
      <c r="S419" s="48">
        <f>SUMIFS('[6]白单流水  导入新模板'!$S:$S,'[6]白单流水  导入新模板'!$C:$C,$A$2,'[6]白单流水  导入新模板'!$AF:$AF,$C$405,'[6]白单流水  导入新模板'!$AB:$AB,LEFT(LEFT(S$3,4),4),'[6]白单流水  导入新模板'!$K:$K,$C419)</f>
        <v>0</v>
      </c>
      <c r="T419" s="48">
        <f>SUMIFS('[6]白单流水  导入新模板'!$S:$S,'[6]白单流水  导入新模板'!$C:$C,$A$2,'[6]白单流水  导入新模板'!$AF:$AF,$C$405,'[6]白单流水  导入新模板'!$AB:$AB,LEFT(LEFT(T$3,4),4),'[6]白单流水  导入新模板'!$K:$K,$C419)</f>
        <v>0</v>
      </c>
      <c r="U419" s="48">
        <f>SUMIFS('[6]白单流水  导入新模板'!$S:$S,'[6]白单流水  导入新模板'!$C:$C,$A$2,'[6]白单流水  导入新模板'!$AF:$AF,$C$405,'[6]白单流水  导入新模板'!$AB:$AB,LEFT(LEFT(U$3,4),4),'[6]白单流水  导入新模板'!$K:$K,$C419)</f>
        <v>0</v>
      </c>
      <c r="V419" s="48">
        <f>SUMIFS('[6]白单流水  导入新模板'!$S:$S,'[6]白单流水  导入新模板'!$C:$C,$A$2,'[6]白单流水  导入新模板'!$AF:$AF,$C$405,'[6]白单流水  导入新模板'!$AB:$AB,LEFT(LEFT(V$3,4),4),'[6]白单流水  导入新模板'!$K:$K,$C419)</f>
        <v>0</v>
      </c>
      <c r="W419" s="48">
        <f>SUMIFS('[6]白单流水  导入新模板'!$S:$S,'[6]白单流水  导入新模板'!$C:$C,$A$2,'[6]白单流水  导入新模板'!$AF:$AF,$C$405,'[6]白单流水  导入新模板'!$AB:$AB,LEFT(LEFT(W$3,4),4),'[6]白单流水  导入新模板'!$K:$K,$C419)</f>
        <v>0</v>
      </c>
      <c r="X419" s="48">
        <f>SUMIFS('[6]白单流水  导入新模板'!$S:$S,'[6]白单流水  导入新模板'!$C:$C,$A$2,'[6]白单流水  导入新模板'!$AF:$AF,$C$405,'[6]白单流水  导入新模板'!$AB:$AB,LEFT(LEFT(X$3,4),4),'[6]白单流水  导入新模板'!$K:$K,$C419)</f>
        <v>0</v>
      </c>
      <c r="Y419" s="48">
        <f>SUMIFS('[6]白单流水  导入新模板'!$S:$S,'[6]白单流水  导入新模板'!$C:$C,$A$2,'[6]白单流水  导入新模板'!$AF:$AF,$C$405,'[6]白单流水  导入新模板'!$AB:$AB,LEFT(LEFT(Y$3,4),4),'[6]白单流水  导入新模板'!$K:$K,$C419)</f>
        <v>0</v>
      </c>
      <c r="Z419" s="48">
        <f>SUMIFS('[6]白单流水  导入新模板'!$S:$S,'[6]白单流水  导入新模板'!$C:$C,$A$2,'[6]白单流水  导入新模板'!$AF:$AF,$C$405,'[6]白单流水  导入新模板'!$AB:$AB,LEFT(LEFT(Z$3,4),4),'[6]白单流水  导入新模板'!$K:$K,$C419)</f>
        <v>0</v>
      </c>
      <c r="AA419" s="48">
        <f>SUMIFS('[6]白单流水  导入新模板'!$S:$S,'[6]白单流水  导入新模板'!$C:$C,$A$2,'[6]白单流水  导入新模板'!$AF:$AF,$C$405,'[6]白单流水  导入新模板'!$AB:$AB,LEFT(LEFT(AA$3,4),4),'[6]白单流水  导入新模板'!$K:$K,$C419)</f>
        <v>0</v>
      </c>
      <c r="AB419" s="48">
        <f>SUMIFS('[6]白单流水  导入新模板'!$S:$S,'[6]白单流水  导入新模板'!$C:$C,$A$2,'[6]白单流水  导入新模板'!$AF:$AF,$C$405,'[6]白单流水  导入新模板'!$AB:$AB,LEFT(LEFT(AB$3,4),4),'[6]白单流水  导入新模板'!$K:$K,$C419)</f>
        <v>0</v>
      </c>
      <c r="AC419" s="48">
        <f>SUMIFS('[6]白单流水  导入新模板'!$S:$S,'[6]白单流水  导入新模板'!$C:$C,$A$2,'[6]白单流水  导入新模板'!$AF:$AF,$C$405,'[6]白单流水  导入新模板'!$AB:$AB,LEFT(LEFT(AC$3,4),4),'[6]白单流水  导入新模板'!$K:$K,$C419)</f>
        <v>0</v>
      </c>
      <c r="AD419" s="74"/>
      <c r="AE419" s="53">
        <f>SUM(AH419:AS419)</f>
        <v>0</v>
      </c>
      <c r="AF419" s="54"/>
      <c r="AG419" s="55">
        <f>AD419-AE419-AF419</f>
        <v>0</v>
      </c>
      <c r="AH419" s="48">
        <f>SUMIFS('[6]白单流水  导入新模板'!$S:$S,'[6]白单流水  导入新模板'!$C:$C,$A$2,'[6]白单流水  导入新模板'!$AF:$AF,$C$405,'[6]白单流水  导入新模板'!$AA:$AA,AH$3,'[6]白单流水  导入新模板'!$K:$K,$C419)</f>
        <v>0</v>
      </c>
      <c r="AI419" s="48">
        <f>SUMIFS('[6]白单流水  导入新模板'!$S:$S,'[6]白单流水  导入新模板'!$C:$C,$A$2,'[6]白单流水  导入新模板'!$AF:$AF,$C$405,'[6]白单流水  导入新模板'!$AA:$AA,AI$3,'[6]白单流水  导入新模板'!$K:$K,$C419)</f>
        <v>0</v>
      </c>
      <c r="AJ419" s="48">
        <f>SUMIFS('[6]白单流水  导入新模板'!$S:$S,'[6]白单流水  导入新模板'!$C:$C,$A$2,'[6]白单流水  导入新模板'!$AF:$AF,$C$405,'[6]白单流水  导入新模板'!$AA:$AA,AJ$3,'[6]白单流水  导入新模板'!$K:$K,$C419)</f>
        <v>0</v>
      </c>
      <c r="AK419" s="48">
        <f>SUMIFS('[6]白单流水  导入新模板'!$S:$S,'[6]白单流水  导入新模板'!$C:$C,$A$2,'[6]白单流水  导入新模板'!$AF:$AF,$C$405,'[6]白单流水  导入新模板'!$AA:$AA,AK$3,'[6]白单流水  导入新模板'!$K:$K,$C419)</f>
        <v>0</v>
      </c>
      <c r="AL419" s="48">
        <f>SUMIFS('[6]白单流水  导入新模板'!$S:$S,'[6]白单流水  导入新模板'!$C:$C,$A$2,'[6]白单流水  导入新模板'!$AF:$AF,$C$405,'[6]白单流水  导入新模板'!$AA:$AA,AL$3,'[6]白单流水  导入新模板'!$K:$K,$C419)</f>
        <v>0</v>
      </c>
      <c r="AM419" s="48">
        <f>SUMIFS('[6]白单流水  导入新模板'!$S:$S,'[6]白单流水  导入新模板'!$C:$C,$A$2,'[6]白单流水  导入新模板'!$AF:$AF,$C$405,'[6]白单流水  导入新模板'!$AA:$AA,AM$3,'[6]白单流水  导入新模板'!$K:$K,$C419)</f>
        <v>0</v>
      </c>
      <c r="AN419" s="48">
        <f>SUMIFS('[6]白单流水  导入新模板'!$S:$S,'[6]白单流水  导入新模板'!$C:$C,$A$2,'[6]白单流水  导入新模板'!$AF:$AF,$C$405,'[6]白单流水  导入新模板'!$AA:$AA,AN$3,'[6]白单流水  导入新模板'!$K:$K,$C419)</f>
        <v>0</v>
      </c>
      <c r="AO419" s="48">
        <f>SUMIFS('[6]白单流水  导入新模板'!$S:$S,'[6]白单流水  导入新模板'!$C:$C,$A$2,'[6]白单流水  导入新模板'!$AF:$AF,$C$405,'[6]白单流水  导入新模板'!$AA:$AA,AO$3,'[6]白单流水  导入新模板'!$K:$K,$C419)</f>
        <v>0</v>
      </c>
      <c r="AP419" s="48">
        <f>SUMIFS('[6]白单流水  导入新模板'!$S:$S,'[6]白单流水  导入新模板'!$C:$C,$A$2,'[6]白单流水  导入新模板'!$AF:$AF,$C$405,'[6]白单流水  导入新模板'!$AA:$AA,AP$3,'[6]白单流水  导入新模板'!$K:$K,$C419)</f>
        <v>0</v>
      </c>
      <c r="AQ419" s="48">
        <f>SUMIFS('[6]白单流水  导入新模板'!$S:$S,'[6]白单流水  导入新模板'!$C:$C,$A$2,'[6]白单流水  导入新模板'!$AF:$AF,$C$405,'[6]白单流水  导入新模板'!$AA:$AA,AQ$3,'[6]白单流水  导入新模板'!$K:$K,$C419)</f>
        <v>0</v>
      </c>
      <c r="AR419" s="48">
        <f>SUMIFS('[6]白单流水  导入新模板'!$S:$S,'[6]白单流水  导入新模板'!$C:$C,$A$2,'[6]白单流水  导入新模板'!$AF:$AF,$C$405,'[6]白单流水  导入新模板'!$AA:$AA,AR$3,'[6]白单流水  导入新模板'!$K:$K,$C419)</f>
        <v>0</v>
      </c>
      <c r="AS419" s="48">
        <f>SUMIFS('[6]白单流水  导入新模板'!$S:$S,'[6]白单流水  导入新模板'!$C:$C,$A$2,'[6]白单流水  导入新模板'!$AF:$AF,$C$405,'[6]白单流水  导入新模板'!$AA:$AA,AS$3,'[6]白单流水  导入新模板'!$K:$K,$C419)</f>
        <v>0</v>
      </c>
      <c r="AT419" s="69"/>
    </row>
    <row r="420" ht="15.6" spans="1:47">
      <c r="A420" s="70"/>
      <c r="B420" s="62"/>
      <c r="C420" s="65" t="s">
        <v>72</v>
      </c>
      <c r="D420" s="52"/>
      <c r="E420" s="52"/>
      <c r="F420" s="59"/>
      <c r="G420" s="60"/>
      <c r="H420" s="60"/>
      <c r="I420" s="60"/>
      <c r="J420" s="60"/>
      <c r="K420" s="52"/>
      <c r="L420" s="48">
        <f>SUMIFS('[6]白单流水  导入新模板'!$S:$S,'[6]白单流水  导入新模板'!$C:$C,$A$2,'[6]白单流水  导入新模板'!$AF:$AF,$C$405,'[6]白单流水  导入新模板'!$AB:$AB,LEFT(LEFT(L$3,4),4),'[6]白单流水  导入新模板'!$K:$K,$C420)</f>
        <v>0</v>
      </c>
      <c r="M420" s="48">
        <f>SUMIFS('[6]白单流水  导入新模板'!$S:$S,'[6]白单流水  导入新模板'!$C:$C,$A$2,'[6]白单流水  导入新模板'!$AF:$AF,$C$405,'[6]白单流水  导入新模板'!$AB:$AB,LEFT(LEFT(M$3,4),4),'[6]白单流水  导入新模板'!$K:$K,$C420)</f>
        <v>0</v>
      </c>
      <c r="N420" s="48">
        <f>SUMIFS('[6]白单流水  导入新模板'!$S:$S,'[6]白单流水  导入新模板'!$C:$C,$A$2,'[6]白单流水  导入新模板'!$AF:$AF,$C$405,'[6]白单流水  导入新模板'!$AB:$AB,LEFT(LEFT(N$3,4),4),'[6]白单流水  导入新模板'!$K:$K,$C420)</f>
        <v>0</v>
      </c>
      <c r="O420" s="48">
        <f>SUMIFS('[6]白单流水  导入新模板'!$S:$S,'[6]白单流水  导入新模板'!$C:$C,$A$2,'[6]白单流水  导入新模板'!$AF:$AF,$C$405,'[6]白单流水  导入新模板'!$AB:$AB,LEFT(LEFT(O$3,4),4),'[6]白单流水  导入新模板'!$K:$K,$C420)</f>
        <v>0</v>
      </c>
      <c r="P420" s="48">
        <f>SUMIFS('[6]白单流水  导入新模板'!$S:$S,'[6]白单流水  导入新模板'!$C:$C,$A$2,'[6]白单流水  导入新模板'!$AF:$AF,$C$405,'[6]白单流水  导入新模板'!$AB:$AB,LEFT(LEFT(P$3,4),4),'[6]白单流水  导入新模板'!$K:$K,$C420)</f>
        <v>0</v>
      </c>
      <c r="Q420" s="48">
        <f>SUMIFS('[6]白单流水  导入新模板'!$S:$S,'[6]白单流水  导入新模板'!$C:$C,$A$2,'[6]白单流水  导入新模板'!$AF:$AF,$C$405,'[6]白单流水  导入新模板'!$AB:$AB,LEFT(LEFT(Q$3,4),4),'[6]白单流水  导入新模板'!$K:$K,$C420)</f>
        <v>0</v>
      </c>
      <c r="R420" s="48">
        <f>SUMIFS('[6]白单流水  导入新模板'!$S:$S,'[6]白单流水  导入新模板'!$C:$C,$A$2,'[6]白单流水  导入新模板'!$AF:$AF,$C$405,'[6]白单流水  导入新模板'!$AB:$AB,LEFT(LEFT(R$3,4),4),'[6]白单流水  导入新模板'!$K:$K,$C420)</f>
        <v>0</v>
      </c>
      <c r="S420" s="48">
        <f>SUMIFS('[6]白单流水  导入新模板'!$S:$S,'[6]白单流水  导入新模板'!$C:$C,$A$2,'[6]白单流水  导入新模板'!$AF:$AF,$C$405,'[6]白单流水  导入新模板'!$AB:$AB,LEFT(LEFT(S$3,4),4),'[6]白单流水  导入新模板'!$K:$K,$C420)</f>
        <v>0</v>
      </c>
      <c r="T420" s="48">
        <f>SUMIFS('[6]白单流水  导入新模板'!$S:$S,'[6]白单流水  导入新模板'!$C:$C,$A$2,'[6]白单流水  导入新模板'!$AF:$AF,$C$405,'[6]白单流水  导入新模板'!$AB:$AB,LEFT(LEFT(T$3,4),4),'[6]白单流水  导入新模板'!$K:$K,$C420)</f>
        <v>0</v>
      </c>
      <c r="U420" s="48">
        <f>SUMIFS('[6]白单流水  导入新模板'!$S:$S,'[6]白单流水  导入新模板'!$C:$C,$A$2,'[6]白单流水  导入新模板'!$AF:$AF,$C$405,'[6]白单流水  导入新模板'!$AB:$AB,LEFT(LEFT(U$3,4),4),'[6]白单流水  导入新模板'!$K:$K,$C420)</f>
        <v>0</v>
      </c>
      <c r="V420" s="48">
        <f>SUMIFS('[6]白单流水  导入新模板'!$S:$S,'[6]白单流水  导入新模板'!$C:$C,$A$2,'[6]白单流水  导入新模板'!$AF:$AF,$C$405,'[6]白单流水  导入新模板'!$AB:$AB,LEFT(LEFT(V$3,4),4),'[6]白单流水  导入新模板'!$K:$K,$C420)</f>
        <v>0</v>
      </c>
      <c r="W420" s="48">
        <f>SUMIFS('[6]白单流水  导入新模板'!$S:$S,'[6]白单流水  导入新模板'!$C:$C,$A$2,'[6]白单流水  导入新模板'!$AF:$AF,$C$405,'[6]白单流水  导入新模板'!$AB:$AB,LEFT(LEFT(W$3,4),4),'[6]白单流水  导入新模板'!$K:$K,$C420)</f>
        <v>0</v>
      </c>
      <c r="X420" s="48">
        <f>SUMIFS('[6]白单流水  导入新模板'!$S:$S,'[6]白单流水  导入新模板'!$C:$C,$A$2,'[6]白单流水  导入新模板'!$AF:$AF,$C$405,'[6]白单流水  导入新模板'!$AB:$AB,LEFT(LEFT(X$3,4),4),'[6]白单流水  导入新模板'!$K:$K,$C420)</f>
        <v>0</v>
      </c>
      <c r="Y420" s="48">
        <f>SUMIFS('[6]白单流水  导入新模板'!$S:$S,'[6]白单流水  导入新模板'!$C:$C,$A$2,'[6]白单流水  导入新模板'!$AF:$AF,$C$405,'[6]白单流水  导入新模板'!$AB:$AB,LEFT(LEFT(Y$3,4),4),'[6]白单流水  导入新模板'!$K:$K,$C420)</f>
        <v>0</v>
      </c>
      <c r="Z420" s="48">
        <f>SUMIFS('[6]白单流水  导入新模板'!$S:$S,'[6]白单流水  导入新模板'!$C:$C,$A$2,'[6]白单流水  导入新模板'!$AF:$AF,$C$405,'[6]白单流水  导入新模板'!$AB:$AB,LEFT(LEFT(Z$3,4),4),'[6]白单流水  导入新模板'!$K:$K,$C420)</f>
        <v>0</v>
      </c>
      <c r="AA420" s="48">
        <f>SUMIFS('[6]白单流水  导入新模板'!$S:$S,'[6]白单流水  导入新模板'!$C:$C,$A$2,'[6]白单流水  导入新模板'!$AF:$AF,$C$405,'[6]白单流水  导入新模板'!$AB:$AB,LEFT(LEFT(AA$3,4),4),'[6]白单流水  导入新模板'!$K:$K,$C420)</f>
        <v>0</v>
      </c>
      <c r="AB420" s="48">
        <f>SUMIFS('[6]白单流水  导入新模板'!$S:$S,'[6]白单流水  导入新模板'!$C:$C,$A$2,'[6]白单流水  导入新模板'!$AF:$AF,$C$405,'[6]白单流水  导入新模板'!$AB:$AB,LEFT(LEFT(AB$3,4),4),'[6]白单流水  导入新模板'!$K:$K,$C420)</f>
        <v>0</v>
      </c>
      <c r="AC420" s="48">
        <f>SUMIFS('[6]白单流水  导入新模板'!$S:$S,'[6]白单流水  导入新模板'!$C:$C,$A$2,'[6]白单流水  导入新模板'!$AF:$AF,$C$405,'[6]白单流水  导入新模板'!$AB:$AB,LEFT(LEFT(AC$3,4),4),'[6]白单流水  导入新模板'!$K:$K,$C420)</f>
        <v>0</v>
      </c>
      <c r="AD420" s="52"/>
      <c r="AE420" s="53">
        <f>SUM(AH420:AS420)</f>
        <v>0</v>
      </c>
      <c r="AF420" s="54"/>
      <c r="AG420" s="55">
        <f>AD420-AE420-AF420</f>
        <v>0</v>
      </c>
      <c r="AH420" s="48">
        <f>SUMIFS('[6]白单流水  导入新模板'!$S:$S,'[6]白单流水  导入新模板'!$C:$C,$A$2,'[6]白单流水  导入新模板'!$AF:$AF,$C$405,'[6]白单流水  导入新模板'!$AA:$AA,AH$3,'[6]白单流水  导入新模板'!$K:$K,$C420)</f>
        <v>0</v>
      </c>
      <c r="AI420" s="48">
        <f>SUMIFS('[6]白单流水  导入新模板'!$S:$S,'[6]白单流水  导入新模板'!$C:$C,$A$2,'[6]白单流水  导入新模板'!$AF:$AF,$C$405,'[6]白单流水  导入新模板'!$AA:$AA,AI$3,'[6]白单流水  导入新模板'!$K:$K,$C420)</f>
        <v>0</v>
      </c>
      <c r="AJ420" s="48">
        <f>SUMIFS('[6]白单流水  导入新模板'!$S:$S,'[6]白单流水  导入新模板'!$C:$C,$A$2,'[6]白单流水  导入新模板'!$AF:$AF,$C$405,'[6]白单流水  导入新模板'!$AA:$AA,AJ$3,'[6]白单流水  导入新模板'!$K:$K,$C420)</f>
        <v>0</v>
      </c>
      <c r="AK420" s="48">
        <f>SUMIFS('[6]白单流水  导入新模板'!$S:$S,'[6]白单流水  导入新模板'!$C:$C,$A$2,'[6]白单流水  导入新模板'!$AF:$AF,$C$405,'[6]白单流水  导入新模板'!$AA:$AA,AK$3,'[6]白单流水  导入新模板'!$K:$K,$C420)</f>
        <v>0</v>
      </c>
      <c r="AL420" s="48">
        <f>SUMIFS('[6]白单流水  导入新模板'!$S:$S,'[6]白单流水  导入新模板'!$C:$C,$A$2,'[6]白单流水  导入新模板'!$AF:$AF,$C$405,'[6]白单流水  导入新模板'!$AA:$AA,AL$3,'[6]白单流水  导入新模板'!$K:$K,$C420)</f>
        <v>0</v>
      </c>
      <c r="AM420" s="48">
        <f>SUMIFS('[6]白单流水  导入新模板'!$S:$S,'[6]白单流水  导入新模板'!$C:$C,$A$2,'[6]白单流水  导入新模板'!$AF:$AF,$C$405,'[6]白单流水  导入新模板'!$AA:$AA,AM$3,'[6]白单流水  导入新模板'!$K:$K,$C420)</f>
        <v>0</v>
      </c>
      <c r="AN420" s="48">
        <f>SUMIFS('[6]白单流水  导入新模板'!$S:$S,'[6]白单流水  导入新模板'!$C:$C,$A$2,'[6]白单流水  导入新模板'!$AF:$AF,$C$405,'[6]白单流水  导入新模板'!$AA:$AA,AN$3,'[6]白单流水  导入新模板'!$K:$K,$C420)</f>
        <v>0</v>
      </c>
      <c r="AO420" s="48">
        <f>SUMIFS('[6]白单流水  导入新模板'!$S:$S,'[6]白单流水  导入新模板'!$C:$C,$A$2,'[6]白单流水  导入新模板'!$AF:$AF,$C$405,'[6]白单流水  导入新模板'!$AA:$AA,AO$3,'[6]白单流水  导入新模板'!$K:$K,$C420)</f>
        <v>0</v>
      </c>
      <c r="AP420" s="48">
        <f>SUMIFS('[6]白单流水  导入新模板'!$S:$S,'[6]白单流水  导入新模板'!$C:$C,$A$2,'[6]白单流水  导入新模板'!$AF:$AF,$C$405,'[6]白单流水  导入新模板'!$AA:$AA,AP$3,'[6]白单流水  导入新模板'!$K:$K,$C420)</f>
        <v>0</v>
      </c>
      <c r="AQ420" s="48">
        <f>SUMIFS('[6]白单流水  导入新模板'!$S:$S,'[6]白单流水  导入新模板'!$C:$C,$A$2,'[6]白单流水  导入新模板'!$AF:$AF,$C$405,'[6]白单流水  导入新模板'!$AA:$AA,AQ$3,'[6]白单流水  导入新模板'!$K:$K,$C420)</f>
        <v>0</v>
      </c>
      <c r="AR420" s="48">
        <f>SUMIFS('[6]白单流水  导入新模板'!$S:$S,'[6]白单流水  导入新模板'!$C:$C,$A$2,'[6]白单流水  导入新模板'!$AF:$AF,$C$405,'[6]白单流水  导入新模板'!$AA:$AA,AR$3,'[6]白单流水  导入新模板'!$K:$K,$C420)</f>
        <v>0</v>
      </c>
      <c r="AS420" s="48">
        <f>SUMIFS('[6]白单流水  导入新模板'!$S:$S,'[6]白单流水  导入新模板'!$C:$C,$A$2,'[6]白单流水  导入新模板'!$AF:$AF,$C$405,'[6]白单流水  导入新模板'!$AA:$AA,AS$3,'[6]白单流水  导入新模板'!$K:$K,$C420)</f>
        <v>0</v>
      </c>
      <c r="AT420" s="56"/>
    </row>
    <row r="421" ht="15.6" spans="1:47">
      <c r="A421" s="70"/>
      <c r="B421" s="62"/>
      <c r="C421" s="65" t="s">
        <v>73</v>
      </c>
      <c r="D421" s="66"/>
      <c r="E421" s="66"/>
      <c r="F421" s="67"/>
      <c r="G421" s="68"/>
      <c r="H421" s="68"/>
      <c r="I421" s="68"/>
      <c r="J421" s="68"/>
      <c r="K421" s="66"/>
      <c r="L421" s="48">
        <f>SUMIFS('[6]白单流水  导入新模板'!$S:$S,'[6]白单流水  导入新模板'!$C:$C,$A$2,'[6]白单流水  导入新模板'!$AF:$AF,$C$405,'[6]白单流水  导入新模板'!$AB:$AB,LEFT(LEFT(L$3,4),4),'[6]白单流水  导入新模板'!$K:$K,$C421)</f>
        <v>0</v>
      </c>
      <c r="M421" s="48">
        <f>SUMIFS('[6]白单流水  导入新模板'!$S:$S,'[6]白单流水  导入新模板'!$C:$C,$A$2,'[6]白单流水  导入新模板'!$AF:$AF,$C$405,'[6]白单流水  导入新模板'!$AB:$AB,LEFT(LEFT(M$3,4),4),'[6]白单流水  导入新模板'!$K:$K,$C421)</f>
        <v>0</v>
      </c>
      <c r="N421" s="48">
        <f>SUMIFS('[6]白单流水  导入新模板'!$S:$S,'[6]白单流水  导入新模板'!$C:$C,$A$2,'[6]白单流水  导入新模板'!$AF:$AF,$C$405,'[6]白单流水  导入新模板'!$AB:$AB,LEFT(LEFT(N$3,4),4),'[6]白单流水  导入新模板'!$K:$K,$C421)</f>
        <v>0</v>
      </c>
      <c r="O421" s="48">
        <f>SUMIFS('[6]白单流水  导入新模板'!$S:$S,'[6]白单流水  导入新模板'!$C:$C,$A$2,'[6]白单流水  导入新模板'!$AF:$AF,$C$405,'[6]白单流水  导入新模板'!$AB:$AB,LEFT(LEFT(O$3,4),4),'[6]白单流水  导入新模板'!$K:$K,$C421)</f>
        <v>0</v>
      </c>
      <c r="P421" s="48">
        <f>SUMIFS('[6]白单流水  导入新模板'!$S:$S,'[6]白单流水  导入新模板'!$C:$C,$A$2,'[6]白单流水  导入新模板'!$AF:$AF,$C$405,'[6]白单流水  导入新模板'!$AB:$AB,LEFT(LEFT(P$3,4),4),'[6]白单流水  导入新模板'!$K:$K,$C421)</f>
        <v>0</v>
      </c>
      <c r="Q421" s="48">
        <f>SUMIFS('[6]白单流水  导入新模板'!$S:$S,'[6]白单流水  导入新模板'!$C:$C,$A$2,'[6]白单流水  导入新模板'!$AF:$AF,$C$405,'[6]白单流水  导入新模板'!$AB:$AB,LEFT(LEFT(Q$3,4),4),'[6]白单流水  导入新模板'!$K:$K,$C421)</f>
        <v>0</v>
      </c>
      <c r="R421" s="48">
        <f>SUMIFS('[6]白单流水  导入新模板'!$S:$S,'[6]白单流水  导入新模板'!$C:$C,$A$2,'[6]白单流水  导入新模板'!$AF:$AF,$C$405,'[6]白单流水  导入新模板'!$AB:$AB,LEFT(LEFT(R$3,4),4),'[6]白单流水  导入新模板'!$K:$K,$C421)</f>
        <v>0</v>
      </c>
      <c r="S421" s="48">
        <f>SUMIFS('[6]白单流水  导入新模板'!$S:$S,'[6]白单流水  导入新模板'!$C:$C,$A$2,'[6]白单流水  导入新模板'!$AF:$AF,$C$405,'[6]白单流水  导入新模板'!$AB:$AB,LEFT(LEFT(S$3,4),4),'[6]白单流水  导入新模板'!$K:$K,$C421)</f>
        <v>0</v>
      </c>
      <c r="T421" s="48">
        <f>SUMIFS('[6]白单流水  导入新模板'!$S:$S,'[6]白单流水  导入新模板'!$C:$C,$A$2,'[6]白单流水  导入新模板'!$AF:$AF,$C$405,'[6]白单流水  导入新模板'!$AB:$AB,LEFT(LEFT(T$3,4),4),'[6]白单流水  导入新模板'!$K:$K,$C421)</f>
        <v>0</v>
      </c>
      <c r="U421" s="48">
        <f>SUMIFS('[6]白单流水  导入新模板'!$S:$S,'[6]白单流水  导入新模板'!$C:$C,$A$2,'[6]白单流水  导入新模板'!$AF:$AF,$C$405,'[6]白单流水  导入新模板'!$AB:$AB,LEFT(LEFT(U$3,4),4),'[6]白单流水  导入新模板'!$K:$K,$C421)</f>
        <v>0</v>
      </c>
      <c r="V421" s="48">
        <f>SUMIFS('[6]白单流水  导入新模板'!$S:$S,'[6]白单流水  导入新模板'!$C:$C,$A$2,'[6]白单流水  导入新模板'!$AF:$AF,$C$405,'[6]白单流水  导入新模板'!$AB:$AB,LEFT(LEFT(V$3,4),4),'[6]白单流水  导入新模板'!$K:$K,$C421)</f>
        <v>0</v>
      </c>
      <c r="W421" s="48">
        <f>SUMIFS('[6]白单流水  导入新模板'!$S:$S,'[6]白单流水  导入新模板'!$C:$C,$A$2,'[6]白单流水  导入新模板'!$AF:$AF,$C$405,'[6]白单流水  导入新模板'!$AB:$AB,LEFT(LEFT(W$3,4),4),'[6]白单流水  导入新模板'!$K:$K,$C421)</f>
        <v>0</v>
      </c>
      <c r="X421" s="48">
        <f>SUMIFS('[6]白单流水  导入新模板'!$S:$S,'[6]白单流水  导入新模板'!$C:$C,$A$2,'[6]白单流水  导入新模板'!$AF:$AF,$C$405,'[6]白单流水  导入新模板'!$AB:$AB,LEFT(LEFT(X$3,4),4),'[6]白单流水  导入新模板'!$K:$K,$C421)</f>
        <v>0</v>
      </c>
      <c r="Y421" s="48">
        <f>SUMIFS('[6]白单流水  导入新模板'!$S:$S,'[6]白单流水  导入新模板'!$C:$C,$A$2,'[6]白单流水  导入新模板'!$AF:$AF,$C$405,'[6]白单流水  导入新模板'!$AB:$AB,LEFT(LEFT(Y$3,4),4),'[6]白单流水  导入新模板'!$K:$K,$C421)</f>
        <v>0</v>
      </c>
      <c r="Z421" s="48">
        <f>SUMIFS('[6]白单流水  导入新模板'!$S:$S,'[6]白单流水  导入新模板'!$C:$C,$A$2,'[6]白单流水  导入新模板'!$AF:$AF,$C$405,'[6]白单流水  导入新模板'!$AB:$AB,LEFT(LEFT(Z$3,4),4),'[6]白单流水  导入新模板'!$K:$K,$C421)</f>
        <v>0</v>
      </c>
      <c r="AA421" s="48">
        <f>SUMIFS('[6]白单流水  导入新模板'!$S:$S,'[6]白单流水  导入新模板'!$C:$C,$A$2,'[6]白单流水  导入新模板'!$AF:$AF,$C$405,'[6]白单流水  导入新模板'!$AB:$AB,LEFT(LEFT(AA$3,4),4),'[6]白单流水  导入新模板'!$K:$K,$C421)</f>
        <v>0</v>
      </c>
      <c r="AB421" s="48">
        <f>SUMIFS('[6]白单流水  导入新模板'!$S:$S,'[6]白单流水  导入新模板'!$C:$C,$A$2,'[6]白单流水  导入新模板'!$AF:$AF,$C$405,'[6]白单流水  导入新模板'!$AB:$AB,LEFT(LEFT(AB$3,4),4),'[6]白单流水  导入新模板'!$K:$K,$C421)</f>
        <v>0</v>
      </c>
      <c r="AC421" s="48">
        <f>SUMIFS('[6]白单流水  导入新模板'!$S:$S,'[6]白单流水  导入新模板'!$C:$C,$A$2,'[6]白单流水  导入新模板'!$AF:$AF,$C$405,'[6]白单流水  导入新模板'!$AB:$AB,LEFT(LEFT(AC$3,4),4),'[6]白单流水  导入新模板'!$K:$K,$C421)</f>
        <v>0</v>
      </c>
      <c r="AD421" s="74"/>
      <c r="AE421" s="53">
        <f>SUM(AH421:AS421)</f>
        <v>0</v>
      </c>
      <c r="AF421" s="54"/>
      <c r="AG421" s="55">
        <f>AD421-AE421-AF421</f>
        <v>0</v>
      </c>
      <c r="AH421" s="48">
        <f>SUMIFS('[6]白单流水  导入新模板'!$S:$S,'[6]白单流水  导入新模板'!$C:$C,$A$2,'[6]白单流水  导入新模板'!$AF:$AF,$C$405,'[6]白单流水  导入新模板'!$AA:$AA,AH$3,'[6]白单流水  导入新模板'!$K:$K,$C421)</f>
        <v>0</v>
      </c>
      <c r="AI421" s="48">
        <f>SUMIFS('[6]白单流水  导入新模板'!$S:$S,'[6]白单流水  导入新模板'!$C:$C,$A$2,'[6]白单流水  导入新模板'!$AF:$AF,$C$405,'[6]白单流水  导入新模板'!$AA:$AA,AI$3,'[6]白单流水  导入新模板'!$K:$K,$C421)</f>
        <v>0</v>
      </c>
      <c r="AJ421" s="48">
        <f>SUMIFS('[6]白单流水  导入新模板'!$S:$S,'[6]白单流水  导入新模板'!$C:$C,$A$2,'[6]白单流水  导入新模板'!$AF:$AF,$C$405,'[6]白单流水  导入新模板'!$AA:$AA,AJ$3,'[6]白单流水  导入新模板'!$K:$K,$C421)</f>
        <v>0</v>
      </c>
      <c r="AK421" s="48">
        <f>SUMIFS('[6]白单流水  导入新模板'!$S:$S,'[6]白单流水  导入新模板'!$C:$C,$A$2,'[6]白单流水  导入新模板'!$AF:$AF,$C$405,'[6]白单流水  导入新模板'!$AA:$AA,AK$3,'[6]白单流水  导入新模板'!$K:$K,$C421)</f>
        <v>0</v>
      </c>
      <c r="AL421" s="48">
        <f>SUMIFS('[6]白单流水  导入新模板'!$S:$S,'[6]白单流水  导入新模板'!$C:$C,$A$2,'[6]白单流水  导入新模板'!$AF:$AF,$C$405,'[6]白单流水  导入新模板'!$AA:$AA,AL$3,'[6]白单流水  导入新模板'!$K:$K,$C421)</f>
        <v>0</v>
      </c>
      <c r="AM421" s="48">
        <f>SUMIFS('[6]白单流水  导入新模板'!$S:$S,'[6]白单流水  导入新模板'!$C:$C,$A$2,'[6]白单流水  导入新模板'!$AF:$AF,$C$405,'[6]白单流水  导入新模板'!$AA:$AA,AM$3,'[6]白单流水  导入新模板'!$K:$K,$C421)</f>
        <v>0</v>
      </c>
      <c r="AN421" s="48">
        <f>SUMIFS('[6]白单流水  导入新模板'!$S:$S,'[6]白单流水  导入新模板'!$C:$C,$A$2,'[6]白单流水  导入新模板'!$AF:$AF,$C$405,'[6]白单流水  导入新模板'!$AA:$AA,AN$3,'[6]白单流水  导入新模板'!$K:$K,$C421)</f>
        <v>0</v>
      </c>
      <c r="AO421" s="48">
        <f>SUMIFS('[6]白单流水  导入新模板'!$S:$S,'[6]白单流水  导入新模板'!$C:$C,$A$2,'[6]白单流水  导入新模板'!$AF:$AF,$C$405,'[6]白单流水  导入新模板'!$AA:$AA,AO$3,'[6]白单流水  导入新模板'!$K:$K,$C421)</f>
        <v>0</v>
      </c>
      <c r="AP421" s="48">
        <f>SUMIFS('[6]白单流水  导入新模板'!$S:$S,'[6]白单流水  导入新模板'!$C:$C,$A$2,'[6]白单流水  导入新模板'!$AF:$AF,$C$405,'[6]白单流水  导入新模板'!$AA:$AA,AP$3,'[6]白单流水  导入新模板'!$K:$K,$C421)</f>
        <v>0</v>
      </c>
      <c r="AQ421" s="48">
        <f>SUMIFS('[6]白单流水  导入新模板'!$S:$S,'[6]白单流水  导入新模板'!$C:$C,$A$2,'[6]白单流水  导入新模板'!$AF:$AF,$C$405,'[6]白单流水  导入新模板'!$AA:$AA,AQ$3,'[6]白单流水  导入新模板'!$K:$K,$C421)</f>
        <v>0</v>
      </c>
      <c r="AR421" s="48">
        <f>SUMIFS('[6]白单流水  导入新模板'!$S:$S,'[6]白单流水  导入新模板'!$C:$C,$A$2,'[6]白单流水  导入新模板'!$AF:$AF,$C$405,'[6]白单流水  导入新模板'!$AA:$AA,AR$3,'[6]白单流水  导入新模板'!$K:$K,$C421)</f>
        <v>0</v>
      </c>
      <c r="AS421" s="48">
        <f>SUMIFS('[6]白单流水  导入新模板'!$S:$S,'[6]白单流水  导入新模板'!$C:$C,$A$2,'[6]白单流水  导入新模板'!$AF:$AF,$C$405,'[6]白单流水  导入新模板'!$AA:$AA,AS$3,'[6]白单流水  导入新模板'!$K:$K,$C421)</f>
        <v>0</v>
      </c>
      <c r="AT421" s="69"/>
    </row>
    <row r="422" ht="15.6" spans="1:47">
      <c r="A422" s="70"/>
      <c r="B422" s="62"/>
      <c r="C422" s="65" t="s">
        <v>74</v>
      </c>
      <c r="D422" s="52"/>
      <c r="E422" s="52"/>
      <c r="F422" s="59"/>
      <c r="G422" s="60"/>
      <c r="H422" s="60"/>
      <c r="I422" s="60"/>
      <c r="J422" s="60"/>
      <c r="K422" s="52"/>
      <c r="L422" s="48">
        <f>SUMIFS('[6]白单流水  导入新模板'!$S:$S,'[6]白单流水  导入新模板'!$C:$C,$A$2,'[6]白单流水  导入新模板'!$AF:$AF,$C$405,'[6]白单流水  导入新模板'!$AB:$AB,LEFT(LEFT(L$3,4),4),'[6]白单流水  导入新模板'!$K:$K,$C422)</f>
        <v>0</v>
      </c>
      <c r="M422" s="48">
        <f>SUMIFS('[6]白单流水  导入新模板'!$S:$S,'[6]白单流水  导入新模板'!$C:$C,$A$2,'[6]白单流水  导入新模板'!$AF:$AF,$C$405,'[6]白单流水  导入新模板'!$AB:$AB,LEFT(LEFT(M$3,4),4),'[6]白单流水  导入新模板'!$K:$K,$C422)</f>
        <v>0</v>
      </c>
      <c r="N422" s="48">
        <f>SUMIFS('[6]白单流水  导入新模板'!$S:$S,'[6]白单流水  导入新模板'!$C:$C,$A$2,'[6]白单流水  导入新模板'!$AF:$AF,$C$405,'[6]白单流水  导入新模板'!$AB:$AB,LEFT(LEFT(N$3,4),4),'[6]白单流水  导入新模板'!$K:$K,$C422)</f>
        <v>0</v>
      </c>
      <c r="O422" s="48">
        <f>SUMIFS('[6]白单流水  导入新模板'!$S:$S,'[6]白单流水  导入新模板'!$C:$C,$A$2,'[6]白单流水  导入新模板'!$AF:$AF,$C$405,'[6]白单流水  导入新模板'!$AB:$AB,LEFT(LEFT(O$3,4),4),'[6]白单流水  导入新模板'!$K:$K,$C422)</f>
        <v>0</v>
      </c>
      <c r="P422" s="48">
        <f>SUMIFS('[6]白单流水  导入新模板'!$S:$S,'[6]白单流水  导入新模板'!$C:$C,$A$2,'[6]白单流水  导入新模板'!$AF:$AF,$C$405,'[6]白单流水  导入新模板'!$AB:$AB,LEFT(LEFT(P$3,4),4),'[6]白单流水  导入新模板'!$K:$K,$C422)</f>
        <v>0</v>
      </c>
      <c r="Q422" s="48">
        <f>SUMIFS('[6]白单流水  导入新模板'!$S:$S,'[6]白单流水  导入新模板'!$C:$C,$A$2,'[6]白单流水  导入新模板'!$AF:$AF,$C$405,'[6]白单流水  导入新模板'!$AB:$AB,LEFT(LEFT(Q$3,4),4),'[6]白单流水  导入新模板'!$K:$K,$C422)</f>
        <v>0</v>
      </c>
      <c r="R422" s="48">
        <f>SUMIFS('[6]白单流水  导入新模板'!$S:$S,'[6]白单流水  导入新模板'!$C:$C,$A$2,'[6]白单流水  导入新模板'!$AF:$AF,$C$405,'[6]白单流水  导入新模板'!$AB:$AB,LEFT(LEFT(R$3,4),4),'[6]白单流水  导入新模板'!$K:$K,$C422)</f>
        <v>0</v>
      </c>
      <c r="S422" s="48">
        <f>SUMIFS('[6]白单流水  导入新模板'!$S:$S,'[6]白单流水  导入新模板'!$C:$C,$A$2,'[6]白单流水  导入新模板'!$AF:$AF,$C$405,'[6]白单流水  导入新模板'!$AB:$AB,LEFT(LEFT(S$3,4),4),'[6]白单流水  导入新模板'!$K:$K,$C422)</f>
        <v>0</v>
      </c>
      <c r="T422" s="48">
        <f>SUMIFS('[6]白单流水  导入新模板'!$S:$S,'[6]白单流水  导入新模板'!$C:$C,$A$2,'[6]白单流水  导入新模板'!$AF:$AF,$C$405,'[6]白单流水  导入新模板'!$AB:$AB,LEFT(LEFT(T$3,4),4),'[6]白单流水  导入新模板'!$K:$K,$C422)</f>
        <v>0</v>
      </c>
      <c r="U422" s="48">
        <f>SUMIFS('[6]白单流水  导入新模板'!$S:$S,'[6]白单流水  导入新模板'!$C:$C,$A$2,'[6]白单流水  导入新模板'!$AF:$AF,$C$405,'[6]白单流水  导入新模板'!$AB:$AB,LEFT(LEFT(U$3,4),4),'[6]白单流水  导入新模板'!$K:$K,$C422)</f>
        <v>0</v>
      </c>
      <c r="V422" s="48">
        <f>SUMIFS('[6]白单流水  导入新模板'!$S:$S,'[6]白单流水  导入新模板'!$C:$C,$A$2,'[6]白单流水  导入新模板'!$AF:$AF,$C$405,'[6]白单流水  导入新模板'!$AB:$AB,LEFT(LEFT(V$3,4),4),'[6]白单流水  导入新模板'!$K:$K,$C422)</f>
        <v>0</v>
      </c>
      <c r="W422" s="48">
        <f>SUMIFS('[6]白单流水  导入新模板'!$S:$S,'[6]白单流水  导入新模板'!$C:$C,$A$2,'[6]白单流水  导入新模板'!$AF:$AF,$C$405,'[6]白单流水  导入新模板'!$AB:$AB,LEFT(LEFT(W$3,4),4),'[6]白单流水  导入新模板'!$K:$K,$C422)</f>
        <v>0</v>
      </c>
      <c r="X422" s="48">
        <f>SUMIFS('[6]白单流水  导入新模板'!$S:$S,'[6]白单流水  导入新模板'!$C:$C,$A$2,'[6]白单流水  导入新模板'!$AF:$AF,$C$405,'[6]白单流水  导入新模板'!$AB:$AB,LEFT(LEFT(X$3,4),4),'[6]白单流水  导入新模板'!$K:$K,$C422)</f>
        <v>0</v>
      </c>
      <c r="Y422" s="48">
        <f>SUMIFS('[6]白单流水  导入新模板'!$S:$S,'[6]白单流水  导入新模板'!$C:$C,$A$2,'[6]白单流水  导入新模板'!$AF:$AF,$C$405,'[6]白单流水  导入新模板'!$AB:$AB,LEFT(LEFT(Y$3,4),4),'[6]白单流水  导入新模板'!$K:$K,$C422)</f>
        <v>0</v>
      </c>
      <c r="Z422" s="48">
        <f>SUMIFS('[6]白单流水  导入新模板'!$S:$S,'[6]白单流水  导入新模板'!$C:$C,$A$2,'[6]白单流水  导入新模板'!$AF:$AF,$C$405,'[6]白单流水  导入新模板'!$AB:$AB,LEFT(LEFT(Z$3,4),4),'[6]白单流水  导入新模板'!$K:$K,$C422)</f>
        <v>0</v>
      </c>
      <c r="AA422" s="48">
        <f>SUMIFS('[6]白单流水  导入新模板'!$S:$S,'[6]白单流水  导入新模板'!$C:$C,$A$2,'[6]白单流水  导入新模板'!$AF:$AF,$C$405,'[6]白单流水  导入新模板'!$AB:$AB,LEFT(LEFT(AA$3,4),4),'[6]白单流水  导入新模板'!$K:$K,$C422)</f>
        <v>0</v>
      </c>
      <c r="AB422" s="48">
        <f>SUMIFS('[6]白单流水  导入新模板'!$S:$S,'[6]白单流水  导入新模板'!$C:$C,$A$2,'[6]白单流水  导入新模板'!$AF:$AF,$C$405,'[6]白单流水  导入新模板'!$AB:$AB,LEFT(LEFT(AB$3,4),4),'[6]白单流水  导入新模板'!$K:$K,$C422)</f>
        <v>0</v>
      </c>
      <c r="AC422" s="48">
        <f>SUMIFS('[6]白单流水  导入新模板'!$S:$S,'[6]白单流水  导入新模板'!$C:$C,$A$2,'[6]白单流水  导入新模板'!$AF:$AF,$C$405,'[6]白单流水  导入新模板'!$AB:$AB,LEFT(LEFT(AC$3,4),4),'[6]白单流水  导入新模板'!$K:$K,$C422)</f>
        <v>0</v>
      </c>
      <c r="AD422" s="52"/>
      <c r="AE422" s="53">
        <f>SUM(AH422:AS422)</f>
        <v>0</v>
      </c>
      <c r="AF422" s="54"/>
      <c r="AG422" s="55">
        <f>AD422-AE422-AF422</f>
        <v>0</v>
      </c>
      <c r="AH422" s="48">
        <f>SUMIFS('[6]白单流水  导入新模板'!$S:$S,'[6]白单流水  导入新模板'!$C:$C,$A$2,'[6]白单流水  导入新模板'!$AF:$AF,$C$405,'[6]白单流水  导入新模板'!$AA:$AA,AH$3,'[6]白单流水  导入新模板'!$K:$K,$C422)</f>
        <v>0</v>
      </c>
      <c r="AI422" s="48">
        <f>SUMIFS('[6]白单流水  导入新模板'!$S:$S,'[6]白单流水  导入新模板'!$C:$C,$A$2,'[6]白单流水  导入新模板'!$AF:$AF,$C$405,'[6]白单流水  导入新模板'!$AA:$AA,AI$3,'[6]白单流水  导入新模板'!$K:$K,$C422)</f>
        <v>0</v>
      </c>
      <c r="AJ422" s="48">
        <f>SUMIFS('[6]白单流水  导入新模板'!$S:$S,'[6]白单流水  导入新模板'!$C:$C,$A$2,'[6]白单流水  导入新模板'!$AF:$AF,$C$405,'[6]白单流水  导入新模板'!$AA:$AA,AJ$3,'[6]白单流水  导入新模板'!$K:$K,$C422)</f>
        <v>0</v>
      </c>
      <c r="AK422" s="48">
        <f>SUMIFS('[6]白单流水  导入新模板'!$S:$S,'[6]白单流水  导入新模板'!$C:$C,$A$2,'[6]白单流水  导入新模板'!$AF:$AF,$C$405,'[6]白单流水  导入新模板'!$AA:$AA,AK$3,'[6]白单流水  导入新模板'!$K:$K,$C422)</f>
        <v>0</v>
      </c>
      <c r="AL422" s="48">
        <f>SUMIFS('[6]白单流水  导入新模板'!$S:$S,'[6]白单流水  导入新模板'!$C:$C,$A$2,'[6]白单流水  导入新模板'!$AF:$AF,$C$405,'[6]白单流水  导入新模板'!$AA:$AA,AL$3,'[6]白单流水  导入新模板'!$K:$K,$C422)</f>
        <v>0</v>
      </c>
      <c r="AM422" s="48">
        <f>SUMIFS('[6]白单流水  导入新模板'!$S:$S,'[6]白单流水  导入新模板'!$C:$C,$A$2,'[6]白单流水  导入新模板'!$AF:$AF,$C$405,'[6]白单流水  导入新模板'!$AA:$AA,AM$3,'[6]白单流水  导入新模板'!$K:$K,$C422)</f>
        <v>0</v>
      </c>
      <c r="AN422" s="48">
        <f>SUMIFS('[6]白单流水  导入新模板'!$S:$S,'[6]白单流水  导入新模板'!$C:$C,$A$2,'[6]白单流水  导入新模板'!$AF:$AF,$C$405,'[6]白单流水  导入新模板'!$AA:$AA,AN$3,'[6]白单流水  导入新模板'!$K:$K,$C422)</f>
        <v>0</v>
      </c>
      <c r="AO422" s="48">
        <f>SUMIFS('[6]白单流水  导入新模板'!$S:$S,'[6]白单流水  导入新模板'!$C:$C,$A$2,'[6]白单流水  导入新模板'!$AF:$AF,$C$405,'[6]白单流水  导入新模板'!$AA:$AA,AO$3,'[6]白单流水  导入新模板'!$K:$K,$C422)</f>
        <v>0</v>
      </c>
      <c r="AP422" s="48">
        <f>SUMIFS('[6]白单流水  导入新模板'!$S:$S,'[6]白单流水  导入新模板'!$C:$C,$A$2,'[6]白单流水  导入新模板'!$AF:$AF,$C$405,'[6]白单流水  导入新模板'!$AA:$AA,AP$3,'[6]白单流水  导入新模板'!$K:$K,$C422)</f>
        <v>0</v>
      </c>
      <c r="AQ422" s="48">
        <f>SUMIFS('[6]白单流水  导入新模板'!$S:$S,'[6]白单流水  导入新模板'!$C:$C,$A$2,'[6]白单流水  导入新模板'!$AF:$AF,$C$405,'[6]白单流水  导入新模板'!$AA:$AA,AQ$3,'[6]白单流水  导入新模板'!$K:$K,$C422)</f>
        <v>0</v>
      </c>
      <c r="AR422" s="48">
        <f>SUMIFS('[6]白单流水  导入新模板'!$S:$S,'[6]白单流水  导入新模板'!$C:$C,$A$2,'[6]白单流水  导入新模板'!$AF:$AF,$C$405,'[6]白单流水  导入新模板'!$AA:$AA,AR$3,'[6]白单流水  导入新模板'!$K:$K,$C422)</f>
        <v>0</v>
      </c>
      <c r="AS422" s="48">
        <f>SUMIFS('[6]白单流水  导入新模板'!$S:$S,'[6]白单流水  导入新模板'!$C:$C,$A$2,'[6]白单流水  导入新模板'!$AF:$AF,$C$405,'[6]白单流水  导入新模板'!$AA:$AA,AS$3,'[6]白单流水  导入新模板'!$K:$K,$C422)</f>
        <v>0</v>
      </c>
      <c r="AT422" s="56"/>
    </row>
    <row r="423" ht="15.6" spans="1:47">
      <c r="A423" s="70"/>
      <c r="B423" s="62"/>
      <c r="C423" s="65" t="s">
        <v>75</v>
      </c>
      <c r="D423" s="66"/>
      <c r="E423" s="66"/>
      <c r="F423" s="67"/>
      <c r="G423" s="68"/>
      <c r="H423" s="68"/>
      <c r="I423" s="68"/>
      <c r="J423" s="68"/>
      <c r="K423" s="66"/>
      <c r="L423" s="48">
        <f>SUMIFS('[6]白单流水  导入新模板'!$S:$S,'[6]白单流水  导入新模板'!$C:$C,$A$2,'[6]白单流水  导入新模板'!$AF:$AF,$C$405,'[6]白单流水  导入新模板'!$AB:$AB,LEFT(LEFT(L$3,4),4),'[6]白单流水  导入新模板'!$K:$K,$C423)</f>
        <v>0</v>
      </c>
      <c r="M423" s="48">
        <f>SUMIFS('[6]白单流水  导入新模板'!$S:$S,'[6]白单流水  导入新模板'!$C:$C,$A$2,'[6]白单流水  导入新模板'!$AF:$AF,$C$405,'[6]白单流水  导入新模板'!$AB:$AB,LEFT(LEFT(M$3,4),4),'[6]白单流水  导入新模板'!$K:$K,$C423)</f>
        <v>0</v>
      </c>
      <c r="N423" s="48">
        <f>SUMIFS('[6]白单流水  导入新模板'!$S:$S,'[6]白单流水  导入新模板'!$C:$C,$A$2,'[6]白单流水  导入新模板'!$AF:$AF,$C$405,'[6]白单流水  导入新模板'!$AB:$AB,LEFT(LEFT(N$3,4),4),'[6]白单流水  导入新模板'!$K:$K,$C423)</f>
        <v>0</v>
      </c>
      <c r="O423" s="48">
        <f>SUMIFS('[6]白单流水  导入新模板'!$S:$S,'[6]白单流水  导入新模板'!$C:$C,$A$2,'[6]白单流水  导入新模板'!$AF:$AF,$C$405,'[6]白单流水  导入新模板'!$AB:$AB,LEFT(LEFT(O$3,4),4),'[6]白单流水  导入新模板'!$K:$K,$C423)</f>
        <v>0</v>
      </c>
      <c r="P423" s="48">
        <f>SUMIFS('[6]白单流水  导入新模板'!$S:$S,'[6]白单流水  导入新模板'!$C:$C,$A$2,'[6]白单流水  导入新模板'!$AF:$AF,$C$405,'[6]白单流水  导入新模板'!$AB:$AB,LEFT(LEFT(P$3,4),4),'[6]白单流水  导入新模板'!$K:$K,$C423)</f>
        <v>0</v>
      </c>
      <c r="Q423" s="48">
        <f>SUMIFS('[6]白单流水  导入新模板'!$S:$S,'[6]白单流水  导入新模板'!$C:$C,$A$2,'[6]白单流水  导入新模板'!$AF:$AF,$C$405,'[6]白单流水  导入新模板'!$AB:$AB,LEFT(LEFT(Q$3,4),4),'[6]白单流水  导入新模板'!$K:$K,$C423)</f>
        <v>0</v>
      </c>
      <c r="R423" s="48">
        <f>SUMIFS('[6]白单流水  导入新模板'!$S:$S,'[6]白单流水  导入新模板'!$C:$C,$A$2,'[6]白单流水  导入新模板'!$AF:$AF,$C$405,'[6]白单流水  导入新模板'!$AB:$AB,LEFT(LEFT(R$3,4),4),'[6]白单流水  导入新模板'!$K:$K,$C423)</f>
        <v>0</v>
      </c>
      <c r="S423" s="48">
        <f>SUMIFS('[6]白单流水  导入新模板'!$S:$S,'[6]白单流水  导入新模板'!$C:$C,$A$2,'[6]白单流水  导入新模板'!$AF:$AF,$C$405,'[6]白单流水  导入新模板'!$AB:$AB,LEFT(LEFT(S$3,4),4),'[6]白单流水  导入新模板'!$K:$K,$C423)</f>
        <v>0</v>
      </c>
      <c r="T423" s="48">
        <f>SUMIFS('[6]白单流水  导入新模板'!$S:$S,'[6]白单流水  导入新模板'!$C:$C,$A$2,'[6]白单流水  导入新模板'!$AF:$AF,$C$405,'[6]白单流水  导入新模板'!$AB:$AB,LEFT(LEFT(T$3,4),4),'[6]白单流水  导入新模板'!$K:$K,$C423)</f>
        <v>0</v>
      </c>
      <c r="U423" s="48">
        <f>SUMIFS('[6]白单流水  导入新模板'!$S:$S,'[6]白单流水  导入新模板'!$C:$C,$A$2,'[6]白单流水  导入新模板'!$AF:$AF,$C$405,'[6]白单流水  导入新模板'!$AB:$AB,LEFT(LEFT(U$3,4),4),'[6]白单流水  导入新模板'!$K:$K,$C423)</f>
        <v>0</v>
      </c>
      <c r="V423" s="48">
        <f>SUMIFS('[6]白单流水  导入新模板'!$S:$S,'[6]白单流水  导入新模板'!$C:$C,$A$2,'[6]白单流水  导入新模板'!$AF:$AF,$C$405,'[6]白单流水  导入新模板'!$AB:$AB,LEFT(LEFT(V$3,4),4),'[6]白单流水  导入新模板'!$K:$K,$C423)</f>
        <v>0</v>
      </c>
      <c r="W423" s="48">
        <f>SUMIFS('[6]白单流水  导入新模板'!$S:$S,'[6]白单流水  导入新模板'!$C:$C,$A$2,'[6]白单流水  导入新模板'!$AF:$AF,$C$405,'[6]白单流水  导入新模板'!$AB:$AB,LEFT(LEFT(W$3,4),4),'[6]白单流水  导入新模板'!$K:$K,$C423)</f>
        <v>0</v>
      </c>
      <c r="X423" s="48">
        <f>SUMIFS('[6]白单流水  导入新模板'!$S:$S,'[6]白单流水  导入新模板'!$C:$C,$A$2,'[6]白单流水  导入新模板'!$AF:$AF,$C$405,'[6]白单流水  导入新模板'!$AB:$AB,LEFT(LEFT(X$3,4),4),'[6]白单流水  导入新模板'!$K:$K,$C423)</f>
        <v>0</v>
      </c>
      <c r="Y423" s="48">
        <f>SUMIFS('[6]白单流水  导入新模板'!$S:$S,'[6]白单流水  导入新模板'!$C:$C,$A$2,'[6]白单流水  导入新模板'!$AF:$AF,$C$405,'[6]白单流水  导入新模板'!$AB:$AB,LEFT(LEFT(Y$3,4),4),'[6]白单流水  导入新模板'!$K:$K,$C423)</f>
        <v>0</v>
      </c>
      <c r="Z423" s="48">
        <f>SUMIFS('[6]白单流水  导入新模板'!$S:$S,'[6]白单流水  导入新模板'!$C:$C,$A$2,'[6]白单流水  导入新模板'!$AF:$AF,$C$405,'[6]白单流水  导入新模板'!$AB:$AB,LEFT(LEFT(Z$3,4),4),'[6]白单流水  导入新模板'!$K:$K,$C423)</f>
        <v>0</v>
      </c>
      <c r="AA423" s="48">
        <f>SUMIFS('[6]白单流水  导入新模板'!$S:$S,'[6]白单流水  导入新模板'!$C:$C,$A$2,'[6]白单流水  导入新模板'!$AF:$AF,$C$405,'[6]白单流水  导入新模板'!$AB:$AB,LEFT(LEFT(AA$3,4),4),'[6]白单流水  导入新模板'!$K:$K,$C423)</f>
        <v>0</v>
      </c>
      <c r="AB423" s="48">
        <f>SUMIFS('[6]白单流水  导入新模板'!$S:$S,'[6]白单流水  导入新模板'!$C:$C,$A$2,'[6]白单流水  导入新模板'!$AF:$AF,$C$405,'[6]白单流水  导入新模板'!$AB:$AB,LEFT(LEFT(AB$3,4),4),'[6]白单流水  导入新模板'!$K:$K,$C423)</f>
        <v>0</v>
      </c>
      <c r="AC423" s="48">
        <f>SUMIFS('[6]白单流水  导入新模板'!$S:$S,'[6]白单流水  导入新模板'!$C:$C,$A$2,'[6]白单流水  导入新模板'!$AF:$AF,$C$405,'[6]白单流水  导入新模板'!$AB:$AB,LEFT(LEFT(AC$3,4),4),'[6]白单流水  导入新模板'!$K:$K,$C423)</f>
        <v>0</v>
      </c>
      <c r="AD423" s="74"/>
      <c r="AE423" s="53">
        <f>SUM(AH423:AS423)</f>
        <v>0</v>
      </c>
      <c r="AF423" s="54"/>
      <c r="AG423" s="55">
        <f>AD423-AE423-AF423</f>
        <v>0</v>
      </c>
      <c r="AH423" s="48">
        <f>SUMIFS('[6]白单流水  导入新模板'!$S:$S,'[6]白单流水  导入新模板'!$C:$C,$A$2,'[6]白单流水  导入新模板'!$AF:$AF,$C$405,'[6]白单流水  导入新模板'!$AA:$AA,AH$3,'[6]白单流水  导入新模板'!$K:$K,$C423)</f>
        <v>0</v>
      </c>
      <c r="AI423" s="48">
        <f>SUMIFS('[6]白单流水  导入新模板'!$S:$S,'[6]白单流水  导入新模板'!$C:$C,$A$2,'[6]白单流水  导入新模板'!$AF:$AF,$C$405,'[6]白单流水  导入新模板'!$AA:$AA,AI$3,'[6]白单流水  导入新模板'!$K:$K,$C423)</f>
        <v>0</v>
      </c>
      <c r="AJ423" s="48">
        <f>SUMIFS('[6]白单流水  导入新模板'!$S:$S,'[6]白单流水  导入新模板'!$C:$C,$A$2,'[6]白单流水  导入新模板'!$AF:$AF,$C$405,'[6]白单流水  导入新模板'!$AA:$AA,AJ$3,'[6]白单流水  导入新模板'!$K:$K,$C423)</f>
        <v>0</v>
      </c>
      <c r="AK423" s="48">
        <f>SUMIFS('[6]白单流水  导入新模板'!$S:$S,'[6]白单流水  导入新模板'!$C:$C,$A$2,'[6]白单流水  导入新模板'!$AF:$AF,$C$405,'[6]白单流水  导入新模板'!$AA:$AA,AK$3,'[6]白单流水  导入新模板'!$K:$K,$C423)</f>
        <v>0</v>
      </c>
      <c r="AL423" s="48">
        <f>SUMIFS('[6]白单流水  导入新模板'!$S:$S,'[6]白单流水  导入新模板'!$C:$C,$A$2,'[6]白单流水  导入新模板'!$AF:$AF,$C$405,'[6]白单流水  导入新模板'!$AA:$AA,AL$3,'[6]白单流水  导入新模板'!$K:$K,$C423)</f>
        <v>0</v>
      </c>
      <c r="AM423" s="48">
        <f>SUMIFS('[6]白单流水  导入新模板'!$S:$S,'[6]白单流水  导入新模板'!$C:$C,$A$2,'[6]白单流水  导入新模板'!$AF:$AF,$C$405,'[6]白单流水  导入新模板'!$AA:$AA,AM$3,'[6]白单流水  导入新模板'!$K:$K,$C423)</f>
        <v>0</v>
      </c>
      <c r="AN423" s="48">
        <f>SUMIFS('[6]白单流水  导入新模板'!$S:$S,'[6]白单流水  导入新模板'!$C:$C,$A$2,'[6]白单流水  导入新模板'!$AF:$AF,$C$405,'[6]白单流水  导入新模板'!$AA:$AA,AN$3,'[6]白单流水  导入新模板'!$K:$K,$C423)</f>
        <v>0</v>
      </c>
      <c r="AO423" s="48">
        <f>SUMIFS('[6]白单流水  导入新模板'!$S:$S,'[6]白单流水  导入新模板'!$C:$C,$A$2,'[6]白单流水  导入新模板'!$AF:$AF,$C$405,'[6]白单流水  导入新模板'!$AA:$AA,AO$3,'[6]白单流水  导入新模板'!$K:$K,$C423)</f>
        <v>0</v>
      </c>
      <c r="AP423" s="48">
        <f>SUMIFS('[6]白单流水  导入新模板'!$S:$S,'[6]白单流水  导入新模板'!$C:$C,$A$2,'[6]白单流水  导入新模板'!$AF:$AF,$C$405,'[6]白单流水  导入新模板'!$AA:$AA,AP$3,'[6]白单流水  导入新模板'!$K:$K,$C423)</f>
        <v>0</v>
      </c>
      <c r="AQ423" s="48">
        <f>SUMIFS('[6]白单流水  导入新模板'!$S:$S,'[6]白单流水  导入新模板'!$C:$C,$A$2,'[6]白单流水  导入新模板'!$AF:$AF,$C$405,'[6]白单流水  导入新模板'!$AA:$AA,AQ$3,'[6]白单流水  导入新模板'!$K:$K,$C423)</f>
        <v>0</v>
      </c>
      <c r="AR423" s="48">
        <f>SUMIFS('[6]白单流水  导入新模板'!$S:$S,'[6]白单流水  导入新模板'!$C:$C,$A$2,'[6]白单流水  导入新模板'!$AF:$AF,$C$405,'[6]白单流水  导入新模板'!$AA:$AA,AR$3,'[6]白单流水  导入新模板'!$K:$K,$C423)</f>
        <v>0</v>
      </c>
      <c r="AS423" s="48">
        <f>SUMIFS('[6]白单流水  导入新模板'!$S:$S,'[6]白单流水  导入新模板'!$C:$C,$A$2,'[6]白单流水  导入新模板'!$AF:$AF,$C$405,'[6]白单流水  导入新模板'!$AA:$AA,AS$3,'[6]白单流水  导入新模板'!$K:$K,$C423)</f>
        <v>0</v>
      </c>
      <c r="AT423" s="69"/>
    </row>
    <row r="424" ht="15.6" spans="1:47">
      <c r="A424" s="70"/>
      <c r="B424" s="62"/>
      <c r="C424" s="65" t="s">
        <v>29</v>
      </c>
      <c r="D424" s="66"/>
      <c r="E424" s="66"/>
      <c r="F424" s="67"/>
      <c r="G424" s="68"/>
      <c r="H424" s="68"/>
      <c r="I424" s="68"/>
      <c r="J424" s="68"/>
      <c r="K424" s="66"/>
      <c r="L424" s="48">
        <f>SUMIFS('[6]白单流水  导入新模板'!$S:$S,'[6]白单流水  导入新模板'!$C:$C,$A$2,'[6]白单流水  导入新模板'!$AF:$AF,$C$405,'[6]白单流水  导入新模板'!$AB:$AB,LEFT(LEFT(L$3,4),4),'[6]白单流水  导入新模板'!$K:$K,$C424)</f>
        <v>0</v>
      </c>
      <c r="M424" s="48">
        <f>SUMIFS('[6]白单流水  导入新模板'!$S:$S,'[6]白单流水  导入新模板'!$C:$C,$A$2,'[6]白单流水  导入新模板'!$AF:$AF,$C$405,'[6]白单流水  导入新模板'!$AB:$AB,LEFT(LEFT(M$3,4),4),'[6]白单流水  导入新模板'!$K:$K,$C424)</f>
        <v>0</v>
      </c>
      <c r="N424" s="48">
        <f>SUMIFS('[6]白单流水  导入新模板'!$S:$S,'[6]白单流水  导入新模板'!$C:$C,$A$2,'[6]白单流水  导入新模板'!$AF:$AF,$C$405,'[6]白单流水  导入新模板'!$AB:$AB,LEFT(LEFT(N$3,4),4),'[6]白单流水  导入新模板'!$K:$K,$C424)</f>
        <v>0</v>
      </c>
      <c r="O424" s="48">
        <f>SUMIFS('[6]白单流水  导入新模板'!$S:$S,'[6]白单流水  导入新模板'!$C:$C,$A$2,'[6]白单流水  导入新模板'!$AF:$AF,$C$405,'[6]白单流水  导入新模板'!$AB:$AB,LEFT(LEFT(O$3,4),4),'[6]白单流水  导入新模板'!$K:$K,$C424)</f>
        <v>0</v>
      </c>
      <c r="P424" s="48">
        <f>SUMIFS('[6]白单流水  导入新模板'!$S:$S,'[6]白单流水  导入新模板'!$C:$C,$A$2,'[6]白单流水  导入新模板'!$AF:$AF,$C$405,'[6]白单流水  导入新模板'!$AB:$AB,LEFT(LEFT(P$3,4),4),'[6]白单流水  导入新模板'!$K:$K,$C424)</f>
        <v>0</v>
      </c>
      <c r="Q424" s="48">
        <f>SUMIFS('[6]白单流水  导入新模板'!$S:$S,'[6]白单流水  导入新模板'!$C:$C,$A$2,'[6]白单流水  导入新模板'!$AF:$AF,$C$405,'[6]白单流水  导入新模板'!$AB:$AB,LEFT(LEFT(Q$3,4),4),'[6]白单流水  导入新模板'!$K:$K,$C424)</f>
        <v>0</v>
      </c>
      <c r="R424" s="48">
        <f>SUMIFS('[6]白单流水  导入新模板'!$S:$S,'[6]白单流水  导入新模板'!$C:$C,$A$2,'[6]白单流水  导入新模板'!$AF:$AF,$C$405,'[6]白单流水  导入新模板'!$AB:$AB,LEFT(LEFT(R$3,4),4),'[6]白单流水  导入新模板'!$K:$K,$C424)</f>
        <v>0</v>
      </c>
      <c r="S424" s="48">
        <f>SUMIFS('[6]白单流水  导入新模板'!$S:$S,'[6]白单流水  导入新模板'!$C:$C,$A$2,'[6]白单流水  导入新模板'!$AF:$AF,$C$405,'[6]白单流水  导入新模板'!$AB:$AB,LEFT(LEFT(S$3,4),4),'[6]白单流水  导入新模板'!$K:$K,$C424)</f>
        <v>0</v>
      </c>
      <c r="T424" s="48">
        <f>SUMIFS('[6]白单流水  导入新模板'!$S:$S,'[6]白单流水  导入新模板'!$C:$C,$A$2,'[6]白单流水  导入新模板'!$AF:$AF,$C$405,'[6]白单流水  导入新模板'!$AB:$AB,LEFT(LEFT(T$3,4),4),'[6]白单流水  导入新模板'!$K:$K,$C424)</f>
        <v>0</v>
      </c>
      <c r="U424" s="48">
        <f>SUMIFS('[6]白单流水  导入新模板'!$S:$S,'[6]白单流水  导入新模板'!$C:$C,$A$2,'[6]白单流水  导入新模板'!$AF:$AF,$C$405,'[6]白单流水  导入新模板'!$AB:$AB,LEFT(LEFT(U$3,4),4),'[6]白单流水  导入新模板'!$K:$K,$C424)</f>
        <v>0</v>
      </c>
      <c r="V424" s="48">
        <f>SUMIFS('[6]白单流水  导入新模板'!$S:$S,'[6]白单流水  导入新模板'!$C:$C,$A$2,'[6]白单流水  导入新模板'!$AF:$AF,$C$405,'[6]白单流水  导入新模板'!$AB:$AB,LEFT(LEFT(V$3,4),4),'[6]白单流水  导入新模板'!$K:$K,$C424)</f>
        <v>0</v>
      </c>
      <c r="W424" s="48">
        <f>SUMIFS('[6]白单流水  导入新模板'!$S:$S,'[6]白单流水  导入新模板'!$C:$C,$A$2,'[6]白单流水  导入新模板'!$AF:$AF,$C$405,'[6]白单流水  导入新模板'!$AB:$AB,LEFT(LEFT(W$3,4),4),'[6]白单流水  导入新模板'!$K:$K,$C424)</f>
        <v>0</v>
      </c>
      <c r="X424" s="48">
        <f>SUMIFS('[6]白单流水  导入新模板'!$S:$S,'[6]白单流水  导入新模板'!$C:$C,$A$2,'[6]白单流水  导入新模板'!$AF:$AF,$C$405,'[6]白单流水  导入新模板'!$AB:$AB,LEFT(LEFT(X$3,4),4),'[6]白单流水  导入新模板'!$K:$K,$C424)</f>
        <v>0</v>
      </c>
      <c r="Y424" s="48">
        <f>SUMIFS('[6]白单流水  导入新模板'!$S:$S,'[6]白单流水  导入新模板'!$C:$C,$A$2,'[6]白单流水  导入新模板'!$AF:$AF,$C$405,'[6]白单流水  导入新模板'!$AB:$AB,LEFT(LEFT(Y$3,4),4),'[6]白单流水  导入新模板'!$K:$K,$C424)</f>
        <v>0</v>
      </c>
      <c r="Z424" s="48">
        <f>SUMIFS('[6]白单流水  导入新模板'!$S:$S,'[6]白单流水  导入新模板'!$C:$C,$A$2,'[6]白单流水  导入新模板'!$AF:$AF,$C$405,'[6]白单流水  导入新模板'!$AB:$AB,LEFT(LEFT(Z$3,4),4),'[6]白单流水  导入新模板'!$K:$K,$C424)</f>
        <v>0</v>
      </c>
      <c r="AA424" s="48">
        <f>SUMIFS('[6]白单流水  导入新模板'!$S:$S,'[6]白单流水  导入新模板'!$C:$C,$A$2,'[6]白单流水  导入新模板'!$AF:$AF,$C$405,'[6]白单流水  导入新模板'!$AB:$AB,LEFT(LEFT(AA$3,4),4),'[6]白单流水  导入新模板'!$K:$K,$C424)</f>
        <v>0</v>
      </c>
      <c r="AB424" s="48">
        <f>SUMIFS('[6]白单流水  导入新模板'!$S:$S,'[6]白单流水  导入新模板'!$C:$C,$A$2,'[6]白单流水  导入新模板'!$AF:$AF,$C$405,'[6]白单流水  导入新模板'!$AB:$AB,LEFT(LEFT(AB$3,4),4),'[6]白单流水  导入新模板'!$K:$K,$C424)</f>
        <v>0</v>
      </c>
      <c r="AC424" s="48">
        <f>SUMIFS('[6]白单流水  导入新模板'!$S:$S,'[6]白单流水  导入新模板'!$C:$C,$A$2,'[6]白单流水  导入新模板'!$AF:$AF,$C$405,'[6]白单流水  导入新模板'!$AB:$AB,LEFT(LEFT(AC$3,4),4),'[6]白单流水  导入新模板'!$K:$K,$C424)</f>
        <v>0</v>
      </c>
      <c r="AD424" s="74"/>
      <c r="AE424" s="53">
        <f>SUM(AH424:AS424)</f>
        <v>0</v>
      </c>
      <c r="AF424" s="54"/>
      <c r="AG424" s="55">
        <f>AD424-AE424-AF424</f>
        <v>0</v>
      </c>
      <c r="AH424" s="48">
        <f>SUMIFS('[6]白单流水  导入新模板'!$S:$S,'[6]白单流水  导入新模板'!$C:$C,$A$2,'[6]白单流水  导入新模板'!$AF:$AF,$C$405,'[6]白单流水  导入新模板'!$AA:$AA,AH$3,'[6]白单流水  导入新模板'!$K:$K,$C424)</f>
        <v>0</v>
      </c>
      <c r="AI424" s="48">
        <f>SUMIFS('[6]白单流水  导入新模板'!$S:$S,'[6]白单流水  导入新模板'!$C:$C,$A$2,'[6]白单流水  导入新模板'!$AF:$AF,$C$405,'[6]白单流水  导入新模板'!$AA:$AA,AI$3,'[6]白单流水  导入新模板'!$K:$K,$C424)</f>
        <v>0</v>
      </c>
      <c r="AJ424" s="48">
        <f>SUMIFS('[6]白单流水  导入新模板'!$S:$S,'[6]白单流水  导入新模板'!$C:$C,$A$2,'[6]白单流水  导入新模板'!$AF:$AF,$C$405,'[6]白单流水  导入新模板'!$AA:$AA,AJ$3,'[6]白单流水  导入新模板'!$K:$K,$C424)</f>
        <v>0</v>
      </c>
      <c r="AK424" s="48">
        <f>SUMIFS('[6]白单流水  导入新模板'!$S:$S,'[6]白单流水  导入新模板'!$C:$C,$A$2,'[6]白单流水  导入新模板'!$AF:$AF,$C$405,'[6]白单流水  导入新模板'!$AA:$AA,AK$3,'[6]白单流水  导入新模板'!$K:$K,$C424)</f>
        <v>0</v>
      </c>
      <c r="AL424" s="48">
        <f>SUMIFS('[6]白单流水  导入新模板'!$S:$S,'[6]白单流水  导入新模板'!$C:$C,$A$2,'[6]白单流水  导入新模板'!$AF:$AF,$C$405,'[6]白单流水  导入新模板'!$AA:$AA,AL$3,'[6]白单流水  导入新模板'!$K:$K,$C424)</f>
        <v>0</v>
      </c>
      <c r="AM424" s="48">
        <f>SUMIFS('[6]白单流水  导入新模板'!$S:$S,'[6]白单流水  导入新模板'!$C:$C,$A$2,'[6]白单流水  导入新模板'!$AF:$AF,$C$405,'[6]白单流水  导入新模板'!$AA:$AA,AM$3,'[6]白单流水  导入新模板'!$K:$K,$C424)</f>
        <v>0</v>
      </c>
      <c r="AN424" s="48">
        <f>SUMIFS('[6]白单流水  导入新模板'!$S:$S,'[6]白单流水  导入新模板'!$C:$C,$A$2,'[6]白单流水  导入新模板'!$AF:$AF,$C$405,'[6]白单流水  导入新模板'!$AA:$AA,AN$3,'[6]白单流水  导入新模板'!$K:$K,$C424)</f>
        <v>0</v>
      </c>
      <c r="AO424" s="48">
        <f>SUMIFS('[6]白单流水  导入新模板'!$S:$S,'[6]白单流水  导入新模板'!$C:$C,$A$2,'[6]白单流水  导入新模板'!$AF:$AF,$C$405,'[6]白单流水  导入新模板'!$AA:$AA,AO$3,'[6]白单流水  导入新模板'!$K:$K,$C424)</f>
        <v>0</v>
      </c>
      <c r="AP424" s="48">
        <f>SUMIFS('[6]白单流水  导入新模板'!$S:$S,'[6]白单流水  导入新模板'!$C:$C,$A$2,'[6]白单流水  导入新模板'!$AF:$AF,$C$405,'[6]白单流水  导入新模板'!$AA:$AA,AP$3,'[6]白单流水  导入新模板'!$K:$K,$C424)</f>
        <v>0</v>
      </c>
      <c r="AQ424" s="48">
        <f>SUMIFS('[6]白单流水  导入新模板'!$S:$S,'[6]白单流水  导入新模板'!$C:$C,$A$2,'[6]白单流水  导入新模板'!$AF:$AF,$C$405,'[6]白单流水  导入新模板'!$AA:$AA,AQ$3,'[6]白单流水  导入新模板'!$K:$K,$C424)</f>
        <v>0</v>
      </c>
      <c r="AR424" s="48">
        <f>SUMIFS('[6]白单流水  导入新模板'!$S:$S,'[6]白单流水  导入新模板'!$C:$C,$A$2,'[6]白单流水  导入新模板'!$AF:$AF,$C$405,'[6]白单流水  导入新模板'!$AA:$AA,AR$3,'[6]白单流水  导入新模板'!$K:$K,$C424)</f>
        <v>0</v>
      </c>
      <c r="AS424" s="48">
        <f>SUMIFS('[6]白单流水  导入新模板'!$S:$S,'[6]白单流水  导入新模板'!$C:$C,$A$2,'[6]白单流水  导入新模板'!$AF:$AF,$C$405,'[6]白单流水  导入新模板'!$AA:$AA,AS$3,'[6]白单流水  导入新模板'!$K:$K,$C424)</f>
        <v>0</v>
      </c>
      <c r="AT424" s="69"/>
    </row>
    <row r="425" ht="15.6" spans="1:47">
      <c r="A425" s="70"/>
      <c r="B425" s="62"/>
      <c r="C425" s="65" t="s">
        <v>76</v>
      </c>
      <c r="D425" s="66"/>
      <c r="E425" s="66"/>
      <c r="F425" s="67"/>
      <c r="G425" s="68"/>
      <c r="H425" s="68"/>
      <c r="I425" s="68"/>
      <c r="J425" s="68"/>
      <c r="K425" s="66"/>
      <c r="L425" s="48">
        <f>SUMIFS('[6]白单流水  导入新模板'!$S:$S,'[6]白单流水  导入新模板'!$C:$C,$A$2,'[6]白单流水  导入新模板'!$AF:$AF,$C$405,'[6]白单流水  导入新模板'!$AB:$AB,LEFT(LEFT(L$3,4),4),'[6]白单流水  导入新模板'!$K:$K,$C425)</f>
        <v>0</v>
      </c>
      <c r="M425" s="48">
        <f>SUMIFS('[6]白单流水  导入新模板'!$S:$S,'[6]白单流水  导入新模板'!$C:$C,$A$2,'[6]白单流水  导入新模板'!$AF:$AF,$C$405,'[6]白单流水  导入新模板'!$AB:$AB,LEFT(LEFT(M$3,4),4),'[6]白单流水  导入新模板'!$K:$K,$C425)</f>
        <v>0</v>
      </c>
      <c r="N425" s="48">
        <f>SUMIFS('[6]白单流水  导入新模板'!$S:$S,'[6]白单流水  导入新模板'!$C:$C,$A$2,'[6]白单流水  导入新模板'!$AF:$AF,$C$405,'[6]白单流水  导入新模板'!$AB:$AB,LEFT(LEFT(N$3,4),4),'[6]白单流水  导入新模板'!$K:$K,$C425)</f>
        <v>0</v>
      </c>
      <c r="O425" s="48">
        <f>SUMIFS('[6]白单流水  导入新模板'!$S:$S,'[6]白单流水  导入新模板'!$C:$C,$A$2,'[6]白单流水  导入新模板'!$AF:$AF,$C$405,'[6]白单流水  导入新模板'!$AB:$AB,LEFT(LEFT(O$3,4),4),'[6]白单流水  导入新模板'!$K:$K,$C425)</f>
        <v>0</v>
      </c>
      <c r="P425" s="48">
        <f>SUMIFS('[6]白单流水  导入新模板'!$S:$S,'[6]白单流水  导入新模板'!$C:$C,$A$2,'[6]白单流水  导入新模板'!$AF:$AF,$C$405,'[6]白单流水  导入新模板'!$AB:$AB,LEFT(LEFT(P$3,4),4),'[6]白单流水  导入新模板'!$K:$K,$C425)</f>
        <v>0</v>
      </c>
      <c r="Q425" s="48">
        <f>SUMIFS('[6]白单流水  导入新模板'!$S:$S,'[6]白单流水  导入新模板'!$C:$C,$A$2,'[6]白单流水  导入新模板'!$AF:$AF,$C$405,'[6]白单流水  导入新模板'!$AB:$AB,LEFT(LEFT(Q$3,4),4),'[6]白单流水  导入新模板'!$K:$K,$C425)</f>
        <v>0</v>
      </c>
      <c r="R425" s="48">
        <f>SUMIFS('[6]白单流水  导入新模板'!$S:$S,'[6]白单流水  导入新模板'!$C:$C,$A$2,'[6]白单流水  导入新模板'!$AF:$AF,$C$405,'[6]白单流水  导入新模板'!$AB:$AB,LEFT(LEFT(R$3,4),4),'[6]白单流水  导入新模板'!$K:$K,$C425)</f>
        <v>0</v>
      </c>
      <c r="S425" s="48">
        <f>SUMIFS('[6]白单流水  导入新模板'!$S:$S,'[6]白单流水  导入新模板'!$C:$C,$A$2,'[6]白单流水  导入新模板'!$AF:$AF,$C$405,'[6]白单流水  导入新模板'!$AB:$AB,LEFT(LEFT(S$3,4),4),'[6]白单流水  导入新模板'!$K:$K,$C425)</f>
        <v>0</v>
      </c>
      <c r="T425" s="48">
        <f>SUMIFS('[6]白单流水  导入新模板'!$S:$S,'[6]白单流水  导入新模板'!$C:$C,$A$2,'[6]白单流水  导入新模板'!$AF:$AF,$C$405,'[6]白单流水  导入新模板'!$AB:$AB,LEFT(LEFT(T$3,4),4),'[6]白单流水  导入新模板'!$K:$K,$C425)</f>
        <v>0</v>
      </c>
      <c r="U425" s="48">
        <f>SUMIFS('[6]白单流水  导入新模板'!$S:$S,'[6]白单流水  导入新模板'!$C:$C,$A$2,'[6]白单流水  导入新模板'!$AF:$AF,$C$405,'[6]白单流水  导入新模板'!$AB:$AB,LEFT(LEFT(U$3,4),4),'[6]白单流水  导入新模板'!$K:$K,$C425)</f>
        <v>0</v>
      </c>
      <c r="V425" s="48">
        <f>SUMIFS('[6]白单流水  导入新模板'!$S:$S,'[6]白单流水  导入新模板'!$C:$C,$A$2,'[6]白单流水  导入新模板'!$AF:$AF,$C$405,'[6]白单流水  导入新模板'!$AB:$AB,LEFT(LEFT(V$3,4),4),'[6]白单流水  导入新模板'!$K:$K,$C425)</f>
        <v>0</v>
      </c>
      <c r="W425" s="48">
        <f>SUMIFS('[6]白单流水  导入新模板'!$S:$S,'[6]白单流水  导入新模板'!$C:$C,$A$2,'[6]白单流水  导入新模板'!$AF:$AF,$C$405,'[6]白单流水  导入新模板'!$AB:$AB,LEFT(LEFT(W$3,4),4),'[6]白单流水  导入新模板'!$K:$K,$C425)</f>
        <v>0</v>
      </c>
      <c r="X425" s="48">
        <f>SUMIFS('[6]白单流水  导入新模板'!$S:$S,'[6]白单流水  导入新模板'!$C:$C,$A$2,'[6]白单流水  导入新模板'!$AF:$AF,$C$405,'[6]白单流水  导入新模板'!$AB:$AB,LEFT(LEFT(X$3,4),4),'[6]白单流水  导入新模板'!$K:$K,$C425)</f>
        <v>0</v>
      </c>
      <c r="Y425" s="48">
        <f>SUMIFS('[6]白单流水  导入新模板'!$S:$S,'[6]白单流水  导入新模板'!$C:$C,$A$2,'[6]白单流水  导入新模板'!$AF:$AF,$C$405,'[6]白单流水  导入新模板'!$AB:$AB,LEFT(LEFT(Y$3,4),4),'[6]白单流水  导入新模板'!$K:$K,$C425)</f>
        <v>0</v>
      </c>
      <c r="Z425" s="48">
        <f>SUMIFS('[6]白单流水  导入新模板'!$S:$S,'[6]白单流水  导入新模板'!$C:$C,$A$2,'[6]白单流水  导入新模板'!$AF:$AF,$C$405,'[6]白单流水  导入新模板'!$AB:$AB,LEFT(LEFT(Z$3,4),4),'[6]白单流水  导入新模板'!$K:$K,$C425)</f>
        <v>0</v>
      </c>
      <c r="AA425" s="48">
        <f>SUMIFS('[6]白单流水  导入新模板'!$S:$S,'[6]白单流水  导入新模板'!$C:$C,$A$2,'[6]白单流水  导入新模板'!$AF:$AF,$C$405,'[6]白单流水  导入新模板'!$AB:$AB,LEFT(LEFT(AA$3,4),4),'[6]白单流水  导入新模板'!$K:$K,$C425)</f>
        <v>0</v>
      </c>
      <c r="AB425" s="48">
        <f>SUMIFS('[6]白单流水  导入新模板'!$S:$S,'[6]白单流水  导入新模板'!$C:$C,$A$2,'[6]白单流水  导入新模板'!$AF:$AF,$C$405,'[6]白单流水  导入新模板'!$AB:$AB,LEFT(LEFT(AB$3,4),4),'[6]白单流水  导入新模板'!$K:$K,$C425)</f>
        <v>0</v>
      </c>
      <c r="AC425" s="48">
        <f>SUMIFS('[6]白单流水  导入新模板'!$S:$S,'[6]白单流水  导入新模板'!$C:$C,$A$2,'[6]白单流水  导入新模板'!$AF:$AF,$C$405,'[6]白单流水  导入新模板'!$AB:$AB,LEFT(LEFT(AC$3,4),4),'[6]白单流水  导入新模板'!$K:$K,$C425)</f>
        <v>0</v>
      </c>
      <c r="AD425" s="74"/>
      <c r="AE425" s="53">
        <f>SUM(AH425:AS425)</f>
        <v>0</v>
      </c>
      <c r="AF425" s="54"/>
      <c r="AG425" s="55">
        <f>AD425-AE425-AF425</f>
        <v>0</v>
      </c>
      <c r="AH425" s="48">
        <f>SUMIFS('[6]白单流水  导入新模板'!$S:$S,'[6]白单流水  导入新模板'!$C:$C,$A$2,'[6]白单流水  导入新模板'!$AF:$AF,$C$405,'[6]白单流水  导入新模板'!$AA:$AA,AH$3,'[6]白单流水  导入新模板'!$K:$K,$C425)</f>
        <v>0</v>
      </c>
      <c r="AI425" s="48">
        <f>SUMIFS('[6]白单流水  导入新模板'!$S:$S,'[6]白单流水  导入新模板'!$C:$C,$A$2,'[6]白单流水  导入新模板'!$AF:$AF,$C$405,'[6]白单流水  导入新模板'!$AA:$AA,AI$3,'[6]白单流水  导入新模板'!$K:$K,$C425)</f>
        <v>0</v>
      </c>
      <c r="AJ425" s="48">
        <f>SUMIFS('[6]白单流水  导入新模板'!$S:$S,'[6]白单流水  导入新模板'!$C:$C,$A$2,'[6]白单流水  导入新模板'!$AF:$AF,$C$405,'[6]白单流水  导入新模板'!$AA:$AA,AJ$3,'[6]白单流水  导入新模板'!$K:$K,$C425)</f>
        <v>0</v>
      </c>
      <c r="AK425" s="48">
        <f>SUMIFS('[6]白单流水  导入新模板'!$S:$S,'[6]白单流水  导入新模板'!$C:$C,$A$2,'[6]白单流水  导入新模板'!$AF:$AF,$C$405,'[6]白单流水  导入新模板'!$AA:$AA,AK$3,'[6]白单流水  导入新模板'!$K:$K,$C425)</f>
        <v>0</v>
      </c>
      <c r="AL425" s="48">
        <f>SUMIFS('[6]白单流水  导入新模板'!$S:$S,'[6]白单流水  导入新模板'!$C:$C,$A$2,'[6]白单流水  导入新模板'!$AF:$AF,$C$405,'[6]白单流水  导入新模板'!$AA:$AA,AL$3,'[6]白单流水  导入新模板'!$K:$K,$C425)</f>
        <v>0</v>
      </c>
      <c r="AM425" s="48">
        <f>SUMIFS('[6]白单流水  导入新模板'!$S:$S,'[6]白单流水  导入新模板'!$C:$C,$A$2,'[6]白单流水  导入新模板'!$AF:$AF,$C$405,'[6]白单流水  导入新模板'!$AA:$AA,AM$3,'[6]白单流水  导入新模板'!$K:$K,$C425)</f>
        <v>0</v>
      </c>
      <c r="AN425" s="48">
        <f>SUMIFS('[6]白单流水  导入新模板'!$S:$S,'[6]白单流水  导入新模板'!$C:$C,$A$2,'[6]白单流水  导入新模板'!$AF:$AF,$C$405,'[6]白单流水  导入新模板'!$AA:$AA,AN$3,'[6]白单流水  导入新模板'!$K:$K,$C425)</f>
        <v>0</v>
      </c>
      <c r="AO425" s="48">
        <f>SUMIFS('[6]白单流水  导入新模板'!$S:$S,'[6]白单流水  导入新模板'!$C:$C,$A$2,'[6]白单流水  导入新模板'!$AF:$AF,$C$405,'[6]白单流水  导入新模板'!$AA:$AA,AO$3,'[6]白单流水  导入新模板'!$K:$K,$C425)</f>
        <v>0</v>
      </c>
      <c r="AP425" s="48">
        <f>SUMIFS('[6]白单流水  导入新模板'!$S:$S,'[6]白单流水  导入新模板'!$C:$C,$A$2,'[6]白单流水  导入新模板'!$AF:$AF,$C$405,'[6]白单流水  导入新模板'!$AA:$AA,AP$3,'[6]白单流水  导入新模板'!$K:$K,$C425)</f>
        <v>0</v>
      </c>
      <c r="AQ425" s="48">
        <f>SUMIFS('[6]白单流水  导入新模板'!$S:$S,'[6]白单流水  导入新模板'!$C:$C,$A$2,'[6]白单流水  导入新模板'!$AF:$AF,$C$405,'[6]白单流水  导入新模板'!$AA:$AA,AQ$3,'[6]白单流水  导入新模板'!$K:$K,$C425)</f>
        <v>0</v>
      </c>
      <c r="AR425" s="48">
        <f>SUMIFS('[6]白单流水  导入新模板'!$S:$S,'[6]白单流水  导入新模板'!$C:$C,$A$2,'[6]白单流水  导入新模板'!$AF:$AF,$C$405,'[6]白单流水  导入新模板'!$AA:$AA,AR$3,'[6]白单流水  导入新模板'!$K:$K,$C425)</f>
        <v>0</v>
      </c>
      <c r="AS425" s="48">
        <f>SUMIFS('[6]白单流水  导入新模板'!$S:$S,'[6]白单流水  导入新模板'!$C:$C,$A$2,'[6]白单流水  导入新模板'!$AF:$AF,$C$405,'[6]白单流水  导入新模板'!$AA:$AA,AS$3,'[6]白单流水  导入新模板'!$K:$K,$C425)</f>
        <v>0</v>
      </c>
      <c r="AT425" s="69"/>
    </row>
    <row r="426" ht="15.6" spans="1:47">
      <c r="A426" s="70"/>
      <c r="B426" s="62"/>
      <c r="C426" s="65" t="s">
        <v>77</v>
      </c>
      <c r="D426" s="66"/>
      <c r="E426" s="66"/>
      <c r="F426" s="67"/>
      <c r="G426" s="68"/>
      <c r="H426" s="68"/>
      <c r="I426" s="68"/>
      <c r="J426" s="68"/>
      <c r="K426" s="66"/>
      <c r="L426" s="48">
        <f>SUMIFS('[6]白单流水  导入新模板'!$S:$S,'[6]白单流水  导入新模板'!$C:$C,$A$2,'[6]白单流水  导入新模板'!$AF:$AF,$C$405,'[6]白单流水  导入新模板'!$AB:$AB,LEFT(LEFT(L$3,4),4),'[6]白单流水  导入新模板'!$K:$K,$C426)</f>
        <v>0</v>
      </c>
      <c r="M426" s="48">
        <f>SUMIFS('[6]白单流水  导入新模板'!$S:$S,'[6]白单流水  导入新模板'!$C:$C,$A$2,'[6]白单流水  导入新模板'!$AF:$AF,$C$405,'[6]白单流水  导入新模板'!$AB:$AB,LEFT(LEFT(M$3,4),4),'[6]白单流水  导入新模板'!$K:$K,$C426)</f>
        <v>0</v>
      </c>
      <c r="N426" s="48">
        <f>SUMIFS('[6]白单流水  导入新模板'!$S:$S,'[6]白单流水  导入新模板'!$C:$C,$A$2,'[6]白单流水  导入新模板'!$AF:$AF,$C$405,'[6]白单流水  导入新模板'!$AB:$AB,LEFT(LEFT(N$3,4),4),'[6]白单流水  导入新模板'!$K:$K,$C426)</f>
        <v>0</v>
      </c>
      <c r="O426" s="48">
        <f>SUMIFS('[6]白单流水  导入新模板'!$S:$S,'[6]白单流水  导入新模板'!$C:$C,$A$2,'[6]白单流水  导入新模板'!$AF:$AF,$C$405,'[6]白单流水  导入新模板'!$AB:$AB,LEFT(LEFT(O$3,4),4),'[6]白单流水  导入新模板'!$K:$K,$C426)</f>
        <v>0</v>
      </c>
      <c r="P426" s="48">
        <f>SUMIFS('[6]白单流水  导入新模板'!$S:$S,'[6]白单流水  导入新模板'!$C:$C,$A$2,'[6]白单流水  导入新模板'!$AF:$AF,$C$405,'[6]白单流水  导入新模板'!$AB:$AB,LEFT(LEFT(P$3,4),4),'[6]白单流水  导入新模板'!$K:$K,$C426)</f>
        <v>0</v>
      </c>
      <c r="Q426" s="48">
        <f>SUMIFS('[6]白单流水  导入新模板'!$S:$S,'[6]白单流水  导入新模板'!$C:$C,$A$2,'[6]白单流水  导入新模板'!$AF:$AF,$C$405,'[6]白单流水  导入新模板'!$AB:$AB,LEFT(LEFT(Q$3,4),4),'[6]白单流水  导入新模板'!$K:$K,$C426)</f>
        <v>0</v>
      </c>
      <c r="R426" s="48">
        <f>SUMIFS('[6]白单流水  导入新模板'!$S:$S,'[6]白单流水  导入新模板'!$C:$C,$A$2,'[6]白单流水  导入新模板'!$AF:$AF,$C$405,'[6]白单流水  导入新模板'!$AB:$AB,LEFT(LEFT(R$3,4),4),'[6]白单流水  导入新模板'!$K:$K,$C426)</f>
        <v>0</v>
      </c>
      <c r="S426" s="48">
        <f>SUMIFS('[6]白单流水  导入新模板'!$S:$S,'[6]白单流水  导入新模板'!$C:$C,$A$2,'[6]白单流水  导入新模板'!$AF:$AF,$C$405,'[6]白单流水  导入新模板'!$AB:$AB,LEFT(LEFT(S$3,4),4),'[6]白单流水  导入新模板'!$K:$K,$C426)</f>
        <v>0</v>
      </c>
      <c r="T426" s="48">
        <f>SUMIFS('[6]白单流水  导入新模板'!$S:$S,'[6]白单流水  导入新模板'!$C:$C,$A$2,'[6]白单流水  导入新模板'!$AF:$AF,$C$405,'[6]白单流水  导入新模板'!$AB:$AB,LEFT(LEFT(T$3,4),4),'[6]白单流水  导入新模板'!$K:$K,$C426)</f>
        <v>0</v>
      </c>
      <c r="U426" s="48">
        <f>SUMIFS('[6]白单流水  导入新模板'!$S:$S,'[6]白单流水  导入新模板'!$C:$C,$A$2,'[6]白单流水  导入新模板'!$AF:$AF,$C$405,'[6]白单流水  导入新模板'!$AB:$AB,LEFT(LEFT(U$3,4),4),'[6]白单流水  导入新模板'!$K:$K,$C426)</f>
        <v>0</v>
      </c>
      <c r="V426" s="48">
        <f>SUMIFS('[6]白单流水  导入新模板'!$S:$S,'[6]白单流水  导入新模板'!$C:$C,$A$2,'[6]白单流水  导入新模板'!$AF:$AF,$C$405,'[6]白单流水  导入新模板'!$AB:$AB,LEFT(LEFT(V$3,4),4),'[6]白单流水  导入新模板'!$K:$K,$C426)</f>
        <v>0</v>
      </c>
      <c r="W426" s="48">
        <f>SUMIFS('[6]白单流水  导入新模板'!$S:$S,'[6]白单流水  导入新模板'!$C:$C,$A$2,'[6]白单流水  导入新模板'!$AF:$AF,$C$405,'[6]白单流水  导入新模板'!$AB:$AB,LEFT(LEFT(W$3,4),4),'[6]白单流水  导入新模板'!$K:$K,$C426)</f>
        <v>0</v>
      </c>
      <c r="X426" s="48">
        <f>SUMIFS('[6]白单流水  导入新模板'!$S:$S,'[6]白单流水  导入新模板'!$C:$C,$A$2,'[6]白单流水  导入新模板'!$AF:$AF,$C$405,'[6]白单流水  导入新模板'!$AB:$AB,LEFT(LEFT(X$3,4),4),'[6]白单流水  导入新模板'!$K:$K,$C426)</f>
        <v>0</v>
      </c>
      <c r="Y426" s="48">
        <f>SUMIFS('[6]白单流水  导入新模板'!$S:$S,'[6]白单流水  导入新模板'!$C:$C,$A$2,'[6]白单流水  导入新模板'!$AF:$AF,$C$405,'[6]白单流水  导入新模板'!$AB:$AB,LEFT(LEFT(Y$3,4),4),'[6]白单流水  导入新模板'!$K:$K,$C426)</f>
        <v>0</v>
      </c>
      <c r="Z426" s="48">
        <f>SUMIFS('[6]白单流水  导入新模板'!$S:$S,'[6]白单流水  导入新模板'!$C:$C,$A$2,'[6]白单流水  导入新模板'!$AF:$AF,$C$405,'[6]白单流水  导入新模板'!$AB:$AB,LEFT(LEFT(Z$3,4),4),'[6]白单流水  导入新模板'!$K:$K,$C426)</f>
        <v>0</v>
      </c>
      <c r="AA426" s="48">
        <f>SUMIFS('[6]白单流水  导入新模板'!$S:$S,'[6]白单流水  导入新模板'!$C:$C,$A$2,'[6]白单流水  导入新模板'!$AF:$AF,$C$405,'[6]白单流水  导入新模板'!$AB:$AB,LEFT(LEFT(AA$3,4),4),'[6]白单流水  导入新模板'!$K:$K,$C426)</f>
        <v>0</v>
      </c>
      <c r="AB426" s="48">
        <f>SUMIFS('[6]白单流水  导入新模板'!$S:$S,'[6]白单流水  导入新模板'!$C:$C,$A$2,'[6]白单流水  导入新模板'!$AF:$AF,$C$405,'[6]白单流水  导入新模板'!$AB:$AB,LEFT(LEFT(AB$3,4),4),'[6]白单流水  导入新模板'!$K:$K,$C426)</f>
        <v>0</v>
      </c>
      <c r="AC426" s="48">
        <f>SUMIFS('[6]白单流水  导入新模板'!$S:$S,'[6]白单流水  导入新模板'!$C:$C,$A$2,'[6]白单流水  导入新模板'!$AF:$AF,$C$405,'[6]白单流水  导入新模板'!$AB:$AB,LEFT(LEFT(AC$3,4),4),'[6]白单流水  导入新模板'!$K:$K,$C426)</f>
        <v>0</v>
      </c>
      <c r="AD426" s="74"/>
      <c r="AE426" s="53">
        <f>SUM(AH426:AS426)</f>
        <v>0</v>
      </c>
      <c r="AF426" s="54"/>
      <c r="AG426" s="55">
        <f>AD426-AE426-AF426</f>
        <v>0</v>
      </c>
      <c r="AH426" s="48">
        <f>SUMIFS('[6]白单流水  导入新模板'!$S:$S,'[6]白单流水  导入新模板'!$C:$C,$A$2,'[6]白单流水  导入新模板'!$AF:$AF,$C$405,'[6]白单流水  导入新模板'!$AA:$AA,AH$3,'[6]白单流水  导入新模板'!$K:$K,$C426)</f>
        <v>0</v>
      </c>
      <c r="AI426" s="48">
        <f>SUMIFS('[6]白单流水  导入新模板'!$S:$S,'[6]白单流水  导入新模板'!$C:$C,$A$2,'[6]白单流水  导入新模板'!$AF:$AF,$C$405,'[6]白单流水  导入新模板'!$AA:$AA,AI$3,'[6]白单流水  导入新模板'!$K:$K,$C426)</f>
        <v>0</v>
      </c>
      <c r="AJ426" s="48">
        <f>SUMIFS('[6]白单流水  导入新模板'!$S:$S,'[6]白单流水  导入新模板'!$C:$C,$A$2,'[6]白单流水  导入新模板'!$AF:$AF,$C$405,'[6]白单流水  导入新模板'!$AA:$AA,AJ$3,'[6]白单流水  导入新模板'!$K:$K,$C426)</f>
        <v>0</v>
      </c>
      <c r="AK426" s="48">
        <f>SUMIFS('[6]白单流水  导入新模板'!$S:$S,'[6]白单流水  导入新模板'!$C:$C,$A$2,'[6]白单流水  导入新模板'!$AF:$AF,$C$405,'[6]白单流水  导入新模板'!$AA:$AA,AK$3,'[6]白单流水  导入新模板'!$K:$K,$C426)</f>
        <v>0</v>
      </c>
      <c r="AL426" s="48">
        <f>SUMIFS('[6]白单流水  导入新模板'!$S:$S,'[6]白单流水  导入新模板'!$C:$C,$A$2,'[6]白单流水  导入新模板'!$AF:$AF,$C$405,'[6]白单流水  导入新模板'!$AA:$AA,AL$3,'[6]白单流水  导入新模板'!$K:$K,$C426)</f>
        <v>0</v>
      </c>
      <c r="AM426" s="48">
        <f>SUMIFS('[6]白单流水  导入新模板'!$S:$S,'[6]白单流水  导入新模板'!$C:$C,$A$2,'[6]白单流水  导入新模板'!$AF:$AF,$C$405,'[6]白单流水  导入新模板'!$AA:$AA,AM$3,'[6]白单流水  导入新模板'!$K:$K,$C426)</f>
        <v>0</v>
      </c>
      <c r="AN426" s="48">
        <f>SUMIFS('[6]白单流水  导入新模板'!$S:$S,'[6]白单流水  导入新模板'!$C:$C,$A$2,'[6]白单流水  导入新模板'!$AF:$AF,$C$405,'[6]白单流水  导入新模板'!$AA:$AA,AN$3,'[6]白单流水  导入新模板'!$K:$K,$C426)</f>
        <v>0</v>
      </c>
      <c r="AO426" s="48">
        <f>SUMIFS('[6]白单流水  导入新模板'!$S:$S,'[6]白单流水  导入新模板'!$C:$C,$A$2,'[6]白单流水  导入新模板'!$AF:$AF,$C$405,'[6]白单流水  导入新模板'!$AA:$AA,AO$3,'[6]白单流水  导入新模板'!$K:$K,$C426)</f>
        <v>0</v>
      </c>
      <c r="AP426" s="48">
        <f>SUMIFS('[6]白单流水  导入新模板'!$S:$S,'[6]白单流水  导入新模板'!$C:$C,$A$2,'[6]白单流水  导入新模板'!$AF:$AF,$C$405,'[6]白单流水  导入新模板'!$AA:$AA,AP$3,'[6]白单流水  导入新模板'!$K:$K,$C426)</f>
        <v>0</v>
      </c>
      <c r="AQ426" s="48">
        <f>SUMIFS('[6]白单流水  导入新模板'!$S:$S,'[6]白单流水  导入新模板'!$C:$C,$A$2,'[6]白单流水  导入新模板'!$AF:$AF,$C$405,'[6]白单流水  导入新模板'!$AA:$AA,AQ$3,'[6]白单流水  导入新模板'!$K:$K,$C426)</f>
        <v>0</v>
      </c>
      <c r="AR426" s="48">
        <f>SUMIFS('[6]白单流水  导入新模板'!$S:$S,'[6]白单流水  导入新模板'!$C:$C,$A$2,'[6]白单流水  导入新模板'!$AF:$AF,$C$405,'[6]白单流水  导入新模板'!$AA:$AA,AR$3,'[6]白单流水  导入新模板'!$K:$K,$C426)</f>
        <v>0</v>
      </c>
      <c r="AS426" s="48">
        <f>SUMIFS('[6]白单流水  导入新模板'!$S:$S,'[6]白单流水  导入新模板'!$C:$C,$A$2,'[6]白单流水  导入新模板'!$AF:$AF,$C$405,'[6]白单流水  导入新模板'!$AA:$AA,AS$3,'[6]白单流水  导入新模板'!$K:$K,$C426)</f>
        <v>0</v>
      </c>
      <c r="AT426" s="69"/>
    </row>
    <row r="427" ht="15.6" spans="1:47">
      <c r="A427" s="70"/>
      <c r="B427" s="62"/>
      <c r="C427" s="65" t="s">
        <v>78</v>
      </c>
      <c r="D427" s="52"/>
      <c r="E427" s="52"/>
      <c r="F427" s="59"/>
      <c r="G427" s="60"/>
      <c r="H427" s="60"/>
      <c r="I427" s="60"/>
      <c r="J427" s="60"/>
      <c r="K427" s="52"/>
      <c r="L427" s="48">
        <f>SUMIFS('[6]白单流水  导入新模板'!$S:$S,'[6]白单流水  导入新模板'!$C:$C,$A$2,'[6]白单流水  导入新模板'!$AF:$AF,$C$405,'[6]白单流水  导入新模板'!$AB:$AB,LEFT(LEFT(L$3,4),4),'[6]白单流水  导入新模板'!$K:$K,$C427)</f>
        <v>0</v>
      </c>
      <c r="M427" s="48">
        <f>SUMIFS('[6]白单流水  导入新模板'!$S:$S,'[6]白单流水  导入新模板'!$C:$C,$A$2,'[6]白单流水  导入新模板'!$AF:$AF,$C$405,'[6]白单流水  导入新模板'!$AB:$AB,LEFT(LEFT(M$3,4),4),'[6]白单流水  导入新模板'!$K:$K,$C427)</f>
        <v>0</v>
      </c>
      <c r="N427" s="48">
        <f>SUMIFS('[6]白单流水  导入新模板'!$S:$S,'[6]白单流水  导入新模板'!$C:$C,$A$2,'[6]白单流水  导入新模板'!$AF:$AF,$C$405,'[6]白单流水  导入新模板'!$AB:$AB,LEFT(LEFT(N$3,4),4),'[6]白单流水  导入新模板'!$K:$K,$C427)</f>
        <v>0</v>
      </c>
      <c r="O427" s="48">
        <f>SUMIFS('[6]白单流水  导入新模板'!$S:$S,'[6]白单流水  导入新模板'!$C:$C,$A$2,'[6]白单流水  导入新模板'!$AF:$AF,$C$405,'[6]白单流水  导入新模板'!$AB:$AB,LEFT(LEFT(O$3,4),4),'[6]白单流水  导入新模板'!$K:$K,$C427)</f>
        <v>0</v>
      </c>
      <c r="P427" s="48">
        <f>SUMIFS('[6]白单流水  导入新模板'!$S:$S,'[6]白单流水  导入新模板'!$C:$C,$A$2,'[6]白单流水  导入新模板'!$AF:$AF,$C$405,'[6]白单流水  导入新模板'!$AB:$AB,LEFT(LEFT(P$3,4),4),'[6]白单流水  导入新模板'!$K:$K,$C427)</f>
        <v>0</v>
      </c>
      <c r="Q427" s="48">
        <f>SUMIFS('[6]白单流水  导入新模板'!$S:$S,'[6]白单流水  导入新模板'!$C:$C,$A$2,'[6]白单流水  导入新模板'!$AF:$AF,$C$405,'[6]白单流水  导入新模板'!$AB:$AB,LEFT(LEFT(Q$3,4),4),'[6]白单流水  导入新模板'!$K:$K,$C427)</f>
        <v>0</v>
      </c>
      <c r="R427" s="48">
        <f>SUMIFS('[6]白单流水  导入新模板'!$S:$S,'[6]白单流水  导入新模板'!$C:$C,$A$2,'[6]白单流水  导入新模板'!$AF:$AF,$C$405,'[6]白单流水  导入新模板'!$AB:$AB,LEFT(LEFT(R$3,4),4),'[6]白单流水  导入新模板'!$K:$K,$C427)</f>
        <v>0</v>
      </c>
      <c r="S427" s="48">
        <f>SUMIFS('[6]白单流水  导入新模板'!$S:$S,'[6]白单流水  导入新模板'!$C:$C,$A$2,'[6]白单流水  导入新模板'!$AF:$AF,$C$405,'[6]白单流水  导入新模板'!$AB:$AB,LEFT(LEFT(S$3,4),4),'[6]白单流水  导入新模板'!$K:$K,$C427)</f>
        <v>0</v>
      </c>
      <c r="T427" s="48">
        <f>SUMIFS('[6]白单流水  导入新模板'!$S:$S,'[6]白单流水  导入新模板'!$C:$C,$A$2,'[6]白单流水  导入新模板'!$AF:$AF,$C$405,'[6]白单流水  导入新模板'!$AB:$AB,LEFT(LEFT(T$3,4),4),'[6]白单流水  导入新模板'!$K:$K,$C427)</f>
        <v>0</v>
      </c>
      <c r="U427" s="48">
        <f>SUMIFS('[6]白单流水  导入新模板'!$S:$S,'[6]白单流水  导入新模板'!$C:$C,$A$2,'[6]白单流水  导入新模板'!$AF:$AF,$C$405,'[6]白单流水  导入新模板'!$AB:$AB,LEFT(LEFT(U$3,4),4),'[6]白单流水  导入新模板'!$K:$K,$C427)</f>
        <v>0</v>
      </c>
      <c r="V427" s="48">
        <f>SUMIFS('[6]白单流水  导入新模板'!$S:$S,'[6]白单流水  导入新模板'!$C:$C,$A$2,'[6]白单流水  导入新模板'!$AF:$AF,$C$405,'[6]白单流水  导入新模板'!$AB:$AB,LEFT(LEFT(V$3,4),4),'[6]白单流水  导入新模板'!$K:$K,$C427)</f>
        <v>0</v>
      </c>
      <c r="W427" s="48">
        <f>SUMIFS('[6]白单流水  导入新模板'!$S:$S,'[6]白单流水  导入新模板'!$C:$C,$A$2,'[6]白单流水  导入新模板'!$AF:$AF,$C$405,'[6]白单流水  导入新模板'!$AB:$AB,LEFT(LEFT(W$3,4),4),'[6]白单流水  导入新模板'!$K:$K,$C427)</f>
        <v>0</v>
      </c>
      <c r="X427" s="48">
        <f>SUMIFS('[6]白单流水  导入新模板'!$S:$S,'[6]白单流水  导入新模板'!$C:$C,$A$2,'[6]白单流水  导入新模板'!$AF:$AF,$C$405,'[6]白单流水  导入新模板'!$AB:$AB,LEFT(LEFT(X$3,4),4),'[6]白单流水  导入新模板'!$K:$K,$C427)</f>
        <v>0</v>
      </c>
      <c r="Y427" s="48">
        <f>SUMIFS('[6]白单流水  导入新模板'!$S:$S,'[6]白单流水  导入新模板'!$C:$C,$A$2,'[6]白单流水  导入新模板'!$AF:$AF,$C$405,'[6]白单流水  导入新模板'!$AB:$AB,LEFT(LEFT(Y$3,4),4),'[6]白单流水  导入新模板'!$K:$K,$C427)</f>
        <v>0</v>
      </c>
      <c r="Z427" s="48">
        <f>SUMIFS('[6]白单流水  导入新模板'!$S:$S,'[6]白单流水  导入新模板'!$C:$C,$A$2,'[6]白单流水  导入新模板'!$AF:$AF,$C$405,'[6]白单流水  导入新模板'!$AB:$AB,LEFT(LEFT(Z$3,4),4),'[6]白单流水  导入新模板'!$K:$K,$C427)</f>
        <v>0</v>
      </c>
      <c r="AA427" s="48">
        <f>SUMIFS('[6]白单流水  导入新模板'!$S:$S,'[6]白单流水  导入新模板'!$C:$C,$A$2,'[6]白单流水  导入新模板'!$AF:$AF,$C$405,'[6]白单流水  导入新模板'!$AB:$AB,LEFT(LEFT(AA$3,4),4),'[6]白单流水  导入新模板'!$K:$K,$C427)</f>
        <v>0</v>
      </c>
      <c r="AB427" s="48">
        <f>SUMIFS('[6]白单流水  导入新模板'!$S:$S,'[6]白单流水  导入新模板'!$C:$C,$A$2,'[6]白单流水  导入新模板'!$AF:$AF,$C$405,'[6]白单流水  导入新模板'!$AB:$AB,LEFT(LEFT(AB$3,4),4),'[6]白单流水  导入新模板'!$K:$K,$C427)</f>
        <v>0</v>
      </c>
      <c r="AC427" s="48">
        <f>SUMIFS('[6]白单流水  导入新模板'!$S:$S,'[6]白单流水  导入新模板'!$C:$C,$A$2,'[6]白单流水  导入新模板'!$AF:$AF,$C$405,'[6]白单流水  导入新模板'!$AB:$AB,LEFT(LEFT(AC$3,4),4),'[6]白单流水  导入新模板'!$K:$K,$C427)</f>
        <v>0</v>
      </c>
      <c r="AD427" s="52"/>
      <c r="AE427" s="53">
        <f>SUM(AH427:AS427)</f>
        <v>0</v>
      </c>
      <c r="AF427" s="54"/>
      <c r="AG427" s="55">
        <f>AD427-AE427-AF427</f>
        <v>0</v>
      </c>
      <c r="AH427" s="48">
        <f>SUMIFS('[6]白单流水  导入新模板'!$S:$S,'[6]白单流水  导入新模板'!$C:$C,$A$2,'[6]白单流水  导入新模板'!$AF:$AF,$C$405,'[6]白单流水  导入新模板'!$AA:$AA,AH$3,'[6]白单流水  导入新模板'!$K:$K,$C427)</f>
        <v>0</v>
      </c>
      <c r="AI427" s="48">
        <f>SUMIFS('[6]白单流水  导入新模板'!$S:$S,'[6]白单流水  导入新模板'!$C:$C,$A$2,'[6]白单流水  导入新模板'!$AF:$AF,$C$405,'[6]白单流水  导入新模板'!$AA:$AA,AI$3,'[6]白单流水  导入新模板'!$K:$K,$C427)</f>
        <v>0</v>
      </c>
      <c r="AJ427" s="48">
        <f>SUMIFS('[6]白单流水  导入新模板'!$S:$S,'[6]白单流水  导入新模板'!$C:$C,$A$2,'[6]白单流水  导入新模板'!$AF:$AF,$C$405,'[6]白单流水  导入新模板'!$AA:$AA,AJ$3,'[6]白单流水  导入新模板'!$K:$K,$C427)</f>
        <v>0</v>
      </c>
      <c r="AK427" s="48">
        <f>SUMIFS('[6]白单流水  导入新模板'!$S:$S,'[6]白单流水  导入新模板'!$C:$C,$A$2,'[6]白单流水  导入新模板'!$AF:$AF,$C$405,'[6]白单流水  导入新模板'!$AA:$AA,AK$3,'[6]白单流水  导入新模板'!$K:$K,$C427)</f>
        <v>0</v>
      </c>
      <c r="AL427" s="48">
        <f>SUMIFS('[6]白单流水  导入新模板'!$S:$S,'[6]白单流水  导入新模板'!$C:$C,$A$2,'[6]白单流水  导入新模板'!$AF:$AF,$C$405,'[6]白单流水  导入新模板'!$AA:$AA,AL$3,'[6]白单流水  导入新模板'!$K:$K,$C427)</f>
        <v>0</v>
      </c>
      <c r="AM427" s="48">
        <f>SUMIFS('[6]白单流水  导入新模板'!$S:$S,'[6]白单流水  导入新模板'!$C:$C,$A$2,'[6]白单流水  导入新模板'!$AF:$AF,$C$405,'[6]白单流水  导入新模板'!$AA:$AA,AM$3,'[6]白单流水  导入新模板'!$K:$K,$C427)</f>
        <v>0</v>
      </c>
      <c r="AN427" s="48">
        <f>SUMIFS('[6]白单流水  导入新模板'!$S:$S,'[6]白单流水  导入新模板'!$C:$C,$A$2,'[6]白单流水  导入新模板'!$AF:$AF,$C$405,'[6]白单流水  导入新模板'!$AA:$AA,AN$3,'[6]白单流水  导入新模板'!$K:$K,$C427)</f>
        <v>0</v>
      </c>
      <c r="AO427" s="48">
        <f>SUMIFS('[6]白单流水  导入新模板'!$S:$S,'[6]白单流水  导入新模板'!$C:$C,$A$2,'[6]白单流水  导入新模板'!$AF:$AF,$C$405,'[6]白单流水  导入新模板'!$AA:$AA,AO$3,'[6]白单流水  导入新模板'!$K:$K,$C427)</f>
        <v>0</v>
      </c>
      <c r="AP427" s="48">
        <f>SUMIFS('[6]白单流水  导入新模板'!$S:$S,'[6]白单流水  导入新模板'!$C:$C,$A$2,'[6]白单流水  导入新模板'!$AF:$AF,$C$405,'[6]白单流水  导入新模板'!$AA:$AA,AP$3,'[6]白单流水  导入新模板'!$K:$K,$C427)</f>
        <v>0</v>
      </c>
      <c r="AQ427" s="48">
        <f>SUMIFS('[6]白单流水  导入新模板'!$S:$S,'[6]白单流水  导入新模板'!$C:$C,$A$2,'[6]白单流水  导入新模板'!$AF:$AF,$C$405,'[6]白单流水  导入新模板'!$AA:$AA,AQ$3,'[6]白单流水  导入新模板'!$K:$K,$C427)</f>
        <v>0</v>
      </c>
      <c r="AR427" s="48">
        <f>SUMIFS('[6]白单流水  导入新模板'!$S:$S,'[6]白单流水  导入新模板'!$C:$C,$A$2,'[6]白单流水  导入新模板'!$AF:$AF,$C$405,'[6]白单流水  导入新模板'!$AA:$AA,AR$3,'[6]白单流水  导入新模板'!$K:$K,$C427)</f>
        <v>0</v>
      </c>
      <c r="AS427" s="48">
        <f>SUMIFS('[6]白单流水  导入新模板'!$S:$S,'[6]白单流水  导入新模板'!$C:$C,$A$2,'[6]白单流水  导入新模板'!$AF:$AF,$C$405,'[6]白单流水  导入新模板'!$AA:$AA,AS$3,'[6]白单流水  导入新模板'!$K:$K,$C427)</f>
        <v>0</v>
      </c>
      <c r="AT427" s="56"/>
    </row>
    <row r="428" ht="62.4" spans="1:47">
      <c r="A428" s="70"/>
      <c r="B428" s="62">
        <v>19</v>
      </c>
      <c r="C428" s="42" t="s">
        <v>107</v>
      </c>
      <c r="D428" s="43"/>
      <c r="E428" s="43"/>
      <c r="F428" s="63"/>
      <c r="G428" s="44"/>
      <c r="H428" s="44"/>
      <c r="I428" s="44"/>
      <c r="J428" s="44"/>
      <c r="K428" s="43"/>
      <c r="L428" s="43">
        <f>SUM(L429:L450)</f>
        <v>0</v>
      </c>
      <c r="M428" s="43">
        <f>SUM(M429:M450)</f>
        <v>0</v>
      </c>
      <c r="N428" s="43">
        <f>SUM(N429:N450)</f>
        <v>0</v>
      </c>
      <c r="O428" s="43">
        <f>SUM(O429:O450)</f>
        <v>0</v>
      </c>
      <c r="P428" s="43">
        <f>SUM(P429:P450)</f>
        <v>0</v>
      </c>
      <c r="Q428" s="43">
        <f>SUM(Q429:Q450)</f>
        <v>0</v>
      </c>
      <c r="R428" s="43">
        <f>SUM(R429:R450)</f>
        <v>0</v>
      </c>
      <c r="S428" s="43">
        <f>SUM(S429:S450)</f>
        <v>0</v>
      </c>
      <c r="T428" s="43">
        <f>SUM(T429:T450)</f>
        <v>0</v>
      </c>
      <c r="U428" s="43">
        <f>SUM(U429:U450)</f>
        <v>0</v>
      </c>
      <c r="V428" s="43">
        <f>SUM(V429:V450)</f>
        <v>0</v>
      </c>
      <c r="W428" s="43">
        <f>SUM(W429:W450)</f>
        <v>0</v>
      </c>
      <c r="X428" s="43">
        <f>SUM(X429:X450)</f>
        <v>0</v>
      </c>
      <c r="Y428" s="43">
        <f>SUM(Y429:Y450)</f>
        <v>0</v>
      </c>
      <c r="Z428" s="43">
        <f>SUM(Z429:Z450)</f>
        <v>2994</v>
      </c>
      <c r="AA428" s="43">
        <f>SUM(AA429:AA450)</f>
        <v>-751.5</v>
      </c>
      <c r="AB428" s="43">
        <f>SUM(AB429:AB450)</f>
        <v>0</v>
      </c>
      <c r="AC428" s="43">
        <f>SUM(AC429:AC450)</f>
        <v>0</v>
      </c>
      <c r="AD428" s="72"/>
      <c r="AE428" s="43">
        <f>SUM(AE429:AE450)</f>
        <v>0</v>
      </c>
      <c r="AF428" s="43">
        <f>SUM(AF429:AF450)</f>
        <v>0</v>
      </c>
      <c r="AG428" s="43">
        <f>SUM(AG429:AG450)</f>
        <v>0</v>
      </c>
      <c r="AH428" s="43">
        <f>SUM(AH429:AH450)</f>
        <v>0</v>
      </c>
      <c r="AI428" s="43">
        <f>SUM(AI429:AI450)</f>
        <v>0</v>
      </c>
      <c r="AJ428" s="43">
        <f>SUM(AJ429:AJ450)</f>
        <v>0</v>
      </c>
      <c r="AK428" s="43">
        <f>SUM(AK429:AK450)</f>
        <v>0</v>
      </c>
      <c r="AL428" s="43">
        <f>SUM(AL429:AL450)</f>
        <v>0</v>
      </c>
      <c r="AM428" s="43">
        <f>SUM(AM429:AM450)</f>
        <v>0</v>
      </c>
      <c r="AN428" s="43">
        <f>SUM(AN429:AN450)</f>
        <v>0</v>
      </c>
      <c r="AO428" s="43">
        <f>SUM(AO429:AO450)</f>
        <v>0</v>
      </c>
      <c r="AP428" s="43">
        <f>SUM(AP429:AP450)</f>
        <v>0</v>
      </c>
      <c r="AQ428" s="43">
        <f>SUM(AQ429:AQ450)</f>
        <v>0</v>
      </c>
      <c r="AR428" s="43">
        <f>SUM(AR429:AR450)</f>
        <v>0</v>
      </c>
      <c r="AS428" s="43">
        <f>SUM(AS429:AS450)</f>
        <v>0</v>
      </c>
      <c r="AT428" s="43">
        <f>SUM(AT429:AT450)</f>
        <v>0</v>
      </c>
      <c r="AU428" s="1">
        <f>X428+Y428+Z428+AA428+AB428+AC428+AE428</f>
        <v>2242.5</v>
      </c>
    </row>
    <row r="429" ht="15.6" spans="1:47">
      <c r="A429" s="41"/>
      <c r="B429" s="62"/>
      <c r="C429" s="65" t="s">
        <v>58</v>
      </c>
      <c r="D429" s="43"/>
      <c r="E429" s="43"/>
      <c r="F429" s="63"/>
      <c r="G429" s="44"/>
      <c r="H429" s="44"/>
      <c r="I429" s="44"/>
      <c r="J429" s="44"/>
      <c r="K429" s="43"/>
      <c r="L429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导入新模板'!$K:$K,$C429)</f>
        <v>0</v>
      </c>
      <c r="M429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导入新模板'!$K:$K,$C429)</f>
        <v>0</v>
      </c>
      <c r="N429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导入新模板'!$K:$K,$C429)</f>
        <v>0</v>
      </c>
      <c r="O429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导入新模板'!$K:$K,$C429)</f>
        <v>0</v>
      </c>
      <c r="P429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导入新模板'!$K:$K,$C429)</f>
        <v>0</v>
      </c>
      <c r="Q429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导入新模板'!$K:$K,$C429)</f>
        <v>0</v>
      </c>
      <c r="R429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导入新模板'!$K:$K,$C429)</f>
        <v>0</v>
      </c>
      <c r="S429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导入新模板'!$K:$K,$C429)</f>
        <v>0</v>
      </c>
      <c r="T429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导入新模板'!$K:$K,$C429)</f>
        <v>0</v>
      </c>
      <c r="U429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导入新模板'!$K:$K,$C429)</f>
        <v>0</v>
      </c>
      <c r="V429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导入新模板'!$K:$K,$C429)</f>
        <v>0</v>
      </c>
      <c r="W429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导入新模板'!$K:$K,$C429)</f>
        <v>0</v>
      </c>
      <c r="X429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导入新模板'!$K:$K,$C429)</f>
        <v>0</v>
      </c>
      <c r="Y429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导入新模板'!$K:$K,$C429)</f>
        <v>0</v>
      </c>
      <c r="Z429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导入新模板'!$K:$K,$C429)</f>
        <v>0</v>
      </c>
      <c r="AA429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导入新模板'!$K:$K,$C429)</f>
        <v>0</v>
      </c>
      <c r="AB429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导入新模板'!$K:$K,$C429)</f>
        <v>0</v>
      </c>
      <c r="AC429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导入新模板'!$K:$K,$C429)</f>
        <v>0</v>
      </c>
      <c r="AD429" s="72"/>
      <c r="AE429" s="53">
        <f>SUM(AH429:AS429)</f>
        <v>0</v>
      </c>
      <c r="AF429" s="54"/>
      <c r="AG429" s="55">
        <f>AD429-AE429-AF429</f>
        <v>0</v>
      </c>
      <c r="AH429" s="48">
        <f>SUMIFS('[6]白单流水  导入新模板'!$S:$S,'[6]白单流水  导入新模板'!$C:$C,$A$2,'[6]白单流水  导入新模板'!$AF:$AF,LEFT(LEFT($C$428,4),4),'[6]白单流水  导入新模板'!$AA:$AA,AH$3,'[6]白单流水  导入新模板'!$K:$K,$C429)</f>
        <v>0</v>
      </c>
      <c r="AI429" s="48">
        <f>SUMIFS('[6]白单流水  导入新模板'!$S:$S,'[6]白单流水  导入新模板'!$C:$C,$A$2,'[6]白单流水  导入新模板'!$AF:$AF,LEFT(LEFT($C$428,4),4),'[6]白单流水  导入新模板'!$AA:$AA,AI$3,'[6]白单流水  导入新模板'!$K:$K,$C429)</f>
        <v>0</v>
      </c>
      <c r="AJ429" s="48">
        <f>SUMIFS('[6]白单流水  导入新模板'!$S:$S,'[6]白单流水  导入新模板'!$C:$C,$A$2,'[6]白单流水  导入新模板'!$AF:$AF,LEFT(LEFT($C$428,4),4),'[6]白单流水  导入新模板'!$AA:$AA,AJ$3,'[6]白单流水  导入新模板'!$K:$K,$C429)</f>
        <v>0</v>
      </c>
      <c r="AK429" s="48">
        <f>SUMIFS('[6]白单流水  导入新模板'!$S:$S,'[6]白单流水  导入新模板'!$C:$C,$A$2,'[6]白单流水  导入新模板'!$AF:$AF,LEFT(LEFT($C$428,4),4),'[6]白单流水  导入新模板'!$AA:$AA,AK$3,'[6]白单流水  导入新模板'!$K:$K,$C429)</f>
        <v>0</v>
      </c>
      <c r="AL429" s="48">
        <f>SUMIFS('[6]白单流水  导入新模板'!$S:$S,'[6]白单流水  导入新模板'!$C:$C,$A$2,'[6]白单流水  导入新模板'!$AF:$AF,LEFT(LEFT($C$428,4),4),'[6]白单流水  导入新模板'!$AA:$AA,AL$3,'[6]白单流水  导入新模板'!$K:$K,$C429)</f>
        <v>0</v>
      </c>
      <c r="AM429" s="48">
        <f>SUMIFS('[6]白单流水  导入新模板'!$S:$S,'[6]白单流水  导入新模板'!$C:$C,$A$2,'[6]白单流水  导入新模板'!$AF:$AF,LEFT(LEFT($C$428,4),4),'[6]白单流水  导入新模板'!$AA:$AA,AM$3,'[6]白单流水  导入新模板'!$K:$K,$C429)</f>
        <v>0</v>
      </c>
      <c r="AN429" s="48">
        <f>SUMIFS('[6]白单流水  导入新模板'!$S:$S,'[6]白单流水  导入新模板'!$C:$C,$A$2,'[6]白单流水  导入新模板'!$AF:$AF,LEFT(LEFT($C$428,4),4),'[6]白单流水  导入新模板'!$AA:$AA,AN$3,'[6]白单流水  导入新模板'!$K:$K,$C429)</f>
        <v>0</v>
      </c>
      <c r="AO429" s="48">
        <f>SUMIFS('[6]白单流水  导入新模板'!$S:$S,'[6]白单流水  导入新模板'!$C:$C,$A$2,'[6]白单流水  导入新模板'!$AF:$AF,LEFT(LEFT($C$428,4),4),'[6]白单流水  导入新模板'!$AA:$AA,AO$3,'[6]白单流水  导入新模板'!$K:$K,$C429)</f>
        <v>0</v>
      </c>
      <c r="AP429" s="48">
        <f>SUMIFS('[6]白单流水  导入新模板'!$S:$S,'[6]白单流水  导入新模板'!$C:$C,$A$2,'[6]白单流水  导入新模板'!$AF:$AF,LEFT(LEFT($C$428,4),4),'[6]白单流水  导入新模板'!$AA:$AA,AP$3,'[6]白单流水  导入新模板'!$K:$K,$C429)</f>
        <v>0</v>
      </c>
      <c r="AQ429" s="48">
        <f>SUMIFS('[6]白单流水  导入新模板'!$S:$S,'[6]白单流水  导入新模板'!$C:$C,$A$2,'[6]白单流水  导入新模板'!$AF:$AF,LEFT(LEFT($C$428,4),4),'[6]白单流水  导入新模板'!$AA:$AA,AQ$3,'[6]白单流水  导入新模板'!$K:$K,$C429)</f>
        <v>0</v>
      </c>
      <c r="AR429" s="48">
        <f>SUMIFS('[6]白单流水  导入新模板'!$S:$S,'[6]白单流水  导入新模板'!$C:$C,$A$2,'[6]白单流水  导入新模板'!$AF:$AF,LEFT(LEFT($C$428,4),4),'[6]白单流水  导入新模板'!$AA:$AA,AR$3,'[6]白单流水  导入新模板'!$K:$K,$C429)</f>
        <v>0</v>
      </c>
      <c r="AS429" s="48">
        <f>SUMIFS('[6]白单流水  导入新模板'!$S:$S,'[6]白单流水  导入新模板'!$C:$C,$A$2,'[6]白单流水  导入新模板'!$AF:$AF,LEFT(LEFT($C$428,4),4),'[6]白单流水  导入新模板'!$AA:$AA,AS$3,'[6]白单流水  导入新模板'!$K:$K,$C429)</f>
        <v>0</v>
      </c>
      <c r="AT429" s="64"/>
    </row>
    <row r="430" ht="15.6" spans="1:47">
      <c r="A430" s="41"/>
      <c r="B430" s="62"/>
      <c r="C430" s="65" t="s">
        <v>59</v>
      </c>
      <c r="D430" s="43"/>
      <c r="E430" s="43"/>
      <c r="F430" s="63"/>
      <c r="G430" s="44"/>
      <c r="H430" s="44"/>
      <c r="I430" s="44"/>
      <c r="J430" s="44"/>
      <c r="K430" s="43"/>
      <c r="L430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导入新模板'!$K:$K,$C430)</f>
        <v>0</v>
      </c>
      <c r="M430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导入新模板'!$K:$K,$C430)</f>
        <v>0</v>
      </c>
      <c r="N430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导入新模板'!$K:$K,$C430)</f>
        <v>0</v>
      </c>
      <c r="O430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导入新模板'!$K:$K,$C430)</f>
        <v>0</v>
      </c>
      <c r="P430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导入新模板'!$K:$K,$C430)</f>
        <v>0</v>
      </c>
      <c r="Q430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导入新模板'!$K:$K,$C430)</f>
        <v>0</v>
      </c>
      <c r="R430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导入新模板'!$K:$K,$C430)</f>
        <v>0</v>
      </c>
      <c r="S430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导入新模板'!$K:$K,$C430)</f>
        <v>0</v>
      </c>
      <c r="T430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导入新模板'!$K:$K,$C430)</f>
        <v>0</v>
      </c>
      <c r="U430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导入新模板'!$K:$K,$C430)</f>
        <v>0</v>
      </c>
      <c r="V430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导入新模板'!$K:$K,$C430)</f>
        <v>0</v>
      </c>
      <c r="W430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导入新模板'!$K:$K,$C430)</f>
        <v>0</v>
      </c>
      <c r="X430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导入新模板'!$K:$K,$C430)</f>
        <v>0</v>
      </c>
      <c r="Y430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导入新模板'!$K:$K,$C430)</f>
        <v>0</v>
      </c>
      <c r="Z430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导入新模板'!$K:$K,$C430)</f>
        <v>0</v>
      </c>
      <c r="AA430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导入新模板'!$K:$K,$C430)</f>
        <v>0</v>
      </c>
      <c r="AB430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导入新模板'!$K:$K,$C430)</f>
        <v>0</v>
      </c>
      <c r="AC430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导入新模板'!$K:$K,$C430)</f>
        <v>0</v>
      </c>
      <c r="AD430" s="72"/>
      <c r="AE430" s="53">
        <f>SUM(AH430:AS430)</f>
        <v>0</v>
      </c>
      <c r="AF430" s="54"/>
      <c r="AG430" s="55">
        <f>AD430-AE430-AF430</f>
        <v>0</v>
      </c>
      <c r="AH430" s="48">
        <f>SUMIFS('[6]白单流水  导入新模板'!$S:$S,'[6]白单流水  导入新模板'!$C:$C,$A$2,'[6]白单流水  导入新模板'!$AF:$AF,LEFT(LEFT($C$428,4),4),'[6]白单流水  导入新模板'!$AA:$AA,AH$3,'[6]白单流水  导入新模板'!$K:$K,$C430)</f>
        <v>0</v>
      </c>
      <c r="AI430" s="48">
        <f>SUMIFS('[6]白单流水  导入新模板'!$S:$S,'[6]白单流水  导入新模板'!$C:$C,$A$2,'[6]白单流水  导入新模板'!$AF:$AF,LEFT(LEFT($C$428,4),4),'[6]白单流水  导入新模板'!$AA:$AA,AI$3,'[6]白单流水  导入新模板'!$K:$K,$C430)</f>
        <v>0</v>
      </c>
      <c r="AJ430" s="48">
        <f>SUMIFS('[6]白单流水  导入新模板'!$S:$S,'[6]白单流水  导入新模板'!$C:$C,$A$2,'[6]白单流水  导入新模板'!$AF:$AF,LEFT(LEFT($C$428,4),4),'[6]白单流水  导入新模板'!$AA:$AA,AJ$3,'[6]白单流水  导入新模板'!$K:$K,$C430)</f>
        <v>0</v>
      </c>
      <c r="AK430" s="48">
        <f>SUMIFS('[6]白单流水  导入新模板'!$S:$S,'[6]白单流水  导入新模板'!$C:$C,$A$2,'[6]白单流水  导入新模板'!$AF:$AF,LEFT(LEFT($C$428,4),4),'[6]白单流水  导入新模板'!$AA:$AA,AK$3,'[6]白单流水  导入新模板'!$K:$K,$C430)</f>
        <v>0</v>
      </c>
      <c r="AL430" s="48">
        <f>SUMIFS('[6]白单流水  导入新模板'!$S:$S,'[6]白单流水  导入新模板'!$C:$C,$A$2,'[6]白单流水  导入新模板'!$AF:$AF,LEFT(LEFT($C$428,4),4),'[6]白单流水  导入新模板'!$AA:$AA,AL$3,'[6]白单流水  导入新模板'!$K:$K,$C430)</f>
        <v>0</v>
      </c>
      <c r="AM430" s="48">
        <f>SUMIFS('[6]白单流水  导入新模板'!$S:$S,'[6]白单流水  导入新模板'!$C:$C,$A$2,'[6]白单流水  导入新模板'!$AF:$AF,LEFT(LEFT($C$428,4),4),'[6]白单流水  导入新模板'!$AA:$AA,AM$3,'[6]白单流水  导入新模板'!$K:$K,$C430)</f>
        <v>0</v>
      </c>
      <c r="AN430" s="48">
        <f>SUMIFS('[6]白单流水  导入新模板'!$S:$S,'[6]白单流水  导入新模板'!$C:$C,$A$2,'[6]白单流水  导入新模板'!$AF:$AF,LEFT(LEFT($C$428,4),4),'[6]白单流水  导入新模板'!$AA:$AA,AN$3,'[6]白单流水  导入新模板'!$K:$K,$C430)</f>
        <v>0</v>
      </c>
      <c r="AO430" s="48">
        <f>SUMIFS('[6]白单流水  导入新模板'!$S:$S,'[6]白单流水  导入新模板'!$C:$C,$A$2,'[6]白单流水  导入新模板'!$AF:$AF,LEFT(LEFT($C$428,4),4),'[6]白单流水  导入新模板'!$AA:$AA,AO$3,'[6]白单流水  导入新模板'!$K:$K,$C430)</f>
        <v>0</v>
      </c>
      <c r="AP430" s="48">
        <f>SUMIFS('[6]白单流水  导入新模板'!$S:$S,'[6]白单流水  导入新模板'!$C:$C,$A$2,'[6]白单流水  导入新模板'!$AF:$AF,LEFT(LEFT($C$428,4),4),'[6]白单流水  导入新模板'!$AA:$AA,AP$3,'[6]白单流水  导入新模板'!$K:$K,$C430)</f>
        <v>0</v>
      </c>
      <c r="AQ430" s="48">
        <f>SUMIFS('[6]白单流水  导入新模板'!$S:$S,'[6]白单流水  导入新模板'!$C:$C,$A$2,'[6]白单流水  导入新模板'!$AF:$AF,LEFT(LEFT($C$428,4),4),'[6]白单流水  导入新模板'!$AA:$AA,AQ$3,'[6]白单流水  导入新模板'!$K:$K,$C430)</f>
        <v>0</v>
      </c>
      <c r="AR430" s="48">
        <f>SUMIFS('[6]白单流水  导入新模板'!$S:$S,'[6]白单流水  导入新模板'!$C:$C,$A$2,'[6]白单流水  导入新模板'!$AF:$AF,LEFT(LEFT($C$428,4),4),'[6]白单流水  导入新模板'!$AA:$AA,AR$3,'[6]白单流水  导入新模板'!$K:$K,$C430)</f>
        <v>0</v>
      </c>
      <c r="AS430" s="48">
        <f>SUMIFS('[6]白单流水  导入新模板'!$S:$S,'[6]白单流水  导入新模板'!$C:$C,$A$2,'[6]白单流水  导入新模板'!$AF:$AF,LEFT(LEFT($C$428,4),4),'[6]白单流水  导入新模板'!$AA:$AA,AS$3,'[6]白单流水  导入新模板'!$K:$K,$C430)</f>
        <v>0</v>
      </c>
      <c r="AT430" s="64"/>
    </row>
    <row r="431" ht="15.6" spans="1:47">
      <c r="A431" s="41"/>
      <c r="B431" s="62"/>
      <c r="C431" s="65" t="s">
        <v>60</v>
      </c>
      <c r="D431" s="43"/>
      <c r="E431" s="43"/>
      <c r="F431" s="63"/>
      <c r="G431" s="44"/>
      <c r="H431" s="44"/>
      <c r="I431" s="44"/>
      <c r="J431" s="44"/>
      <c r="K431" s="43"/>
      <c r="L431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导入新模板'!$K:$K,$C431)</f>
        <v>0</v>
      </c>
      <c r="M431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导入新模板'!$K:$K,$C431)</f>
        <v>0</v>
      </c>
      <c r="N431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导入新模板'!$K:$K,$C431)</f>
        <v>0</v>
      </c>
      <c r="O431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导入新模板'!$K:$K,$C431)</f>
        <v>0</v>
      </c>
      <c r="P431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导入新模板'!$K:$K,$C431)</f>
        <v>0</v>
      </c>
      <c r="Q431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导入新模板'!$K:$K,$C431)</f>
        <v>0</v>
      </c>
      <c r="R431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导入新模板'!$K:$K,$C431)</f>
        <v>0</v>
      </c>
      <c r="S431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导入新模板'!$K:$K,$C431)</f>
        <v>0</v>
      </c>
      <c r="T431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导入新模板'!$K:$K,$C431)</f>
        <v>0</v>
      </c>
      <c r="U431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导入新模板'!$K:$K,$C431)</f>
        <v>0</v>
      </c>
      <c r="V431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导入新模板'!$K:$K,$C431)</f>
        <v>0</v>
      </c>
      <c r="W431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导入新模板'!$K:$K,$C431)</f>
        <v>0</v>
      </c>
      <c r="X431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导入新模板'!$K:$K,$C431)</f>
        <v>0</v>
      </c>
      <c r="Y431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导入新模板'!$K:$K,$C431)</f>
        <v>0</v>
      </c>
      <c r="Z431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导入新模板'!$K:$K,$C431)</f>
        <v>0</v>
      </c>
      <c r="AA431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导入新模板'!$K:$K,$C431)</f>
        <v>0</v>
      </c>
      <c r="AB431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导入新模板'!$K:$K,$C431)</f>
        <v>0</v>
      </c>
      <c r="AC431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导入新模板'!$K:$K,$C431)</f>
        <v>0</v>
      </c>
      <c r="AD431" s="72"/>
      <c r="AE431" s="53">
        <f>SUM(AH431:AS431)</f>
        <v>0</v>
      </c>
      <c r="AF431" s="54"/>
      <c r="AG431" s="55">
        <f>AD431-AE431-AF431</f>
        <v>0</v>
      </c>
      <c r="AH431" s="48">
        <f>SUMIFS('[6]白单流水  导入新模板'!$S:$S,'[6]白单流水  导入新模板'!$C:$C,$A$2,'[6]白单流水  导入新模板'!$AF:$AF,LEFT(LEFT($C$428,4),4),'[6]白单流水  导入新模板'!$AA:$AA,AH$3,'[6]白单流水  导入新模板'!$K:$K,$C431)</f>
        <v>0</v>
      </c>
      <c r="AI431" s="48">
        <f>SUMIFS('[6]白单流水  导入新模板'!$S:$S,'[6]白单流水  导入新模板'!$C:$C,$A$2,'[6]白单流水  导入新模板'!$AF:$AF,LEFT(LEFT($C$428,4),4),'[6]白单流水  导入新模板'!$AA:$AA,AI$3,'[6]白单流水  导入新模板'!$K:$K,$C431)</f>
        <v>0</v>
      </c>
      <c r="AJ431" s="48">
        <f>SUMIFS('[6]白单流水  导入新模板'!$S:$S,'[6]白单流水  导入新模板'!$C:$C,$A$2,'[6]白单流水  导入新模板'!$AF:$AF,LEFT(LEFT($C$428,4),4),'[6]白单流水  导入新模板'!$AA:$AA,AJ$3,'[6]白单流水  导入新模板'!$K:$K,$C431)</f>
        <v>0</v>
      </c>
      <c r="AK431" s="48">
        <f>SUMIFS('[6]白单流水  导入新模板'!$S:$S,'[6]白单流水  导入新模板'!$C:$C,$A$2,'[6]白单流水  导入新模板'!$AF:$AF,LEFT(LEFT($C$428,4),4),'[6]白单流水  导入新模板'!$AA:$AA,AK$3,'[6]白单流水  导入新模板'!$K:$K,$C431)</f>
        <v>0</v>
      </c>
      <c r="AL431" s="48">
        <f>SUMIFS('[6]白单流水  导入新模板'!$S:$S,'[6]白单流水  导入新模板'!$C:$C,$A$2,'[6]白单流水  导入新模板'!$AF:$AF,LEFT(LEFT($C$428,4),4),'[6]白单流水  导入新模板'!$AA:$AA,AL$3,'[6]白单流水  导入新模板'!$K:$K,$C431)</f>
        <v>0</v>
      </c>
      <c r="AM431" s="48">
        <f>SUMIFS('[6]白单流水  导入新模板'!$S:$S,'[6]白单流水  导入新模板'!$C:$C,$A$2,'[6]白单流水  导入新模板'!$AF:$AF,LEFT(LEFT($C$428,4),4),'[6]白单流水  导入新模板'!$AA:$AA,AM$3,'[6]白单流水  导入新模板'!$K:$K,$C431)</f>
        <v>0</v>
      </c>
      <c r="AN431" s="48">
        <f>SUMIFS('[6]白单流水  导入新模板'!$S:$S,'[6]白单流水  导入新模板'!$C:$C,$A$2,'[6]白单流水  导入新模板'!$AF:$AF,LEFT(LEFT($C$428,4),4),'[6]白单流水  导入新模板'!$AA:$AA,AN$3,'[6]白单流水  导入新模板'!$K:$K,$C431)</f>
        <v>0</v>
      </c>
      <c r="AO431" s="48">
        <f>SUMIFS('[6]白单流水  导入新模板'!$S:$S,'[6]白单流水  导入新模板'!$C:$C,$A$2,'[6]白单流水  导入新模板'!$AF:$AF,LEFT(LEFT($C$428,4),4),'[6]白单流水  导入新模板'!$AA:$AA,AO$3,'[6]白单流水  导入新模板'!$K:$K,$C431)</f>
        <v>0</v>
      </c>
      <c r="AP431" s="48">
        <f>SUMIFS('[6]白单流水  导入新模板'!$S:$S,'[6]白单流水  导入新模板'!$C:$C,$A$2,'[6]白单流水  导入新模板'!$AF:$AF,LEFT(LEFT($C$428,4),4),'[6]白单流水  导入新模板'!$AA:$AA,AP$3,'[6]白单流水  导入新模板'!$K:$K,$C431)</f>
        <v>0</v>
      </c>
      <c r="AQ431" s="48">
        <f>SUMIFS('[6]白单流水  导入新模板'!$S:$S,'[6]白单流水  导入新模板'!$C:$C,$A$2,'[6]白单流水  导入新模板'!$AF:$AF,LEFT(LEFT($C$428,4),4),'[6]白单流水  导入新模板'!$AA:$AA,AQ$3,'[6]白单流水  导入新模板'!$K:$K,$C431)</f>
        <v>0</v>
      </c>
      <c r="AR431" s="48">
        <f>SUMIFS('[6]白单流水  导入新模板'!$S:$S,'[6]白单流水  导入新模板'!$C:$C,$A$2,'[6]白单流水  导入新模板'!$AF:$AF,LEFT(LEFT($C$428,4),4),'[6]白单流水  导入新模板'!$AA:$AA,AR$3,'[6]白单流水  导入新模板'!$K:$K,$C431)</f>
        <v>0</v>
      </c>
      <c r="AS431" s="48">
        <f>SUMIFS('[6]白单流水  导入新模板'!$S:$S,'[6]白单流水  导入新模板'!$C:$C,$A$2,'[6]白单流水  导入新模板'!$AF:$AF,LEFT(LEFT($C$428,4),4),'[6]白单流水  导入新模板'!$AA:$AA,AS$3,'[6]白单流水  导入新模板'!$K:$K,$C431)</f>
        <v>0</v>
      </c>
      <c r="AT431" s="64"/>
    </row>
    <row r="432" ht="15.6" spans="1:47">
      <c r="A432" s="41"/>
      <c r="B432" s="62"/>
      <c r="C432" s="65" t="s">
        <v>61</v>
      </c>
      <c r="D432" s="43"/>
      <c r="E432" s="43"/>
      <c r="F432" s="63"/>
      <c r="G432" s="44"/>
      <c r="H432" s="44"/>
      <c r="I432" s="44"/>
      <c r="J432" s="44"/>
      <c r="K432" s="43"/>
      <c r="L432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导入新模板'!$K:$K,$C432)</f>
        <v>0</v>
      </c>
      <c r="M432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导入新模板'!$K:$K,$C432)</f>
        <v>0</v>
      </c>
      <c r="N432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导入新模板'!$K:$K,$C432)</f>
        <v>0</v>
      </c>
      <c r="O432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导入新模板'!$K:$K,$C432)</f>
        <v>0</v>
      </c>
      <c r="P432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导入新模板'!$K:$K,$C432)</f>
        <v>0</v>
      </c>
      <c r="Q432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导入新模板'!$K:$K,$C432)</f>
        <v>0</v>
      </c>
      <c r="R432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导入新模板'!$K:$K,$C432)</f>
        <v>0</v>
      </c>
      <c r="S432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导入新模板'!$K:$K,$C432)</f>
        <v>0</v>
      </c>
      <c r="T432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导入新模板'!$K:$K,$C432)</f>
        <v>0</v>
      </c>
      <c r="U432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导入新模板'!$K:$K,$C432)</f>
        <v>0</v>
      </c>
      <c r="V432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导入新模板'!$K:$K,$C432)</f>
        <v>0</v>
      </c>
      <c r="W432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导入新模板'!$K:$K,$C432)</f>
        <v>0</v>
      </c>
      <c r="X432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导入新模板'!$K:$K,$C432)</f>
        <v>0</v>
      </c>
      <c r="Y432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导入新模板'!$K:$K,$C432)</f>
        <v>0</v>
      </c>
      <c r="Z432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导入新模板'!$K:$K,$C432)</f>
        <v>0</v>
      </c>
      <c r="AA432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导入新模板'!$K:$K,$C432)</f>
        <v>0</v>
      </c>
      <c r="AB432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导入新模板'!$K:$K,$C432)</f>
        <v>0</v>
      </c>
      <c r="AC432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导入新模板'!$K:$K,$C432)</f>
        <v>0</v>
      </c>
      <c r="AD432" s="72"/>
      <c r="AE432" s="53">
        <f>SUM(AH432:AS432)</f>
        <v>0</v>
      </c>
      <c r="AF432" s="54"/>
      <c r="AG432" s="55">
        <f>AD432-AE432-AF432</f>
        <v>0</v>
      </c>
      <c r="AH432" s="48">
        <f>SUMIFS('[6]白单流水  导入新模板'!$S:$S,'[6]白单流水  导入新模板'!$C:$C,$A$2,'[6]白单流水  导入新模板'!$AF:$AF,LEFT(LEFT($C$428,4),4),'[6]白单流水  导入新模板'!$AA:$AA,AH$3,'[6]白单流水  导入新模板'!$K:$K,$C432)</f>
        <v>0</v>
      </c>
      <c r="AI432" s="48">
        <f>SUMIFS('[6]白单流水  导入新模板'!$S:$S,'[6]白单流水  导入新模板'!$C:$C,$A$2,'[6]白单流水  导入新模板'!$AF:$AF,LEFT(LEFT($C$428,4),4),'[6]白单流水  导入新模板'!$AA:$AA,AI$3,'[6]白单流水  导入新模板'!$K:$K,$C432)</f>
        <v>0</v>
      </c>
      <c r="AJ432" s="48">
        <f>SUMIFS('[6]白单流水  导入新模板'!$S:$S,'[6]白单流水  导入新模板'!$C:$C,$A$2,'[6]白单流水  导入新模板'!$AF:$AF,LEFT(LEFT($C$428,4),4),'[6]白单流水  导入新模板'!$AA:$AA,AJ$3,'[6]白单流水  导入新模板'!$K:$K,$C432)</f>
        <v>0</v>
      </c>
      <c r="AK432" s="48">
        <f>SUMIFS('[6]白单流水  导入新模板'!$S:$S,'[6]白单流水  导入新模板'!$C:$C,$A$2,'[6]白单流水  导入新模板'!$AF:$AF,LEFT(LEFT($C$428,4),4),'[6]白单流水  导入新模板'!$AA:$AA,AK$3,'[6]白单流水  导入新模板'!$K:$K,$C432)</f>
        <v>0</v>
      </c>
      <c r="AL432" s="48">
        <f>SUMIFS('[6]白单流水  导入新模板'!$S:$S,'[6]白单流水  导入新模板'!$C:$C,$A$2,'[6]白单流水  导入新模板'!$AF:$AF,LEFT(LEFT($C$428,4),4),'[6]白单流水  导入新模板'!$AA:$AA,AL$3,'[6]白单流水  导入新模板'!$K:$K,$C432)</f>
        <v>0</v>
      </c>
      <c r="AM432" s="48">
        <f>SUMIFS('[6]白单流水  导入新模板'!$S:$S,'[6]白单流水  导入新模板'!$C:$C,$A$2,'[6]白单流水  导入新模板'!$AF:$AF,LEFT(LEFT($C$428,4),4),'[6]白单流水  导入新模板'!$AA:$AA,AM$3,'[6]白单流水  导入新模板'!$K:$K,$C432)</f>
        <v>0</v>
      </c>
      <c r="AN432" s="48">
        <f>SUMIFS('[6]白单流水  导入新模板'!$S:$S,'[6]白单流水  导入新模板'!$C:$C,$A$2,'[6]白单流水  导入新模板'!$AF:$AF,LEFT(LEFT($C$428,4),4),'[6]白单流水  导入新模板'!$AA:$AA,AN$3,'[6]白单流水  导入新模板'!$K:$K,$C432)</f>
        <v>0</v>
      </c>
      <c r="AO432" s="48">
        <f>SUMIFS('[6]白单流水  导入新模板'!$S:$S,'[6]白单流水  导入新模板'!$C:$C,$A$2,'[6]白单流水  导入新模板'!$AF:$AF,LEFT(LEFT($C$428,4),4),'[6]白单流水  导入新模板'!$AA:$AA,AO$3,'[6]白单流水  导入新模板'!$K:$K,$C432)</f>
        <v>0</v>
      </c>
      <c r="AP432" s="48">
        <f>SUMIFS('[6]白单流水  导入新模板'!$S:$S,'[6]白单流水  导入新模板'!$C:$C,$A$2,'[6]白单流水  导入新模板'!$AF:$AF,LEFT(LEFT($C$428,4),4),'[6]白单流水  导入新模板'!$AA:$AA,AP$3,'[6]白单流水  导入新模板'!$K:$K,$C432)</f>
        <v>0</v>
      </c>
      <c r="AQ432" s="48">
        <f>SUMIFS('[6]白单流水  导入新模板'!$S:$S,'[6]白单流水  导入新模板'!$C:$C,$A$2,'[6]白单流水  导入新模板'!$AF:$AF,LEFT(LEFT($C$428,4),4),'[6]白单流水  导入新模板'!$AA:$AA,AQ$3,'[6]白单流水  导入新模板'!$K:$K,$C432)</f>
        <v>0</v>
      </c>
      <c r="AR432" s="48">
        <f>SUMIFS('[6]白单流水  导入新模板'!$S:$S,'[6]白单流水  导入新模板'!$C:$C,$A$2,'[6]白单流水  导入新模板'!$AF:$AF,LEFT(LEFT($C$428,4),4),'[6]白单流水  导入新模板'!$AA:$AA,AR$3,'[6]白单流水  导入新模板'!$K:$K,$C432)</f>
        <v>0</v>
      </c>
      <c r="AS432" s="48">
        <f>SUMIFS('[6]白单流水  导入新模板'!$S:$S,'[6]白单流水  导入新模板'!$C:$C,$A$2,'[6]白单流水  导入新模板'!$AF:$AF,LEFT(LEFT($C$428,4),4),'[6]白单流水  导入新模板'!$AA:$AA,AS$3,'[6]白单流水  导入新模板'!$K:$K,$C432)</f>
        <v>0</v>
      </c>
      <c r="AT432" s="64"/>
    </row>
    <row r="433" ht="15.6" spans="1:46">
      <c r="A433" s="73"/>
      <c r="B433" s="62"/>
      <c r="C433" s="65" t="s">
        <v>62</v>
      </c>
      <c r="D433" s="66"/>
      <c r="E433" s="66"/>
      <c r="F433" s="67"/>
      <c r="G433" s="68"/>
      <c r="H433" s="68"/>
      <c r="I433" s="68"/>
      <c r="J433" s="68"/>
      <c r="K433" s="66"/>
      <c r="L433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导入新模板'!$K:$K,$C433)</f>
        <v>0</v>
      </c>
      <c r="M433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导入新模板'!$K:$K,$C433)</f>
        <v>0</v>
      </c>
      <c r="N433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导入新模板'!$K:$K,$C433)</f>
        <v>0</v>
      </c>
      <c r="O433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导入新模板'!$K:$K,$C433)</f>
        <v>0</v>
      </c>
      <c r="P433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导入新模板'!$K:$K,$C433)</f>
        <v>0</v>
      </c>
      <c r="Q433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导入新模板'!$K:$K,$C433)</f>
        <v>0</v>
      </c>
      <c r="R433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导入新模板'!$K:$K,$C433)</f>
        <v>0</v>
      </c>
      <c r="S433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导入新模板'!$K:$K,$C433)</f>
        <v>0</v>
      </c>
      <c r="T433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导入新模板'!$K:$K,$C433)</f>
        <v>0</v>
      </c>
      <c r="U433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导入新模板'!$K:$K,$C433)</f>
        <v>0</v>
      </c>
      <c r="V433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导入新模板'!$K:$K,$C433)</f>
        <v>0</v>
      </c>
      <c r="W433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导入新模板'!$K:$K,$C433)</f>
        <v>0</v>
      </c>
      <c r="X433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导入新模板'!$K:$K,$C433)</f>
        <v>0</v>
      </c>
      <c r="Y433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导入新模板'!$K:$K,$C433)</f>
        <v>0</v>
      </c>
      <c r="Z433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导入新模板'!$K:$K,$C433)</f>
        <v>0</v>
      </c>
      <c r="AA433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导入新模板'!$K:$K,$C433)</f>
        <v>0</v>
      </c>
      <c r="AB433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导入新模板'!$K:$K,$C433)</f>
        <v>0</v>
      </c>
      <c r="AC433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导入新模板'!$K:$K,$C433)</f>
        <v>0</v>
      </c>
      <c r="AD433" s="74"/>
      <c r="AE433" s="53">
        <f>SUM(AH433:AS433)</f>
        <v>0</v>
      </c>
      <c r="AF433" s="54"/>
      <c r="AG433" s="55">
        <f>AD433-AE433-AF433</f>
        <v>0</v>
      </c>
      <c r="AH433" s="48">
        <f>SUMIFS('[6]白单流水  导入新模板'!$S:$S,'[6]白单流水  导入新模板'!$C:$C,$A$2,'[6]白单流水  导入新模板'!$AF:$AF,LEFT(LEFT($C$428,4),4),'[6]白单流水  导入新模板'!$AA:$AA,AH$3,'[6]白单流水  导入新模板'!$K:$K,$C433)</f>
        <v>0</v>
      </c>
      <c r="AI433" s="48">
        <f>SUMIFS('[6]白单流水  导入新模板'!$S:$S,'[6]白单流水  导入新模板'!$C:$C,$A$2,'[6]白单流水  导入新模板'!$AF:$AF,LEFT(LEFT($C$428,4),4),'[6]白单流水  导入新模板'!$AA:$AA,AI$3,'[6]白单流水  导入新模板'!$K:$K,$C433)</f>
        <v>0</v>
      </c>
      <c r="AJ433" s="48">
        <f>SUMIFS('[6]白单流水  导入新模板'!$S:$S,'[6]白单流水  导入新模板'!$C:$C,$A$2,'[6]白单流水  导入新模板'!$AF:$AF,LEFT(LEFT($C$428,4),4),'[6]白单流水  导入新模板'!$AA:$AA,AJ$3,'[6]白单流水  导入新模板'!$K:$K,$C433)</f>
        <v>0</v>
      </c>
      <c r="AK433" s="48">
        <f>SUMIFS('[6]白单流水  导入新模板'!$S:$S,'[6]白单流水  导入新模板'!$C:$C,$A$2,'[6]白单流水  导入新模板'!$AF:$AF,LEFT(LEFT($C$428,4),4),'[6]白单流水  导入新模板'!$AA:$AA,AK$3,'[6]白单流水  导入新模板'!$K:$K,$C433)</f>
        <v>0</v>
      </c>
      <c r="AL433" s="48">
        <f>SUMIFS('[6]白单流水  导入新模板'!$S:$S,'[6]白单流水  导入新模板'!$C:$C,$A$2,'[6]白单流水  导入新模板'!$AF:$AF,LEFT(LEFT($C$428,4),4),'[6]白单流水  导入新模板'!$AA:$AA,AL$3,'[6]白单流水  导入新模板'!$K:$K,$C433)</f>
        <v>0</v>
      </c>
      <c r="AM433" s="48">
        <f>SUMIFS('[6]白单流水  导入新模板'!$S:$S,'[6]白单流水  导入新模板'!$C:$C,$A$2,'[6]白单流水  导入新模板'!$AF:$AF,LEFT(LEFT($C$428,4),4),'[6]白单流水  导入新模板'!$AA:$AA,AM$3,'[6]白单流水  导入新模板'!$K:$K,$C433)</f>
        <v>0</v>
      </c>
      <c r="AN433" s="48">
        <f>SUMIFS('[6]白单流水  导入新模板'!$S:$S,'[6]白单流水  导入新模板'!$C:$C,$A$2,'[6]白单流水  导入新模板'!$AF:$AF,LEFT(LEFT($C$428,4),4),'[6]白单流水  导入新模板'!$AA:$AA,AN$3,'[6]白单流水  导入新模板'!$K:$K,$C433)</f>
        <v>0</v>
      </c>
      <c r="AO433" s="48">
        <f>SUMIFS('[6]白单流水  导入新模板'!$S:$S,'[6]白单流水  导入新模板'!$C:$C,$A$2,'[6]白单流水  导入新模板'!$AF:$AF,LEFT(LEFT($C$428,4),4),'[6]白单流水  导入新模板'!$AA:$AA,AO$3,'[6]白单流水  导入新模板'!$K:$K,$C433)</f>
        <v>0</v>
      </c>
      <c r="AP433" s="48">
        <f>SUMIFS('[6]白单流水  导入新模板'!$S:$S,'[6]白单流水  导入新模板'!$C:$C,$A$2,'[6]白单流水  导入新模板'!$AF:$AF,LEFT(LEFT($C$428,4),4),'[6]白单流水  导入新模板'!$AA:$AA,AP$3,'[6]白单流水  导入新模板'!$K:$K,$C433)</f>
        <v>0</v>
      </c>
      <c r="AQ433" s="48">
        <f>SUMIFS('[6]白单流水  导入新模板'!$S:$S,'[6]白单流水  导入新模板'!$C:$C,$A$2,'[6]白单流水  导入新模板'!$AF:$AF,LEFT(LEFT($C$428,4),4),'[6]白单流水  导入新模板'!$AA:$AA,AQ$3,'[6]白单流水  导入新模板'!$K:$K,$C433)</f>
        <v>0</v>
      </c>
      <c r="AR433" s="48">
        <f>SUMIFS('[6]白单流水  导入新模板'!$S:$S,'[6]白单流水  导入新模板'!$C:$C,$A$2,'[6]白单流水  导入新模板'!$AF:$AF,LEFT(LEFT($C$428,4),4),'[6]白单流水  导入新模板'!$AA:$AA,AR$3,'[6]白单流水  导入新模板'!$K:$K,$C433)</f>
        <v>0</v>
      </c>
      <c r="AS433" s="48">
        <f>SUMIFS('[6]白单流水  导入新模板'!$S:$S,'[6]白单流水  导入新模板'!$C:$C,$A$2,'[6]白单流水  导入新模板'!$AF:$AF,LEFT(LEFT($C$428,4),4),'[6]白单流水  导入新模板'!$AA:$AA,AS$3,'[6]白单流水  导入新模板'!$K:$K,$C433)</f>
        <v>0</v>
      </c>
      <c r="AT433" s="69"/>
    </row>
    <row r="434" ht="15.6" spans="1:46">
      <c r="A434" s="41"/>
      <c r="B434" s="62"/>
      <c r="C434" s="65" t="s">
        <v>63</v>
      </c>
      <c r="D434" s="43"/>
      <c r="E434" s="43"/>
      <c r="F434" s="63"/>
      <c r="G434" s="44"/>
      <c r="H434" s="44"/>
      <c r="I434" s="44"/>
      <c r="J434" s="44"/>
      <c r="K434" s="43"/>
      <c r="L434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导入新模板'!$K:$K,$C434)</f>
        <v>0</v>
      </c>
      <c r="M434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导入新模板'!$K:$K,$C434)</f>
        <v>0</v>
      </c>
      <c r="N434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导入新模板'!$K:$K,$C434)</f>
        <v>0</v>
      </c>
      <c r="O434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导入新模板'!$K:$K,$C434)</f>
        <v>0</v>
      </c>
      <c r="P434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导入新模板'!$K:$K,$C434)</f>
        <v>0</v>
      </c>
      <c r="Q434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导入新模板'!$K:$K,$C434)</f>
        <v>0</v>
      </c>
      <c r="R434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导入新模板'!$K:$K,$C434)</f>
        <v>0</v>
      </c>
      <c r="S434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导入新模板'!$K:$K,$C434)</f>
        <v>0</v>
      </c>
      <c r="T434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导入新模板'!$K:$K,$C434)</f>
        <v>0</v>
      </c>
      <c r="U434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导入新模板'!$K:$K,$C434)</f>
        <v>0</v>
      </c>
      <c r="V434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导入新模板'!$K:$K,$C434)</f>
        <v>0</v>
      </c>
      <c r="W434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导入新模板'!$K:$K,$C434)</f>
        <v>0</v>
      </c>
      <c r="X434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导入新模板'!$K:$K,$C434)</f>
        <v>0</v>
      </c>
      <c r="Y434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导入新模板'!$K:$K,$C434)</f>
        <v>0</v>
      </c>
      <c r="Z434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导入新模板'!$K:$K,$C434)</f>
        <v>0</v>
      </c>
      <c r="AA434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导入新模板'!$K:$K,$C434)</f>
        <v>0</v>
      </c>
      <c r="AB434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导入新模板'!$K:$K,$C434)</f>
        <v>0</v>
      </c>
      <c r="AC434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导入新模板'!$K:$K,$C434)</f>
        <v>0</v>
      </c>
      <c r="AD434" s="72"/>
      <c r="AE434" s="53">
        <f>SUM(AH434:AS434)</f>
        <v>0</v>
      </c>
      <c r="AF434" s="54"/>
      <c r="AG434" s="55">
        <f>AD434-AE434-AF434</f>
        <v>0</v>
      </c>
      <c r="AH434" s="48">
        <f>SUMIFS('[6]白单流水  导入新模板'!$S:$S,'[6]白单流水  导入新模板'!$C:$C,$A$2,'[6]白单流水  导入新模板'!$AF:$AF,LEFT(LEFT($C$428,4),4),'[6]白单流水  导入新模板'!$AA:$AA,AH$3,'[6]白单流水  导入新模板'!$K:$K,$C434)</f>
        <v>0</v>
      </c>
      <c r="AI434" s="48">
        <f>SUMIFS('[6]白单流水  导入新模板'!$S:$S,'[6]白单流水  导入新模板'!$C:$C,$A$2,'[6]白单流水  导入新模板'!$AF:$AF,LEFT(LEFT($C$428,4),4),'[6]白单流水  导入新模板'!$AA:$AA,AI$3,'[6]白单流水  导入新模板'!$K:$K,$C434)</f>
        <v>0</v>
      </c>
      <c r="AJ434" s="48">
        <f>SUMIFS('[6]白单流水  导入新模板'!$S:$S,'[6]白单流水  导入新模板'!$C:$C,$A$2,'[6]白单流水  导入新模板'!$AF:$AF,LEFT(LEFT($C$428,4),4),'[6]白单流水  导入新模板'!$AA:$AA,AJ$3,'[6]白单流水  导入新模板'!$K:$K,$C434)</f>
        <v>0</v>
      </c>
      <c r="AK434" s="48">
        <f>SUMIFS('[6]白单流水  导入新模板'!$S:$S,'[6]白单流水  导入新模板'!$C:$C,$A$2,'[6]白单流水  导入新模板'!$AF:$AF,LEFT(LEFT($C$428,4),4),'[6]白单流水  导入新模板'!$AA:$AA,AK$3,'[6]白单流水  导入新模板'!$K:$K,$C434)</f>
        <v>0</v>
      </c>
      <c r="AL434" s="48">
        <f>SUMIFS('[6]白单流水  导入新模板'!$S:$S,'[6]白单流水  导入新模板'!$C:$C,$A$2,'[6]白单流水  导入新模板'!$AF:$AF,LEFT(LEFT($C$428,4),4),'[6]白单流水  导入新模板'!$AA:$AA,AL$3,'[6]白单流水  导入新模板'!$K:$K,$C434)</f>
        <v>0</v>
      </c>
      <c r="AM434" s="48">
        <f>SUMIFS('[6]白单流水  导入新模板'!$S:$S,'[6]白单流水  导入新模板'!$C:$C,$A$2,'[6]白单流水  导入新模板'!$AF:$AF,LEFT(LEFT($C$428,4),4),'[6]白单流水  导入新模板'!$AA:$AA,AM$3,'[6]白单流水  导入新模板'!$K:$K,$C434)</f>
        <v>0</v>
      </c>
      <c r="AN434" s="48">
        <f>SUMIFS('[6]白单流水  导入新模板'!$S:$S,'[6]白单流水  导入新模板'!$C:$C,$A$2,'[6]白单流水  导入新模板'!$AF:$AF,LEFT(LEFT($C$428,4),4),'[6]白单流水  导入新模板'!$AA:$AA,AN$3,'[6]白单流水  导入新模板'!$K:$K,$C434)</f>
        <v>0</v>
      </c>
      <c r="AO434" s="48">
        <f>SUMIFS('[6]白单流水  导入新模板'!$S:$S,'[6]白单流水  导入新模板'!$C:$C,$A$2,'[6]白单流水  导入新模板'!$AF:$AF,LEFT(LEFT($C$428,4),4),'[6]白单流水  导入新模板'!$AA:$AA,AO$3,'[6]白单流水  导入新模板'!$K:$K,$C434)</f>
        <v>0</v>
      </c>
      <c r="AP434" s="48">
        <f>SUMIFS('[6]白单流水  导入新模板'!$S:$S,'[6]白单流水  导入新模板'!$C:$C,$A$2,'[6]白单流水  导入新模板'!$AF:$AF,LEFT(LEFT($C$428,4),4),'[6]白单流水  导入新模板'!$AA:$AA,AP$3,'[6]白单流水  导入新模板'!$K:$K,$C434)</f>
        <v>0</v>
      </c>
      <c r="AQ434" s="48">
        <f>SUMIFS('[6]白单流水  导入新模板'!$S:$S,'[6]白单流水  导入新模板'!$C:$C,$A$2,'[6]白单流水  导入新模板'!$AF:$AF,LEFT(LEFT($C$428,4),4),'[6]白单流水  导入新模板'!$AA:$AA,AQ$3,'[6]白单流水  导入新模板'!$K:$K,$C434)</f>
        <v>0</v>
      </c>
      <c r="AR434" s="48">
        <f>SUMIFS('[6]白单流水  导入新模板'!$S:$S,'[6]白单流水  导入新模板'!$C:$C,$A$2,'[6]白单流水  导入新模板'!$AF:$AF,LEFT(LEFT($C$428,4),4),'[6]白单流水  导入新模板'!$AA:$AA,AR$3,'[6]白单流水  导入新模板'!$K:$K,$C434)</f>
        <v>0</v>
      </c>
      <c r="AS434" s="48">
        <f>SUMIFS('[6]白单流水  导入新模板'!$S:$S,'[6]白单流水  导入新模板'!$C:$C,$A$2,'[6]白单流水  导入新模板'!$AF:$AF,LEFT(LEFT($C$428,4),4),'[6]白单流水  导入新模板'!$AA:$AA,AS$3,'[6]白单流水  导入新模板'!$K:$K,$C434)</f>
        <v>0</v>
      </c>
      <c r="AT434" s="64"/>
    </row>
    <row r="435" ht="15.6" spans="1:46">
      <c r="A435" s="41"/>
      <c r="B435" s="62"/>
      <c r="C435" s="65" t="s">
        <v>64</v>
      </c>
      <c r="D435" s="43"/>
      <c r="E435" s="43"/>
      <c r="F435" s="63"/>
      <c r="G435" s="44"/>
      <c r="H435" s="44"/>
      <c r="I435" s="44"/>
      <c r="J435" s="44"/>
      <c r="K435" s="43"/>
      <c r="L435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导入新模板'!$K:$K,$C435)</f>
        <v>0</v>
      </c>
      <c r="M435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导入新模板'!$K:$K,$C435)</f>
        <v>0</v>
      </c>
      <c r="N435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导入新模板'!$K:$K,$C435)</f>
        <v>0</v>
      </c>
      <c r="O435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导入新模板'!$K:$K,$C435)</f>
        <v>0</v>
      </c>
      <c r="P435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导入新模板'!$K:$K,$C435)</f>
        <v>0</v>
      </c>
      <c r="Q435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导入新模板'!$K:$K,$C435)</f>
        <v>0</v>
      </c>
      <c r="R435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导入新模板'!$K:$K,$C435)</f>
        <v>0</v>
      </c>
      <c r="S435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导入新模板'!$K:$K,$C435)</f>
        <v>0</v>
      </c>
      <c r="T435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导入新模板'!$K:$K,$C435)</f>
        <v>0</v>
      </c>
      <c r="U435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导入新模板'!$K:$K,$C435)</f>
        <v>0</v>
      </c>
      <c r="V435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导入新模板'!$K:$K,$C435)</f>
        <v>0</v>
      </c>
      <c r="W435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导入新模板'!$K:$K,$C435)</f>
        <v>0</v>
      </c>
      <c r="X435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导入新模板'!$K:$K,$C435)</f>
        <v>0</v>
      </c>
      <c r="Y435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导入新模板'!$K:$K,$C435)</f>
        <v>0</v>
      </c>
      <c r="Z435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导入新模板'!$K:$K,$C435)</f>
        <v>0</v>
      </c>
      <c r="AA435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导入新模板'!$K:$K,$C435)</f>
        <v>0</v>
      </c>
      <c r="AB435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导入新模板'!$K:$K,$C435)</f>
        <v>0</v>
      </c>
      <c r="AC435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导入新模板'!$K:$K,$C435)</f>
        <v>0</v>
      </c>
      <c r="AD435" s="72"/>
      <c r="AE435" s="53">
        <f>SUM(AH435:AS435)</f>
        <v>0</v>
      </c>
      <c r="AF435" s="54"/>
      <c r="AG435" s="55">
        <f>AD435-AE435-AF435</f>
        <v>0</v>
      </c>
      <c r="AH435" s="48">
        <f>SUMIFS('[6]白单流水  导入新模板'!$S:$S,'[6]白单流水  导入新模板'!$C:$C,$A$2,'[6]白单流水  导入新模板'!$AF:$AF,LEFT(LEFT($C$428,4),4),'[6]白单流水  导入新模板'!$AA:$AA,AH$3,'[6]白单流水  导入新模板'!$K:$K,$C435)</f>
        <v>0</v>
      </c>
      <c r="AI435" s="48">
        <f>SUMIFS('[6]白单流水  导入新模板'!$S:$S,'[6]白单流水  导入新模板'!$C:$C,$A$2,'[6]白单流水  导入新模板'!$AF:$AF,LEFT(LEFT($C$428,4),4),'[6]白单流水  导入新模板'!$AA:$AA,AI$3,'[6]白单流水  导入新模板'!$K:$K,$C435)</f>
        <v>0</v>
      </c>
      <c r="AJ435" s="48">
        <f>SUMIFS('[6]白单流水  导入新模板'!$S:$S,'[6]白单流水  导入新模板'!$C:$C,$A$2,'[6]白单流水  导入新模板'!$AF:$AF,LEFT(LEFT($C$428,4),4),'[6]白单流水  导入新模板'!$AA:$AA,AJ$3,'[6]白单流水  导入新模板'!$K:$K,$C435)</f>
        <v>0</v>
      </c>
      <c r="AK435" s="48">
        <f>SUMIFS('[6]白单流水  导入新模板'!$S:$S,'[6]白单流水  导入新模板'!$C:$C,$A$2,'[6]白单流水  导入新模板'!$AF:$AF,LEFT(LEFT($C$428,4),4),'[6]白单流水  导入新模板'!$AA:$AA,AK$3,'[6]白单流水  导入新模板'!$K:$K,$C435)</f>
        <v>0</v>
      </c>
      <c r="AL435" s="48">
        <f>SUMIFS('[6]白单流水  导入新模板'!$S:$S,'[6]白单流水  导入新模板'!$C:$C,$A$2,'[6]白单流水  导入新模板'!$AF:$AF,LEFT(LEFT($C$428,4),4),'[6]白单流水  导入新模板'!$AA:$AA,AL$3,'[6]白单流水  导入新模板'!$K:$K,$C435)</f>
        <v>0</v>
      </c>
      <c r="AM435" s="48">
        <f>SUMIFS('[6]白单流水  导入新模板'!$S:$S,'[6]白单流水  导入新模板'!$C:$C,$A$2,'[6]白单流水  导入新模板'!$AF:$AF,LEFT(LEFT($C$428,4),4),'[6]白单流水  导入新模板'!$AA:$AA,AM$3,'[6]白单流水  导入新模板'!$K:$K,$C435)</f>
        <v>0</v>
      </c>
      <c r="AN435" s="48">
        <f>SUMIFS('[6]白单流水  导入新模板'!$S:$S,'[6]白单流水  导入新模板'!$C:$C,$A$2,'[6]白单流水  导入新模板'!$AF:$AF,LEFT(LEFT($C$428,4),4),'[6]白单流水  导入新模板'!$AA:$AA,AN$3,'[6]白单流水  导入新模板'!$K:$K,$C435)</f>
        <v>0</v>
      </c>
      <c r="AO435" s="48">
        <f>SUMIFS('[6]白单流水  导入新模板'!$S:$S,'[6]白单流水  导入新模板'!$C:$C,$A$2,'[6]白单流水  导入新模板'!$AF:$AF,LEFT(LEFT($C$428,4),4),'[6]白单流水  导入新模板'!$AA:$AA,AO$3,'[6]白单流水  导入新模板'!$K:$K,$C435)</f>
        <v>0</v>
      </c>
      <c r="AP435" s="48">
        <f>SUMIFS('[6]白单流水  导入新模板'!$S:$S,'[6]白单流水  导入新模板'!$C:$C,$A$2,'[6]白单流水  导入新模板'!$AF:$AF,LEFT(LEFT($C$428,4),4),'[6]白单流水  导入新模板'!$AA:$AA,AP$3,'[6]白单流水  导入新模板'!$K:$K,$C435)</f>
        <v>0</v>
      </c>
      <c r="AQ435" s="48">
        <f>SUMIFS('[6]白单流水  导入新模板'!$S:$S,'[6]白单流水  导入新模板'!$C:$C,$A$2,'[6]白单流水  导入新模板'!$AF:$AF,LEFT(LEFT($C$428,4),4),'[6]白单流水  导入新模板'!$AA:$AA,AQ$3,'[6]白单流水  导入新模板'!$K:$K,$C435)</f>
        <v>0</v>
      </c>
      <c r="AR435" s="48">
        <f>SUMIFS('[6]白单流水  导入新模板'!$S:$S,'[6]白单流水  导入新模板'!$C:$C,$A$2,'[6]白单流水  导入新模板'!$AF:$AF,LEFT(LEFT($C$428,4),4),'[6]白单流水  导入新模板'!$AA:$AA,AR$3,'[6]白单流水  导入新模板'!$K:$K,$C435)</f>
        <v>0</v>
      </c>
      <c r="AS435" s="48">
        <f>SUMIFS('[6]白单流水  导入新模板'!$S:$S,'[6]白单流水  导入新模板'!$C:$C,$A$2,'[6]白单流水  导入新模板'!$AF:$AF,LEFT(LEFT($C$428,4),4),'[6]白单流水  导入新模板'!$AA:$AA,AS$3,'[6]白单流水  导入新模板'!$K:$K,$C435)</f>
        <v>0</v>
      </c>
      <c r="AT435" s="64"/>
    </row>
    <row r="436" ht="15.6" spans="1:46">
      <c r="A436" s="41"/>
      <c r="B436" s="62"/>
      <c r="C436" s="65" t="s">
        <v>65</v>
      </c>
      <c r="D436" s="43"/>
      <c r="E436" s="43"/>
      <c r="F436" s="63"/>
      <c r="G436" s="44"/>
      <c r="H436" s="44"/>
      <c r="I436" s="44"/>
      <c r="J436" s="44"/>
      <c r="K436" s="43"/>
      <c r="L436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导入新模板'!$K:$K,$C436)</f>
        <v>0</v>
      </c>
      <c r="M436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导入新模板'!$K:$K,$C436)</f>
        <v>0</v>
      </c>
      <c r="N436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导入新模板'!$K:$K,$C436)</f>
        <v>0</v>
      </c>
      <c r="O436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导入新模板'!$K:$K,$C436)</f>
        <v>0</v>
      </c>
      <c r="P436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导入新模板'!$K:$K,$C436)</f>
        <v>0</v>
      </c>
      <c r="Q436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导入新模板'!$K:$K,$C436)</f>
        <v>0</v>
      </c>
      <c r="R436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导入新模板'!$K:$K,$C436)</f>
        <v>0</v>
      </c>
      <c r="S436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导入新模板'!$K:$K,$C436)</f>
        <v>0</v>
      </c>
      <c r="T436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导入新模板'!$K:$K,$C436)</f>
        <v>0</v>
      </c>
      <c r="U436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导入新模板'!$K:$K,$C436)</f>
        <v>0</v>
      </c>
      <c r="V436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导入新模板'!$K:$K,$C436)</f>
        <v>0</v>
      </c>
      <c r="W436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导入新模板'!$K:$K,$C436)</f>
        <v>0</v>
      </c>
      <c r="X436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导入新模板'!$K:$K,$C436)</f>
        <v>0</v>
      </c>
      <c r="Y436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导入新模板'!$K:$K,$C436)</f>
        <v>0</v>
      </c>
      <c r="Z436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导入新模板'!$K:$K,$C436)</f>
        <v>0</v>
      </c>
      <c r="AA436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导入新模板'!$K:$K,$C436)</f>
        <v>0</v>
      </c>
      <c r="AB436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导入新模板'!$K:$K,$C436)</f>
        <v>0</v>
      </c>
      <c r="AC436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导入新模板'!$K:$K,$C436)</f>
        <v>0</v>
      </c>
      <c r="AD436" s="72"/>
      <c r="AE436" s="53">
        <f>SUM(AH436:AS436)</f>
        <v>0</v>
      </c>
      <c r="AF436" s="54"/>
      <c r="AG436" s="55">
        <f>AD436-AE436-AF436</f>
        <v>0</v>
      </c>
      <c r="AH436" s="48">
        <f>SUMIFS('[6]白单流水  导入新模板'!$S:$S,'[6]白单流水  导入新模板'!$C:$C,$A$2,'[6]白单流水  导入新模板'!$AF:$AF,LEFT(LEFT($C$428,4),4),'[6]白单流水  导入新模板'!$AA:$AA,AH$3,'[6]白单流水  导入新模板'!$K:$K,$C436)</f>
        <v>0</v>
      </c>
      <c r="AI436" s="48">
        <f>SUMIFS('[6]白单流水  导入新模板'!$S:$S,'[6]白单流水  导入新模板'!$C:$C,$A$2,'[6]白单流水  导入新模板'!$AF:$AF,LEFT(LEFT($C$428,4),4),'[6]白单流水  导入新模板'!$AA:$AA,AI$3,'[6]白单流水  导入新模板'!$K:$K,$C436)</f>
        <v>0</v>
      </c>
      <c r="AJ436" s="48">
        <f>SUMIFS('[6]白单流水  导入新模板'!$S:$S,'[6]白单流水  导入新模板'!$C:$C,$A$2,'[6]白单流水  导入新模板'!$AF:$AF,LEFT(LEFT($C$428,4),4),'[6]白单流水  导入新模板'!$AA:$AA,AJ$3,'[6]白单流水  导入新模板'!$K:$K,$C436)</f>
        <v>0</v>
      </c>
      <c r="AK436" s="48">
        <f>SUMIFS('[6]白单流水  导入新模板'!$S:$S,'[6]白单流水  导入新模板'!$C:$C,$A$2,'[6]白单流水  导入新模板'!$AF:$AF,LEFT(LEFT($C$428,4),4),'[6]白单流水  导入新模板'!$AA:$AA,AK$3,'[6]白单流水  导入新模板'!$K:$K,$C436)</f>
        <v>0</v>
      </c>
      <c r="AL436" s="48">
        <f>SUMIFS('[6]白单流水  导入新模板'!$S:$S,'[6]白单流水  导入新模板'!$C:$C,$A$2,'[6]白单流水  导入新模板'!$AF:$AF,LEFT(LEFT($C$428,4),4),'[6]白单流水  导入新模板'!$AA:$AA,AL$3,'[6]白单流水  导入新模板'!$K:$K,$C436)</f>
        <v>0</v>
      </c>
      <c r="AM436" s="48">
        <f>SUMIFS('[6]白单流水  导入新模板'!$S:$S,'[6]白单流水  导入新模板'!$C:$C,$A$2,'[6]白单流水  导入新模板'!$AF:$AF,LEFT(LEFT($C$428,4),4),'[6]白单流水  导入新模板'!$AA:$AA,AM$3,'[6]白单流水  导入新模板'!$K:$K,$C436)</f>
        <v>0</v>
      </c>
      <c r="AN436" s="48">
        <f>SUMIFS('[6]白单流水  导入新模板'!$S:$S,'[6]白单流水  导入新模板'!$C:$C,$A$2,'[6]白单流水  导入新模板'!$AF:$AF,LEFT(LEFT($C$428,4),4),'[6]白单流水  导入新模板'!$AA:$AA,AN$3,'[6]白单流水  导入新模板'!$K:$K,$C436)</f>
        <v>0</v>
      </c>
      <c r="AO436" s="48">
        <f>SUMIFS('[6]白单流水  导入新模板'!$S:$S,'[6]白单流水  导入新模板'!$C:$C,$A$2,'[6]白单流水  导入新模板'!$AF:$AF,LEFT(LEFT($C$428,4),4),'[6]白单流水  导入新模板'!$AA:$AA,AO$3,'[6]白单流水  导入新模板'!$K:$K,$C436)</f>
        <v>0</v>
      </c>
      <c r="AP436" s="48">
        <f>SUMIFS('[6]白单流水  导入新模板'!$S:$S,'[6]白单流水  导入新模板'!$C:$C,$A$2,'[6]白单流水  导入新模板'!$AF:$AF,LEFT(LEFT($C$428,4),4),'[6]白单流水  导入新模板'!$AA:$AA,AP$3,'[6]白单流水  导入新模板'!$K:$K,$C436)</f>
        <v>0</v>
      </c>
      <c r="AQ436" s="48">
        <f>SUMIFS('[6]白单流水  导入新模板'!$S:$S,'[6]白单流水  导入新模板'!$C:$C,$A$2,'[6]白单流水  导入新模板'!$AF:$AF,LEFT(LEFT($C$428,4),4),'[6]白单流水  导入新模板'!$AA:$AA,AQ$3,'[6]白单流水  导入新模板'!$K:$K,$C436)</f>
        <v>0</v>
      </c>
      <c r="AR436" s="48">
        <f>SUMIFS('[6]白单流水  导入新模板'!$S:$S,'[6]白单流水  导入新模板'!$C:$C,$A$2,'[6]白单流水  导入新模板'!$AF:$AF,LEFT(LEFT($C$428,4),4),'[6]白单流水  导入新模板'!$AA:$AA,AR$3,'[6]白单流水  导入新模板'!$K:$K,$C436)</f>
        <v>0</v>
      </c>
      <c r="AS436" s="48">
        <f>SUMIFS('[6]白单流水  导入新模板'!$S:$S,'[6]白单流水  导入新模板'!$C:$C,$A$2,'[6]白单流水  导入新模板'!$AF:$AF,LEFT(LEFT($C$428,4),4),'[6]白单流水  导入新模板'!$AA:$AA,AS$3,'[6]白单流水  导入新模板'!$K:$K,$C436)</f>
        <v>0</v>
      </c>
      <c r="AT436" s="64"/>
    </row>
    <row r="437" ht="15.6" spans="1:46">
      <c r="A437" s="73"/>
      <c r="B437" s="62"/>
      <c r="C437" s="65" t="s">
        <v>66</v>
      </c>
      <c r="D437" s="66"/>
      <c r="E437" s="66"/>
      <c r="F437" s="67"/>
      <c r="G437" s="68"/>
      <c r="H437" s="68"/>
      <c r="I437" s="68"/>
      <c r="J437" s="68"/>
      <c r="K437" s="66"/>
      <c r="L437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导入新模板'!$K:$K,$C437)</f>
        <v>0</v>
      </c>
      <c r="M437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导入新模板'!$K:$K,$C437)</f>
        <v>0</v>
      </c>
      <c r="N437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导入新模板'!$K:$K,$C437)</f>
        <v>0</v>
      </c>
      <c r="O437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导入新模板'!$K:$K,$C437)</f>
        <v>0</v>
      </c>
      <c r="P437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导入新模板'!$K:$K,$C437)</f>
        <v>0</v>
      </c>
      <c r="Q437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导入新模板'!$K:$K,$C437)</f>
        <v>0</v>
      </c>
      <c r="R437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导入新模板'!$K:$K,$C437)</f>
        <v>0</v>
      </c>
      <c r="S437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导入新模板'!$K:$K,$C437)</f>
        <v>0</v>
      </c>
      <c r="T437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导入新模板'!$K:$K,$C437)</f>
        <v>0</v>
      </c>
      <c r="U437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导入新模板'!$K:$K,$C437)</f>
        <v>0</v>
      </c>
      <c r="V437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导入新模板'!$K:$K,$C437)</f>
        <v>0</v>
      </c>
      <c r="W437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导入新模板'!$K:$K,$C437)</f>
        <v>0</v>
      </c>
      <c r="X437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导入新模板'!$K:$K,$C437)</f>
        <v>0</v>
      </c>
      <c r="Y437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导入新模板'!$K:$K,$C437)</f>
        <v>0</v>
      </c>
      <c r="Z437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导入新模板'!$K:$K,$C437)</f>
        <v>0</v>
      </c>
      <c r="AA437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导入新模板'!$K:$K,$C437)</f>
        <v>0</v>
      </c>
      <c r="AB437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导入新模板'!$K:$K,$C437)</f>
        <v>0</v>
      </c>
      <c r="AC437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导入新模板'!$K:$K,$C437)</f>
        <v>0</v>
      </c>
      <c r="AD437" s="74"/>
      <c r="AE437" s="53">
        <f>SUM(AH437:AS437)</f>
        <v>0</v>
      </c>
      <c r="AF437" s="54"/>
      <c r="AG437" s="55">
        <f>AD437-AE437-AF437</f>
        <v>0</v>
      </c>
      <c r="AH437" s="48">
        <f>SUMIFS('[6]白单流水  导入新模板'!$S:$S,'[6]白单流水  导入新模板'!$C:$C,$A$2,'[6]白单流水  导入新模板'!$AF:$AF,LEFT(LEFT($C$428,4),4),'[6]白单流水  导入新模板'!$AA:$AA,AH$3,'[6]白单流水  导入新模板'!$K:$K,$C437)</f>
        <v>0</v>
      </c>
      <c r="AI437" s="48">
        <f>SUMIFS('[6]白单流水  导入新模板'!$S:$S,'[6]白单流水  导入新模板'!$C:$C,$A$2,'[6]白单流水  导入新模板'!$AF:$AF,LEFT(LEFT($C$428,4),4),'[6]白单流水  导入新模板'!$AA:$AA,AI$3,'[6]白单流水  导入新模板'!$K:$K,$C437)</f>
        <v>0</v>
      </c>
      <c r="AJ437" s="48">
        <f>SUMIFS('[6]白单流水  导入新模板'!$S:$S,'[6]白单流水  导入新模板'!$C:$C,$A$2,'[6]白单流水  导入新模板'!$AF:$AF,LEFT(LEFT($C$428,4),4),'[6]白单流水  导入新模板'!$AA:$AA,AJ$3,'[6]白单流水  导入新模板'!$K:$K,$C437)</f>
        <v>0</v>
      </c>
      <c r="AK437" s="48">
        <f>SUMIFS('[6]白单流水  导入新模板'!$S:$S,'[6]白单流水  导入新模板'!$C:$C,$A$2,'[6]白单流水  导入新模板'!$AF:$AF,LEFT(LEFT($C$428,4),4),'[6]白单流水  导入新模板'!$AA:$AA,AK$3,'[6]白单流水  导入新模板'!$K:$K,$C437)</f>
        <v>0</v>
      </c>
      <c r="AL437" s="48">
        <f>SUMIFS('[6]白单流水  导入新模板'!$S:$S,'[6]白单流水  导入新模板'!$C:$C,$A$2,'[6]白单流水  导入新模板'!$AF:$AF,LEFT(LEFT($C$428,4),4),'[6]白单流水  导入新模板'!$AA:$AA,AL$3,'[6]白单流水  导入新模板'!$K:$K,$C437)</f>
        <v>0</v>
      </c>
      <c r="AM437" s="48">
        <f>SUMIFS('[6]白单流水  导入新模板'!$S:$S,'[6]白单流水  导入新模板'!$C:$C,$A$2,'[6]白单流水  导入新模板'!$AF:$AF,LEFT(LEFT($C$428,4),4),'[6]白单流水  导入新模板'!$AA:$AA,AM$3,'[6]白单流水  导入新模板'!$K:$K,$C437)</f>
        <v>0</v>
      </c>
      <c r="AN437" s="48">
        <f>SUMIFS('[6]白单流水  导入新模板'!$S:$S,'[6]白单流水  导入新模板'!$C:$C,$A$2,'[6]白单流水  导入新模板'!$AF:$AF,LEFT(LEFT($C$428,4),4),'[6]白单流水  导入新模板'!$AA:$AA,AN$3,'[6]白单流水  导入新模板'!$K:$K,$C437)</f>
        <v>0</v>
      </c>
      <c r="AO437" s="48">
        <f>SUMIFS('[6]白单流水  导入新模板'!$S:$S,'[6]白单流水  导入新模板'!$C:$C,$A$2,'[6]白单流水  导入新模板'!$AF:$AF,LEFT(LEFT($C$428,4),4),'[6]白单流水  导入新模板'!$AA:$AA,AO$3,'[6]白单流水  导入新模板'!$K:$K,$C437)</f>
        <v>0</v>
      </c>
      <c r="AP437" s="48">
        <f>SUMIFS('[6]白单流水  导入新模板'!$S:$S,'[6]白单流水  导入新模板'!$C:$C,$A$2,'[6]白单流水  导入新模板'!$AF:$AF,LEFT(LEFT($C$428,4),4),'[6]白单流水  导入新模板'!$AA:$AA,AP$3,'[6]白单流水  导入新模板'!$K:$K,$C437)</f>
        <v>0</v>
      </c>
      <c r="AQ437" s="48">
        <f>SUMIFS('[6]白单流水  导入新模板'!$S:$S,'[6]白单流水  导入新模板'!$C:$C,$A$2,'[6]白单流水  导入新模板'!$AF:$AF,LEFT(LEFT($C$428,4),4),'[6]白单流水  导入新模板'!$AA:$AA,AQ$3,'[6]白单流水  导入新模板'!$K:$K,$C437)</f>
        <v>0</v>
      </c>
      <c r="AR437" s="48">
        <f>SUMIFS('[6]白单流水  导入新模板'!$S:$S,'[6]白单流水  导入新模板'!$C:$C,$A$2,'[6]白单流水  导入新模板'!$AF:$AF,LEFT(LEFT($C$428,4),4),'[6]白单流水  导入新模板'!$AA:$AA,AR$3,'[6]白单流水  导入新模板'!$K:$K,$C437)</f>
        <v>0</v>
      </c>
      <c r="AS437" s="48">
        <f>SUMIFS('[6]白单流水  导入新模板'!$S:$S,'[6]白单流水  导入新模板'!$C:$C,$A$2,'[6]白单流水  导入新模板'!$AF:$AF,LEFT(LEFT($C$428,4),4),'[6]白单流水  导入新模板'!$AA:$AA,AS$3,'[6]白单流水  导入新模板'!$K:$K,$C437)</f>
        <v>0</v>
      </c>
      <c r="AT437" s="69"/>
    </row>
    <row r="438" ht="15.6" spans="1:46">
      <c r="A438" s="41"/>
      <c r="B438" s="62"/>
      <c r="C438" s="65" t="s">
        <v>67</v>
      </c>
      <c r="D438" s="43"/>
      <c r="E438" s="43"/>
      <c r="F438" s="63"/>
      <c r="G438" s="44"/>
      <c r="H438" s="44"/>
      <c r="I438" s="44"/>
      <c r="J438" s="44"/>
      <c r="K438" s="43"/>
      <c r="L438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导入新模板'!$K:$K,$C438)</f>
        <v>0</v>
      </c>
      <c r="M438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导入新模板'!$K:$K,$C438)</f>
        <v>0</v>
      </c>
      <c r="N438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导入新模板'!$K:$K,$C438)</f>
        <v>0</v>
      </c>
      <c r="O438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导入新模板'!$K:$K,$C438)</f>
        <v>0</v>
      </c>
      <c r="P438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导入新模板'!$K:$K,$C438)</f>
        <v>0</v>
      </c>
      <c r="Q438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导入新模板'!$K:$K,$C438)</f>
        <v>0</v>
      </c>
      <c r="R438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导入新模板'!$K:$K,$C438)</f>
        <v>0</v>
      </c>
      <c r="S438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导入新模板'!$K:$K,$C438)</f>
        <v>0</v>
      </c>
      <c r="T438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导入新模板'!$K:$K,$C438)</f>
        <v>0</v>
      </c>
      <c r="U438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导入新模板'!$K:$K,$C438)</f>
        <v>0</v>
      </c>
      <c r="V438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导入新模板'!$K:$K,$C438)</f>
        <v>0</v>
      </c>
      <c r="W438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导入新模板'!$K:$K,$C438)</f>
        <v>0</v>
      </c>
      <c r="X438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导入新模板'!$K:$K,$C438)</f>
        <v>0</v>
      </c>
      <c r="Y438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导入新模板'!$K:$K,$C438)</f>
        <v>0</v>
      </c>
      <c r="Z438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导入新模板'!$K:$K,$C438)</f>
        <v>0</v>
      </c>
      <c r="AA438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导入新模板'!$K:$K,$C438)</f>
        <v>0</v>
      </c>
      <c r="AB438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导入新模板'!$K:$K,$C438)</f>
        <v>0</v>
      </c>
      <c r="AC438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导入新模板'!$K:$K,$C438)</f>
        <v>0</v>
      </c>
      <c r="AD438" s="72"/>
      <c r="AE438" s="53">
        <f>SUM(AH438:AS438)</f>
        <v>0</v>
      </c>
      <c r="AF438" s="54"/>
      <c r="AG438" s="55">
        <f>AD438-AE438-AF438</f>
        <v>0</v>
      </c>
      <c r="AH438" s="48">
        <f>SUMIFS('[6]白单流水  导入新模板'!$S:$S,'[6]白单流水  导入新模板'!$C:$C,$A$2,'[6]白单流水  导入新模板'!$AF:$AF,LEFT(LEFT($C$428,4),4),'[6]白单流水  导入新模板'!$AA:$AA,AH$3,'[6]白单流水  导入新模板'!$K:$K,$C438)</f>
        <v>0</v>
      </c>
      <c r="AI438" s="48">
        <f>SUMIFS('[6]白单流水  导入新模板'!$S:$S,'[6]白单流水  导入新模板'!$C:$C,$A$2,'[6]白单流水  导入新模板'!$AF:$AF,LEFT(LEFT($C$428,4),4),'[6]白单流水  导入新模板'!$AA:$AA,AI$3,'[6]白单流水  导入新模板'!$K:$K,$C438)</f>
        <v>0</v>
      </c>
      <c r="AJ438" s="48">
        <f>SUMIFS('[6]白单流水  导入新模板'!$S:$S,'[6]白单流水  导入新模板'!$C:$C,$A$2,'[6]白单流水  导入新模板'!$AF:$AF,LEFT(LEFT($C$428,4),4),'[6]白单流水  导入新模板'!$AA:$AA,AJ$3,'[6]白单流水  导入新模板'!$K:$K,$C438)</f>
        <v>0</v>
      </c>
      <c r="AK438" s="48">
        <f>SUMIFS('[6]白单流水  导入新模板'!$S:$S,'[6]白单流水  导入新模板'!$C:$C,$A$2,'[6]白单流水  导入新模板'!$AF:$AF,LEFT(LEFT($C$428,4),4),'[6]白单流水  导入新模板'!$AA:$AA,AK$3,'[6]白单流水  导入新模板'!$K:$K,$C438)</f>
        <v>0</v>
      </c>
      <c r="AL438" s="48">
        <f>SUMIFS('[6]白单流水  导入新模板'!$S:$S,'[6]白单流水  导入新模板'!$C:$C,$A$2,'[6]白单流水  导入新模板'!$AF:$AF,LEFT(LEFT($C$428,4),4),'[6]白单流水  导入新模板'!$AA:$AA,AL$3,'[6]白单流水  导入新模板'!$K:$K,$C438)</f>
        <v>0</v>
      </c>
      <c r="AM438" s="48">
        <f>SUMIFS('[6]白单流水  导入新模板'!$S:$S,'[6]白单流水  导入新模板'!$C:$C,$A$2,'[6]白单流水  导入新模板'!$AF:$AF,LEFT(LEFT($C$428,4),4),'[6]白单流水  导入新模板'!$AA:$AA,AM$3,'[6]白单流水  导入新模板'!$K:$K,$C438)</f>
        <v>0</v>
      </c>
      <c r="AN438" s="48">
        <f>SUMIFS('[6]白单流水  导入新模板'!$S:$S,'[6]白单流水  导入新模板'!$C:$C,$A$2,'[6]白单流水  导入新模板'!$AF:$AF,LEFT(LEFT($C$428,4),4),'[6]白单流水  导入新模板'!$AA:$AA,AN$3,'[6]白单流水  导入新模板'!$K:$K,$C438)</f>
        <v>0</v>
      </c>
      <c r="AO438" s="48">
        <f>SUMIFS('[6]白单流水  导入新模板'!$S:$S,'[6]白单流水  导入新模板'!$C:$C,$A$2,'[6]白单流水  导入新模板'!$AF:$AF,LEFT(LEFT($C$428,4),4),'[6]白单流水  导入新模板'!$AA:$AA,AO$3,'[6]白单流水  导入新模板'!$K:$K,$C438)</f>
        <v>0</v>
      </c>
      <c r="AP438" s="48">
        <f>SUMIFS('[6]白单流水  导入新模板'!$S:$S,'[6]白单流水  导入新模板'!$C:$C,$A$2,'[6]白单流水  导入新模板'!$AF:$AF,LEFT(LEFT($C$428,4),4),'[6]白单流水  导入新模板'!$AA:$AA,AP$3,'[6]白单流水  导入新模板'!$K:$K,$C438)</f>
        <v>0</v>
      </c>
      <c r="AQ438" s="48">
        <f>SUMIFS('[6]白单流水  导入新模板'!$S:$S,'[6]白单流水  导入新模板'!$C:$C,$A$2,'[6]白单流水  导入新模板'!$AF:$AF,LEFT(LEFT($C$428,4),4),'[6]白单流水  导入新模板'!$AA:$AA,AQ$3,'[6]白单流水  导入新模板'!$K:$K,$C438)</f>
        <v>0</v>
      </c>
      <c r="AR438" s="48">
        <f>SUMIFS('[6]白单流水  导入新模板'!$S:$S,'[6]白单流水  导入新模板'!$C:$C,$A$2,'[6]白单流水  导入新模板'!$AF:$AF,LEFT(LEFT($C$428,4),4),'[6]白单流水  导入新模板'!$AA:$AA,AR$3,'[6]白单流水  导入新模板'!$K:$K,$C438)</f>
        <v>0</v>
      </c>
      <c r="AS438" s="48">
        <f>SUMIFS('[6]白单流水  导入新模板'!$S:$S,'[6]白单流水  导入新模板'!$C:$C,$A$2,'[6]白单流水  导入新模板'!$AF:$AF,LEFT(LEFT($C$428,4),4),'[6]白单流水  导入新模板'!$AA:$AA,AS$3,'[6]白单流水  导入新模板'!$K:$K,$C438)</f>
        <v>0</v>
      </c>
      <c r="AT438" s="64"/>
    </row>
    <row r="439" ht="15.6" spans="1:46">
      <c r="A439" s="41"/>
      <c r="B439" s="62"/>
      <c r="C439" s="65" t="s">
        <v>68</v>
      </c>
      <c r="D439" s="43"/>
      <c r="E439" s="43"/>
      <c r="F439" s="63"/>
      <c r="G439" s="44"/>
      <c r="H439" s="44"/>
      <c r="I439" s="44"/>
      <c r="J439" s="44"/>
      <c r="K439" s="43"/>
      <c r="L439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导入新模板'!$K:$K,$C439)</f>
        <v>0</v>
      </c>
      <c r="M439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导入新模板'!$K:$K,$C439)</f>
        <v>0</v>
      </c>
      <c r="N439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导入新模板'!$K:$K,$C439)</f>
        <v>0</v>
      </c>
      <c r="O439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导入新模板'!$K:$K,$C439)</f>
        <v>0</v>
      </c>
      <c r="P439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导入新模板'!$K:$K,$C439)</f>
        <v>0</v>
      </c>
      <c r="Q439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导入新模板'!$K:$K,$C439)</f>
        <v>0</v>
      </c>
      <c r="R439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导入新模板'!$K:$K,$C439)</f>
        <v>0</v>
      </c>
      <c r="S439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导入新模板'!$K:$K,$C439)</f>
        <v>0</v>
      </c>
      <c r="T439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导入新模板'!$K:$K,$C439)</f>
        <v>0</v>
      </c>
      <c r="U439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导入新模板'!$K:$K,$C439)</f>
        <v>0</v>
      </c>
      <c r="V439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导入新模板'!$K:$K,$C439)</f>
        <v>0</v>
      </c>
      <c r="W439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导入新模板'!$K:$K,$C439)</f>
        <v>0</v>
      </c>
      <c r="X439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导入新模板'!$K:$K,$C439)</f>
        <v>0</v>
      </c>
      <c r="Y439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导入新模板'!$K:$K,$C439)</f>
        <v>0</v>
      </c>
      <c r="Z439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导入新模板'!$K:$K,$C439)</f>
        <v>0</v>
      </c>
      <c r="AA439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导入新模板'!$K:$K,$C439)</f>
        <v>0</v>
      </c>
      <c r="AB439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导入新模板'!$K:$K,$C439)</f>
        <v>0</v>
      </c>
      <c r="AC439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导入新模板'!$K:$K,$C439)</f>
        <v>0</v>
      </c>
      <c r="AD439" s="72"/>
      <c r="AE439" s="53">
        <f>SUM(AH439:AS439)</f>
        <v>0</v>
      </c>
      <c r="AF439" s="54"/>
      <c r="AG439" s="55">
        <f>AD439-AE439-AF439</f>
        <v>0</v>
      </c>
      <c r="AH439" s="48">
        <f>SUMIFS('[6]白单流水  导入新模板'!$S:$S,'[6]白单流水  导入新模板'!$C:$C,$A$2,'[6]白单流水  导入新模板'!$AF:$AF,LEFT(LEFT($C$428,4),4),'[6]白单流水  导入新模板'!$AA:$AA,AH$3,'[6]白单流水  导入新模板'!$K:$K,$C439)</f>
        <v>0</v>
      </c>
      <c r="AI439" s="48">
        <f>SUMIFS('[6]白单流水  导入新模板'!$S:$S,'[6]白单流水  导入新模板'!$C:$C,$A$2,'[6]白单流水  导入新模板'!$AF:$AF,LEFT(LEFT($C$428,4),4),'[6]白单流水  导入新模板'!$AA:$AA,AI$3,'[6]白单流水  导入新模板'!$K:$K,$C439)</f>
        <v>0</v>
      </c>
      <c r="AJ439" s="48">
        <f>SUMIFS('[6]白单流水  导入新模板'!$S:$S,'[6]白单流水  导入新模板'!$C:$C,$A$2,'[6]白单流水  导入新模板'!$AF:$AF,LEFT(LEFT($C$428,4),4),'[6]白单流水  导入新模板'!$AA:$AA,AJ$3,'[6]白单流水  导入新模板'!$K:$K,$C439)</f>
        <v>0</v>
      </c>
      <c r="AK439" s="48">
        <f>SUMIFS('[6]白单流水  导入新模板'!$S:$S,'[6]白单流水  导入新模板'!$C:$C,$A$2,'[6]白单流水  导入新模板'!$AF:$AF,LEFT(LEFT($C$428,4),4),'[6]白单流水  导入新模板'!$AA:$AA,AK$3,'[6]白单流水  导入新模板'!$K:$K,$C439)</f>
        <v>0</v>
      </c>
      <c r="AL439" s="48">
        <f>SUMIFS('[6]白单流水  导入新模板'!$S:$S,'[6]白单流水  导入新模板'!$C:$C,$A$2,'[6]白单流水  导入新模板'!$AF:$AF,LEFT(LEFT($C$428,4),4),'[6]白单流水  导入新模板'!$AA:$AA,AL$3,'[6]白单流水  导入新模板'!$K:$K,$C439)</f>
        <v>0</v>
      </c>
      <c r="AM439" s="48">
        <f>SUMIFS('[6]白单流水  导入新模板'!$S:$S,'[6]白单流水  导入新模板'!$C:$C,$A$2,'[6]白单流水  导入新模板'!$AF:$AF,LEFT(LEFT($C$428,4),4),'[6]白单流水  导入新模板'!$AA:$AA,AM$3,'[6]白单流水  导入新模板'!$K:$K,$C439)</f>
        <v>0</v>
      </c>
      <c r="AN439" s="48">
        <f>SUMIFS('[6]白单流水  导入新模板'!$S:$S,'[6]白单流水  导入新模板'!$C:$C,$A$2,'[6]白单流水  导入新模板'!$AF:$AF,LEFT(LEFT($C$428,4),4),'[6]白单流水  导入新模板'!$AA:$AA,AN$3,'[6]白单流水  导入新模板'!$K:$K,$C439)</f>
        <v>0</v>
      </c>
      <c r="AO439" s="48">
        <f>SUMIFS('[6]白单流水  导入新模板'!$S:$S,'[6]白单流水  导入新模板'!$C:$C,$A$2,'[6]白单流水  导入新模板'!$AF:$AF,LEFT(LEFT($C$428,4),4),'[6]白单流水  导入新模板'!$AA:$AA,AO$3,'[6]白单流水  导入新模板'!$K:$K,$C439)</f>
        <v>0</v>
      </c>
      <c r="AP439" s="48">
        <f>SUMIFS('[6]白单流水  导入新模板'!$S:$S,'[6]白单流水  导入新模板'!$C:$C,$A$2,'[6]白单流水  导入新模板'!$AF:$AF,LEFT(LEFT($C$428,4),4),'[6]白单流水  导入新模板'!$AA:$AA,AP$3,'[6]白单流水  导入新模板'!$K:$K,$C439)</f>
        <v>0</v>
      </c>
      <c r="AQ439" s="48">
        <f>SUMIFS('[6]白单流水  导入新模板'!$S:$S,'[6]白单流水  导入新模板'!$C:$C,$A$2,'[6]白单流水  导入新模板'!$AF:$AF,LEFT(LEFT($C$428,4),4),'[6]白单流水  导入新模板'!$AA:$AA,AQ$3,'[6]白单流水  导入新模板'!$K:$K,$C439)</f>
        <v>0</v>
      </c>
      <c r="AR439" s="48">
        <f>SUMIFS('[6]白单流水  导入新模板'!$S:$S,'[6]白单流水  导入新模板'!$C:$C,$A$2,'[6]白单流水  导入新模板'!$AF:$AF,LEFT(LEFT($C$428,4),4),'[6]白单流水  导入新模板'!$AA:$AA,AR$3,'[6]白单流水  导入新模板'!$K:$K,$C439)</f>
        <v>0</v>
      </c>
      <c r="AS439" s="48">
        <f>SUMIFS('[6]白单流水  导入新模板'!$S:$S,'[6]白单流水  导入新模板'!$C:$C,$A$2,'[6]白单流水  导入新模板'!$AF:$AF,LEFT(LEFT($C$428,4),4),'[6]白单流水  导入新模板'!$AA:$AA,AS$3,'[6]白单流水  导入新模板'!$K:$K,$C439)</f>
        <v>0</v>
      </c>
      <c r="AT439" s="64"/>
    </row>
    <row r="440" ht="15.6" spans="1:46">
      <c r="A440" s="41"/>
      <c r="B440" s="62"/>
      <c r="C440" s="65" t="s">
        <v>86</v>
      </c>
      <c r="D440" s="43"/>
      <c r="E440" s="43"/>
      <c r="F440" s="63"/>
      <c r="G440" s="44"/>
      <c r="H440" s="44"/>
      <c r="I440" s="44"/>
      <c r="J440" s="44"/>
      <c r="K440" s="43"/>
      <c r="L440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导入新模板'!$K:$K,$C440)</f>
        <v>0</v>
      </c>
      <c r="M440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导入新模板'!$K:$K,$C440)</f>
        <v>0</v>
      </c>
      <c r="N440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导入新模板'!$K:$K,$C440)</f>
        <v>0</v>
      </c>
      <c r="O440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导入新模板'!$K:$K,$C440)</f>
        <v>0</v>
      </c>
      <c r="P440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导入新模板'!$K:$K,$C440)</f>
        <v>0</v>
      </c>
      <c r="Q440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导入新模板'!$K:$K,$C440)</f>
        <v>0</v>
      </c>
      <c r="R440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导入新模板'!$K:$K,$C440)</f>
        <v>0</v>
      </c>
      <c r="S440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导入新模板'!$K:$K,$C440)</f>
        <v>0</v>
      </c>
      <c r="T440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导入新模板'!$K:$K,$C440)</f>
        <v>0</v>
      </c>
      <c r="U440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导入新模板'!$K:$K,$C440)</f>
        <v>0</v>
      </c>
      <c r="V440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导入新模板'!$K:$K,$C440)</f>
        <v>0</v>
      </c>
      <c r="W440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导入新模板'!$K:$K,$C440)</f>
        <v>0</v>
      </c>
      <c r="X440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导入新模板'!$K:$K,$C440)</f>
        <v>0</v>
      </c>
      <c r="Y440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导入新模板'!$K:$K,$C440)</f>
        <v>0</v>
      </c>
      <c r="Z440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导入新模板'!$K:$K,$C440)</f>
        <v>0</v>
      </c>
      <c r="AA440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导入新模板'!$K:$K,$C440)</f>
        <v>0</v>
      </c>
      <c r="AB440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导入新模板'!$K:$K,$C440)</f>
        <v>0</v>
      </c>
      <c r="AC440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导入新模板'!$K:$K,$C440)</f>
        <v>0</v>
      </c>
      <c r="AD440" s="72"/>
      <c r="AE440" s="53">
        <f>SUM(AH440:AS440)</f>
        <v>0</v>
      </c>
      <c r="AF440" s="54"/>
      <c r="AG440" s="55">
        <f>AD440-AE440-AF440</f>
        <v>0</v>
      </c>
      <c r="AH440" s="48">
        <f>SUMIFS('[6]白单流水  导入新模板'!$S:$S,'[6]白单流水  导入新模板'!$C:$C,$A$2,'[6]白单流水  导入新模板'!$AF:$AF,LEFT(LEFT($C$428,4),4),'[6]白单流水  导入新模板'!$AA:$AA,AH$3,'[6]白单流水  导入新模板'!$K:$K,$C440)</f>
        <v>0</v>
      </c>
      <c r="AI440" s="48">
        <f>SUMIFS('[6]白单流水  导入新模板'!$S:$S,'[6]白单流水  导入新模板'!$C:$C,$A$2,'[6]白单流水  导入新模板'!$AF:$AF,LEFT(LEFT($C$428,4),4),'[6]白单流水  导入新模板'!$AA:$AA,AI$3,'[6]白单流水  导入新模板'!$K:$K,$C440)</f>
        <v>0</v>
      </c>
      <c r="AJ440" s="48">
        <f>SUMIFS('[6]白单流水  导入新模板'!$S:$S,'[6]白单流水  导入新模板'!$C:$C,$A$2,'[6]白单流水  导入新模板'!$AF:$AF,LEFT(LEFT($C$428,4),4),'[6]白单流水  导入新模板'!$AA:$AA,AJ$3,'[6]白单流水  导入新模板'!$K:$K,$C440)</f>
        <v>0</v>
      </c>
      <c r="AK440" s="48">
        <f>SUMIFS('[6]白单流水  导入新模板'!$S:$S,'[6]白单流水  导入新模板'!$C:$C,$A$2,'[6]白单流水  导入新模板'!$AF:$AF,LEFT(LEFT($C$428,4),4),'[6]白单流水  导入新模板'!$AA:$AA,AK$3,'[6]白单流水  导入新模板'!$K:$K,$C440)</f>
        <v>0</v>
      </c>
      <c r="AL440" s="48">
        <f>SUMIFS('[6]白单流水  导入新模板'!$S:$S,'[6]白单流水  导入新模板'!$C:$C,$A$2,'[6]白单流水  导入新模板'!$AF:$AF,LEFT(LEFT($C$428,4),4),'[6]白单流水  导入新模板'!$AA:$AA,AL$3,'[6]白单流水  导入新模板'!$K:$K,$C440)</f>
        <v>0</v>
      </c>
      <c r="AM440" s="48">
        <f>SUMIFS('[6]白单流水  导入新模板'!$S:$S,'[6]白单流水  导入新模板'!$C:$C,$A$2,'[6]白单流水  导入新模板'!$AF:$AF,LEFT(LEFT($C$428,4),4),'[6]白单流水  导入新模板'!$AA:$AA,AM$3,'[6]白单流水  导入新模板'!$K:$K,$C440)</f>
        <v>0</v>
      </c>
      <c r="AN440" s="48">
        <f>SUMIFS('[6]白单流水  导入新模板'!$S:$S,'[6]白单流水  导入新模板'!$C:$C,$A$2,'[6]白单流水  导入新模板'!$AF:$AF,LEFT(LEFT($C$428,4),4),'[6]白单流水  导入新模板'!$AA:$AA,AN$3,'[6]白单流水  导入新模板'!$K:$K,$C440)</f>
        <v>0</v>
      </c>
      <c r="AO440" s="48">
        <f>SUMIFS('[6]白单流水  导入新模板'!$S:$S,'[6]白单流水  导入新模板'!$C:$C,$A$2,'[6]白单流水  导入新模板'!$AF:$AF,LEFT(LEFT($C$428,4),4),'[6]白单流水  导入新模板'!$AA:$AA,AO$3,'[6]白单流水  导入新模板'!$K:$K,$C440)</f>
        <v>0</v>
      </c>
      <c r="AP440" s="48">
        <f>SUMIFS('[6]白单流水  导入新模板'!$S:$S,'[6]白单流水  导入新模板'!$C:$C,$A$2,'[6]白单流水  导入新模板'!$AF:$AF,LEFT(LEFT($C$428,4),4),'[6]白单流水  导入新模板'!$AA:$AA,AP$3,'[6]白单流水  导入新模板'!$K:$K,$C440)</f>
        <v>0</v>
      </c>
      <c r="AQ440" s="48">
        <f>SUMIFS('[6]白单流水  导入新模板'!$S:$S,'[6]白单流水  导入新模板'!$C:$C,$A$2,'[6]白单流水  导入新模板'!$AF:$AF,LEFT(LEFT($C$428,4),4),'[6]白单流水  导入新模板'!$AA:$AA,AQ$3,'[6]白单流水  导入新模板'!$K:$K,$C440)</f>
        <v>0</v>
      </c>
      <c r="AR440" s="48">
        <f>SUMIFS('[6]白单流水  导入新模板'!$S:$S,'[6]白单流水  导入新模板'!$C:$C,$A$2,'[6]白单流水  导入新模板'!$AF:$AF,LEFT(LEFT($C$428,4),4),'[6]白单流水  导入新模板'!$AA:$AA,AR$3,'[6]白单流水  导入新模板'!$K:$K,$C440)</f>
        <v>0</v>
      </c>
      <c r="AS440" s="48">
        <f>SUMIFS('[6]白单流水  导入新模板'!$S:$S,'[6]白单流水  导入新模板'!$C:$C,$A$2,'[6]白单流水  导入新模板'!$AF:$AF,LEFT(LEFT($C$428,4),4),'[6]白单流水  导入新模板'!$AA:$AA,AS$3,'[6]白单流水  导入新模板'!$K:$K,$C440)</f>
        <v>0</v>
      </c>
      <c r="AT440" s="64"/>
    </row>
    <row r="441" ht="15.6" spans="1:46">
      <c r="A441" s="73"/>
      <c r="B441" s="62"/>
      <c r="C441" s="65" t="s">
        <v>70</v>
      </c>
      <c r="D441" s="66"/>
      <c r="E441" s="66"/>
      <c r="F441" s="67"/>
      <c r="G441" s="68"/>
      <c r="H441" s="68"/>
      <c r="I441" s="68"/>
      <c r="J441" s="68"/>
      <c r="K441" s="66"/>
      <c r="L441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导入新模板'!$K:$K,$C441)</f>
        <v>0</v>
      </c>
      <c r="M441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导入新模板'!$K:$K,$C441)</f>
        <v>0</v>
      </c>
      <c r="N441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导入新模板'!$K:$K,$C441)</f>
        <v>0</v>
      </c>
      <c r="O441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导入新模板'!$K:$K,$C441)</f>
        <v>0</v>
      </c>
      <c r="P441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导入新模板'!$K:$K,$C441)</f>
        <v>0</v>
      </c>
      <c r="Q441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导入新模板'!$K:$K,$C441)</f>
        <v>0</v>
      </c>
      <c r="R441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导入新模板'!$K:$K,$C441)</f>
        <v>0</v>
      </c>
      <c r="S441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导入新模板'!$K:$K,$C441)</f>
        <v>0</v>
      </c>
      <c r="T441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导入新模板'!$K:$K,$C441)</f>
        <v>0</v>
      </c>
      <c r="U441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导入新模板'!$K:$K,$C441)</f>
        <v>0</v>
      </c>
      <c r="V441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导入新模板'!$K:$K,$C441)</f>
        <v>0</v>
      </c>
      <c r="W441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导入新模板'!$K:$K,$C441)</f>
        <v>0</v>
      </c>
      <c r="X441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导入新模板'!$K:$K,$C441)</f>
        <v>0</v>
      </c>
      <c r="Y441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导入新模板'!$K:$K,$C441)</f>
        <v>0</v>
      </c>
      <c r="Z441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导入新模板'!$K:$K,$C441)</f>
        <v>0</v>
      </c>
      <c r="AA441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导入新模板'!$K:$K,$C441)</f>
        <v>0</v>
      </c>
      <c r="AB441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导入新模板'!$K:$K,$C441)</f>
        <v>0</v>
      </c>
      <c r="AC441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导入新模板'!$K:$K,$C441)</f>
        <v>0</v>
      </c>
      <c r="AD441" s="74"/>
      <c r="AE441" s="53">
        <f>SUM(AH441:AS441)</f>
        <v>0</v>
      </c>
      <c r="AF441" s="54"/>
      <c r="AG441" s="55">
        <f>AD441-AE441-AF441</f>
        <v>0</v>
      </c>
      <c r="AH441" s="48">
        <f>SUMIFS('[6]白单流水  导入新模板'!$S:$S,'[6]白单流水  导入新模板'!$C:$C,$A$2,'[6]白单流水  导入新模板'!$AF:$AF,LEFT(LEFT($C$428,4),4),'[6]白单流水  导入新模板'!$AA:$AA,AH$3,'[6]白单流水  导入新模板'!$K:$K,$C441)</f>
        <v>0</v>
      </c>
      <c r="AI441" s="48">
        <f>SUMIFS('[6]白单流水  导入新模板'!$S:$S,'[6]白单流水  导入新模板'!$C:$C,$A$2,'[6]白单流水  导入新模板'!$AF:$AF,LEFT(LEFT($C$428,4),4),'[6]白单流水  导入新模板'!$AA:$AA,AI$3,'[6]白单流水  导入新模板'!$K:$K,$C441)</f>
        <v>0</v>
      </c>
      <c r="AJ441" s="48">
        <f>SUMIFS('[6]白单流水  导入新模板'!$S:$S,'[6]白单流水  导入新模板'!$C:$C,$A$2,'[6]白单流水  导入新模板'!$AF:$AF,LEFT(LEFT($C$428,4),4),'[6]白单流水  导入新模板'!$AA:$AA,AJ$3,'[6]白单流水  导入新模板'!$K:$K,$C441)</f>
        <v>0</v>
      </c>
      <c r="AK441" s="48">
        <f>SUMIFS('[6]白单流水  导入新模板'!$S:$S,'[6]白单流水  导入新模板'!$C:$C,$A$2,'[6]白单流水  导入新模板'!$AF:$AF,LEFT(LEFT($C$428,4),4),'[6]白单流水  导入新模板'!$AA:$AA,AK$3,'[6]白单流水  导入新模板'!$K:$K,$C441)</f>
        <v>0</v>
      </c>
      <c r="AL441" s="48">
        <f>SUMIFS('[6]白单流水  导入新模板'!$S:$S,'[6]白单流水  导入新模板'!$C:$C,$A$2,'[6]白单流水  导入新模板'!$AF:$AF,LEFT(LEFT($C$428,4),4),'[6]白单流水  导入新模板'!$AA:$AA,AL$3,'[6]白单流水  导入新模板'!$K:$K,$C441)</f>
        <v>0</v>
      </c>
      <c r="AM441" s="48">
        <f>SUMIFS('[6]白单流水  导入新模板'!$S:$S,'[6]白单流水  导入新模板'!$C:$C,$A$2,'[6]白单流水  导入新模板'!$AF:$AF,LEFT(LEFT($C$428,4),4),'[6]白单流水  导入新模板'!$AA:$AA,AM$3,'[6]白单流水  导入新模板'!$K:$K,$C441)</f>
        <v>0</v>
      </c>
      <c r="AN441" s="48">
        <f>SUMIFS('[6]白单流水  导入新模板'!$S:$S,'[6]白单流水  导入新模板'!$C:$C,$A$2,'[6]白单流水  导入新模板'!$AF:$AF,LEFT(LEFT($C$428,4),4),'[6]白单流水  导入新模板'!$AA:$AA,AN$3,'[6]白单流水  导入新模板'!$K:$K,$C441)</f>
        <v>0</v>
      </c>
      <c r="AO441" s="48">
        <f>SUMIFS('[6]白单流水  导入新模板'!$S:$S,'[6]白单流水  导入新模板'!$C:$C,$A$2,'[6]白单流水  导入新模板'!$AF:$AF,LEFT(LEFT($C$428,4),4),'[6]白单流水  导入新模板'!$AA:$AA,AO$3,'[6]白单流水  导入新模板'!$K:$K,$C441)</f>
        <v>0</v>
      </c>
      <c r="AP441" s="48">
        <f>SUMIFS('[6]白单流水  导入新模板'!$S:$S,'[6]白单流水  导入新模板'!$C:$C,$A$2,'[6]白单流水  导入新模板'!$AF:$AF,LEFT(LEFT($C$428,4),4),'[6]白单流水  导入新模板'!$AA:$AA,AP$3,'[6]白单流水  导入新模板'!$K:$K,$C441)</f>
        <v>0</v>
      </c>
      <c r="AQ441" s="48">
        <f>SUMIFS('[6]白单流水  导入新模板'!$S:$S,'[6]白单流水  导入新模板'!$C:$C,$A$2,'[6]白单流水  导入新模板'!$AF:$AF,LEFT(LEFT($C$428,4),4),'[6]白单流水  导入新模板'!$AA:$AA,AQ$3,'[6]白单流水  导入新模板'!$K:$K,$C441)</f>
        <v>0</v>
      </c>
      <c r="AR441" s="48">
        <f>SUMIFS('[6]白单流水  导入新模板'!$S:$S,'[6]白单流水  导入新模板'!$C:$C,$A$2,'[6]白单流水  导入新模板'!$AF:$AF,LEFT(LEFT($C$428,4),4),'[6]白单流水  导入新模板'!$AA:$AA,AR$3,'[6]白单流水  导入新模板'!$K:$K,$C441)</f>
        <v>0</v>
      </c>
      <c r="AS441" s="48">
        <f>SUMIFS('[6]白单流水  导入新模板'!$S:$S,'[6]白单流水  导入新模板'!$C:$C,$A$2,'[6]白单流水  导入新模板'!$AF:$AF,LEFT(LEFT($C$428,4),4),'[6]白单流水  导入新模板'!$AA:$AA,AS$3,'[6]白单流水  导入新模板'!$K:$K,$C441)</f>
        <v>0</v>
      </c>
      <c r="AT441" s="69"/>
    </row>
    <row r="442" ht="15.6" spans="1:46">
      <c r="A442" s="70"/>
      <c r="B442" s="62"/>
      <c r="C442" s="65" t="s">
        <v>71</v>
      </c>
      <c r="D442" s="66"/>
      <c r="E442" s="66"/>
      <c r="F442" s="67"/>
      <c r="G442" s="68"/>
      <c r="H442" s="68"/>
      <c r="I442" s="68"/>
      <c r="J442" s="68"/>
      <c r="K442" s="66"/>
      <c r="L442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导入新模板'!$K:$K,$C442)</f>
        <v>0</v>
      </c>
      <c r="M442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导入新模板'!$K:$K,$C442)</f>
        <v>0</v>
      </c>
      <c r="N442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导入新模板'!$K:$K,$C442)</f>
        <v>0</v>
      </c>
      <c r="O442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导入新模板'!$K:$K,$C442)</f>
        <v>0</v>
      </c>
      <c r="P442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导入新模板'!$K:$K,$C442)</f>
        <v>0</v>
      </c>
      <c r="Q442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导入新模板'!$K:$K,$C442)</f>
        <v>0</v>
      </c>
      <c r="R442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导入新模板'!$K:$K,$C442)</f>
        <v>0</v>
      </c>
      <c r="S442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导入新模板'!$K:$K,$C442)</f>
        <v>0</v>
      </c>
      <c r="T442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导入新模板'!$K:$K,$C442)</f>
        <v>0</v>
      </c>
      <c r="U442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导入新模板'!$K:$K,$C442)</f>
        <v>0</v>
      </c>
      <c r="V442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导入新模板'!$K:$K,$C442)</f>
        <v>0</v>
      </c>
      <c r="W442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导入新模板'!$K:$K,$C442)</f>
        <v>0</v>
      </c>
      <c r="X442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导入新模板'!$K:$K,$C442)</f>
        <v>0</v>
      </c>
      <c r="Y442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导入新模板'!$K:$K,$C442)</f>
        <v>0</v>
      </c>
      <c r="Z442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导入新模板'!$K:$K,$C442)</f>
        <v>0</v>
      </c>
      <c r="AA442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导入新模板'!$K:$K,$C442)</f>
        <v>0</v>
      </c>
      <c r="AB442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导入新模板'!$K:$K,$C442)</f>
        <v>0</v>
      </c>
      <c r="AC442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导入新模板'!$K:$K,$C442)</f>
        <v>0</v>
      </c>
      <c r="AD442" s="74"/>
      <c r="AE442" s="53">
        <f>SUM(AH442:AS442)</f>
        <v>0</v>
      </c>
      <c r="AF442" s="54"/>
      <c r="AG442" s="55">
        <f>AD442-AE442-AF442</f>
        <v>0</v>
      </c>
      <c r="AH442" s="48">
        <f>SUMIFS('[6]白单流水  导入新模板'!$S:$S,'[6]白单流水  导入新模板'!$C:$C,$A$2,'[6]白单流水  导入新模板'!$AF:$AF,LEFT(LEFT($C$428,4),4),'[6]白单流水  导入新模板'!$AA:$AA,AH$3,'[6]白单流水  导入新模板'!$K:$K,$C442)</f>
        <v>0</v>
      </c>
      <c r="AI442" s="48">
        <f>SUMIFS('[6]白单流水  导入新模板'!$S:$S,'[6]白单流水  导入新模板'!$C:$C,$A$2,'[6]白单流水  导入新模板'!$AF:$AF,LEFT(LEFT($C$428,4),4),'[6]白单流水  导入新模板'!$AA:$AA,AI$3,'[6]白单流水  导入新模板'!$K:$K,$C442)</f>
        <v>0</v>
      </c>
      <c r="AJ442" s="48">
        <f>SUMIFS('[6]白单流水  导入新模板'!$S:$S,'[6]白单流水  导入新模板'!$C:$C,$A$2,'[6]白单流水  导入新模板'!$AF:$AF,LEFT(LEFT($C$428,4),4),'[6]白单流水  导入新模板'!$AA:$AA,AJ$3,'[6]白单流水  导入新模板'!$K:$K,$C442)</f>
        <v>0</v>
      </c>
      <c r="AK442" s="48">
        <f>SUMIFS('[6]白单流水  导入新模板'!$S:$S,'[6]白单流水  导入新模板'!$C:$C,$A$2,'[6]白单流水  导入新模板'!$AF:$AF,LEFT(LEFT($C$428,4),4),'[6]白单流水  导入新模板'!$AA:$AA,AK$3,'[6]白单流水  导入新模板'!$K:$K,$C442)</f>
        <v>0</v>
      </c>
      <c r="AL442" s="48">
        <f>SUMIFS('[6]白单流水  导入新模板'!$S:$S,'[6]白单流水  导入新模板'!$C:$C,$A$2,'[6]白单流水  导入新模板'!$AF:$AF,LEFT(LEFT($C$428,4),4),'[6]白单流水  导入新模板'!$AA:$AA,AL$3,'[6]白单流水  导入新模板'!$K:$K,$C442)</f>
        <v>0</v>
      </c>
      <c r="AM442" s="48">
        <f>SUMIFS('[6]白单流水  导入新模板'!$S:$S,'[6]白单流水  导入新模板'!$C:$C,$A$2,'[6]白单流水  导入新模板'!$AF:$AF,LEFT(LEFT($C$428,4),4),'[6]白单流水  导入新模板'!$AA:$AA,AM$3,'[6]白单流水  导入新模板'!$K:$K,$C442)</f>
        <v>0</v>
      </c>
      <c r="AN442" s="48">
        <f>SUMIFS('[6]白单流水  导入新模板'!$S:$S,'[6]白单流水  导入新模板'!$C:$C,$A$2,'[6]白单流水  导入新模板'!$AF:$AF,LEFT(LEFT($C$428,4),4),'[6]白单流水  导入新模板'!$AA:$AA,AN$3,'[6]白单流水  导入新模板'!$K:$K,$C442)</f>
        <v>0</v>
      </c>
      <c r="AO442" s="48">
        <f>SUMIFS('[6]白单流水  导入新模板'!$S:$S,'[6]白单流水  导入新模板'!$C:$C,$A$2,'[6]白单流水  导入新模板'!$AF:$AF,LEFT(LEFT($C$428,4),4),'[6]白单流水  导入新模板'!$AA:$AA,AO$3,'[6]白单流水  导入新模板'!$K:$K,$C442)</f>
        <v>0</v>
      </c>
      <c r="AP442" s="48">
        <f>SUMIFS('[6]白单流水  导入新模板'!$S:$S,'[6]白单流水  导入新模板'!$C:$C,$A$2,'[6]白单流水  导入新模板'!$AF:$AF,LEFT(LEFT($C$428,4),4),'[6]白单流水  导入新模板'!$AA:$AA,AP$3,'[6]白单流水  导入新模板'!$K:$K,$C442)</f>
        <v>0</v>
      </c>
      <c r="AQ442" s="48">
        <f>SUMIFS('[6]白单流水  导入新模板'!$S:$S,'[6]白单流水  导入新模板'!$C:$C,$A$2,'[6]白单流水  导入新模板'!$AF:$AF,LEFT(LEFT($C$428,4),4),'[6]白单流水  导入新模板'!$AA:$AA,AQ$3,'[6]白单流水  导入新模板'!$K:$K,$C442)</f>
        <v>0</v>
      </c>
      <c r="AR442" s="48">
        <f>SUMIFS('[6]白单流水  导入新模板'!$S:$S,'[6]白单流水  导入新模板'!$C:$C,$A$2,'[6]白单流水  导入新模板'!$AF:$AF,LEFT(LEFT($C$428,4),4),'[6]白单流水  导入新模板'!$AA:$AA,AR$3,'[6]白单流水  导入新模板'!$K:$K,$C442)</f>
        <v>0</v>
      </c>
      <c r="AS442" s="48">
        <f>SUMIFS('[6]白单流水  导入新模板'!$S:$S,'[6]白单流水  导入新模板'!$C:$C,$A$2,'[6]白单流水  导入新模板'!$AF:$AF,LEFT(LEFT($C$428,4),4),'[6]白单流水  导入新模板'!$AA:$AA,AS$3,'[6]白单流水  导入新模板'!$K:$K,$C442)</f>
        <v>0</v>
      </c>
      <c r="AT442" s="69"/>
    </row>
    <row r="443" ht="15.6" spans="1:46">
      <c r="A443" s="70"/>
      <c r="B443" s="62"/>
      <c r="C443" s="65" t="s">
        <v>72</v>
      </c>
      <c r="D443" s="52"/>
      <c r="E443" s="52"/>
      <c r="F443" s="59"/>
      <c r="G443" s="60"/>
      <c r="H443" s="60"/>
      <c r="I443" s="60"/>
      <c r="J443" s="60"/>
      <c r="K443" s="52"/>
      <c r="L443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导入新模板'!$K:$K,$C443)</f>
        <v>0</v>
      </c>
      <c r="M443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导入新模板'!$K:$K,$C443)</f>
        <v>0</v>
      </c>
      <c r="N443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导入新模板'!$K:$K,$C443)</f>
        <v>0</v>
      </c>
      <c r="O443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导入新模板'!$K:$K,$C443)</f>
        <v>0</v>
      </c>
      <c r="P443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导入新模板'!$K:$K,$C443)</f>
        <v>0</v>
      </c>
      <c r="Q443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导入新模板'!$K:$K,$C443)</f>
        <v>0</v>
      </c>
      <c r="R443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导入新模板'!$K:$K,$C443)</f>
        <v>0</v>
      </c>
      <c r="S443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导入新模板'!$K:$K,$C443)</f>
        <v>0</v>
      </c>
      <c r="T443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导入新模板'!$K:$K,$C443)</f>
        <v>0</v>
      </c>
      <c r="U443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导入新模板'!$K:$K,$C443)</f>
        <v>0</v>
      </c>
      <c r="V443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导入新模板'!$K:$K,$C443)</f>
        <v>0</v>
      </c>
      <c r="W443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导入新模板'!$K:$K,$C443)</f>
        <v>0</v>
      </c>
      <c r="X443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导入新模板'!$K:$K,$C443)</f>
        <v>0</v>
      </c>
      <c r="Y443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导入新模板'!$K:$K,$C443)</f>
        <v>0</v>
      </c>
      <c r="Z443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导入新模板'!$K:$K,$C443)</f>
        <v>2669</v>
      </c>
      <c r="AA443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导入新模板'!$K:$K,$C443)</f>
        <v>0</v>
      </c>
      <c r="AB443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导入新模板'!$K:$K,$C443)</f>
        <v>0</v>
      </c>
      <c r="AC443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导入新模板'!$K:$K,$C443)</f>
        <v>0</v>
      </c>
      <c r="AD443" s="52"/>
      <c r="AE443" s="53">
        <f>SUM(AH443:AS443)</f>
        <v>0</v>
      </c>
      <c r="AF443" s="54"/>
      <c r="AG443" s="55">
        <f>AD443-AE443-AF443</f>
        <v>0</v>
      </c>
      <c r="AH443" s="48">
        <f>SUMIFS('[6]白单流水  导入新模板'!$S:$S,'[6]白单流水  导入新模板'!$C:$C,$A$2,'[6]白单流水  导入新模板'!$AF:$AF,LEFT(LEFT($C$428,4),4),'[6]白单流水  导入新模板'!$AA:$AA,AH$3,'[6]白单流水  导入新模板'!$K:$K,$C443)</f>
        <v>0</v>
      </c>
      <c r="AI443" s="48">
        <f>SUMIFS('[6]白单流水  导入新模板'!$S:$S,'[6]白单流水  导入新模板'!$C:$C,$A$2,'[6]白单流水  导入新模板'!$AF:$AF,LEFT(LEFT($C$428,4),4),'[6]白单流水  导入新模板'!$AA:$AA,AI$3,'[6]白单流水  导入新模板'!$K:$K,$C443)</f>
        <v>0</v>
      </c>
      <c r="AJ443" s="48">
        <f>SUMIFS('[6]白单流水  导入新模板'!$S:$S,'[6]白单流水  导入新模板'!$C:$C,$A$2,'[6]白单流水  导入新模板'!$AF:$AF,LEFT(LEFT($C$428,4),4),'[6]白单流水  导入新模板'!$AA:$AA,AJ$3,'[6]白单流水  导入新模板'!$K:$K,$C443)</f>
        <v>0</v>
      </c>
      <c r="AK443" s="48">
        <f>SUMIFS('[6]白单流水  导入新模板'!$S:$S,'[6]白单流水  导入新模板'!$C:$C,$A$2,'[6]白单流水  导入新模板'!$AF:$AF,LEFT(LEFT($C$428,4),4),'[6]白单流水  导入新模板'!$AA:$AA,AK$3,'[6]白单流水  导入新模板'!$K:$K,$C443)</f>
        <v>0</v>
      </c>
      <c r="AL443" s="48">
        <f>SUMIFS('[6]白单流水  导入新模板'!$S:$S,'[6]白单流水  导入新模板'!$C:$C,$A$2,'[6]白单流水  导入新模板'!$AF:$AF,LEFT(LEFT($C$428,4),4),'[6]白单流水  导入新模板'!$AA:$AA,AL$3,'[6]白单流水  导入新模板'!$K:$K,$C443)</f>
        <v>0</v>
      </c>
      <c r="AM443" s="48">
        <f>SUMIFS('[6]白单流水  导入新模板'!$S:$S,'[6]白单流水  导入新模板'!$C:$C,$A$2,'[6]白单流水  导入新模板'!$AF:$AF,LEFT(LEFT($C$428,4),4),'[6]白单流水  导入新模板'!$AA:$AA,AM$3,'[6]白单流水  导入新模板'!$K:$K,$C443)</f>
        <v>0</v>
      </c>
      <c r="AN443" s="48">
        <f>SUMIFS('[6]白单流水  导入新模板'!$S:$S,'[6]白单流水  导入新模板'!$C:$C,$A$2,'[6]白单流水  导入新模板'!$AF:$AF,LEFT(LEFT($C$428,4),4),'[6]白单流水  导入新模板'!$AA:$AA,AN$3,'[6]白单流水  导入新模板'!$K:$K,$C443)</f>
        <v>0</v>
      </c>
      <c r="AO443" s="48">
        <f>SUMIFS('[6]白单流水  导入新模板'!$S:$S,'[6]白单流水  导入新模板'!$C:$C,$A$2,'[6]白单流水  导入新模板'!$AF:$AF,LEFT(LEFT($C$428,4),4),'[6]白单流水  导入新模板'!$AA:$AA,AO$3,'[6]白单流水  导入新模板'!$K:$K,$C443)</f>
        <v>0</v>
      </c>
      <c r="AP443" s="48">
        <f>SUMIFS('[6]白单流水  导入新模板'!$S:$S,'[6]白单流水  导入新模板'!$C:$C,$A$2,'[6]白单流水  导入新模板'!$AF:$AF,LEFT(LEFT($C$428,4),4),'[6]白单流水  导入新模板'!$AA:$AA,AP$3,'[6]白单流水  导入新模板'!$K:$K,$C443)</f>
        <v>0</v>
      </c>
      <c r="AQ443" s="48">
        <f>SUMIFS('[6]白单流水  导入新模板'!$S:$S,'[6]白单流水  导入新模板'!$C:$C,$A$2,'[6]白单流水  导入新模板'!$AF:$AF,LEFT(LEFT($C$428,4),4),'[6]白单流水  导入新模板'!$AA:$AA,AQ$3,'[6]白单流水  导入新模板'!$K:$K,$C443)</f>
        <v>0</v>
      </c>
      <c r="AR443" s="48">
        <f>SUMIFS('[6]白单流水  导入新模板'!$S:$S,'[6]白单流水  导入新模板'!$C:$C,$A$2,'[6]白单流水  导入新模板'!$AF:$AF,LEFT(LEFT($C$428,4),4),'[6]白单流水  导入新模板'!$AA:$AA,AR$3,'[6]白单流水  导入新模板'!$K:$K,$C443)</f>
        <v>0</v>
      </c>
      <c r="AS443" s="48">
        <f>SUMIFS('[6]白单流水  导入新模板'!$S:$S,'[6]白单流水  导入新模板'!$C:$C,$A$2,'[6]白单流水  导入新模板'!$AF:$AF,LEFT(LEFT($C$428,4),4),'[6]白单流水  导入新模板'!$AA:$AA,AS$3,'[6]白单流水  导入新模板'!$K:$K,$C443)</f>
        <v>0</v>
      </c>
      <c r="AT443" s="56"/>
    </row>
    <row r="444" ht="15.6" spans="1:46">
      <c r="A444" s="70"/>
      <c r="B444" s="62"/>
      <c r="C444" s="65" t="s">
        <v>73</v>
      </c>
      <c r="D444" s="66"/>
      <c r="E444" s="66"/>
      <c r="F444" s="67"/>
      <c r="G444" s="68"/>
      <c r="H444" s="68"/>
      <c r="I444" s="68"/>
      <c r="J444" s="68"/>
      <c r="K444" s="66"/>
      <c r="L444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导入新模板'!$K:$K,$C444)</f>
        <v>0</v>
      </c>
      <c r="M444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导入新模板'!$K:$K,$C444)</f>
        <v>0</v>
      </c>
      <c r="N444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导入新模板'!$K:$K,$C444)</f>
        <v>0</v>
      </c>
      <c r="O444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导入新模板'!$K:$K,$C444)</f>
        <v>0</v>
      </c>
      <c r="P444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导入新模板'!$K:$K,$C444)</f>
        <v>0</v>
      </c>
      <c r="Q444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导入新模板'!$K:$K,$C444)</f>
        <v>0</v>
      </c>
      <c r="R444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导入新模板'!$K:$K,$C444)</f>
        <v>0</v>
      </c>
      <c r="S444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导入新模板'!$K:$K,$C444)</f>
        <v>0</v>
      </c>
      <c r="T444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导入新模板'!$K:$K,$C444)</f>
        <v>0</v>
      </c>
      <c r="U444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导入新模板'!$K:$K,$C444)</f>
        <v>0</v>
      </c>
      <c r="V444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导入新模板'!$K:$K,$C444)</f>
        <v>0</v>
      </c>
      <c r="W444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导入新模板'!$K:$K,$C444)</f>
        <v>0</v>
      </c>
      <c r="X444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导入新模板'!$K:$K,$C444)</f>
        <v>0</v>
      </c>
      <c r="Y444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导入新模板'!$K:$K,$C444)</f>
        <v>0</v>
      </c>
      <c r="Z444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导入新模板'!$K:$K,$C444)</f>
        <v>325</v>
      </c>
      <c r="AA444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导入新模板'!$K:$K,$C444)</f>
        <v>-751.5</v>
      </c>
      <c r="AB444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导入新模板'!$K:$K,$C444)</f>
        <v>0</v>
      </c>
      <c r="AC444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导入新模板'!$K:$K,$C444)</f>
        <v>0</v>
      </c>
      <c r="AD444" s="74"/>
      <c r="AE444" s="53">
        <f>SUM(AH444:AS444)</f>
        <v>0</v>
      </c>
      <c r="AF444" s="54"/>
      <c r="AG444" s="55">
        <f>AD444-AE444-AF444</f>
        <v>0</v>
      </c>
      <c r="AH444" s="48">
        <f>SUMIFS('[6]白单流水  导入新模板'!$S:$S,'[6]白单流水  导入新模板'!$C:$C,$A$2,'[6]白单流水  导入新模板'!$AF:$AF,LEFT(LEFT($C$428,4),4),'[6]白单流水  导入新模板'!$AA:$AA,AH$3,'[6]白单流水  导入新模板'!$K:$K,$C444)</f>
        <v>0</v>
      </c>
      <c r="AI444" s="48">
        <f>SUMIFS('[6]白单流水  导入新模板'!$S:$S,'[6]白单流水  导入新模板'!$C:$C,$A$2,'[6]白单流水  导入新模板'!$AF:$AF,LEFT(LEFT($C$428,4),4),'[6]白单流水  导入新模板'!$AA:$AA,AI$3,'[6]白单流水  导入新模板'!$K:$K,$C444)</f>
        <v>0</v>
      </c>
      <c r="AJ444" s="48">
        <f>SUMIFS('[6]白单流水  导入新模板'!$S:$S,'[6]白单流水  导入新模板'!$C:$C,$A$2,'[6]白单流水  导入新模板'!$AF:$AF,LEFT(LEFT($C$428,4),4),'[6]白单流水  导入新模板'!$AA:$AA,AJ$3,'[6]白单流水  导入新模板'!$K:$K,$C444)</f>
        <v>0</v>
      </c>
      <c r="AK444" s="48">
        <f>SUMIFS('[6]白单流水  导入新模板'!$S:$S,'[6]白单流水  导入新模板'!$C:$C,$A$2,'[6]白单流水  导入新模板'!$AF:$AF,LEFT(LEFT($C$428,4),4),'[6]白单流水  导入新模板'!$AA:$AA,AK$3,'[6]白单流水  导入新模板'!$K:$K,$C444)</f>
        <v>0</v>
      </c>
      <c r="AL444" s="48">
        <f>SUMIFS('[6]白单流水  导入新模板'!$S:$S,'[6]白单流水  导入新模板'!$C:$C,$A$2,'[6]白单流水  导入新模板'!$AF:$AF,LEFT(LEFT($C$428,4),4),'[6]白单流水  导入新模板'!$AA:$AA,AL$3,'[6]白单流水  导入新模板'!$K:$K,$C444)</f>
        <v>0</v>
      </c>
      <c r="AM444" s="48">
        <f>SUMIFS('[6]白单流水  导入新模板'!$S:$S,'[6]白单流水  导入新模板'!$C:$C,$A$2,'[6]白单流水  导入新模板'!$AF:$AF,LEFT(LEFT($C$428,4),4),'[6]白单流水  导入新模板'!$AA:$AA,AM$3,'[6]白单流水  导入新模板'!$K:$K,$C444)</f>
        <v>0</v>
      </c>
      <c r="AN444" s="48">
        <f>SUMIFS('[6]白单流水  导入新模板'!$S:$S,'[6]白单流水  导入新模板'!$C:$C,$A$2,'[6]白单流水  导入新模板'!$AF:$AF,LEFT(LEFT($C$428,4),4),'[6]白单流水  导入新模板'!$AA:$AA,AN$3,'[6]白单流水  导入新模板'!$K:$K,$C444)</f>
        <v>0</v>
      </c>
      <c r="AO444" s="48">
        <f>SUMIFS('[6]白单流水  导入新模板'!$S:$S,'[6]白单流水  导入新模板'!$C:$C,$A$2,'[6]白单流水  导入新模板'!$AF:$AF,LEFT(LEFT($C$428,4),4),'[6]白单流水  导入新模板'!$AA:$AA,AO$3,'[6]白单流水  导入新模板'!$K:$K,$C444)</f>
        <v>0</v>
      </c>
      <c r="AP444" s="48">
        <f>SUMIFS('[6]白单流水  导入新模板'!$S:$S,'[6]白单流水  导入新模板'!$C:$C,$A$2,'[6]白单流水  导入新模板'!$AF:$AF,LEFT(LEFT($C$428,4),4),'[6]白单流水  导入新模板'!$AA:$AA,AP$3,'[6]白单流水  导入新模板'!$K:$K,$C444)</f>
        <v>0</v>
      </c>
      <c r="AQ444" s="48">
        <f>SUMIFS('[6]白单流水  导入新模板'!$S:$S,'[6]白单流水  导入新模板'!$C:$C,$A$2,'[6]白单流水  导入新模板'!$AF:$AF,LEFT(LEFT($C$428,4),4),'[6]白单流水  导入新模板'!$AA:$AA,AQ$3,'[6]白单流水  导入新模板'!$K:$K,$C444)</f>
        <v>0</v>
      </c>
      <c r="AR444" s="48">
        <f>SUMIFS('[6]白单流水  导入新模板'!$S:$S,'[6]白单流水  导入新模板'!$C:$C,$A$2,'[6]白单流水  导入新模板'!$AF:$AF,LEFT(LEFT($C$428,4),4),'[6]白单流水  导入新模板'!$AA:$AA,AR$3,'[6]白单流水  导入新模板'!$K:$K,$C444)</f>
        <v>0</v>
      </c>
      <c r="AS444" s="48">
        <f>SUMIFS('[6]白单流水  导入新模板'!$S:$S,'[6]白单流水  导入新模板'!$C:$C,$A$2,'[6]白单流水  导入新模板'!$AF:$AF,LEFT(LEFT($C$428,4),4),'[6]白单流水  导入新模板'!$AA:$AA,AS$3,'[6]白单流水  导入新模板'!$K:$K,$C444)</f>
        <v>0</v>
      </c>
      <c r="AT444" s="69"/>
    </row>
    <row r="445" ht="15.6" spans="1:46">
      <c r="A445" s="70"/>
      <c r="B445" s="62"/>
      <c r="C445" s="65" t="s">
        <v>74</v>
      </c>
      <c r="D445" s="52"/>
      <c r="E445" s="52"/>
      <c r="F445" s="59"/>
      <c r="G445" s="60"/>
      <c r="H445" s="60"/>
      <c r="I445" s="60"/>
      <c r="J445" s="60"/>
      <c r="K445" s="52"/>
      <c r="L445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导入新模板'!$K:$K,$C445)</f>
        <v>0</v>
      </c>
      <c r="M445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导入新模板'!$K:$K,$C445)</f>
        <v>0</v>
      </c>
      <c r="N445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导入新模板'!$K:$K,$C445)</f>
        <v>0</v>
      </c>
      <c r="O445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导入新模板'!$K:$K,$C445)</f>
        <v>0</v>
      </c>
      <c r="P445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导入新模板'!$K:$K,$C445)</f>
        <v>0</v>
      </c>
      <c r="Q445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导入新模板'!$K:$K,$C445)</f>
        <v>0</v>
      </c>
      <c r="R445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导入新模板'!$K:$K,$C445)</f>
        <v>0</v>
      </c>
      <c r="S445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导入新模板'!$K:$K,$C445)</f>
        <v>0</v>
      </c>
      <c r="T445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导入新模板'!$K:$K,$C445)</f>
        <v>0</v>
      </c>
      <c r="U445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导入新模板'!$K:$K,$C445)</f>
        <v>0</v>
      </c>
      <c r="V445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导入新模板'!$K:$K,$C445)</f>
        <v>0</v>
      </c>
      <c r="W445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导入新模板'!$K:$K,$C445)</f>
        <v>0</v>
      </c>
      <c r="X445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导入新模板'!$K:$K,$C445)</f>
        <v>0</v>
      </c>
      <c r="Y445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导入新模板'!$K:$K,$C445)</f>
        <v>0</v>
      </c>
      <c r="Z445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导入新模板'!$K:$K,$C445)</f>
        <v>0</v>
      </c>
      <c r="AA445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导入新模板'!$K:$K,$C445)</f>
        <v>0</v>
      </c>
      <c r="AB445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导入新模板'!$K:$K,$C445)</f>
        <v>0</v>
      </c>
      <c r="AC445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导入新模板'!$K:$K,$C445)</f>
        <v>0</v>
      </c>
      <c r="AD445" s="52"/>
      <c r="AE445" s="53">
        <f>SUM(AH445:AS445)</f>
        <v>0</v>
      </c>
      <c r="AF445" s="54"/>
      <c r="AG445" s="55">
        <f>AD445-AE445-AF445</f>
        <v>0</v>
      </c>
      <c r="AH445" s="48">
        <f>SUMIFS('[6]白单流水  导入新模板'!$S:$S,'[6]白单流水  导入新模板'!$C:$C,$A$2,'[6]白单流水  导入新模板'!$AF:$AF,LEFT(LEFT($C$428,4),4),'[6]白单流水  导入新模板'!$AA:$AA,AH$3,'[6]白单流水  导入新模板'!$K:$K,$C445)</f>
        <v>0</v>
      </c>
      <c r="AI445" s="48">
        <f>SUMIFS('[6]白单流水  导入新模板'!$S:$S,'[6]白单流水  导入新模板'!$C:$C,$A$2,'[6]白单流水  导入新模板'!$AF:$AF,LEFT(LEFT($C$428,4),4),'[6]白单流水  导入新模板'!$AA:$AA,AI$3,'[6]白单流水  导入新模板'!$K:$K,$C445)</f>
        <v>0</v>
      </c>
      <c r="AJ445" s="48">
        <f>SUMIFS('[6]白单流水  导入新模板'!$S:$S,'[6]白单流水  导入新模板'!$C:$C,$A$2,'[6]白单流水  导入新模板'!$AF:$AF,LEFT(LEFT($C$428,4),4),'[6]白单流水  导入新模板'!$AA:$AA,AJ$3,'[6]白单流水  导入新模板'!$K:$K,$C445)</f>
        <v>0</v>
      </c>
      <c r="AK445" s="48">
        <f>SUMIFS('[6]白单流水  导入新模板'!$S:$S,'[6]白单流水  导入新模板'!$C:$C,$A$2,'[6]白单流水  导入新模板'!$AF:$AF,LEFT(LEFT($C$428,4),4),'[6]白单流水  导入新模板'!$AA:$AA,AK$3,'[6]白单流水  导入新模板'!$K:$K,$C445)</f>
        <v>0</v>
      </c>
      <c r="AL445" s="48">
        <f>SUMIFS('[6]白单流水  导入新模板'!$S:$S,'[6]白单流水  导入新模板'!$C:$C,$A$2,'[6]白单流水  导入新模板'!$AF:$AF,LEFT(LEFT($C$428,4),4),'[6]白单流水  导入新模板'!$AA:$AA,AL$3,'[6]白单流水  导入新模板'!$K:$K,$C445)</f>
        <v>0</v>
      </c>
      <c r="AM445" s="48">
        <f>SUMIFS('[6]白单流水  导入新模板'!$S:$S,'[6]白单流水  导入新模板'!$C:$C,$A$2,'[6]白单流水  导入新模板'!$AF:$AF,LEFT(LEFT($C$428,4),4),'[6]白单流水  导入新模板'!$AA:$AA,AM$3,'[6]白单流水  导入新模板'!$K:$K,$C445)</f>
        <v>0</v>
      </c>
      <c r="AN445" s="48">
        <f>SUMIFS('[6]白单流水  导入新模板'!$S:$S,'[6]白单流水  导入新模板'!$C:$C,$A$2,'[6]白单流水  导入新模板'!$AF:$AF,LEFT(LEFT($C$428,4),4),'[6]白单流水  导入新模板'!$AA:$AA,AN$3,'[6]白单流水  导入新模板'!$K:$K,$C445)</f>
        <v>0</v>
      </c>
      <c r="AO445" s="48">
        <f>SUMIFS('[6]白单流水  导入新模板'!$S:$S,'[6]白单流水  导入新模板'!$C:$C,$A$2,'[6]白单流水  导入新模板'!$AF:$AF,LEFT(LEFT($C$428,4),4),'[6]白单流水  导入新模板'!$AA:$AA,AO$3,'[6]白单流水  导入新模板'!$K:$K,$C445)</f>
        <v>0</v>
      </c>
      <c r="AP445" s="48">
        <f>SUMIFS('[6]白单流水  导入新模板'!$S:$S,'[6]白单流水  导入新模板'!$C:$C,$A$2,'[6]白单流水  导入新模板'!$AF:$AF,LEFT(LEFT($C$428,4),4),'[6]白单流水  导入新模板'!$AA:$AA,AP$3,'[6]白单流水  导入新模板'!$K:$K,$C445)</f>
        <v>0</v>
      </c>
      <c r="AQ445" s="48">
        <f>SUMIFS('[6]白单流水  导入新模板'!$S:$S,'[6]白单流水  导入新模板'!$C:$C,$A$2,'[6]白单流水  导入新模板'!$AF:$AF,LEFT(LEFT($C$428,4),4),'[6]白单流水  导入新模板'!$AA:$AA,AQ$3,'[6]白单流水  导入新模板'!$K:$K,$C445)</f>
        <v>0</v>
      </c>
      <c r="AR445" s="48">
        <f>SUMIFS('[6]白单流水  导入新模板'!$S:$S,'[6]白单流水  导入新模板'!$C:$C,$A$2,'[6]白单流水  导入新模板'!$AF:$AF,LEFT(LEFT($C$428,4),4),'[6]白单流水  导入新模板'!$AA:$AA,AR$3,'[6]白单流水  导入新模板'!$K:$K,$C445)</f>
        <v>0</v>
      </c>
      <c r="AS445" s="48">
        <f>SUMIFS('[6]白单流水  导入新模板'!$S:$S,'[6]白单流水  导入新模板'!$C:$C,$A$2,'[6]白单流水  导入新模板'!$AF:$AF,LEFT(LEFT($C$428,4),4),'[6]白单流水  导入新模板'!$AA:$AA,AS$3,'[6]白单流水  导入新模板'!$K:$K,$C445)</f>
        <v>0</v>
      </c>
      <c r="AT445" s="56"/>
    </row>
    <row r="446" ht="15.6" spans="1:46">
      <c r="A446" s="70"/>
      <c r="B446" s="62"/>
      <c r="C446" s="65" t="s">
        <v>75</v>
      </c>
      <c r="D446" s="66"/>
      <c r="E446" s="66"/>
      <c r="F446" s="67"/>
      <c r="G446" s="68"/>
      <c r="H446" s="68"/>
      <c r="I446" s="68"/>
      <c r="J446" s="68"/>
      <c r="K446" s="66"/>
      <c r="L446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导入新模板'!$K:$K,$C446)</f>
        <v>0</v>
      </c>
      <c r="M446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导入新模板'!$K:$K,$C446)</f>
        <v>0</v>
      </c>
      <c r="N446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导入新模板'!$K:$K,$C446)</f>
        <v>0</v>
      </c>
      <c r="O446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导入新模板'!$K:$K,$C446)</f>
        <v>0</v>
      </c>
      <c r="P446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导入新模板'!$K:$K,$C446)</f>
        <v>0</v>
      </c>
      <c r="Q446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导入新模板'!$K:$K,$C446)</f>
        <v>0</v>
      </c>
      <c r="R446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导入新模板'!$K:$K,$C446)</f>
        <v>0</v>
      </c>
      <c r="S446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导入新模板'!$K:$K,$C446)</f>
        <v>0</v>
      </c>
      <c r="T446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导入新模板'!$K:$K,$C446)</f>
        <v>0</v>
      </c>
      <c r="U446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导入新模板'!$K:$K,$C446)</f>
        <v>0</v>
      </c>
      <c r="V446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导入新模板'!$K:$K,$C446)</f>
        <v>0</v>
      </c>
      <c r="W446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导入新模板'!$K:$K,$C446)</f>
        <v>0</v>
      </c>
      <c r="X446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导入新模板'!$K:$K,$C446)</f>
        <v>0</v>
      </c>
      <c r="Y446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导入新模板'!$K:$K,$C446)</f>
        <v>0</v>
      </c>
      <c r="Z446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导入新模板'!$K:$K,$C446)</f>
        <v>0</v>
      </c>
      <c r="AA446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导入新模板'!$K:$K,$C446)</f>
        <v>0</v>
      </c>
      <c r="AB446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导入新模板'!$K:$K,$C446)</f>
        <v>0</v>
      </c>
      <c r="AC446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导入新模板'!$K:$K,$C446)</f>
        <v>0</v>
      </c>
      <c r="AD446" s="74"/>
      <c r="AE446" s="53">
        <f>SUM(AH446:AS446)</f>
        <v>0</v>
      </c>
      <c r="AF446" s="54"/>
      <c r="AG446" s="55">
        <f>AD446-AE446-AF446</f>
        <v>0</v>
      </c>
      <c r="AH446" s="48">
        <f>SUMIFS('[6]白单流水  导入新模板'!$S:$S,'[6]白单流水  导入新模板'!$C:$C,$A$2,'[6]白单流水  导入新模板'!$AF:$AF,LEFT(LEFT($C$428,4),4),'[6]白单流水  导入新模板'!$AA:$AA,AH$3,'[6]白单流水  导入新模板'!$K:$K,$C446)</f>
        <v>0</v>
      </c>
      <c r="AI446" s="48">
        <f>SUMIFS('[6]白单流水  导入新模板'!$S:$S,'[6]白单流水  导入新模板'!$C:$C,$A$2,'[6]白单流水  导入新模板'!$AF:$AF,LEFT(LEFT($C$428,4),4),'[6]白单流水  导入新模板'!$AA:$AA,AI$3,'[6]白单流水  导入新模板'!$K:$K,$C446)</f>
        <v>0</v>
      </c>
      <c r="AJ446" s="48">
        <f>SUMIFS('[6]白单流水  导入新模板'!$S:$S,'[6]白单流水  导入新模板'!$C:$C,$A$2,'[6]白单流水  导入新模板'!$AF:$AF,LEFT(LEFT($C$428,4),4),'[6]白单流水  导入新模板'!$AA:$AA,AJ$3,'[6]白单流水  导入新模板'!$K:$K,$C446)</f>
        <v>0</v>
      </c>
      <c r="AK446" s="48">
        <f>SUMIFS('[6]白单流水  导入新模板'!$S:$S,'[6]白单流水  导入新模板'!$C:$C,$A$2,'[6]白单流水  导入新模板'!$AF:$AF,LEFT(LEFT($C$428,4),4),'[6]白单流水  导入新模板'!$AA:$AA,AK$3,'[6]白单流水  导入新模板'!$K:$K,$C446)</f>
        <v>0</v>
      </c>
      <c r="AL446" s="48">
        <f>SUMIFS('[6]白单流水  导入新模板'!$S:$S,'[6]白单流水  导入新模板'!$C:$C,$A$2,'[6]白单流水  导入新模板'!$AF:$AF,LEFT(LEFT($C$428,4),4),'[6]白单流水  导入新模板'!$AA:$AA,AL$3,'[6]白单流水  导入新模板'!$K:$K,$C446)</f>
        <v>0</v>
      </c>
      <c r="AM446" s="48">
        <f>SUMIFS('[6]白单流水  导入新模板'!$S:$S,'[6]白单流水  导入新模板'!$C:$C,$A$2,'[6]白单流水  导入新模板'!$AF:$AF,LEFT(LEFT($C$428,4),4),'[6]白单流水  导入新模板'!$AA:$AA,AM$3,'[6]白单流水  导入新模板'!$K:$K,$C446)</f>
        <v>0</v>
      </c>
      <c r="AN446" s="48">
        <f>SUMIFS('[6]白单流水  导入新模板'!$S:$S,'[6]白单流水  导入新模板'!$C:$C,$A$2,'[6]白单流水  导入新模板'!$AF:$AF,LEFT(LEFT($C$428,4),4),'[6]白单流水  导入新模板'!$AA:$AA,AN$3,'[6]白单流水  导入新模板'!$K:$K,$C446)</f>
        <v>0</v>
      </c>
      <c r="AO446" s="48">
        <f>SUMIFS('[6]白单流水  导入新模板'!$S:$S,'[6]白单流水  导入新模板'!$C:$C,$A$2,'[6]白单流水  导入新模板'!$AF:$AF,LEFT(LEFT($C$428,4),4),'[6]白单流水  导入新模板'!$AA:$AA,AO$3,'[6]白单流水  导入新模板'!$K:$K,$C446)</f>
        <v>0</v>
      </c>
      <c r="AP446" s="48">
        <f>SUMIFS('[6]白单流水  导入新模板'!$S:$S,'[6]白单流水  导入新模板'!$C:$C,$A$2,'[6]白单流水  导入新模板'!$AF:$AF,LEFT(LEFT($C$428,4),4),'[6]白单流水  导入新模板'!$AA:$AA,AP$3,'[6]白单流水  导入新模板'!$K:$K,$C446)</f>
        <v>0</v>
      </c>
      <c r="AQ446" s="48">
        <f>SUMIFS('[6]白单流水  导入新模板'!$S:$S,'[6]白单流水  导入新模板'!$C:$C,$A$2,'[6]白单流水  导入新模板'!$AF:$AF,LEFT(LEFT($C$428,4),4),'[6]白单流水  导入新模板'!$AA:$AA,AQ$3,'[6]白单流水  导入新模板'!$K:$K,$C446)</f>
        <v>0</v>
      </c>
      <c r="AR446" s="48">
        <f>SUMIFS('[6]白单流水  导入新模板'!$S:$S,'[6]白单流水  导入新模板'!$C:$C,$A$2,'[6]白单流水  导入新模板'!$AF:$AF,LEFT(LEFT($C$428,4),4),'[6]白单流水  导入新模板'!$AA:$AA,AR$3,'[6]白单流水  导入新模板'!$K:$K,$C446)</f>
        <v>0</v>
      </c>
      <c r="AS446" s="48">
        <f>SUMIFS('[6]白单流水  导入新模板'!$S:$S,'[6]白单流水  导入新模板'!$C:$C,$A$2,'[6]白单流水  导入新模板'!$AF:$AF,LEFT(LEFT($C$428,4),4),'[6]白单流水  导入新模板'!$AA:$AA,AS$3,'[6]白单流水  导入新模板'!$K:$K,$C446)</f>
        <v>0</v>
      </c>
      <c r="AT446" s="69"/>
    </row>
    <row r="447" ht="15.6" spans="1:46">
      <c r="A447" s="70"/>
      <c r="B447" s="62"/>
      <c r="C447" s="65" t="s">
        <v>29</v>
      </c>
      <c r="D447" s="66"/>
      <c r="E447" s="66"/>
      <c r="F447" s="67"/>
      <c r="G447" s="68"/>
      <c r="H447" s="68"/>
      <c r="I447" s="68"/>
      <c r="J447" s="68"/>
      <c r="K447" s="66"/>
      <c r="L447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导入新模板'!$K:$K,$C447)</f>
        <v>0</v>
      </c>
      <c r="M447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导入新模板'!$K:$K,$C447)</f>
        <v>0</v>
      </c>
      <c r="N447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导入新模板'!$K:$K,$C447)</f>
        <v>0</v>
      </c>
      <c r="O447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导入新模板'!$K:$K,$C447)</f>
        <v>0</v>
      </c>
      <c r="P447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导入新模板'!$K:$K,$C447)</f>
        <v>0</v>
      </c>
      <c r="Q447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导入新模板'!$K:$K,$C447)</f>
        <v>0</v>
      </c>
      <c r="R447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导入新模板'!$K:$K,$C447)</f>
        <v>0</v>
      </c>
      <c r="S447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导入新模板'!$K:$K,$C447)</f>
        <v>0</v>
      </c>
      <c r="T447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导入新模板'!$K:$K,$C447)</f>
        <v>0</v>
      </c>
      <c r="U447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导入新模板'!$K:$K,$C447)</f>
        <v>0</v>
      </c>
      <c r="V447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导入新模板'!$K:$K,$C447)</f>
        <v>0</v>
      </c>
      <c r="W447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导入新模板'!$K:$K,$C447)</f>
        <v>0</v>
      </c>
      <c r="X447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导入新模板'!$K:$K,$C447)</f>
        <v>0</v>
      </c>
      <c r="Y447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导入新模板'!$K:$K,$C447)</f>
        <v>0</v>
      </c>
      <c r="Z447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导入新模板'!$K:$K,$C447)</f>
        <v>0</v>
      </c>
      <c r="AA447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导入新模板'!$K:$K,$C447)</f>
        <v>0</v>
      </c>
      <c r="AB447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导入新模板'!$K:$K,$C447)</f>
        <v>0</v>
      </c>
      <c r="AC447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导入新模板'!$K:$K,$C447)</f>
        <v>0</v>
      </c>
      <c r="AD447" s="74"/>
      <c r="AE447" s="53">
        <f>SUM(AH447:AS447)</f>
        <v>0</v>
      </c>
      <c r="AF447" s="54"/>
      <c r="AG447" s="55">
        <f>AD447-AE447-AF447</f>
        <v>0</v>
      </c>
      <c r="AH447" s="48">
        <f>SUMIFS('[6]白单流水  导入新模板'!$S:$S,'[6]白单流水  导入新模板'!$C:$C,$A$2,'[6]白单流水  导入新模板'!$AF:$AF,LEFT(LEFT($C$428,4),4),'[6]白单流水  导入新模板'!$AA:$AA,AH$3,'[6]白单流水  导入新模板'!$K:$K,$C447)</f>
        <v>0</v>
      </c>
      <c r="AI447" s="48">
        <f>SUMIFS('[6]白单流水  导入新模板'!$S:$S,'[6]白单流水  导入新模板'!$C:$C,$A$2,'[6]白单流水  导入新模板'!$AF:$AF,LEFT(LEFT($C$428,4),4),'[6]白单流水  导入新模板'!$AA:$AA,AI$3,'[6]白单流水  导入新模板'!$K:$K,$C447)</f>
        <v>0</v>
      </c>
      <c r="AJ447" s="48">
        <f>SUMIFS('[6]白单流水  导入新模板'!$S:$S,'[6]白单流水  导入新模板'!$C:$C,$A$2,'[6]白单流水  导入新模板'!$AF:$AF,LEFT(LEFT($C$428,4),4),'[6]白单流水  导入新模板'!$AA:$AA,AJ$3,'[6]白单流水  导入新模板'!$K:$K,$C447)</f>
        <v>0</v>
      </c>
      <c r="AK447" s="48">
        <f>SUMIFS('[6]白单流水  导入新模板'!$S:$S,'[6]白单流水  导入新模板'!$C:$C,$A$2,'[6]白单流水  导入新模板'!$AF:$AF,LEFT(LEFT($C$428,4),4),'[6]白单流水  导入新模板'!$AA:$AA,AK$3,'[6]白单流水  导入新模板'!$K:$K,$C447)</f>
        <v>0</v>
      </c>
      <c r="AL447" s="48">
        <f>SUMIFS('[6]白单流水  导入新模板'!$S:$S,'[6]白单流水  导入新模板'!$C:$C,$A$2,'[6]白单流水  导入新模板'!$AF:$AF,LEFT(LEFT($C$428,4),4),'[6]白单流水  导入新模板'!$AA:$AA,AL$3,'[6]白单流水  导入新模板'!$K:$K,$C447)</f>
        <v>0</v>
      </c>
      <c r="AM447" s="48">
        <f>SUMIFS('[6]白单流水  导入新模板'!$S:$S,'[6]白单流水  导入新模板'!$C:$C,$A$2,'[6]白单流水  导入新模板'!$AF:$AF,LEFT(LEFT($C$428,4),4),'[6]白单流水  导入新模板'!$AA:$AA,AM$3,'[6]白单流水  导入新模板'!$K:$K,$C447)</f>
        <v>0</v>
      </c>
      <c r="AN447" s="48">
        <f>SUMIFS('[6]白单流水  导入新模板'!$S:$S,'[6]白单流水  导入新模板'!$C:$C,$A$2,'[6]白单流水  导入新模板'!$AF:$AF,LEFT(LEFT($C$428,4),4),'[6]白单流水  导入新模板'!$AA:$AA,AN$3,'[6]白单流水  导入新模板'!$K:$K,$C447)</f>
        <v>0</v>
      </c>
      <c r="AO447" s="48">
        <f>SUMIFS('[6]白单流水  导入新模板'!$S:$S,'[6]白单流水  导入新模板'!$C:$C,$A$2,'[6]白单流水  导入新模板'!$AF:$AF,LEFT(LEFT($C$428,4),4),'[6]白单流水  导入新模板'!$AA:$AA,AO$3,'[6]白单流水  导入新模板'!$K:$K,$C447)</f>
        <v>0</v>
      </c>
      <c r="AP447" s="48">
        <f>SUMIFS('[6]白单流水  导入新模板'!$S:$S,'[6]白单流水  导入新模板'!$C:$C,$A$2,'[6]白单流水  导入新模板'!$AF:$AF,LEFT(LEFT($C$428,4),4),'[6]白单流水  导入新模板'!$AA:$AA,AP$3,'[6]白单流水  导入新模板'!$K:$K,$C447)</f>
        <v>0</v>
      </c>
      <c r="AQ447" s="48">
        <f>SUMIFS('[6]白单流水  导入新模板'!$S:$S,'[6]白单流水  导入新模板'!$C:$C,$A$2,'[6]白单流水  导入新模板'!$AF:$AF,LEFT(LEFT($C$428,4),4),'[6]白单流水  导入新模板'!$AA:$AA,AQ$3,'[6]白单流水  导入新模板'!$K:$K,$C447)</f>
        <v>0</v>
      </c>
      <c r="AR447" s="48">
        <f>SUMIFS('[6]白单流水  导入新模板'!$S:$S,'[6]白单流水  导入新模板'!$C:$C,$A$2,'[6]白单流水  导入新模板'!$AF:$AF,LEFT(LEFT($C$428,4),4),'[6]白单流水  导入新模板'!$AA:$AA,AR$3,'[6]白单流水  导入新模板'!$K:$K,$C447)</f>
        <v>0</v>
      </c>
      <c r="AS447" s="48">
        <f>SUMIFS('[6]白单流水  导入新模板'!$S:$S,'[6]白单流水  导入新模板'!$C:$C,$A$2,'[6]白单流水  导入新模板'!$AF:$AF,LEFT(LEFT($C$428,4),4),'[6]白单流水  导入新模板'!$AA:$AA,AS$3,'[6]白单流水  导入新模板'!$K:$K,$C447)</f>
        <v>0</v>
      </c>
      <c r="AT447" s="69"/>
    </row>
    <row r="448" ht="15.6" spans="1:46">
      <c r="A448" s="70"/>
      <c r="B448" s="62"/>
      <c r="C448" s="65" t="s">
        <v>76</v>
      </c>
      <c r="D448" s="66"/>
      <c r="E448" s="66"/>
      <c r="F448" s="67"/>
      <c r="G448" s="68"/>
      <c r="H448" s="68"/>
      <c r="I448" s="68"/>
      <c r="J448" s="68"/>
      <c r="K448" s="66"/>
      <c r="L448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导入新模板'!$K:$K,$C448)</f>
        <v>0</v>
      </c>
      <c r="M448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导入新模板'!$K:$K,$C448)</f>
        <v>0</v>
      </c>
      <c r="N448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导入新模板'!$K:$K,$C448)</f>
        <v>0</v>
      </c>
      <c r="O448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导入新模板'!$K:$K,$C448)</f>
        <v>0</v>
      </c>
      <c r="P448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导入新模板'!$K:$K,$C448)</f>
        <v>0</v>
      </c>
      <c r="Q448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导入新模板'!$K:$K,$C448)</f>
        <v>0</v>
      </c>
      <c r="R448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导入新模板'!$K:$K,$C448)</f>
        <v>0</v>
      </c>
      <c r="S448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导入新模板'!$K:$K,$C448)</f>
        <v>0</v>
      </c>
      <c r="T448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导入新模板'!$K:$K,$C448)</f>
        <v>0</v>
      </c>
      <c r="U448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导入新模板'!$K:$K,$C448)</f>
        <v>0</v>
      </c>
      <c r="V448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导入新模板'!$K:$K,$C448)</f>
        <v>0</v>
      </c>
      <c r="W448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导入新模板'!$K:$K,$C448)</f>
        <v>0</v>
      </c>
      <c r="X448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导入新模板'!$K:$K,$C448)</f>
        <v>0</v>
      </c>
      <c r="Y448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导入新模板'!$K:$K,$C448)</f>
        <v>0</v>
      </c>
      <c r="Z448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导入新模板'!$K:$K,$C448)</f>
        <v>0</v>
      </c>
      <c r="AA448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导入新模板'!$K:$K,$C448)</f>
        <v>0</v>
      </c>
      <c r="AB448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导入新模板'!$K:$K,$C448)</f>
        <v>0</v>
      </c>
      <c r="AC448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导入新模板'!$K:$K,$C448)</f>
        <v>0</v>
      </c>
      <c r="AD448" s="74"/>
      <c r="AE448" s="53">
        <f>SUM(AH448:AS448)</f>
        <v>0</v>
      </c>
      <c r="AF448" s="54"/>
      <c r="AG448" s="55">
        <f>AD448-AE448-AF448</f>
        <v>0</v>
      </c>
      <c r="AH448" s="48">
        <f>SUMIFS('[6]白单流水  导入新模板'!$S:$S,'[6]白单流水  导入新模板'!$C:$C,$A$2,'[6]白单流水  导入新模板'!$AF:$AF,LEFT(LEFT($C$428,4),4),'[6]白单流水  导入新模板'!$AA:$AA,AH$3,'[6]白单流水  导入新模板'!$K:$K,$C448)</f>
        <v>0</v>
      </c>
      <c r="AI448" s="48">
        <f>SUMIFS('[6]白单流水  导入新模板'!$S:$S,'[6]白单流水  导入新模板'!$C:$C,$A$2,'[6]白单流水  导入新模板'!$AF:$AF,LEFT(LEFT($C$428,4),4),'[6]白单流水  导入新模板'!$AA:$AA,AI$3,'[6]白单流水  导入新模板'!$K:$K,$C448)</f>
        <v>0</v>
      </c>
      <c r="AJ448" s="48">
        <f>SUMIFS('[6]白单流水  导入新模板'!$S:$S,'[6]白单流水  导入新模板'!$C:$C,$A$2,'[6]白单流水  导入新模板'!$AF:$AF,LEFT(LEFT($C$428,4),4),'[6]白单流水  导入新模板'!$AA:$AA,AJ$3,'[6]白单流水  导入新模板'!$K:$K,$C448)</f>
        <v>0</v>
      </c>
      <c r="AK448" s="48">
        <f>SUMIFS('[6]白单流水  导入新模板'!$S:$S,'[6]白单流水  导入新模板'!$C:$C,$A$2,'[6]白单流水  导入新模板'!$AF:$AF,LEFT(LEFT($C$428,4),4),'[6]白单流水  导入新模板'!$AA:$AA,AK$3,'[6]白单流水  导入新模板'!$K:$K,$C448)</f>
        <v>0</v>
      </c>
      <c r="AL448" s="48">
        <f>SUMIFS('[6]白单流水  导入新模板'!$S:$S,'[6]白单流水  导入新模板'!$C:$C,$A$2,'[6]白单流水  导入新模板'!$AF:$AF,LEFT(LEFT($C$428,4),4),'[6]白单流水  导入新模板'!$AA:$AA,AL$3,'[6]白单流水  导入新模板'!$K:$K,$C448)</f>
        <v>0</v>
      </c>
      <c r="AM448" s="48">
        <f>SUMIFS('[6]白单流水  导入新模板'!$S:$S,'[6]白单流水  导入新模板'!$C:$C,$A$2,'[6]白单流水  导入新模板'!$AF:$AF,LEFT(LEFT($C$428,4),4),'[6]白单流水  导入新模板'!$AA:$AA,AM$3,'[6]白单流水  导入新模板'!$K:$K,$C448)</f>
        <v>0</v>
      </c>
      <c r="AN448" s="48">
        <f>SUMIFS('[6]白单流水  导入新模板'!$S:$S,'[6]白单流水  导入新模板'!$C:$C,$A$2,'[6]白单流水  导入新模板'!$AF:$AF,LEFT(LEFT($C$428,4),4),'[6]白单流水  导入新模板'!$AA:$AA,AN$3,'[6]白单流水  导入新模板'!$K:$K,$C448)</f>
        <v>0</v>
      </c>
      <c r="AO448" s="48">
        <f>SUMIFS('[6]白单流水  导入新模板'!$S:$S,'[6]白单流水  导入新模板'!$C:$C,$A$2,'[6]白单流水  导入新模板'!$AF:$AF,LEFT(LEFT($C$428,4),4),'[6]白单流水  导入新模板'!$AA:$AA,AO$3,'[6]白单流水  导入新模板'!$K:$K,$C448)</f>
        <v>0</v>
      </c>
      <c r="AP448" s="48">
        <f>SUMIFS('[6]白单流水  导入新模板'!$S:$S,'[6]白单流水  导入新模板'!$C:$C,$A$2,'[6]白单流水  导入新模板'!$AF:$AF,LEFT(LEFT($C$428,4),4),'[6]白单流水  导入新模板'!$AA:$AA,AP$3,'[6]白单流水  导入新模板'!$K:$K,$C448)</f>
        <v>0</v>
      </c>
      <c r="AQ448" s="48">
        <f>SUMIFS('[6]白单流水  导入新模板'!$S:$S,'[6]白单流水  导入新模板'!$C:$C,$A$2,'[6]白单流水  导入新模板'!$AF:$AF,LEFT(LEFT($C$428,4),4),'[6]白单流水  导入新模板'!$AA:$AA,AQ$3,'[6]白单流水  导入新模板'!$K:$K,$C448)</f>
        <v>0</v>
      </c>
      <c r="AR448" s="48">
        <f>SUMIFS('[6]白单流水  导入新模板'!$S:$S,'[6]白单流水  导入新模板'!$C:$C,$A$2,'[6]白单流水  导入新模板'!$AF:$AF,LEFT(LEFT($C$428,4),4),'[6]白单流水  导入新模板'!$AA:$AA,AR$3,'[6]白单流水  导入新模板'!$K:$K,$C448)</f>
        <v>0</v>
      </c>
      <c r="AS448" s="48">
        <f>SUMIFS('[6]白单流水  导入新模板'!$S:$S,'[6]白单流水  导入新模板'!$C:$C,$A$2,'[6]白单流水  导入新模板'!$AF:$AF,LEFT(LEFT($C$428,4),4),'[6]白单流水  导入新模板'!$AA:$AA,AS$3,'[6]白单流水  导入新模板'!$K:$K,$C448)</f>
        <v>0</v>
      </c>
      <c r="AT448" s="69"/>
    </row>
    <row r="449" ht="15.6" spans="1:47">
      <c r="A449" s="70"/>
      <c r="B449" s="62"/>
      <c r="C449" s="65" t="s">
        <v>77</v>
      </c>
      <c r="D449" s="66"/>
      <c r="E449" s="66"/>
      <c r="F449" s="67"/>
      <c r="G449" s="68"/>
      <c r="H449" s="68"/>
      <c r="I449" s="68"/>
      <c r="J449" s="68"/>
      <c r="K449" s="66"/>
      <c r="L449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导入新模板'!$K:$K,$C449)</f>
        <v>0</v>
      </c>
      <c r="M449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导入新模板'!$K:$K,$C449)</f>
        <v>0</v>
      </c>
      <c r="N449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导入新模板'!$K:$K,$C449)</f>
        <v>0</v>
      </c>
      <c r="O449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导入新模板'!$K:$K,$C449)</f>
        <v>0</v>
      </c>
      <c r="P449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导入新模板'!$K:$K,$C449)</f>
        <v>0</v>
      </c>
      <c r="Q449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导入新模板'!$K:$K,$C449)</f>
        <v>0</v>
      </c>
      <c r="R449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导入新模板'!$K:$K,$C449)</f>
        <v>0</v>
      </c>
      <c r="S449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导入新模板'!$K:$K,$C449)</f>
        <v>0</v>
      </c>
      <c r="T449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导入新模板'!$K:$K,$C449)</f>
        <v>0</v>
      </c>
      <c r="U449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导入新模板'!$K:$K,$C449)</f>
        <v>0</v>
      </c>
      <c r="V449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导入新模板'!$K:$K,$C449)</f>
        <v>0</v>
      </c>
      <c r="W449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导入新模板'!$K:$K,$C449)</f>
        <v>0</v>
      </c>
      <c r="X449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导入新模板'!$K:$K,$C449)</f>
        <v>0</v>
      </c>
      <c r="Y449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导入新模板'!$K:$K,$C449)</f>
        <v>0</v>
      </c>
      <c r="Z449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导入新模板'!$K:$K,$C449)</f>
        <v>0</v>
      </c>
      <c r="AA449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导入新模板'!$K:$K,$C449)</f>
        <v>0</v>
      </c>
      <c r="AB449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导入新模板'!$K:$K,$C449)</f>
        <v>0</v>
      </c>
      <c r="AC449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导入新模板'!$K:$K,$C449)</f>
        <v>0</v>
      </c>
      <c r="AD449" s="74"/>
      <c r="AE449" s="53">
        <f>SUM(AH449:AS449)</f>
        <v>0</v>
      </c>
      <c r="AF449" s="54"/>
      <c r="AG449" s="55">
        <f>AD449-AE449-AF449</f>
        <v>0</v>
      </c>
      <c r="AH449" s="48">
        <f>SUMIFS('[6]白单流水  导入新模板'!$S:$S,'[6]白单流水  导入新模板'!$C:$C,$A$2,'[6]白单流水  导入新模板'!$AF:$AF,LEFT(LEFT($C$428,4),4),'[6]白单流水  导入新模板'!$AA:$AA,AH$3,'[6]白单流水  导入新模板'!$K:$K,$C449)</f>
        <v>0</v>
      </c>
      <c r="AI449" s="48">
        <f>SUMIFS('[6]白单流水  导入新模板'!$S:$S,'[6]白单流水  导入新模板'!$C:$C,$A$2,'[6]白单流水  导入新模板'!$AF:$AF,LEFT(LEFT($C$428,4),4),'[6]白单流水  导入新模板'!$AA:$AA,AI$3,'[6]白单流水  导入新模板'!$K:$K,$C449)</f>
        <v>0</v>
      </c>
      <c r="AJ449" s="48">
        <f>SUMIFS('[6]白单流水  导入新模板'!$S:$S,'[6]白单流水  导入新模板'!$C:$C,$A$2,'[6]白单流水  导入新模板'!$AF:$AF,LEFT(LEFT($C$428,4),4),'[6]白单流水  导入新模板'!$AA:$AA,AJ$3,'[6]白单流水  导入新模板'!$K:$K,$C449)</f>
        <v>0</v>
      </c>
      <c r="AK449" s="48">
        <f>SUMIFS('[6]白单流水  导入新模板'!$S:$S,'[6]白单流水  导入新模板'!$C:$C,$A$2,'[6]白单流水  导入新模板'!$AF:$AF,LEFT(LEFT($C$428,4),4),'[6]白单流水  导入新模板'!$AA:$AA,AK$3,'[6]白单流水  导入新模板'!$K:$K,$C449)</f>
        <v>0</v>
      </c>
      <c r="AL449" s="48">
        <f>SUMIFS('[6]白单流水  导入新模板'!$S:$S,'[6]白单流水  导入新模板'!$C:$C,$A$2,'[6]白单流水  导入新模板'!$AF:$AF,LEFT(LEFT($C$428,4),4),'[6]白单流水  导入新模板'!$AA:$AA,AL$3,'[6]白单流水  导入新模板'!$K:$K,$C449)</f>
        <v>0</v>
      </c>
      <c r="AM449" s="48">
        <f>SUMIFS('[6]白单流水  导入新模板'!$S:$S,'[6]白单流水  导入新模板'!$C:$C,$A$2,'[6]白单流水  导入新模板'!$AF:$AF,LEFT(LEFT($C$428,4),4),'[6]白单流水  导入新模板'!$AA:$AA,AM$3,'[6]白单流水  导入新模板'!$K:$K,$C449)</f>
        <v>0</v>
      </c>
      <c r="AN449" s="48">
        <f>SUMIFS('[6]白单流水  导入新模板'!$S:$S,'[6]白单流水  导入新模板'!$C:$C,$A$2,'[6]白单流水  导入新模板'!$AF:$AF,LEFT(LEFT($C$428,4),4),'[6]白单流水  导入新模板'!$AA:$AA,AN$3,'[6]白单流水  导入新模板'!$K:$K,$C449)</f>
        <v>0</v>
      </c>
      <c r="AO449" s="48">
        <f>SUMIFS('[6]白单流水  导入新模板'!$S:$S,'[6]白单流水  导入新模板'!$C:$C,$A$2,'[6]白单流水  导入新模板'!$AF:$AF,LEFT(LEFT($C$428,4),4),'[6]白单流水  导入新模板'!$AA:$AA,AO$3,'[6]白单流水  导入新模板'!$K:$K,$C449)</f>
        <v>0</v>
      </c>
      <c r="AP449" s="48">
        <f>SUMIFS('[6]白单流水  导入新模板'!$S:$S,'[6]白单流水  导入新模板'!$C:$C,$A$2,'[6]白单流水  导入新模板'!$AF:$AF,LEFT(LEFT($C$428,4),4),'[6]白单流水  导入新模板'!$AA:$AA,AP$3,'[6]白单流水  导入新模板'!$K:$K,$C449)</f>
        <v>0</v>
      </c>
      <c r="AQ449" s="48">
        <f>SUMIFS('[6]白单流水  导入新模板'!$S:$S,'[6]白单流水  导入新模板'!$C:$C,$A$2,'[6]白单流水  导入新模板'!$AF:$AF,LEFT(LEFT($C$428,4),4),'[6]白单流水  导入新模板'!$AA:$AA,AQ$3,'[6]白单流水  导入新模板'!$K:$K,$C449)</f>
        <v>0</v>
      </c>
      <c r="AR449" s="48">
        <f>SUMIFS('[6]白单流水  导入新模板'!$S:$S,'[6]白单流水  导入新模板'!$C:$C,$A$2,'[6]白单流水  导入新模板'!$AF:$AF,LEFT(LEFT($C$428,4),4),'[6]白单流水  导入新模板'!$AA:$AA,AR$3,'[6]白单流水  导入新模板'!$K:$K,$C449)</f>
        <v>0</v>
      </c>
      <c r="AS449" s="48">
        <f>SUMIFS('[6]白单流水  导入新模板'!$S:$S,'[6]白单流水  导入新模板'!$C:$C,$A$2,'[6]白单流水  导入新模板'!$AF:$AF,LEFT(LEFT($C$428,4),4),'[6]白单流水  导入新模板'!$AA:$AA,AS$3,'[6]白单流水  导入新模板'!$K:$K,$C449)</f>
        <v>0</v>
      </c>
      <c r="AT449" s="69"/>
    </row>
    <row r="450" ht="15.6" spans="1:47">
      <c r="A450" s="70"/>
      <c r="B450" s="62"/>
      <c r="C450" s="65" t="s">
        <v>78</v>
      </c>
      <c r="D450" s="52"/>
      <c r="E450" s="52"/>
      <c r="F450" s="59"/>
      <c r="G450" s="60"/>
      <c r="H450" s="60"/>
      <c r="I450" s="60"/>
      <c r="J450" s="60"/>
      <c r="K450" s="52"/>
      <c r="L450" s="48">
        <f>SUMIFS('[6]白单流水  导入新模板'!$S:$S,'[6]白单流水  导入新模板'!$C:$C,$A$2,'[6]白单流水  导入新模板'!$AF:$AF,LEFT(LEFT($C$428,4),4),'[6]白单流水  导入新模板'!$AB:$AB,LEFT(LEFT(L$3,4),4),'[6]白单流水  导入新模板'!$K:$K,$C450)</f>
        <v>0</v>
      </c>
      <c r="M450" s="48">
        <f>SUMIFS('[6]白单流水  导入新模板'!$S:$S,'[6]白单流水  导入新模板'!$C:$C,$A$2,'[6]白单流水  导入新模板'!$AF:$AF,LEFT(LEFT($C$428,4),4),'[6]白单流水  导入新模板'!$AB:$AB,LEFT(LEFT(M$3,4),4),'[6]白单流水  导入新模板'!$K:$K,$C450)</f>
        <v>0</v>
      </c>
      <c r="N450" s="48">
        <f>SUMIFS('[6]白单流水  导入新模板'!$S:$S,'[6]白单流水  导入新模板'!$C:$C,$A$2,'[6]白单流水  导入新模板'!$AF:$AF,LEFT(LEFT($C$428,4),4),'[6]白单流水  导入新模板'!$AB:$AB,LEFT(LEFT(N$3,4),4),'[6]白单流水  导入新模板'!$K:$K,$C450)</f>
        <v>0</v>
      </c>
      <c r="O450" s="48">
        <f>SUMIFS('[6]白单流水  导入新模板'!$S:$S,'[6]白单流水  导入新模板'!$C:$C,$A$2,'[6]白单流水  导入新模板'!$AF:$AF,LEFT(LEFT($C$428,4),4),'[6]白单流水  导入新模板'!$AB:$AB,LEFT(LEFT(O$3,4),4),'[6]白单流水  导入新模板'!$K:$K,$C450)</f>
        <v>0</v>
      </c>
      <c r="P450" s="48">
        <f>SUMIFS('[6]白单流水  导入新模板'!$S:$S,'[6]白单流水  导入新模板'!$C:$C,$A$2,'[6]白单流水  导入新模板'!$AF:$AF,LEFT(LEFT($C$428,4),4),'[6]白单流水  导入新模板'!$AB:$AB,LEFT(LEFT(P$3,4),4),'[6]白单流水  导入新模板'!$K:$K,$C450)</f>
        <v>0</v>
      </c>
      <c r="Q450" s="48">
        <f>SUMIFS('[6]白单流水  导入新模板'!$S:$S,'[6]白单流水  导入新模板'!$C:$C,$A$2,'[6]白单流水  导入新模板'!$AF:$AF,LEFT(LEFT($C$428,4),4),'[6]白单流水  导入新模板'!$AB:$AB,LEFT(LEFT(Q$3,4),4),'[6]白单流水  导入新模板'!$K:$K,$C450)</f>
        <v>0</v>
      </c>
      <c r="R450" s="48">
        <f>SUMIFS('[6]白单流水  导入新模板'!$S:$S,'[6]白单流水  导入新模板'!$C:$C,$A$2,'[6]白单流水  导入新模板'!$AF:$AF,LEFT(LEFT($C$428,4),4),'[6]白单流水  导入新模板'!$AB:$AB,LEFT(LEFT(R$3,4),4),'[6]白单流水  导入新模板'!$K:$K,$C450)</f>
        <v>0</v>
      </c>
      <c r="S450" s="48">
        <f>SUMIFS('[6]白单流水  导入新模板'!$S:$S,'[6]白单流水  导入新模板'!$C:$C,$A$2,'[6]白单流水  导入新模板'!$AF:$AF,LEFT(LEFT($C$428,4),4),'[6]白单流水  导入新模板'!$AB:$AB,LEFT(LEFT(S$3,4),4),'[6]白单流水  导入新模板'!$K:$K,$C450)</f>
        <v>0</v>
      </c>
      <c r="T450" s="48">
        <f>SUMIFS('[6]白单流水  导入新模板'!$S:$S,'[6]白单流水  导入新模板'!$C:$C,$A$2,'[6]白单流水  导入新模板'!$AF:$AF,LEFT(LEFT($C$428,4),4),'[6]白单流水  导入新模板'!$AB:$AB,LEFT(LEFT(T$3,4),4),'[6]白单流水  导入新模板'!$K:$K,$C450)</f>
        <v>0</v>
      </c>
      <c r="U450" s="48">
        <f>SUMIFS('[6]白单流水  导入新模板'!$S:$S,'[6]白单流水  导入新模板'!$C:$C,$A$2,'[6]白单流水  导入新模板'!$AF:$AF,LEFT(LEFT($C$428,4),4),'[6]白单流水  导入新模板'!$AB:$AB,LEFT(LEFT(U$3,4),4),'[6]白单流水  导入新模板'!$K:$K,$C450)</f>
        <v>0</v>
      </c>
      <c r="V450" s="48">
        <f>SUMIFS('[6]白单流水  导入新模板'!$S:$S,'[6]白单流水  导入新模板'!$C:$C,$A$2,'[6]白单流水  导入新模板'!$AF:$AF,LEFT(LEFT($C$428,4),4),'[6]白单流水  导入新模板'!$AB:$AB,LEFT(LEFT(V$3,4),4),'[6]白单流水  导入新模板'!$K:$K,$C450)</f>
        <v>0</v>
      </c>
      <c r="W450" s="48">
        <f>SUMIFS('[6]白单流水  导入新模板'!$S:$S,'[6]白单流水  导入新模板'!$C:$C,$A$2,'[6]白单流水  导入新模板'!$AF:$AF,LEFT(LEFT($C$428,4),4),'[6]白单流水  导入新模板'!$AB:$AB,LEFT(LEFT(W$3,4),4),'[6]白单流水  导入新模板'!$K:$K,$C450)</f>
        <v>0</v>
      </c>
      <c r="X450" s="48">
        <f>SUMIFS('[6]白单流水  导入新模板'!$S:$S,'[6]白单流水  导入新模板'!$C:$C,$A$2,'[6]白单流水  导入新模板'!$AF:$AF,LEFT(LEFT($C$428,4),4),'[6]白单流水  导入新模板'!$AB:$AB,LEFT(LEFT(X$3,4),4),'[6]白单流水  导入新模板'!$K:$K,$C450)</f>
        <v>0</v>
      </c>
      <c r="Y450" s="48">
        <f>SUMIFS('[6]白单流水  导入新模板'!$S:$S,'[6]白单流水  导入新模板'!$C:$C,$A$2,'[6]白单流水  导入新模板'!$AF:$AF,LEFT(LEFT($C$428,4),4),'[6]白单流水  导入新模板'!$AB:$AB,LEFT(LEFT(Y$3,4),4),'[6]白单流水  导入新模板'!$K:$K,$C450)</f>
        <v>0</v>
      </c>
      <c r="Z450" s="48">
        <f>SUMIFS('[6]白单流水  导入新模板'!$S:$S,'[6]白单流水  导入新模板'!$C:$C,$A$2,'[6]白单流水  导入新模板'!$AF:$AF,LEFT(LEFT($C$428,4),4),'[6]白单流水  导入新模板'!$AB:$AB,LEFT(LEFT(Z$3,4),4),'[6]白单流水  导入新模板'!$K:$K,$C450)</f>
        <v>0</v>
      </c>
      <c r="AA450" s="48">
        <f>SUMIFS('[6]白单流水  导入新模板'!$S:$S,'[6]白单流水  导入新模板'!$C:$C,$A$2,'[6]白单流水  导入新模板'!$AF:$AF,LEFT(LEFT($C$428,4),4),'[6]白单流水  导入新模板'!$AB:$AB,LEFT(LEFT(AA$3,4),4),'[6]白单流水  导入新模板'!$K:$K,$C450)</f>
        <v>0</v>
      </c>
      <c r="AB450" s="48">
        <f>SUMIFS('[6]白单流水  导入新模板'!$S:$S,'[6]白单流水  导入新模板'!$C:$C,$A$2,'[6]白单流水  导入新模板'!$AF:$AF,LEFT(LEFT($C$428,4),4),'[6]白单流水  导入新模板'!$AB:$AB,LEFT(LEFT(AB$3,4),4),'[6]白单流水  导入新模板'!$K:$K,$C450)</f>
        <v>0</v>
      </c>
      <c r="AC450" s="48">
        <f>SUMIFS('[6]白单流水  导入新模板'!$S:$S,'[6]白单流水  导入新模板'!$C:$C,$A$2,'[6]白单流水  导入新模板'!$AF:$AF,LEFT(LEFT($C$428,4),4),'[6]白单流水  导入新模板'!$AB:$AB,LEFT(LEFT(AC$3,4),4),'[6]白单流水  导入新模板'!$K:$K,$C450)</f>
        <v>0</v>
      </c>
      <c r="AD450" s="52"/>
      <c r="AE450" s="53">
        <f>SUM(AH450:AS450)</f>
        <v>0</v>
      </c>
      <c r="AF450" s="54"/>
      <c r="AG450" s="55">
        <f>AD450-AE450-AF450</f>
        <v>0</v>
      </c>
      <c r="AH450" s="48">
        <f>SUMIFS('[6]白单流水  导入新模板'!$S:$S,'[6]白单流水  导入新模板'!$C:$C,$A$2,'[6]白单流水  导入新模板'!$AF:$AF,LEFT(LEFT($C$428,4),4),'[6]白单流水  导入新模板'!$AA:$AA,AH$3,'[6]白单流水  导入新模板'!$K:$K,$C450)</f>
        <v>0</v>
      </c>
      <c r="AI450" s="48">
        <f>SUMIFS('[6]白单流水  导入新模板'!$S:$S,'[6]白单流水  导入新模板'!$C:$C,$A$2,'[6]白单流水  导入新模板'!$AF:$AF,LEFT(LEFT($C$428,4),4),'[6]白单流水  导入新模板'!$AA:$AA,AI$3,'[6]白单流水  导入新模板'!$K:$K,$C450)</f>
        <v>0</v>
      </c>
      <c r="AJ450" s="48">
        <f>SUMIFS('[6]白单流水  导入新模板'!$S:$S,'[6]白单流水  导入新模板'!$C:$C,$A$2,'[6]白单流水  导入新模板'!$AF:$AF,LEFT(LEFT($C$428,4),4),'[6]白单流水  导入新模板'!$AA:$AA,AJ$3,'[6]白单流水  导入新模板'!$K:$K,$C450)</f>
        <v>0</v>
      </c>
      <c r="AK450" s="48">
        <f>SUMIFS('[6]白单流水  导入新模板'!$S:$S,'[6]白单流水  导入新模板'!$C:$C,$A$2,'[6]白单流水  导入新模板'!$AF:$AF,LEFT(LEFT($C$428,4),4),'[6]白单流水  导入新模板'!$AA:$AA,AK$3,'[6]白单流水  导入新模板'!$K:$K,$C450)</f>
        <v>0</v>
      </c>
      <c r="AL450" s="48">
        <f>SUMIFS('[6]白单流水  导入新模板'!$S:$S,'[6]白单流水  导入新模板'!$C:$C,$A$2,'[6]白单流水  导入新模板'!$AF:$AF,LEFT(LEFT($C$428,4),4),'[6]白单流水  导入新模板'!$AA:$AA,AL$3,'[6]白单流水  导入新模板'!$K:$K,$C450)</f>
        <v>0</v>
      </c>
      <c r="AM450" s="48">
        <f>SUMIFS('[6]白单流水  导入新模板'!$S:$S,'[6]白单流水  导入新模板'!$C:$C,$A$2,'[6]白单流水  导入新模板'!$AF:$AF,LEFT(LEFT($C$428,4),4),'[6]白单流水  导入新模板'!$AA:$AA,AM$3,'[6]白单流水  导入新模板'!$K:$K,$C450)</f>
        <v>0</v>
      </c>
      <c r="AN450" s="48">
        <f>SUMIFS('[6]白单流水  导入新模板'!$S:$S,'[6]白单流水  导入新模板'!$C:$C,$A$2,'[6]白单流水  导入新模板'!$AF:$AF,LEFT(LEFT($C$428,4),4),'[6]白单流水  导入新模板'!$AA:$AA,AN$3,'[6]白单流水  导入新模板'!$K:$K,$C450)</f>
        <v>0</v>
      </c>
      <c r="AO450" s="48">
        <f>SUMIFS('[6]白单流水  导入新模板'!$S:$S,'[6]白单流水  导入新模板'!$C:$C,$A$2,'[6]白单流水  导入新模板'!$AF:$AF,LEFT(LEFT($C$428,4),4),'[6]白单流水  导入新模板'!$AA:$AA,AO$3,'[6]白单流水  导入新模板'!$K:$K,$C450)</f>
        <v>0</v>
      </c>
      <c r="AP450" s="48">
        <f>SUMIFS('[6]白单流水  导入新模板'!$S:$S,'[6]白单流水  导入新模板'!$C:$C,$A$2,'[6]白单流水  导入新模板'!$AF:$AF,LEFT(LEFT($C$428,4),4),'[6]白单流水  导入新模板'!$AA:$AA,AP$3,'[6]白单流水  导入新模板'!$K:$K,$C450)</f>
        <v>0</v>
      </c>
      <c r="AQ450" s="48">
        <f>SUMIFS('[6]白单流水  导入新模板'!$S:$S,'[6]白单流水  导入新模板'!$C:$C,$A$2,'[6]白单流水  导入新模板'!$AF:$AF,LEFT(LEFT($C$428,4),4),'[6]白单流水  导入新模板'!$AA:$AA,AQ$3,'[6]白单流水  导入新模板'!$K:$K,$C450)</f>
        <v>0</v>
      </c>
      <c r="AR450" s="48">
        <f>SUMIFS('[6]白单流水  导入新模板'!$S:$S,'[6]白单流水  导入新模板'!$C:$C,$A$2,'[6]白单流水  导入新模板'!$AF:$AF,LEFT(LEFT($C$428,4),4),'[6]白单流水  导入新模板'!$AA:$AA,AR$3,'[6]白单流水  导入新模板'!$K:$K,$C450)</f>
        <v>0</v>
      </c>
      <c r="AS450" s="48">
        <f>SUMIFS('[6]白单流水  导入新模板'!$S:$S,'[6]白单流水  导入新模板'!$C:$C,$A$2,'[6]白单流水  导入新模板'!$AF:$AF,LEFT(LEFT($C$428,4),4),'[6]白单流水  导入新模板'!$AA:$AA,AS$3,'[6]白单流水  导入新模板'!$K:$K,$C450)</f>
        <v>0</v>
      </c>
      <c r="AT450" s="56"/>
    </row>
    <row r="451" ht="15.6" spans="1:47">
      <c r="A451" s="70"/>
      <c r="B451" s="62">
        <v>20</v>
      </c>
      <c r="C451" s="42" t="s">
        <v>108</v>
      </c>
      <c r="D451" s="43"/>
      <c r="E451" s="43"/>
      <c r="F451" s="63"/>
      <c r="G451" s="44"/>
      <c r="H451" s="44"/>
      <c r="I451" s="44"/>
      <c r="J451" s="44"/>
      <c r="K451" s="43"/>
      <c r="L451" s="43">
        <f>SUM(L452:L473)</f>
        <v>0</v>
      </c>
      <c r="M451" s="43">
        <f>SUM(M452:M473)</f>
        <v>0</v>
      </c>
      <c r="N451" s="43">
        <f>SUM(N452:N473)</f>
        <v>0</v>
      </c>
      <c r="O451" s="43">
        <f>SUM(O452:O473)</f>
        <v>0</v>
      </c>
      <c r="P451" s="43">
        <f>SUM(P452:P473)</f>
        <v>0</v>
      </c>
      <c r="Q451" s="43">
        <f>SUM(Q452:Q473)</f>
        <v>0</v>
      </c>
      <c r="R451" s="43">
        <f>SUM(R452:R473)</f>
        <v>0</v>
      </c>
      <c r="S451" s="43">
        <f>SUM(S452:S473)</f>
        <v>0</v>
      </c>
      <c r="T451" s="43">
        <f>SUM(T452:T473)</f>
        <v>0</v>
      </c>
      <c r="U451" s="43">
        <f>SUM(U452:U473)</f>
        <v>0</v>
      </c>
      <c r="V451" s="43">
        <f>SUM(V452:V473)</f>
        <v>0</v>
      </c>
      <c r="W451" s="43">
        <f>SUM(W452:W473)</f>
        <v>0</v>
      </c>
      <c r="X451" s="43">
        <f>SUM(X452:X473)</f>
        <v>0</v>
      </c>
      <c r="Y451" s="43">
        <f>SUM(Y452:Y473)</f>
        <v>0</v>
      </c>
      <c r="Z451" s="43">
        <f>SUM(Z452:Z473)</f>
        <v>0</v>
      </c>
      <c r="AA451" s="43">
        <f>SUM(AA452:AA473)</f>
        <v>0</v>
      </c>
      <c r="AB451" s="43">
        <f>SUM(AB452:AB473)</f>
        <v>0</v>
      </c>
      <c r="AC451" s="43">
        <f>SUM(AC452:AC473)</f>
        <v>0</v>
      </c>
      <c r="AD451" s="72"/>
      <c r="AE451" s="43">
        <f>SUM(AE452:AE473)</f>
        <v>30000</v>
      </c>
      <c r="AF451" s="43">
        <f>SUM(AF452:AF473)</f>
        <v>0</v>
      </c>
      <c r="AG451" s="43">
        <f>SUM(AG452:AG473)</f>
        <v>-30000</v>
      </c>
      <c r="AH451" s="43">
        <f>SUM(AH452:AH473)</f>
        <v>0</v>
      </c>
      <c r="AI451" s="43">
        <f>SUM(AI452:AI473)</f>
        <v>0</v>
      </c>
      <c r="AJ451" s="43">
        <f>SUM(AJ452:AJ473)</f>
        <v>10000</v>
      </c>
      <c r="AK451" s="43">
        <f>SUM(AK452:AK473)</f>
        <v>0</v>
      </c>
      <c r="AL451" s="43">
        <f>SUM(AL452:AL473)</f>
        <v>0</v>
      </c>
      <c r="AM451" s="43">
        <f>SUM(AM452:AM473)</f>
        <v>0</v>
      </c>
      <c r="AN451" s="43">
        <f>SUM(AN452:AN473)</f>
        <v>0</v>
      </c>
      <c r="AO451" s="43">
        <f>SUM(AO452:AO473)</f>
        <v>0</v>
      </c>
      <c r="AP451" s="43">
        <f>SUM(AP452:AP473)</f>
        <v>0</v>
      </c>
      <c r="AQ451" s="43">
        <f>SUM(AQ452:AQ473)</f>
        <v>0</v>
      </c>
      <c r="AR451" s="43">
        <f>SUM(AR452:AR473)</f>
        <v>20000</v>
      </c>
      <c r="AS451" s="43">
        <f>SUM(AS452:AS473)</f>
        <v>0</v>
      </c>
      <c r="AT451" s="64"/>
      <c r="AU451" s="1">
        <f>X451+Y451+Z451+AA451+AB451+AC451+AE451</f>
        <v>30000</v>
      </c>
    </row>
    <row r="452" ht="15.6" spans="1:47">
      <c r="A452" s="41"/>
      <c r="B452" s="62"/>
      <c r="C452" s="65" t="s">
        <v>58</v>
      </c>
      <c r="D452" s="43"/>
      <c r="E452" s="43"/>
      <c r="F452" s="63"/>
      <c r="G452" s="44"/>
      <c r="H452" s="44"/>
      <c r="I452" s="44"/>
      <c r="J452" s="44"/>
      <c r="K452" s="43"/>
      <c r="L452" s="48">
        <f>SUMIFS('[6]白单流水  导入新模板'!$S:$S,'[6]白单流水  导入新模板'!$C:$C,$A$2,'[6]白单流水  导入新模板'!$AF:$AF,$C$451,'[6]白单流水  导入新模板'!$AB:$AB,LEFT(LEFT(L$3,4),4),'[6]白单流水  导入新模板'!$K:$K,$C452)</f>
        <v>0</v>
      </c>
      <c r="M452" s="48">
        <f>SUMIFS('[6]白单流水  导入新模板'!$S:$S,'[6]白单流水  导入新模板'!$C:$C,$A$2,'[6]白单流水  导入新模板'!$AF:$AF,$C$451,'[6]白单流水  导入新模板'!$AB:$AB,LEFT(LEFT(M$3,4),4),'[6]白单流水  导入新模板'!$K:$K,$C452)</f>
        <v>0</v>
      </c>
      <c r="N452" s="48">
        <f>SUMIFS('[6]白单流水  导入新模板'!$S:$S,'[6]白单流水  导入新模板'!$C:$C,$A$2,'[6]白单流水  导入新模板'!$AF:$AF,$C$451,'[6]白单流水  导入新模板'!$AB:$AB,LEFT(LEFT(N$3,4),4),'[6]白单流水  导入新模板'!$K:$K,$C452)</f>
        <v>0</v>
      </c>
      <c r="O452" s="48">
        <f>SUMIFS('[6]白单流水  导入新模板'!$S:$S,'[6]白单流水  导入新模板'!$C:$C,$A$2,'[6]白单流水  导入新模板'!$AF:$AF,$C$451,'[6]白单流水  导入新模板'!$AB:$AB,LEFT(LEFT(O$3,4),4),'[6]白单流水  导入新模板'!$K:$K,$C452)</f>
        <v>0</v>
      </c>
      <c r="P452" s="48">
        <f>SUMIFS('[6]白单流水  导入新模板'!$S:$S,'[6]白单流水  导入新模板'!$C:$C,$A$2,'[6]白单流水  导入新模板'!$AF:$AF,$C$451,'[6]白单流水  导入新模板'!$AB:$AB,LEFT(LEFT(P$3,4),4),'[6]白单流水  导入新模板'!$K:$K,$C452)</f>
        <v>0</v>
      </c>
      <c r="Q452" s="48">
        <f>SUMIFS('[6]白单流水  导入新模板'!$S:$S,'[6]白单流水  导入新模板'!$C:$C,$A$2,'[6]白单流水  导入新模板'!$AF:$AF,$C$451,'[6]白单流水  导入新模板'!$AB:$AB,LEFT(LEFT(Q$3,4),4),'[6]白单流水  导入新模板'!$K:$K,$C452)</f>
        <v>0</v>
      </c>
      <c r="R452" s="48">
        <f>SUMIFS('[6]白单流水  导入新模板'!$S:$S,'[6]白单流水  导入新模板'!$C:$C,$A$2,'[6]白单流水  导入新模板'!$AF:$AF,$C$451,'[6]白单流水  导入新模板'!$AB:$AB,LEFT(LEFT(R$3,4),4),'[6]白单流水  导入新模板'!$K:$K,$C452)</f>
        <v>0</v>
      </c>
      <c r="S452" s="48">
        <f>SUMIFS('[6]白单流水  导入新模板'!$S:$S,'[6]白单流水  导入新模板'!$C:$C,$A$2,'[6]白单流水  导入新模板'!$AF:$AF,$C$451,'[6]白单流水  导入新模板'!$AB:$AB,LEFT(LEFT(S$3,4),4),'[6]白单流水  导入新模板'!$K:$K,$C452)</f>
        <v>0</v>
      </c>
      <c r="T452" s="48">
        <f>SUMIFS('[6]白单流水  导入新模板'!$S:$S,'[6]白单流水  导入新模板'!$C:$C,$A$2,'[6]白单流水  导入新模板'!$AF:$AF,$C$451,'[6]白单流水  导入新模板'!$AB:$AB,LEFT(LEFT(T$3,4),4),'[6]白单流水  导入新模板'!$K:$K,$C452)</f>
        <v>0</v>
      </c>
      <c r="U452" s="48">
        <f>SUMIFS('[6]白单流水  导入新模板'!$S:$S,'[6]白单流水  导入新模板'!$C:$C,$A$2,'[6]白单流水  导入新模板'!$AF:$AF,$C$451,'[6]白单流水  导入新模板'!$AB:$AB,LEFT(LEFT(U$3,4),4),'[6]白单流水  导入新模板'!$K:$K,$C452)</f>
        <v>0</v>
      </c>
      <c r="V452" s="48">
        <f>SUMIFS('[6]白单流水  导入新模板'!$S:$S,'[6]白单流水  导入新模板'!$C:$C,$A$2,'[6]白单流水  导入新模板'!$AF:$AF,$C$451,'[6]白单流水  导入新模板'!$AB:$AB,LEFT(LEFT(V$3,4),4),'[6]白单流水  导入新模板'!$K:$K,$C452)</f>
        <v>0</v>
      </c>
      <c r="W452" s="48">
        <f>SUMIFS('[6]白单流水  导入新模板'!$S:$S,'[6]白单流水  导入新模板'!$C:$C,$A$2,'[6]白单流水  导入新模板'!$AF:$AF,$C$451,'[6]白单流水  导入新模板'!$AB:$AB,LEFT(LEFT(W$3,4),4),'[6]白单流水  导入新模板'!$K:$K,$C452)</f>
        <v>0</v>
      </c>
      <c r="X452" s="48">
        <f>SUMIFS('[6]白单流水  导入新模板'!$S:$S,'[6]白单流水  导入新模板'!$C:$C,$A$2,'[6]白单流水  导入新模板'!$AF:$AF,$C$451,'[6]白单流水  导入新模板'!$AB:$AB,LEFT(LEFT(X$3,4),4),'[6]白单流水  导入新模板'!$K:$K,$C452)</f>
        <v>0</v>
      </c>
      <c r="Y452" s="48">
        <f>SUMIFS('[6]白单流水  导入新模板'!$S:$S,'[6]白单流水  导入新模板'!$C:$C,$A$2,'[6]白单流水  导入新模板'!$AF:$AF,$C$451,'[6]白单流水  导入新模板'!$AB:$AB,LEFT(LEFT(Y$3,4),4),'[6]白单流水  导入新模板'!$K:$K,$C452)</f>
        <v>0</v>
      </c>
      <c r="Z452" s="48">
        <f>SUMIFS('[6]白单流水  导入新模板'!$S:$S,'[6]白单流水  导入新模板'!$C:$C,$A$2,'[6]白单流水  导入新模板'!$AF:$AF,$C$451,'[6]白单流水  导入新模板'!$AB:$AB,LEFT(LEFT(Z$3,4),4),'[6]白单流水  导入新模板'!$K:$K,$C452)</f>
        <v>0</v>
      </c>
      <c r="AA452" s="48">
        <f>SUMIFS('[6]白单流水  导入新模板'!$S:$S,'[6]白单流水  导入新模板'!$C:$C,$A$2,'[6]白单流水  导入新模板'!$AF:$AF,$C$451,'[6]白单流水  导入新模板'!$AB:$AB,LEFT(LEFT(AA$3,4),4),'[6]白单流水  导入新模板'!$K:$K,$C452)</f>
        <v>0</v>
      </c>
      <c r="AB452" s="48">
        <f>SUMIFS('[6]白单流水  导入新模板'!$S:$S,'[6]白单流水  导入新模板'!$C:$C,$A$2,'[6]白单流水  导入新模板'!$AF:$AF,$C$451,'[6]白单流水  导入新模板'!$AB:$AB,LEFT(LEFT(AB$3,4),4),'[6]白单流水  导入新模板'!$K:$K,$C452)</f>
        <v>0</v>
      </c>
      <c r="AC452" s="48">
        <f>SUMIFS('[6]白单流水  导入新模板'!$S:$S,'[6]白单流水  导入新模板'!$C:$C,$A$2,'[6]白单流水  导入新模板'!$AF:$AF,$C$451,'[6]白单流水  导入新模板'!$AB:$AB,LEFT(LEFT(AC$3,4),4),'[6]白单流水  导入新模板'!$K:$K,$C452)</f>
        <v>0</v>
      </c>
      <c r="AD452" s="72"/>
      <c r="AE452" s="53">
        <f>SUM(AH452:AS452)</f>
        <v>0</v>
      </c>
      <c r="AF452" s="54"/>
      <c r="AG452" s="55">
        <f>AD452-AE452-AF452</f>
        <v>0</v>
      </c>
      <c r="AH452" s="48">
        <f>SUMIFS('[6]白单流水  导入新模板'!$S:$S,'[6]白单流水  导入新模板'!$C:$C,$A$2,'[6]白单流水  导入新模板'!$AF:$AF,$C$451,'[6]白单流水  导入新模板'!$AA:$AA,AH$3,'[6]白单流水  导入新模板'!$K:$K,$C452)</f>
        <v>0</v>
      </c>
      <c r="AI452" s="48">
        <f>SUMIFS('[6]白单流水  导入新模板'!$S:$S,'[6]白单流水  导入新模板'!$C:$C,$A$2,'[6]白单流水  导入新模板'!$AF:$AF,$C$451,'[6]白单流水  导入新模板'!$AA:$AA,AI$3,'[6]白单流水  导入新模板'!$K:$K,$C452)</f>
        <v>0</v>
      </c>
      <c r="AJ452" s="48">
        <f>SUMIFS('[6]白单流水  导入新模板'!$S:$S,'[6]白单流水  导入新模板'!$C:$C,$A$2,'[6]白单流水  导入新模板'!$AF:$AF,$C$451,'[6]白单流水  导入新模板'!$AA:$AA,AJ$3,'[6]白单流水  导入新模板'!$K:$K,$C452)</f>
        <v>0</v>
      </c>
      <c r="AK452" s="48">
        <f>SUMIFS('[6]白单流水  导入新模板'!$S:$S,'[6]白单流水  导入新模板'!$C:$C,$A$2,'[6]白单流水  导入新模板'!$AF:$AF,$C$451,'[6]白单流水  导入新模板'!$AA:$AA,AK$3,'[6]白单流水  导入新模板'!$K:$K,$C452)</f>
        <v>0</v>
      </c>
      <c r="AL452" s="48">
        <f>SUMIFS('[6]白单流水  导入新模板'!$S:$S,'[6]白单流水  导入新模板'!$C:$C,$A$2,'[6]白单流水  导入新模板'!$AF:$AF,$C$451,'[6]白单流水  导入新模板'!$AA:$AA,AL$3,'[6]白单流水  导入新模板'!$K:$K,$C452)</f>
        <v>0</v>
      </c>
      <c r="AM452" s="48">
        <f>SUMIFS('[6]白单流水  导入新模板'!$S:$S,'[6]白单流水  导入新模板'!$C:$C,$A$2,'[6]白单流水  导入新模板'!$AF:$AF,$C$451,'[6]白单流水  导入新模板'!$AA:$AA,AM$3,'[6]白单流水  导入新模板'!$K:$K,$C452)</f>
        <v>0</v>
      </c>
      <c r="AN452" s="48">
        <f>SUMIFS('[6]白单流水  导入新模板'!$S:$S,'[6]白单流水  导入新模板'!$C:$C,$A$2,'[6]白单流水  导入新模板'!$AF:$AF,$C$451,'[6]白单流水  导入新模板'!$AA:$AA,AN$3,'[6]白单流水  导入新模板'!$K:$K,$C452)</f>
        <v>0</v>
      </c>
      <c r="AO452" s="48">
        <f>SUMIFS('[6]白单流水  导入新模板'!$S:$S,'[6]白单流水  导入新模板'!$C:$C,$A$2,'[6]白单流水  导入新模板'!$AF:$AF,$C$451,'[6]白单流水  导入新模板'!$AA:$AA,AO$3,'[6]白单流水  导入新模板'!$K:$K,$C452)</f>
        <v>0</v>
      </c>
      <c r="AP452" s="48">
        <f>SUMIFS('[6]白单流水  导入新模板'!$S:$S,'[6]白单流水  导入新模板'!$C:$C,$A$2,'[6]白单流水  导入新模板'!$AF:$AF,$C$451,'[6]白单流水  导入新模板'!$AA:$AA,AP$3,'[6]白单流水  导入新模板'!$K:$K,$C452)</f>
        <v>0</v>
      </c>
      <c r="AQ452" s="48">
        <f>SUMIFS('[6]白单流水  导入新模板'!$S:$S,'[6]白单流水  导入新模板'!$C:$C,$A$2,'[6]白单流水  导入新模板'!$AF:$AF,$C$451,'[6]白单流水  导入新模板'!$AA:$AA,AQ$3,'[6]白单流水  导入新模板'!$K:$K,$C452)</f>
        <v>0</v>
      </c>
      <c r="AR452" s="48">
        <f>SUMIFS('[6]白单流水  导入新模板'!$S:$S,'[6]白单流水  导入新模板'!$C:$C,$A$2,'[6]白单流水  导入新模板'!$AF:$AF,$C$451,'[6]白单流水  导入新模板'!$AA:$AA,AR$3,'[6]白单流水  导入新模板'!$K:$K,$C452)</f>
        <v>0</v>
      </c>
      <c r="AS452" s="48">
        <f>SUMIFS('[6]白单流水  导入新模板'!$S:$S,'[6]白单流水  导入新模板'!$C:$C,$A$2,'[6]白单流水  导入新模板'!$AF:$AF,$C$451,'[6]白单流水  导入新模板'!$AA:$AA,AS$3,'[6]白单流水  导入新模板'!$K:$K,$C452)</f>
        <v>0</v>
      </c>
      <c r="AT452" s="64"/>
    </row>
    <row r="453" ht="15.6" spans="1:47">
      <c r="A453" s="41"/>
      <c r="B453" s="62"/>
      <c r="C453" s="65" t="s">
        <v>59</v>
      </c>
      <c r="D453" s="43"/>
      <c r="E453" s="43"/>
      <c r="F453" s="63"/>
      <c r="G453" s="44"/>
      <c r="H453" s="44"/>
      <c r="I453" s="44"/>
      <c r="J453" s="44"/>
      <c r="K453" s="43"/>
      <c r="L453" s="48">
        <f>SUMIFS('[6]白单流水  导入新模板'!$S:$S,'[6]白单流水  导入新模板'!$C:$C,$A$2,'[6]白单流水  导入新模板'!$AF:$AF,$C$451,'[6]白单流水  导入新模板'!$AB:$AB,LEFT(LEFT(L$3,4),4),'[6]白单流水  导入新模板'!$K:$K,$C453)</f>
        <v>0</v>
      </c>
      <c r="M453" s="48">
        <f>SUMIFS('[6]白单流水  导入新模板'!$S:$S,'[6]白单流水  导入新模板'!$C:$C,$A$2,'[6]白单流水  导入新模板'!$AF:$AF,$C$451,'[6]白单流水  导入新模板'!$AB:$AB,LEFT(LEFT(M$3,4),4),'[6]白单流水  导入新模板'!$K:$K,$C453)</f>
        <v>0</v>
      </c>
      <c r="N453" s="48">
        <f>SUMIFS('[6]白单流水  导入新模板'!$S:$S,'[6]白单流水  导入新模板'!$C:$C,$A$2,'[6]白单流水  导入新模板'!$AF:$AF,$C$451,'[6]白单流水  导入新模板'!$AB:$AB,LEFT(LEFT(N$3,4),4),'[6]白单流水  导入新模板'!$K:$K,$C453)</f>
        <v>0</v>
      </c>
      <c r="O453" s="48">
        <f>SUMIFS('[6]白单流水  导入新模板'!$S:$S,'[6]白单流水  导入新模板'!$C:$C,$A$2,'[6]白单流水  导入新模板'!$AF:$AF,$C$451,'[6]白单流水  导入新模板'!$AB:$AB,LEFT(LEFT(O$3,4),4),'[6]白单流水  导入新模板'!$K:$K,$C453)</f>
        <v>0</v>
      </c>
      <c r="P453" s="48">
        <f>SUMIFS('[6]白单流水  导入新模板'!$S:$S,'[6]白单流水  导入新模板'!$C:$C,$A$2,'[6]白单流水  导入新模板'!$AF:$AF,$C$451,'[6]白单流水  导入新模板'!$AB:$AB,LEFT(LEFT(P$3,4),4),'[6]白单流水  导入新模板'!$K:$K,$C453)</f>
        <v>0</v>
      </c>
      <c r="Q453" s="48">
        <f>SUMIFS('[6]白单流水  导入新模板'!$S:$S,'[6]白单流水  导入新模板'!$C:$C,$A$2,'[6]白单流水  导入新模板'!$AF:$AF,$C$451,'[6]白单流水  导入新模板'!$AB:$AB,LEFT(LEFT(Q$3,4),4),'[6]白单流水  导入新模板'!$K:$K,$C453)</f>
        <v>0</v>
      </c>
      <c r="R453" s="48">
        <f>SUMIFS('[6]白单流水  导入新模板'!$S:$S,'[6]白单流水  导入新模板'!$C:$C,$A$2,'[6]白单流水  导入新模板'!$AF:$AF,$C$451,'[6]白单流水  导入新模板'!$AB:$AB,LEFT(LEFT(R$3,4),4),'[6]白单流水  导入新模板'!$K:$K,$C453)</f>
        <v>0</v>
      </c>
      <c r="S453" s="48">
        <f>SUMIFS('[6]白单流水  导入新模板'!$S:$S,'[6]白单流水  导入新模板'!$C:$C,$A$2,'[6]白单流水  导入新模板'!$AF:$AF,$C$451,'[6]白单流水  导入新模板'!$AB:$AB,LEFT(LEFT(S$3,4),4),'[6]白单流水  导入新模板'!$K:$K,$C453)</f>
        <v>0</v>
      </c>
      <c r="T453" s="48">
        <f>SUMIFS('[6]白单流水  导入新模板'!$S:$S,'[6]白单流水  导入新模板'!$C:$C,$A$2,'[6]白单流水  导入新模板'!$AF:$AF,$C$451,'[6]白单流水  导入新模板'!$AB:$AB,LEFT(LEFT(T$3,4),4),'[6]白单流水  导入新模板'!$K:$K,$C453)</f>
        <v>0</v>
      </c>
      <c r="U453" s="48">
        <f>SUMIFS('[6]白单流水  导入新模板'!$S:$S,'[6]白单流水  导入新模板'!$C:$C,$A$2,'[6]白单流水  导入新模板'!$AF:$AF,$C$451,'[6]白单流水  导入新模板'!$AB:$AB,LEFT(LEFT(U$3,4),4),'[6]白单流水  导入新模板'!$K:$K,$C453)</f>
        <v>0</v>
      </c>
      <c r="V453" s="48">
        <f>SUMIFS('[6]白单流水  导入新模板'!$S:$S,'[6]白单流水  导入新模板'!$C:$C,$A$2,'[6]白单流水  导入新模板'!$AF:$AF,$C$451,'[6]白单流水  导入新模板'!$AB:$AB,LEFT(LEFT(V$3,4),4),'[6]白单流水  导入新模板'!$K:$K,$C453)</f>
        <v>0</v>
      </c>
      <c r="W453" s="48">
        <f>SUMIFS('[6]白单流水  导入新模板'!$S:$S,'[6]白单流水  导入新模板'!$C:$C,$A$2,'[6]白单流水  导入新模板'!$AF:$AF,$C$451,'[6]白单流水  导入新模板'!$AB:$AB,LEFT(LEFT(W$3,4),4),'[6]白单流水  导入新模板'!$K:$K,$C453)</f>
        <v>0</v>
      </c>
      <c r="X453" s="48">
        <f>SUMIFS('[6]白单流水  导入新模板'!$S:$S,'[6]白单流水  导入新模板'!$C:$C,$A$2,'[6]白单流水  导入新模板'!$AF:$AF,$C$451,'[6]白单流水  导入新模板'!$AB:$AB,LEFT(LEFT(X$3,4),4),'[6]白单流水  导入新模板'!$K:$K,$C453)</f>
        <v>0</v>
      </c>
      <c r="Y453" s="48">
        <f>SUMIFS('[6]白单流水  导入新模板'!$S:$S,'[6]白单流水  导入新模板'!$C:$C,$A$2,'[6]白单流水  导入新模板'!$AF:$AF,$C$451,'[6]白单流水  导入新模板'!$AB:$AB,LEFT(LEFT(Y$3,4),4),'[6]白单流水  导入新模板'!$K:$K,$C453)</f>
        <v>0</v>
      </c>
      <c r="Z453" s="48">
        <f>SUMIFS('[6]白单流水  导入新模板'!$S:$S,'[6]白单流水  导入新模板'!$C:$C,$A$2,'[6]白单流水  导入新模板'!$AF:$AF,$C$451,'[6]白单流水  导入新模板'!$AB:$AB,LEFT(LEFT(Z$3,4),4),'[6]白单流水  导入新模板'!$K:$K,$C453)</f>
        <v>0</v>
      </c>
      <c r="AA453" s="48">
        <f>SUMIFS('[6]白单流水  导入新模板'!$S:$S,'[6]白单流水  导入新模板'!$C:$C,$A$2,'[6]白单流水  导入新模板'!$AF:$AF,$C$451,'[6]白单流水  导入新模板'!$AB:$AB,LEFT(LEFT(AA$3,4),4),'[6]白单流水  导入新模板'!$K:$K,$C453)</f>
        <v>0</v>
      </c>
      <c r="AB453" s="48">
        <f>SUMIFS('[6]白单流水  导入新模板'!$S:$S,'[6]白单流水  导入新模板'!$C:$C,$A$2,'[6]白单流水  导入新模板'!$AF:$AF,$C$451,'[6]白单流水  导入新模板'!$AB:$AB,LEFT(LEFT(AB$3,4),4),'[6]白单流水  导入新模板'!$K:$K,$C453)</f>
        <v>0</v>
      </c>
      <c r="AC453" s="48">
        <f>SUMIFS('[6]白单流水  导入新模板'!$S:$S,'[6]白单流水  导入新模板'!$C:$C,$A$2,'[6]白单流水  导入新模板'!$AF:$AF,$C$451,'[6]白单流水  导入新模板'!$AB:$AB,LEFT(LEFT(AC$3,4),4),'[6]白单流水  导入新模板'!$K:$K,$C453)</f>
        <v>0</v>
      </c>
      <c r="AD453" s="72"/>
      <c r="AE453" s="53">
        <f>SUM(AH453:AS453)</f>
        <v>0</v>
      </c>
      <c r="AF453" s="54"/>
      <c r="AG453" s="55">
        <f>AD453-AE453-AF453</f>
        <v>0</v>
      </c>
      <c r="AH453" s="48">
        <f>SUMIFS('[6]白单流水  导入新模板'!$S:$S,'[6]白单流水  导入新模板'!$C:$C,$A$2,'[6]白单流水  导入新模板'!$AF:$AF,$C$451,'[6]白单流水  导入新模板'!$AA:$AA,AH$3,'[6]白单流水  导入新模板'!$K:$K,$C453)</f>
        <v>0</v>
      </c>
      <c r="AI453" s="48">
        <f>SUMIFS('[6]白单流水  导入新模板'!$S:$S,'[6]白单流水  导入新模板'!$C:$C,$A$2,'[6]白单流水  导入新模板'!$AF:$AF,$C$451,'[6]白单流水  导入新模板'!$AA:$AA,AI$3,'[6]白单流水  导入新模板'!$K:$K,$C453)</f>
        <v>0</v>
      </c>
      <c r="AJ453" s="48">
        <f>SUMIFS('[6]白单流水  导入新模板'!$S:$S,'[6]白单流水  导入新模板'!$C:$C,$A$2,'[6]白单流水  导入新模板'!$AF:$AF,$C$451,'[6]白单流水  导入新模板'!$AA:$AA,AJ$3,'[6]白单流水  导入新模板'!$K:$K,$C453)</f>
        <v>0</v>
      </c>
      <c r="AK453" s="48">
        <f>SUMIFS('[6]白单流水  导入新模板'!$S:$S,'[6]白单流水  导入新模板'!$C:$C,$A$2,'[6]白单流水  导入新模板'!$AF:$AF,$C$451,'[6]白单流水  导入新模板'!$AA:$AA,AK$3,'[6]白单流水  导入新模板'!$K:$K,$C453)</f>
        <v>0</v>
      </c>
      <c r="AL453" s="48">
        <f>SUMIFS('[6]白单流水  导入新模板'!$S:$S,'[6]白单流水  导入新模板'!$C:$C,$A$2,'[6]白单流水  导入新模板'!$AF:$AF,$C$451,'[6]白单流水  导入新模板'!$AA:$AA,AL$3,'[6]白单流水  导入新模板'!$K:$K,$C453)</f>
        <v>0</v>
      </c>
      <c r="AM453" s="48">
        <f>SUMIFS('[6]白单流水  导入新模板'!$S:$S,'[6]白单流水  导入新模板'!$C:$C,$A$2,'[6]白单流水  导入新模板'!$AF:$AF,$C$451,'[6]白单流水  导入新模板'!$AA:$AA,AM$3,'[6]白单流水  导入新模板'!$K:$K,$C453)</f>
        <v>0</v>
      </c>
      <c r="AN453" s="48">
        <f>SUMIFS('[6]白单流水  导入新模板'!$S:$S,'[6]白单流水  导入新模板'!$C:$C,$A$2,'[6]白单流水  导入新模板'!$AF:$AF,$C$451,'[6]白单流水  导入新模板'!$AA:$AA,AN$3,'[6]白单流水  导入新模板'!$K:$K,$C453)</f>
        <v>0</v>
      </c>
      <c r="AO453" s="48">
        <f>SUMIFS('[6]白单流水  导入新模板'!$S:$S,'[6]白单流水  导入新模板'!$C:$C,$A$2,'[6]白单流水  导入新模板'!$AF:$AF,$C$451,'[6]白单流水  导入新模板'!$AA:$AA,AO$3,'[6]白单流水  导入新模板'!$K:$K,$C453)</f>
        <v>0</v>
      </c>
      <c r="AP453" s="48">
        <f>SUMIFS('[6]白单流水  导入新模板'!$S:$S,'[6]白单流水  导入新模板'!$C:$C,$A$2,'[6]白单流水  导入新模板'!$AF:$AF,$C$451,'[6]白单流水  导入新模板'!$AA:$AA,AP$3,'[6]白单流水  导入新模板'!$K:$K,$C453)</f>
        <v>0</v>
      </c>
      <c r="AQ453" s="48">
        <f>SUMIFS('[6]白单流水  导入新模板'!$S:$S,'[6]白单流水  导入新模板'!$C:$C,$A$2,'[6]白单流水  导入新模板'!$AF:$AF,$C$451,'[6]白单流水  导入新模板'!$AA:$AA,AQ$3,'[6]白单流水  导入新模板'!$K:$K,$C453)</f>
        <v>0</v>
      </c>
      <c r="AR453" s="48">
        <f>SUMIFS('[6]白单流水  导入新模板'!$S:$S,'[6]白单流水  导入新模板'!$C:$C,$A$2,'[6]白单流水  导入新模板'!$AF:$AF,$C$451,'[6]白单流水  导入新模板'!$AA:$AA,AR$3,'[6]白单流水  导入新模板'!$K:$K,$C453)</f>
        <v>0</v>
      </c>
      <c r="AS453" s="48">
        <f>SUMIFS('[6]白单流水  导入新模板'!$S:$S,'[6]白单流水  导入新模板'!$C:$C,$A$2,'[6]白单流水  导入新模板'!$AF:$AF,$C$451,'[6]白单流水  导入新模板'!$AA:$AA,AS$3,'[6]白单流水  导入新模板'!$K:$K,$C453)</f>
        <v>0</v>
      </c>
      <c r="AT453" s="64"/>
    </row>
    <row r="454" ht="15.6" spans="1:47">
      <c r="A454" s="41"/>
      <c r="B454" s="62"/>
      <c r="C454" s="65" t="s">
        <v>60</v>
      </c>
      <c r="D454" s="43"/>
      <c r="E454" s="43"/>
      <c r="F454" s="63"/>
      <c r="G454" s="44"/>
      <c r="H454" s="44"/>
      <c r="I454" s="44"/>
      <c r="J454" s="44"/>
      <c r="K454" s="43"/>
      <c r="L454" s="48">
        <f>SUMIFS('[6]白单流水  导入新模板'!$S:$S,'[6]白单流水  导入新模板'!$C:$C,$A$2,'[6]白单流水  导入新模板'!$AF:$AF,$C$451,'[6]白单流水  导入新模板'!$AB:$AB,LEFT(LEFT(L$3,4),4),'[6]白单流水  导入新模板'!$K:$K,$C454)</f>
        <v>0</v>
      </c>
      <c r="M454" s="48">
        <f>SUMIFS('[6]白单流水  导入新模板'!$S:$S,'[6]白单流水  导入新模板'!$C:$C,$A$2,'[6]白单流水  导入新模板'!$AF:$AF,$C$451,'[6]白单流水  导入新模板'!$AB:$AB,LEFT(LEFT(M$3,4),4),'[6]白单流水  导入新模板'!$K:$K,$C454)</f>
        <v>0</v>
      </c>
      <c r="N454" s="48">
        <f>SUMIFS('[6]白单流水  导入新模板'!$S:$S,'[6]白单流水  导入新模板'!$C:$C,$A$2,'[6]白单流水  导入新模板'!$AF:$AF,$C$451,'[6]白单流水  导入新模板'!$AB:$AB,LEFT(LEFT(N$3,4),4),'[6]白单流水  导入新模板'!$K:$K,$C454)</f>
        <v>0</v>
      </c>
      <c r="O454" s="48">
        <f>SUMIFS('[6]白单流水  导入新模板'!$S:$S,'[6]白单流水  导入新模板'!$C:$C,$A$2,'[6]白单流水  导入新模板'!$AF:$AF,$C$451,'[6]白单流水  导入新模板'!$AB:$AB,LEFT(LEFT(O$3,4),4),'[6]白单流水  导入新模板'!$K:$K,$C454)</f>
        <v>0</v>
      </c>
      <c r="P454" s="48">
        <f>SUMIFS('[6]白单流水  导入新模板'!$S:$S,'[6]白单流水  导入新模板'!$C:$C,$A$2,'[6]白单流水  导入新模板'!$AF:$AF,$C$451,'[6]白单流水  导入新模板'!$AB:$AB,LEFT(LEFT(P$3,4),4),'[6]白单流水  导入新模板'!$K:$K,$C454)</f>
        <v>0</v>
      </c>
      <c r="Q454" s="48">
        <f>SUMIFS('[6]白单流水  导入新模板'!$S:$S,'[6]白单流水  导入新模板'!$C:$C,$A$2,'[6]白单流水  导入新模板'!$AF:$AF,$C$451,'[6]白单流水  导入新模板'!$AB:$AB,LEFT(LEFT(Q$3,4),4),'[6]白单流水  导入新模板'!$K:$K,$C454)</f>
        <v>0</v>
      </c>
      <c r="R454" s="48">
        <f>SUMIFS('[6]白单流水  导入新模板'!$S:$S,'[6]白单流水  导入新模板'!$C:$C,$A$2,'[6]白单流水  导入新模板'!$AF:$AF,$C$451,'[6]白单流水  导入新模板'!$AB:$AB,LEFT(LEFT(R$3,4),4),'[6]白单流水  导入新模板'!$K:$K,$C454)</f>
        <v>0</v>
      </c>
      <c r="S454" s="48">
        <f>SUMIFS('[6]白单流水  导入新模板'!$S:$S,'[6]白单流水  导入新模板'!$C:$C,$A$2,'[6]白单流水  导入新模板'!$AF:$AF,$C$451,'[6]白单流水  导入新模板'!$AB:$AB,LEFT(LEFT(S$3,4),4),'[6]白单流水  导入新模板'!$K:$K,$C454)</f>
        <v>0</v>
      </c>
      <c r="T454" s="48">
        <f>SUMIFS('[6]白单流水  导入新模板'!$S:$S,'[6]白单流水  导入新模板'!$C:$C,$A$2,'[6]白单流水  导入新模板'!$AF:$AF,$C$451,'[6]白单流水  导入新模板'!$AB:$AB,LEFT(LEFT(T$3,4),4),'[6]白单流水  导入新模板'!$K:$K,$C454)</f>
        <v>0</v>
      </c>
      <c r="U454" s="48">
        <f>SUMIFS('[6]白单流水  导入新模板'!$S:$S,'[6]白单流水  导入新模板'!$C:$C,$A$2,'[6]白单流水  导入新模板'!$AF:$AF,$C$451,'[6]白单流水  导入新模板'!$AB:$AB,LEFT(LEFT(U$3,4),4),'[6]白单流水  导入新模板'!$K:$K,$C454)</f>
        <v>0</v>
      </c>
      <c r="V454" s="48">
        <f>SUMIFS('[6]白单流水  导入新模板'!$S:$S,'[6]白单流水  导入新模板'!$C:$C,$A$2,'[6]白单流水  导入新模板'!$AF:$AF,$C$451,'[6]白单流水  导入新模板'!$AB:$AB,LEFT(LEFT(V$3,4),4),'[6]白单流水  导入新模板'!$K:$K,$C454)</f>
        <v>0</v>
      </c>
      <c r="W454" s="48">
        <f>SUMIFS('[6]白单流水  导入新模板'!$S:$S,'[6]白单流水  导入新模板'!$C:$C,$A$2,'[6]白单流水  导入新模板'!$AF:$AF,$C$451,'[6]白单流水  导入新模板'!$AB:$AB,LEFT(LEFT(W$3,4),4),'[6]白单流水  导入新模板'!$K:$K,$C454)</f>
        <v>0</v>
      </c>
      <c r="X454" s="48">
        <f>SUMIFS('[6]白单流水  导入新模板'!$S:$S,'[6]白单流水  导入新模板'!$C:$C,$A$2,'[6]白单流水  导入新模板'!$AF:$AF,$C$451,'[6]白单流水  导入新模板'!$AB:$AB,LEFT(LEFT(X$3,4),4),'[6]白单流水  导入新模板'!$K:$K,$C454)</f>
        <v>0</v>
      </c>
      <c r="Y454" s="48">
        <f>SUMIFS('[6]白单流水  导入新模板'!$S:$S,'[6]白单流水  导入新模板'!$C:$C,$A$2,'[6]白单流水  导入新模板'!$AF:$AF,$C$451,'[6]白单流水  导入新模板'!$AB:$AB,LEFT(LEFT(Y$3,4),4),'[6]白单流水  导入新模板'!$K:$K,$C454)</f>
        <v>0</v>
      </c>
      <c r="Z454" s="48">
        <f>SUMIFS('[6]白单流水  导入新模板'!$S:$S,'[6]白单流水  导入新模板'!$C:$C,$A$2,'[6]白单流水  导入新模板'!$AF:$AF,$C$451,'[6]白单流水  导入新模板'!$AB:$AB,LEFT(LEFT(Z$3,4),4),'[6]白单流水  导入新模板'!$K:$K,$C454)</f>
        <v>0</v>
      </c>
      <c r="AA454" s="48">
        <f>SUMIFS('[6]白单流水  导入新模板'!$S:$S,'[6]白单流水  导入新模板'!$C:$C,$A$2,'[6]白单流水  导入新模板'!$AF:$AF,$C$451,'[6]白单流水  导入新模板'!$AB:$AB,LEFT(LEFT(AA$3,4),4),'[6]白单流水  导入新模板'!$K:$K,$C454)</f>
        <v>0</v>
      </c>
      <c r="AB454" s="48">
        <f>SUMIFS('[6]白单流水  导入新模板'!$S:$S,'[6]白单流水  导入新模板'!$C:$C,$A$2,'[6]白单流水  导入新模板'!$AF:$AF,$C$451,'[6]白单流水  导入新模板'!$AB:$AB,LEFT(LEFT(AB$3,4),4),'[6]白单流水  导入新模板'!$K:$K,$C454)</f>
        <v>0</v>
      </c>
      <c r="AC454" s="48">
        <f>SUMIFS('[6]白单流水  导入新模板'!$S:$S,'[6]白单流水  导入新模板'!$C:$C,$A$2,'[6]白单流水  导入新模板'!$AF:$AF,$C$451,'[6]白单流水  导入新模板'!$AB:$AB,LEFT(LEFT(AC$3,4),4),'[6]白单流水  导入新模板'!$K:$K,$C454)</f>
        <v>0</v>
      </c>
      <c r="AD454" s="72"/>
      <c r="AE454" s="53">
        <f>SUM(AH454:AS454)</f>
        <v>0</v>
      </c>
      <c r="AF454" s="54"/>
      <c r="AG454" s="55">
        <f>AD454-AE454-AF454</f>
        <v>0</v>
      </c>
      <c r="AH454" s="48">
        <f>SUMIFS('[6]白单流水  导入新模板'!$S:$S,'[6]白单流水  导入新模板'!$C:$C,$A$2,'[6]白单流水  导入新模板'!$AF:$AF,$C$451,'[6]白单流水  导入新模板'!$AA:$AA,AH$3,'[6]白单流水  导入新模板'!$K:$K,$C454)</f>
        <v>0</v>
      </c>
      <c r="AI454" s="48">
        <f>SUMIFS('[6]白单流水  导入新模板'!$S:$S,'[6]白单流水  导入新模板'!$C:$C,$A$2,'[6]白单流水  导入新模板'!$AF:$AF,$C$451,'[6]白单流水  导入新模板'!$AA:$AA,AI$3,'[6]白单流水  导入新模板'!$K:$K,$C454)</f>
        <v>0</v>
      </c>
      <c r="AJ454" s="48">
        <f>SUMIFS('[6]白单流水  导入新模板'!$S:$S,'[6]白单流水  导入新模板'!$C:$C,$A$2,'[6]白单流水  导入新模板'!$AF:$AF,$C$451,'[6]白单流水  导入新模板'!$AA:$AA,AJ$3,'[6]白单流水  导入新模板'!$K:$K,$C454)</f>
        <v>0</v>
      </c>
      <c r="AK454" s="48">
        <f>SUMIFS('[6]白单流水  导入新模板'!$S:$S,'[6]白单流水  导入新模板'!$C:$C,$A$2,'[6]白单流水  导入新模板'!$AF:$AF,$C$451,'[6]白单流水  导入新模板'!$AA:$AA,AK$3,'[6]白单流水  导入新模板'!$K:$K,$C454)</f>
        <v>0</v>
      </c>
      <c r="AL454" s="48">
        <f>SUMIFS('[6]白单流水  导入新模板'!$S:$S,'[6]白单流水  导入新模板'!$C:$C,$A$2,'[6]白单流水  导入新模板'!$AF:$AF,$C$451,'[6]白单流水  导入新模板'!$AA:$AA,AL$3,'[6]白单流水  导入新模板'!$K:$K,$C454)</f>
        <v>0</v>
      </c>
      <c r="AM454" s="48">
        <f>SUMIFS('[6]白单流水  导入新模板'!$S:$S,'[6]白单流水  导入新模板'!$C:$C,$A$2,'[6]白单流水  导入新模板'!$AF:$AF,$C$451,'[6]白单流水  导入新模板'!$AA:$AA,AM$3,'[6]白单流水  导入新模板'!$K:$K,$C454)</f>
        <v>0</v>
      </c>
      <c r="AN454" s="48">
        <f>SUMIFS('[6]白单流水  导入新模板'!$S:$S,'[6]白单流水  导入新模板'!$C:$C,$A$2,'[6]白单流水  导入新模板'!$AF:$AF,$C$451,'[6]白单流水  导入新模板'!$AA:$AA,AN$3,'[6]白单流水  导入新模板'!$K:$K,$C454)</f>
        <v>0</v>
      </c>
      <c r="AO454" s="48">
        <f>SUMIFS('[6]白单流水  导入新模板'!$S:$S,'[6]白单流水  导入新模板'!$C:$C,$A$2,'[6]白单流水  导入新模板'!$AF:$AF,$C$451,'[6]白单流水  导入新模板'!$AA:$AA,AO$3,'[6]白单流水  导入新模板'!$K:$K,$C454)</f>
        <v>0</v>
      </c>
      <c r="AP454" s="48">
        <f>SUMIFS('[6]白单流水  导入新模板'!$S:$S,'[6]白单流水  导入新模板'!$C:$C,$A$2,'[6]白单流水  导入新模板'!$AF:$AF,$C$451,'[6]白单流水  导入新模板'!$AA:$AA,AP$3,'[6]白单流水  导入新模板'!$K:$K,$C454)</f>
        <v>0</v>
      </c>
      <c r="AQ454" s="48">
        <f>SUMIFS('[6]白单流水  导入新模板'!$S:$S,'[6]白单流水  导入新模板'!$C:$C,$A$2,'[6]白单流水  导入新模板'!$AF:$AF,$C$451,'[6]白单流水  导入新模板'!$AA:$AA,AQ$3,'[6]白单流水  导入新模板'!$K:$K,$C454)</f>
        <v>0</v>
      </c>
      <c r="AR454" s="48">
        <f>SUMIFS('[6]白单流水  导入新模板'!$S:$S,'[6]白单流水  导入新模板'!$C:$C,$A$2,'[6]白单流水  导入新模板'!$AF:$AF,$C$451,'[6]白单流水  导入新模板'!$AA:$AA,AR$3,'[6]白单流水  导入新模板'!$K:$K,$C454)</f>
        <v>0</v>
      </c>
      <c r="AS454" s="48">
        <f>SUMIFS('[6]白单流水  导入新模板'!$S:$S,'[6]白单流水  导入新模板'!$C:$C,$A$2,'[6]白单流水  导入新模板'!$AF:$AF,$C$451,'[6]白单流水  导入新模板'!$AA:$AA,AS$3,'[6]白单流水  导入新模板'!$K:$K,$C454)</f>
        <v>0</v>
      </c>
      <c r="AT454" s="64"/>
    </row>
    <row r="455" ht="15.6" spans="1:47">
      <c r="A455" s="41"/>
      <c r="B455" s="62"/>
      <c r="C455" s="65" t="s">
        <v>61</v>
      </c>
      <c r="D455" s="43"/>
      <c r="E455" s="43"/>
      <c r="F455" s="63"/>
      <c r="G455" s="44"/>
      <c r="H455" s="44"/>
      <c r="I455" s="44"/>
      <c r="J455" s="44"/>
      <c r="K455" s="43"/>
      <c r="L455" s="48">
        <f>SUMIFS('[6]白单流水  导入新模板'!$S:$S,'[6]白单流水  导入新模板'!$C:$C,$A$2,'[6]白单流水  导入新模板'!$AF:$AF,$C$451,'[6]白单流水  导入新模板'!$AB:$AB,LEFT(LEFT(L$3,4),4),'[6]白单流水  导入新模板'!$K:$K,$C455)</f>
        <v>0</v>
      </c>
      <c r="M455" s="48">
        <f>SUMIFS('[6]白单流水  导入新模板'!$S:$S,'[6]白单流水  导入新模板'!$C:$C,$A$2,'[6]白单流水  导入新模板'!$AF:$AF,$C$451,'[6]白单流水  导入新模板'!$AB:$AB,LEFT(LEFT(M$3,4),4),'[6]白单流水  导入新模板'!$K:$K,$C455)</f>
        <v>0</v>
      </c>
      <c r="N455" s="48">
        <f>SUMIFS('[6]白单流水  导入新模板'!$S:$S,'[6]白单流水  导入新模板'!$C:$C,$A$2,'[6]白单流水  导入新模板'!$AF:$AF,$C$451,'[6]白单流水  导入新模板'!$AB:$AB,LEFT(LEFT(N$3,4),4),'[6]白单流水  导入新模板'!$K:$K,$C455)</f>
        <v>0</v>
      </c>
      <c r="O455" s="48">
        <f>SUMIFS('[6]白单流水  导入新模板'!$S:$S,'[6]白单流水  导入新模板'!$C:$C,$A$2,'[6]白单流水  导入新模板'!$AF:$AF,$C$451,'[6]白单流水  导入新模板'!$AB:$AB,LEFT(LEFT(O$3,4),4),'[6]白单流水  导入新模板'!$K:$K,$C455)</f>
        <v>0</v>
      </c>
      <c r="P455" s="48">
        <f>SUMIFS('[6]白单流水  导入新模板'!$S:$S,'[6]白单流水  导入新模板'!$C:$C,$A$2,'[6]白单流水  导入新模板'!$AF:$AF,$C$451,'[6]白单流水  导入新模板'!$AB:$AB,LEFT(LEFT(P$3,4),4),'[6]白单流水  导入新模板'!$K:$K,$C455)</f>
        <v>0</v>
      </c>
      <c r="Q455" s="48">
        <f>SUMIFS('[6]白单流水  导入新模板'!$S:$S,'[6]白单流水  导入新模板'!$C:$C,$A$2,'[6]白单流水  导入新模板'!$AF:$AF,$C$451,'[6]白单流水  导入新模板'!$AB:$AB,LEFT(LEFT(Q$3,4),4),'[6]白单流水  导入新模板'!$K:$K,$C455)</f>
        <v>0</v>
      </c>
      <c r="R455" s="48">
        <f>SUMIFS('[6]白单流水  导入新模板'!$S:$S,'[6]白单流水  导入新模板'!$C:$C,$A$2,'[6]白单流水  导入新模板'!$AF:$AF,$C$451,'[6]白单流水  导入新模板'!$AB:$AB,LEFT(LEFT(R$3,4),4),'[6]白单流水  导入新模板'!$K:$K,$C455)</f>
        <v>0</v>
      </c>
      <c r="S455" s="48">
        <f>SUMIFS('[6]白单流水  导入新模板'!$S:$S,'[6]白单流水  导入新模板'!$C:$C,$A$2,'[6]白单流水  导入新模板'!$AF:$AF,$C$451,'[6]白单流水  导入新模板'!$AB:$AB,LEFT(LEFT(S$3,4),4),'[6]白单流水  导入新模板'!$K:$K,$C455)</f>
        <v>0</v>
      </c>
      <c r="T455" s="48">
        <f>SUMIFS('[6]白单流水  导入新模板'!$S:$S,'[6]白单流水  导入新模板'!$C:$C,$A$2,'[6]白单流水  导入新模板'!$AF:$AF,$C$451,'[6]白单流水  导入新模板'!$AB:$AB,LEFT(LEFT(T$3,4),4),'[6]白单流水  导入新模板'!$K:$K,$C455)</f>
        <v>0</v>
      </c>
      <c r="U455" s="48">
        <f>SUMIFS('[6]白单流水  导入新模板'!$S:$S,'[6]白单流水  导入新模板'!$C:$C,$A$2,'[6]白单流水  导入新模板'!$AF:$AF,$C$451,'[6]白单流水  导入新模板'!$AB:$AB,LEFT(LEFT(U$3,4),4),'[6]白单流水  导入新模板'!$K:$K,$C455)</f>
        <v>0</v>
      </c>
      <c r="V455" s="48">
        <f>SUMIFS('[6]白单流水  导入新模板'!$S:$S,'[6]白单流水  导入新模板'!$C:$C,$A$2,'[6]白单流水  导入新模板'!$AF:$AF,$C$451,'[6]白单流水  导入新模板'!$AB:$AB,LEFT(LEFT(V$3,4),4),'[6]白单流水  导入新模板'!$K:$K,$C455)</f>
        <v>0</v>
      </c>
      <c r="W455" s="48">
        <f>SUMIFS('[6]白单流水  导入新模板'!$S:$S,'[6]白单流水  导入新模板'!$C:$C,$A$2,'[6]白单流水  导入新模板'!$AF:$AF,$C$451,'[6]白单流水  导入新模板'!$AB:$AB,LEFT(LEFT(W$3,4),4),'[6]白单流水  导入新模板'!$K:$K,$C455)</f>
        <v>0</v>
      </c>
      <c r="X455" s="48">
        <f>SUMIFS('[6]白单流水  导入新模板'!$S:$S,'[6]白单流水  导入新模板'!$C:$C,$A$2,'[6]白单流水  导入新模板'!$AF:$AF,$C$451,'[6]白单流水  导入新模板'!$AB:$AB,LEFT(LEFT(X$3,4),4),'[6]白单流水  导入新模板'!$K:$K,$C455)</f>
        <v>0</v>
      </c>
      <c r="Y455" s="48">
        <f>SUMIFS('[6]白单流水  导入新模板'!$S:$S,'[6]白单流水  导入新模板'!$C:$C,$A$2,'[6]白单流水  导入新模板'!$AF:$AF,$C$451,'[6]白单流水  导入新模板'!$AB:$AB,LEFT(LEFT(Y$3,4),4),'[6]白单流水  导入新模板'!$K:$K,$C455)</f>
        <v>0</v>
      </c>
      <c r="Z455" s="48">
        <f>SUMIFS('[6]白单流水  导入新模板'!$S:$S,'[6]白单流水  导入新模板'!$C:$C,$A$2,'[6]白单流水  导入新模板'!$AF:$AF,$C$451,'[6]白单流水  导入新模板'!$AB:$AB,LEFT(LEFT(Z$3,4),4),'[6]白单流水  导入新模板'!$K:$K,$C455)</f>
        <v>0</v>
      </c>
      <c r="AA455" s="48">
        <f>SUMIFS('[6]白单流水  导入新模板'!$S:$S,'[6]白单流水  导入新模板'!$C:$C,$A$2,'[6]白单流水  导入新模板'!$AF:$AF,$C$451,'[6]白单流水  导入新模板'!$AB:$AB,LEFT(LEFT(AA$3,4),4),'[6]白单流水  导入新模板'!$K:$K,$C455)</f>
        <v>0</v>
      </c>
      <c r="AB455" s="48">
        <f>SUMIFS('[6]白单流水  导入新模板'!$S:$S,'[6]白单流水  导入新模板'!$C:$C,$A$2,'[6]白单流水  导入新模板'!$AF:$AF,$C$451,'[6]白单流水  导入新模板'!$AB:$AB,LEFT(LEFT(AB$3,4),4),'[6]白单流水  导入新模板'!$K:$K,$C455)</f>
        <v>0</v>
      </c>
      <c r="AC455" s="48">
        <f>SUMIFS('[6]白单流水  导入新模板'!$S:$S,'[6]白单流水  导入新模板'!$C:$C,$A$2,'[6]白单流水  导入新模板'!$AF:$AF,$C$451,'[6]白单流水  导入新模板'!$AB:$AB,LEFT(LEFT(AC$3,4),4),'[6]白单流水  导入新模板'!$K:$K,$C455)</f>
        <v>0</v>
      </c>
      <c r="AD455" s="72"/>
      <c r="AE455" s="53">
        <f>SUM(AH455:AS455)</f>
        <v>0</v>
      </c>
      <c r="AF455" s="54"/>
      <c r="AG455" s="55">
        <f>AD455-AE455-AF455</f>
        <v>0</v>
      </c>
      <c r="AH455" s="48">
        <f>SUMIFS('[6]白单流水  导入新模板'!$S:$S,'[6]白单流水  导入新模板'!$C:$C,$A$2,'[6]白单流水  导入新模板'!$AF:$AF,$C$451,'[6]白单流水  导入新模板'!$AA:$AA,AH$3,'[6]白单流水  导入新模板'!$K:$K,$C455)</f>
        <v>0</v>
      </c>
      <c r="AI455" s="48">
        <f>SUMIFS('[6]白单流水  导入新模板'!$S:$S,'[6]白单流水  导入新模板'!$C:$C,$A$2,'[6]白单流水  导入新模板'!$AF:$AF,$C$451,'[6]白单流水  导入新模板'!$AA:$AA,AI$3,'[6]白单流水  导入新模板'!$K:$K,$C455)</f>
        <v>0</v>
      </c>
      <c r="AJ455" s="48">
        <f>SUMIFS('[6]白单流水  导入新模板'!$S:$S,'[6]白单流水  导入新模板'!$C:$C,$A$2,'[6]白单流水  导入新模板'!$AF:$AF,$C$451,'[6]白单流水  导入新模板'!$AA:$AA,AJ$3,'[6]白单流水  导入新模板'!$K:$K,$C455)</f>
        <v>0</v>
      </c>
      <c r="AK455" s="48">
        <f>SUMIFS('[6]白单流水  导入新模板'!$S:$S,'[6]白单流水  导入新模板'!$C:$C,$A$2,'[6]白单流水  导入新模板'!$AF:$AF,$C$451,'[6]白单流水  导入新模板'!$AA:$AA,AK$3,'[6]白单流水  导入新模板'!$K:$K,$C455)</f>
        <v>0</v>
      </c>
      <c r="AL455" s="48">
        <f>SUMIFS('[6]白单流水  导入新模板'!$S:$S,'[6]白单流水  导入新模板'!$C:$C,$A$2,'[6]白单流水  导入新模板'!$AF:$AF,$C$451,'[6]白单流水  导入新模板'!$AA:$AA,AL$3,'[6]白单流水  导入新模板'!$K:$K,$C455)</f>
        <v>0</v>
      </c>
      <c r="AM455" s="48">
        <f>SUMIFS('[6]白单流水  导入新模板'!$S:$S,'[6]白单流水  导入新模板'!$C:$C,$A$2,'[6]白单流水  导入新模板'!$AF:$AF,$C$451,'[6]白单流水  导入新模板'!$AA:$AA,AM$3,'[6]白单流水  导入新模板'!$K:$K,$C455)</f>
        <v>0</v>
      </c>
      <c r="AN455" s="48">
        <f>SUMIFS('[6]白单流水  导入新模板'!$S:$S,'[6]白单流水  导入新模板'!$C:$C,$A$2,'[6]白单流水  导入新模板'!$AF:$AF,$C$451,'[6]白单流水  导入新模板'!$AA:$AA,AN$3,'[6]白单流水  导入新模板'!$K:$K,$C455)</f>
        <v>0</v>
      </c>
      <c r="AO455" s="48">
        <f>SUMIFS('[6]白单流水  导入新模板'!$S:$S,'[6]白单流水  导入新模板'!$C:$C,$A$2,'[6]白单流水  导入新模板'!$AF:$AF,$C$451,'[6]白单流水  导入新模板'!$AA:$AA,AO$3,'[6]白单流水  导入新模板'!$K:$K,$C455)</f>
        <v>0</v>
      </c>
      <c r="AP455" s="48">
        <f>SUMIFS('[6]白单流水  导入新模板'!$S:$S,'[6]白单流水  导入新模板'!$C:$C,$A$2,'[6]白单流水  导入新模板'!$AF:$AF,$C$451,'[6]白单流水  导入新模板'!$AA:$AA,AP$3,'[6]白单流水  导入新模板'!$K:$K,$C455)</f>
        <v>0</v>
      </c>
      <c r="AQ455" s="48">
        <f>SUMIFS('[6]白单流水  导入新模板'!$S:$S,'[6]白单流水  导入新模板'!$C:$C,$A$2,'[6]白单流水  导入新模板'!$AF:$AF,$C$451,'[6]白单流水  导入新模板'!$AA:$AA,AQ$3,'[6]白单流水  导入新模板'!$K:$K,$C455)</f>
        <v>0</v>
      </c>
      <c r="AR455" s="48">
        <f>SUMIFS('[6]白单流水  导入新模板'!$S:$S,'[6]白单流水  导入新模板'!$C:$C,$A$2,'[6]白单流水  导入新模板'!$AF:$AF,$C$451,'[6]白单流水  导入新模板'!$AA:$AA,AR$3,'[6]白单流水  导入新模板'!$K:$K,$C455)</f>
        <v>0</v>
      </c>
      <c r="AS455" s="48">
        <f>SUMIFS('[6]白单流水  导入新模板'!$S:$S,'[6]白单流水  导入新模板'!$C:$C,$A$2,'[6]白单流水  导入新模板'!$AF:$AF,$C$451,'[6]白单流水  导入新模板'!$AA:$AA,AS$3,'[6]白单流水  导入新模板'!$K:$K,$C455)</f>
        <v>0</v>
      </c>
      <c r="AT455" s="64"/>
    </row>
    <row r="456" ht="15.6" spans="1:47">
      <c r="A456" s="73"/>
      <c r="B456" s="62"/>
      <c r="C456" s="65" t="s">
        <v>62</v>
      </c>
      <c r="D456" s="66"/>
      <c r="E456" s="66"/>
      <c r="F456" s="67"/>
      <c r="G456" s="68"/>
      <c r="H456" s="68"/>
      <c r="I456" s="68"/>
      <c r="J456" s="68"/>
      <c r="K456" s="66"/>
      <c r="L456" s="48">
        <f>SUMIFS('[6]白单流水  导入新模板'!$S:$S,'[6]白单流水  导入新模板'!$C:$C,$A$2,'[6]白单流水  导入新模板'!$AF:$AF,$C$451,'[6]白单流水  导入新模板'!$AB:$AB,LEFT(LEFT(L$3,4),4),'[6]白单流水  导入新模板'!$K:$K,$C456)</f>
        <v>0</v>
      </c>
      <c r="M456" s="48">
        <f>SUMIFS('[6]白单流水  导入新模板'!$S:$S,'[6]白单流水  导入新模板'!$C:$C,$A$2,'[6]白单流水  导入新模板'!$AF:$AF,$C$451,'[6]白单流水  导入新模板'!$AB:$AB,LEFT(LEFT(M$3,4),4),'[6]白单流水  导入新模板'!$K:$K,$C456)</f>
        <v>0</v>
      </c>
      <c r="N456" s="48">
        <f>SUMIFS('[6]白单流水  导入新模板'!$S:$S,'[6]白单流水  导入新模板'!$C:$C,$A$2,'[6]白单流水  导入新模板'!$AF:$AF,$C$451,'[6]白单流水  导入新模板'!$AB:$AB,LEFT(LEFT(N$3,4),4),'[6]白单流水  导入新模板'!$K:$K,$C456)</f>
        <v>0</v>
      </c>
      <c r="O456" s="48">
        <f>SUMIFS('[6]白单流水  导入新模板'!$S:$S,'[6]白单流水  导入新模板'!$C:$C,$A$2,'[6]白单流水  导入新模板'!$AF:$AF,$C$451,'[6]白单流水  导入新模板'!$AB:$AB,LEFT(LEFT(O$3,4),4),'[6]白单流水  导入新模板'!$K:$K,$C456)</f>
        <v>0</v>
      </c>
      <c r="P456" s="48">
        <f>SUMIFS('[6]白单流水  导入新模板'!$S:$S,'[6]白单流水  导入新模板'!$C:$C,$A$2,'[6]白单流水  导入新模板'!$AF:$AF,$C$451,'[6]白单流水  导入新模板'!$AB:$AB,LEFT(LEFT(P$3,4),4),'[6]白单流水  导入新模板'!$K:$K,$C456)</f>
        <v>0</v>
      </c>
      <c r="Q456" s="48">
        <f>SUMIFS('[6]白单流水  导入新模板'!$S:$S,'[6]白单流水  导入新模板'!$C:$C,$A$2,'[6]白单流水  导入新模板'!$AF:$AF,$C$451,'[6]白单流水  导入新模板'!$AB:$AB,LEFT(LEFT(Q$3,4),4),'[6]白单流水  导入新模板'!$K:$K,$C456)</f>
        <v>0</v>
      </c>
      <c r="R456" s="48">
        <f>SUMIFS('[6]白单流水  导入新模板'!$S:$S,'[6]白单流水  导入新模板'!$C:$C,$A$2,'[6]白单流水  导入新模板'!$AF:$AF,$C$451,'[6]白单流水  导入新模板'!$AB:$AB,LEFT(LEFT(R$3,4),4),'[6]白单流水  导入新模板'!$K:$K,$C456)</f>
        <v>0</v>
      </c>
      <c r="S456" s="48">
        <f>SUMIFS('[6]白单流水  导入新模板'!$S:$S,'[6]白单流水  导入新模板'!$C:$C,$A$2,'[6]白单流水  导入新模板'!$AF:$AF,$C$451,'[6]白单流水  导入新模板'!$AB:$AB,LEFT(LEFT(S$3,4),4),'[6]白单流水  导入新模板'!$K:$K,$C456)</f>
        <v>0</v>
      </c>
      <c r="T456" s="48">
        <f>SUMIFS('[6]白单流水  导入新模板'!$S:$S,'[6]白单流水  导入新模板'!$C:$C,$A$2,'[6]白单流水  导入新模板'!$AF:$AF,$C$451,'[6]白单流水  导入新模板'!$AB:$AB,LEFT(LEFT(T$3,4),4),'[6]白单流水  导入新模板'!$K:$K,$C456)</f>
        <v>0</v>
      </c>
      <c r="U456" s="48">
        <f>SUMIFS('[6]白单流水  导入新模板'!$S:$S,'[6]白单流水  导入新模板'!$C:$C,$A$2,'[6]白单流水  导入新模板'!$AF:$AF,$C$451,'[6]白单流水  导入新模板'!$AB:$AB,LEFT(LEFT(U$3,4),4),'[6]白单流水  导入新模板'!$K:$K,$C456)</f>
        <v>0</v>
      </c>
      <c r="V456" s="48">
        <f>SUMIFS('[6]白单流水  导入新模板'!$S:$S,'[6]白单流水  导入新模板'!$C:$C,$A$2,'[6]白单流水  导入新模板'!$AF:$AF,$C$451,'[6]白单流水  导入新模板'!$AB:$AB,LEFT(LEFT(V$3,4),4),'[6]白单流水  导入新模板'!$K:$K,$C456)</f>
        <v>0</v>
      </c>
      <c r="W456" s="48">
        <f>SUMIFS('[6]白单流水  导入新模板'!$S:$S,'[6]白单流水  导入新模板'!$C:$C,$A$2,'[6]白单流水  导入新模板'!$AF:$AF,$C$451,'[6]白单流水  导入新模板'!$AB:$AB,LEFT(LEFT(W$3,4),4),'[6]白单流水  导入新模板'!$K:$K,$C456)</f>
        <v>0</v>
      </c>
      <c r="X456" s="48">
        <f>SUMIFS('[6]白单流水  导入新模板'!$S:$S,'[6]白单流水  导入新模板'!$C:$C,$A$2,'[6]白单流水  导入新模板'!$AF:$AF,$C$451,'[6]白单流水  导入新模板'!$AB:$AB,LEFT(LEFT(X$3,4),4),'[6]白单流水  导入新模板'!$K:$K,$C456)</f>
        <v>0</v>
      </c>
      <c r="Y456" s="48">
        <f>SUMIFS('[6]白单流水  导入新模板'!$S:$S,'[6]白单流水  导入新模板'!$C:$C,$A$2,'[6]白单流水  导入新模板'!$AF:$AF,$C$451,'[6]白单流水  导入新模板'!$AB:$AB,LEFT(LEFT(Y$3,4),4),'[6]白单流水  导入新模板'!$K:$K,$C456)</f>
        <v>0</v>
      </c>
      <c r="Z456" s="48">
        <f>SUMIFS('[6]白单流水  导入新模板'!$S:$S,'[6]白单流水  导入新模板'!$C:$C,$A$2,'[6]白单流水  导入新模板'!$AF:$AF,$C$451,'[6]白单流水  导入新模板'!$AB:$AB,LEFT(LEFT(Z$3,4),4),'[6]白单流水  导入新模板'!$K:$K,$C456)</f>
        <v>0</v>
      </c>
      <c r="AA456" s="48">
        <f>SUMIFS('[6]白单流水  导入新模板'!$S:$S,'[6]白单流水  导入新模板'!$C:$C,$A$2,'[6]白单流水  导入新模板'!$AF:$AF,$C$451,'[6]白单流水  导入新模板'!$AB:$AB,LEFT(LEFT(AA$3,4),4),'[6]白单流水  导入新模板'!$K:$K,$C456)</f>
        <v>0</v>
      </c>
      <c r="AB456" s="48">
        <f>SUMIFS('[6]白单流水  导入新模板'!$S:$S,'[6]白单流水  导入新模板'!$C:$C,$A$2,'[6]白单流水  导入新模板'!$AF:$AF,$C$451,'[6]白单流水  导入新模板'!$AB:$AB,LEFT(LEFT(AB$3,4),4),'[6]白单流水  导入新模板'!$K:$K,$C456)</f>
        <v>0</v>
      </c>
      <c r="AC456" s="48">
        <f>SUMIFS('[6]白单流水  导入新模板'!$S:$S,'[6]白单流水  导入新模板'!$C:$C,$A$2,'[6]白单流水  导入新模板'!$AF:$AF,$C$451,'[6]白单流水  导入新模板'!$AB:$AB,LEFT(LEFT(AC$3,4),4),'[6]白单流水  导入新模板'!$K:$K,$C456)</f>
        <v>0</v>
      </c>
      <c r="AD456" s="74"/>
      <c r="AE456" s="53">
        <f>SUM(AH456:AS456)</f>
        <v>0</v>
      </c>
      <c r="AF456" s="54"/>
      <c r="AG456" s="55">
        <f>AD456-AE456-AF456</f>
        <v>0</v>
      </c>
      <c r="AH456" s="48">
        <f>SUMIFS('[6]白单流水  导入新模板'!$S:$S,'[6]白单流水  导入新模板'!$C:$C,$A$2,'[6]白单流水  导入新模板'!$AF:$AF,$C$451,'[6]白单流水  导入新模板'!$AA:$AA,AH$3,'[6]白单流水  导入新模板'!$K:$K,$C456)</f>
        <v>0</v>
      </c>
      <c r="AI456" s="48">
        <f>SUMIFS('[6]白单流水  导入新模板'!$S:$S,'[6]白单流水  导入新模板'!$C:$C,$A$2,'[6]白单流水  导入新模板'!$AF:$AF,$C$451,'[6]白单流水  导入新模板'!$AA:$AA,AI$3,'[6]白单流水  导入新模板'!$K:$K,$C456)</f>
        <v>0</v>
      </c>
      <c r="AJ456" s="48">
        <f>SUMIFS('[6]白单流水  导入新模板'!$S:$S,'[6]白单流水  导入新模板'!$C:$C,$A$2,'[6]白单流水  导入新模板'!$AF:$AF,$C$451,'[6]白单流水  导入新模板'!$AA:$AA,AJ$3,'[6]白单流水  导入新模板'!$K:$K,$C456)</f>
        <v>0</v>
      </c>
      <c r="AK456" s="48">
        <f>SUMIFS('[6]白单流水  导入新模板'!$S:$S,'[6]白单流水  导入新模板'!$C:$C,$A$2,'[6]白单流水  导入新模板'!$AF:$AF,$C$451,'[6]白单流水  导入新模板'!$AA:$AA,AK$3,'[6]白单流水  导入新模板'!$K:$K,$C456)</f>
        <v>0</v>
      </c>
      <c r="AL456" s="48">
        <f>SUMIFS('[6]白单流水  导入新模板'!$S:$S,'[6]白单流水  导入新模板'!$C:$C,$A$2,'[6]白单流水  导入新模板'!$AF:$AF,$C$451,'[6]白单流水  导入新模板'!$AA:$AA,AL$3,'[6]白单流水  导入新模板'!$K:$K,$C456)</f>
        <v>0</v>
      </c>
      <c r="AM456" s="48">
        <f>SUMIFS('[6]白单流水  导入新模板'!$S:$S,'[6]白单流水  导入新模板'!$C:$C,$A$2,'[6]白单流水  导入新模板'!$AF:$AF,$C$451,'[6]白单流水  导入新模板'!$AA:$AA,AM$3,'[6]白单流水  导入新模板'!$K:$K,$C456)</f>
        <v>0</v>
      </c>
      <c r="AN456" s="48">
        <f>SUMIFS('[6]白单流水  导入新模板'!$S:$S,'[6]白单流水  导入新模板'!$C:$C,$A$2,'[6]白单流水  导入新模板'!$AF:$AF,$C$451,'[6]白单流水  导入新模板'!$AA:$AA,AN$3,'[6]白单流水  导入新模板'!$K:$K,$C456)</f>
        <v>0</v>
      </c>
      <c r="AO456" s="48">
        <f>SUMIFS('[6]白单流水  导入新模板'!$S:$S,'[6]白单流水  导入新模板'!$C:$C,$A$2,'[6]白单流水  导入新模板'!$AF:$AF,$C$451,'[6]白单流水  导入新模板'!$AA:$AA,AO$3,'[6]白单流水  导入新模板'!$K:$K,$C456)</f>
        <v>0</v>
      </c>
      <c r="AP456" s="48">
        <f>SUMIFS('[6]白单流水  导入新模板'!$S:$S,'[6]白单流水  导入新模板'!$C:$C,$A$2,'[6]白单流水  导入新模板'!$AF:$AF,$C$451,'[6]白单流水  导入新模板'!$AA:$AA,AP$3,'[6]白单流水  导入新模板'!$K:$K,$C456)</f>
        <v>0</v>
      </c>
      <c r="AQ456" s="48">
        <f>SUMIFS('[6]白单流水  导入新模板'!$S:$S,'[6]白单流水  导入新模板'!$C:$C,$A$2,'[6]白单流水  导入新模板'!$AF:$AF,$C$451,'[6]白单流水  导入新模板'!$AA:$AA,AQ$3,'[6]白单流水  导入新模板'!$K:$K,$C456)</f>
        <v>0</v>
      </c>
      <c r="AR456" s="48">
        <f>SUMIFS('[6]白单流水  导入新模板'!$S:$S,'[6]白单流水  导入新模板'!$C:$C,$A$2,'[6]白单流水  导入新模板'!$AF:$AF,$C$451,'[6]白单流水  导入新模板'!$AA:$AA,AR$3,'[6]白单流水  导入新模板'!$K:$K,$C456)</f>
        <v>0</v>
      </c>
      <c r="AS456" s="48">
        <f>SUMIFS('[6]白单流水  导入新模板'!$S:$S,'[6]白单流水  导入新模板'!$C:$C,$A$2,'[6]白单流水  导入新模板'!$AF:$AF,$C$451,'[6]白单流水  导入新模板'!$AA:$AA,AS$3,'[6]白单流水  导入新模板'!$K:$K,$C456)</f>
        <v>0</v>
      </c>
      <c r="AT456" s="69"/>
    </row>
    <row r="457" ht="15.6" spans="1:47">
      <c r="A457" s="41"/>
      <c r="B457" s="62"/>
      <c r="C457" s="65" t="s">
        <v>63</v>
      </c>
      <c r="D457" s="43"/>
      <c r="E457" s="43"/>
      <c r="F457" s="63"/>
      <c r="G457" s="44"/>
      <c r="H457" s="44"/>
      <c r="I457" s="44"/>
      <c r="J457" s="44"/>
      <c r="K457" s="43"/>
      <c r="L457" s="48">
        <f>SUMIFS('[6]白单流水  导入新模板'!$S:$S,'[6]白单流水  导入新模板'!$C:$C,$A$2,'[6]白单流水  导入新模板'!$AF:$AF,$C$451,'[6]白单流水  导入新模板'!$AB:$AB,LEFT(LEFT(L$3,4),4),'[6]白单流水  导入新模板'!$K:$K,$C457)</f>
        <v>0</v>
      </c>
      <c r="M457" s="48">
        <f>SUMIFS('[6]白单流水  导入新模板'!$S:$S,'[6]白单流水  导入新模板'!$C:$C,$A$2,'[6]白单流水  导入新模板'!$AF:$AF,$C$451,'[6]白单流水  导入新模板'!$AB:$AB,LEFT(LEFT(M$3,4),4),'[6]白单流水  导入新模板'!$K:$K,$C457)</f>
        <v>0</v>
      </c>
      <c r="N457" s="48">
        <f>SUMIFS('[6]白单流水  导入新模板'!$S:$S,'[6]白单流水  导入新模板'!$C:$C,$A$2,'[6]白单流水  导入新模板'!$AF:$AF,$C$451,'[6]白单流水  导入新模板'!$AB:$AB,LEFT(LEFT(N$3,4),4),'[6]白单流水  导入新模板'!$K:$K,$C457)</f>
        <v>0</v>
      </c>
      <c r="O457" s="48">
        <f>SUMIFS('[6]白单流水  导入新模板'!$S:$S,'[6]白单流水  导入新模板'!$C:$C,$A$2,'[6]白单流水  导入新模板'!$AF:$AF,$C$451,'[6]白单流水  导入新模板'!$AB:$AB,LEFT(LEFT(O$3,4),4),'[6]白单流水  导入新模板'!$K:$K,$C457)</f>
        <v>0</v>
      </c>
      <c r="P457" s="48">
        <f>SUMIFS('[6]白单流水  导入新模板'!$S:$S,'[6]白单流水  导入新模板'!$C:$C,$A$2,'[6]白单流水  导入新模板'!$AF:$AF,$C$451,'[6]白单流水  导入新模板'!$AB:$AB,LEFT(LEFT(P$3,4),4),'[6]白单流水  导入新模板'!$K:$K,$C457)</f>
        <v>0</v>
      </c>
      <c r="Q457" s="48">
        <f>SUMIFS('[6]白单流水  导入新模板'!$S:$S,'[6]白单流水  导入新模板'!$C:$C,$A$2,'[6]白单流水  导入新模板'!$AF:$AF,$C$451,'[6]白单流水  导入新模板'!$AB:$AB,LEFT(LEFT(Q$3,4),4),'[6]白单流水  导入新模板'!$K:$K,$C457)</f>
        <v>0</v>
      </c>
      <c r="R457" s="48">
        <f>SUMIFS('[6]白单流水  导入新模板'!$S:$S,'[6]白单流水  导入新模板'!$C:$C,$A$2,'[6]白单流水  导入新模板'!$AF:$AF,$C$451,'[6]白单流水  导入新模板'!$AB:$AB,LEFT(LEFT(R$3,4),4),'[6]白单流水  导入新模板'!$K:$K,$C457)</f>
        <v>0</v>
      </c>
      <c r="S457" s="48">
        <f>SUMIFS('[6]白单流水  导入新模板'!$S:$S,'[6]白单流水  导入新模板'!$C:$C,$A$2,'[6]白单流水  导入新模板'!$AF:$AF,$C$451,'[6]白单流水  导入新模板'!$AB:$AB,LEFT(LEFT(S$3,4),4),'[6]白单流水  导入新模板'!$K:$K,$C457)</f>
        <v>0</v>
      </c>
      <c r="T457" s="48">
        <f>SUMIFS('[6]白单流水  导入新模板'!$S:$S,'[6]白单流水  导入新模板'!$C:$C,$A$2,'[6]白单流水  导入新模板'!$AF:$AF,$C$451,'[6]白单流水  导入新模板'!$AB:$AB,LEFT(LEFT(T$3,4),4),'[6]白单流水  导入新模板'!$K:$K,$C457)</f>
        <v>0</v>
      </c>
      <c r="U457" s="48">
        <f>SUMIFS('[6]白单流水  导入新模板'!$S:$S,'[6]白单流水  导入新模板'!$C:$C,$A$2,'[6]白单流水  导入新模板'!$AF:$AF,$C$451,'[6]白单流水  导入新模板'!$AB:$AB,LEFT(LEFT(U$3,4),4),'[6]白单流水  导入新模板'!$K:$K,$C457)</f>
        <v>0</v>
      </c>
      <c r="V457" s="48">
        <f>SUMIFS('[6]白单流水  导入新模板'!$S:$S,'[6]白单流水  导入新模板'!$C:$C,$A$2,'[6]白单流水  导入新模板'!$AF:$AF,$C$451,'[6]白单流水  导入新模板'!$AB:$AB,LEFT(LEFT(V$3,4),4),'[6]白单流水  导入新模板'!$K:$K,$C457)</f>
        <v>0</v>
      </c>
      <c r="W457" s="48">
        <f>SUMIFS('[6]白单流水  导入新模板'!$S:$S,'[6]白单流水  导入新模板'!$C:$C,$A$2,'[6]白单流水  导入新模板'!$AF:$AF,$C$451,'[6]白单流水  导入新模板'!$AB:$AB,LEFT(LEFT(W$3,4),4),'[6]白单流水  导入新模板'!$K:$K,$C457)</f>
        <v>0</v>
      </c>
      <c r="X457" s="48">
        <f>SUMIFS('[6]白单流水  导入新模板'!$S:$S,'[6]白单流水  导入新模板'!$C:$C,$A$2,'[6]白单流水  导入新模板'!$AF:$AF,$C$451,'[6]白单流水  导入新模板'!$AB:$AB,LEFT(LEFT(X$3,4),4),'[6]白单流水  导入新模板'!$K:$K,$C457)</f>
        <v>0</v>
      </c>
      <c r="Y457" s="48">
        <f>SUMIFS('[6]白单流水  导入新模板'!$S:$S,'[6]白单流水  导入新模板'!$C:$C,$A$2,'[6]白单流水  导入新模板'!$AF:$AF,$C$451,'[6]白单流水  导入新模板'!$AB:$AB,LEFT(LEFT(Y$3,4),4),'[6]白单流水  导入新模板'!$K:$K,$C457)</f>
        <v>0</v>
      </c>
      <c r="Z457" s="48">
        <f>SUMIFS('[6]白单流水  导入新模板'!$S:$S,'[6]白单流水  导入新模板'!$C:$C,$A$2,'[6]白单流水  导入新模板'!$AF:$AF,$C$451,'[6]白单流水  导入新模板'!$AB:$AB,LEFT(LEFT(Z$3,4),4),'[6]白单流水  导入新模板'!$K:$K,$C457)</f>
        <v>0</v>
      </c>
      <c r="AA457" s="48">
        <f>SUMIFS('[6]白单流水  导入新模板'!$S:$S,'[6]白单流水  导入新模板'!$C:$C,$A$2,'[6]白单流水  导入新模板'!$AF:$AF,$C$451,'[6]白单流水  导入新模板'!$AB:$AB,LEFT(LEFT(AA$3,4),4),'[6]白单流水  导入新模板'!$K:$K,$C457)</f>
        <v>0</v>
      </c>
      <c r="AB457" s="48">
        <f>SUMIFS('[6]白单流水  导入新模板'!$S:$S,'[6]白单流水  导入新模板'!$C:$C,$A$2,'[6]白单流水  导入新模板'!$AF:$AF,$C$451,'[6]白单流水  导入新模板'!$AB:$AB,LEFT(LEFT(AB$3,4),4),'[6]白单流水  导入新模板'!$K:$K,$C457)</f>
        <v>0</v>
      </c>
      <c r="AC457" s="48">
        <f>SUMIFS('[6]白单流水  导入新模板'!$S:$S,'[6]白单流水  导入新模板'!$C:$C,$A$2,'[6]白单流水  导入新模板'!$AF:$AF,$C$451,'[6]白单流水  导入新模板'!$AB:$AB,LEFT(LEFT(AC$3,4),4),'[6]白单流水  导入新模板'!$K:$K,$C457)</f>
        <v>0</v>
      </c>
      <c r="AD457" s="72"/>
      <c r="AE457" s="53">
        <f>SUM(AH457:AS457)</f>
        <v>0</v>
      </c>
      <c r="AF457" s="54"/>
      <c r="AG457" s="55">
        <f>AD457-AE457-AF457</f>
        <v>0</v>
      </c>
      <c r="AH457" s="48">
        <f>SUMIFS('[6]白单流水  导入新模板'!$S:$S,'[6]白单流水  导入新模板'!$C:$C,$A$2,'[6]白单流水  导入新模板'!$AF:$AF,$C$451,'[6]白单流水  导入新模板'!$AA:$AA,AH$3,'[6]白单流水  导入新模板'!$K:$K,$C457)</f>
        <v>0</v>
      </c>
      <c r="AI457" s="48">
        <f>SUMIFS('[6]白单流水  导入新模板'!$S:$S,'[6]白单流水  导入新模板'!$C:$C,$A$2,'[6]白单流水  导入新模板'!$AF:$AF,$C$451,'[6]白单流水  导入新模板'!$AA:$AA,AI$3,'[6]白单流水  导入新模板'!$K:$K,$C457)</f>
        <v>0</v>
      </c>
      <c r="AJ457" s="48">
        <f>SUMIFS('[6]白单流水  导入新模板'!$S:$S,'[6]白单流水  导入新模板'!$C:$C,$A$2,'[6]白单流水  导入新模板'!$AF:$AF,$C$451,'[6]白单流水  导入新模板'!$AA:$AA,AJ$3,'[6]白单流水  导入新模板'!$K:$K,$C457)</f>
        <v>0</v>
      </c>
      <c r="AK457" s="48">
        <f>SUMIFS('[6]白单流水  导入新模板'!$S:$S,'[6]白单流水  导入新模板'!$C:$C,$A$2,'[6]白单流水  导入新模板'!$AF:$AF,$C$451,'[6]白单流水  导入新模板'!$AA:$AA,AK$3,'[6]白单流水  导入新模板'!$K:$K,$C457)</f>
        <v>0</v>
      </c>
      <c r="AL457" s="48">
        <f>SUMIFS('[6]白单流水  导入新模板'!$S:$S,'[6]白单流水  导入新模板'!$C:$C,$A$2,'[6]白单流水  导入新模板'!$AF:$AF,$C$451,'[6]白单流水  导入新模板'!$AA:$AA,AL$3,'[6]白单流水  导入新模板'!$K:$K,$C457)</f>
        <v>0</v>
      </c>
      <c r="AM457" s="48">
        <f>SUMIFS('[6]白单流水  导入新模板'!$S:$S,'[6]白单流水  导入新模板'!$C:$C,$A$2,'[6]白单流水  导入新模板'!$AF:$AF,$C$451,'[6]白单流水  导入新模板'!$AA:$AA,AM$3,'[6]白单流水  导入新模板'!$K:$K,$C457)</f>
        <v>0</v>
      </c>
      <c r="AN457" s="48">
        <f>SUMIFS('[6]白单流水  导入新模板'!$S:$S,'[6]白单流水  导入新模板'!$C:$C,$A$2,'[6]白单流水  导入新模板'!$AF:$AF,$C$451,'[6]白单流水  导入新模板'!$AA:$AA,AN$3,'[6]白单流水  导入新模板'!$K:$K,$C457)</f>
        <v>0</v>
      </c>
      <c r="AO457" s="48">
        <f>SUMIFS('[6]白单流水  导入新模板'!$S:$S,'[6]白单流水  导入新模板'!$C:$C,$A$2,'[6]白单流水  导入新模板'!$AF:$AF,$C$451,'[6]白单流水  导入新模板'!$AA:$AA,AO$3,'[6]白单流水  导入新模板'!$K:$K,$C457)</f>
        <v>0</v>
      </c>
      <c r="AP457" s="48">
        <f>SUMIFS('[6]白单流水  导入新模板'!$S:$S,'[6]白单流水  导入新模板'!$C:$C,$A$2,'[6]白单流水  导入新模板'!$AF:$AF,$C$451,'[6]白单流水  导入新模板'!$AA:$AA,AP$3,'[6]白单流水  导入新模板'!$K:$K,$C457)</f>
        <v>0</v>
      </c>
      <c r="AQ457" s="48">
        <f>SUMIFS('[6]白单流水  导入新模板'!$S:$S,'[6]白单流水  导入新模板'!$C:$C,$A$2,'[6]白单流水  导入新模板'!$AF:$AF,$C$451,'[6]白单流水  导入新模板'!$AA:$AA,AQ$3,'[6]白单流水  导入新模板'!$K:$K,$C457)</f>
        <v>0</v>
      </c>
      <c r="AR457" s="48">
        <f>SUMIFS('[6]白单流水  导入新模板'!$S:$S,'[6]白单流水  导入新模板'!$C:$C,$A$2,'[6]白单流水  导入新模板'!$AF:$AF,$C$451,'[6]白单流水  导入新模板'!$AA:$AA,AR$3,'[6]白单流水  导入新模板'!$K:$K,$C457)</f>
        <v>0</v>
      </c>
      <c r="AS457" s="48">
        <f>SUMIFS('[6]白单流水  导入新模板'!$S:$S,'[6]白单流水  导入新模板'!$C:$C,$A$2,'[6]白单流水  导入新模板'!$AF:$AF,$C$451,'[6]白单流水  导入新模板'!$AA:$AA,AS$3,'[6]白单流水  导入新模板'!$K:$K,$C457)</f>
        <v>0</v>
      </c>
      <c r="AT457" s="64"/>
    </row>
    <row r="458" ht="15.6" spans="1:47">
      <c r="A458" s="41"/>
      <c r="B458" s="62"/>
      <c r="C458" s="65" t="s">
        <v>64</v>
      </c>
      <c r="D458" s="43"/>
      <c r="E458" s="43"/>
      <c r="F458" s="63"/>
      <c r="G458" s="44"/>
      <c r="H458" s="44"/>
      <c r="I458" s="44"/>
      <c r="J458" s="44"/>
      <c r="K458" s="43"/>
      <c r="L458" s="48">
        <f>SUMIFS('[6]白单流水  导入新模板'!$S:$S,'[6]白单流水  导入新模板'!$C:$C,$A$2,'[6]白单流水  导入新模板'!$AF:$AF,$C$451,'[6]白单流水  导入新模板'!$AB:$AB,LEFT(LEFT(L$3,4),4),'[6]白单流水  导入新模板'!$K:$K,$C458)</f>
        <v>0</v>
      </c>
      <c r="M458" s="48">
        <f>SUMIFS('[6]白单流水  导入新模板'!$S:$S,'[6]白单流水  导入新模板'!$C:$C,$A$2,'[6]白单流水  导入新模板'!$AF:$AF,$C$451,'[6]白单流水  导入新模板'!$AB:$AB,LEFT(LEFT(M$3,4),4),'[6]白单流水  导入新模板'!$K:$K,$C458)</f>
        <v>0</v>
      </c>
      <c r="N458" s="48">
        <f>SUMIFS('[6]白单流水  导入新模板'!$S:$S,'[6]白单流水  导入新模板'!$C:$C,$A$2,'[6]白单流水  导入新模板'!$AF:$AF,$C$451,'[6]白单流水  导入新模板'!$AB:$AB,LEFT(LEFT(N$3,4),4),'[6]白单流水  导入新模板'!$K:$K,$C458)</f>
        <v>0</v>
      </c>
      <c r="O458" s="48">
        <f>SUMIFS('[6]白单流水  导入新模板'!$S:$S,'[6]白单流水  导入新模板'!$C:$C,$A$2,'[6]白单流水  导入新模板'!$AF:$AF,$C$451,'[6]白单流水  导入新模板'!$AB:$AB,LEFT(LEFT(O$3,4),4),'[6]白单流水  导入新模板'!$K:$K,$C458)</f>
        <v>0</v>
      </c>
      <c r="P458" s="48">
        <f>SUMIFS('[6]白单流水  导入新模板'!$S:$S,'[6]白单流水  导入新模板'!$C:$C,$A$2,'[6]白单流水  导入新模板'!$AF:$AF,$C$451,'[6]白单流水  导入新模板'!$AB:$AB,LEFT(LEFT(P$3,4),4),'[6]白单流水  导入新模板'!$K:$K,$C458)</f>
        <v>0</v>
      </c>
      <c r="Q458" s="48">
        <f>SUMIFS('[6]白单流水  导入新模板'!$S:$S,'[6]白单流水  导入新模板'!$C:$C,$A$2,'[6]白单流水  导入新模板'!$AF:$AF,$C$451,'[6]白单流水  导入新模板'!$AB:$AB,LEFT(LEFT(Q$3,4),4),'[6]白单流水  导入新模板'!$K:$K,$C458)</f>
        <v>0</v>
      </c>
      <c r="R458" s="48">
        <f>SUMIFS('[6]白单流水  导入新模板'!$S:$S,'[6]白单流水  导入新模板'!$C:$C,$A$2,'[6]白单流水  导入新模板'!$AF:$AF,$C$451,'[6]白单流水  导入新模板'!$AB:$AB,LEFT(LEFT(R$3,4),4),'[6]白单流水  导入新模板'!$K:$K,$C458)</f>
        <v>0</v>
      </c>
      <c r="S458" s="48">
        <f>SUMIFS('[6]白单流水  导入新模板'!$S:$S,'[6]白单流水  导入新模板'!$C:$C,$A$2,'[6]白单流水  导入新模板'!$AF:$AF,$C$451,'[6]白单流水  导入新模板'!$AB:$AB,LEFT(LEFT(S$3,4),4),'[6]白单流水  导入新模板'!$K:$K,$C458)</f>
        <v>0</v>
      </c>
      <c r="T458" s="48">
        <f>SUMIFS('[6]白单流水  导入新模板'!$S:$S,'[6]白单流水  导入新模板'!$C:$C,$A$2,'[6]白单流水  导入新模板'!$AF:$AF,$C$451,'[6]白单流水  导入新模板'!$AB:$AB,LEFT(LEFT(T$3,4),4),'[6]白单流水  导入新模板'!$K:$K,$C458)</f>
        <v>0</v>
      </c>
      <c r="U458" s="48">
        <f>SUMIFS('[6]白单流水  导入新模板'!$S:$S,'[6]白单流水  导入新模板'!$C:$C,$A$2,'[6]白单流水  导入新模板'!$AF:$AF,$C$451,'[6]白单流水  导入新模板'!$AB:$AB,LEFT(LEFT(U$3,4),4),'[6]白单流水  导入新模板'!$K:$K,$C458)</f>
        <v>0</v>
      </c>
      <c r="V458" s="48">
        <f>SUMIFS('[6]白单流水  导入新模板'!$S:$S,'[6]白单流水  导入新模板'!$C:$C,$A$2,'[6]白单流水  导入新模板'!$AF:$AF,$C$451,'[6]白单流水  导入新模板'!$AB:$AB,LEFT(LEFT(V$3,4),4),'[6]白单流水  导入新模板'!$K:$K,$C458)</f>
        <v>0</v>
      </c>
      <c r="W458" s="48">
        <f>SUMIFS('[6]白单流水  导入新模板'!$S:$S,'[6]白单流水  导入新模板'!$C:$C,$A$2,'[6]白单流水  导入新模板'!$AF:$AF,$C$451,'[6]白单流水  导入新模板'!$AB:$AB,LEFT(LEFT(W$3,4),4),'[6]白单流水  导入新模板'!$K:$K,$C458)</f>
        <v>0</v>
      </c>
      <c r="X458" s="48">
        <f>SUMIFS('[6]白单流水  导入新模板'!$S:$S,'[6]白单流水  导入新模板'!$C:$C,$A$2,'[6]白单流水  导入新模板'!$AF:$AF,$C$451,'[6]白单流水  导入新模板'!$AB:$AB,LEFT(LEFT(X$3,4),4),'[6]白单流水  导入新模板'!$K:$K,$C458)</f>
        <v>0</v>
      </c>
      <c r="Y458" s="48">
        <f>SUMIFS('[6]白单流水  导入新模板'!$S:$S,'[6]白单流水  导入新模板'!$C:$C,$A$2,'[6]白单流水  导入新模板'!$AF:$AF,$C$451,'[6]白单流水  导入新模板'!$AB:$AB,LEFT(LEFT(Y$3,4),4),'[6]白单流水  导入新模板'!$K:$K,$C458)</f>
        <v>0</v>
      </c>
      <c r="Z458" s="48">
        <f>SUMIFS('[6]白单流水  导入新模板'!$S:$S,'[6]白单流水  导入新模板'!$C:$C,$A$2,'[6]白单流水  导入新模板'!$AF:$AF,$C$451,'[6]白单流水  导入新模板'!$AB:$AB,LEFT(LEFT(Z$3,4),4),'[6]白单流水  导入新模板'!$K:$K,$C458)</f>
        <v>0</v>
      </c>
      <c r="AA458" s="48">
        <f>SUMIFS('[6]白单流水  导入新模板'!$S:$S,'[6]白单流水  导入新模板'!$C:$C,$A$2,'[6]白单流水  导入新模板'!$AF:$AF,$C$451,'[6]白单流水  导入新模板'!$AB:$AB,LEFT(LEFT(AA$3,4),4),'[6]白单流水  导入新模板'!$K:$K,$C458)</f>
        <v>0</v>
      </c>
      <c r="AB458" s="48">
        <f>SUMIFS('[6]白单流水  导入新模板'!$S:$S,'[6]白单流水  导入新模板'!$C:$C,$A$2,'[6]白单流水  导入新模板'!$AF:$AF,$C$451,'[6]白单流水  导入新模板'!$AB:$AB,LEFT(LEFT(AB$3,4),4),'[6]白单流水  导入新模板'!$K:$K,$C458)</f>
        <v>0</v>
      </c>
      <c r="AC458" s="48">
        <f>SUMIFS('[6]白单流水  导入新模板'!$S:$S,'[6]白单流水  导入新模板'!$C:$C,$A$2,'[6]白单流水  导入新模板'!$AF:$AF,$C$451,'[6]白单流水  导入新模板'!$AB:$AB,LEFT(LEFT(AC$3,4),4),'[6]白单流水  导入新模板'!$K:$K,$C458)</f>
        <v>0</v>
      </c>
      <c r="AD458" s="72"/>
      <c r="AE458" s="53">
        <f>SUM(AH458:AS458)</f>
        <v>0</v>
      </c>
      <c r="AF458" s="54"/>
      <c r="AG458" s="55">
        <f>AD458-AE458-AF458</f>
        <v>0</v>
      </c>
      <c r="AH458" s="48">
        <f>SUMIFS('[6]白单流水  导入新模板'!$S:$S,'[6]白单流水  导入新模板'!$C:$C,$A$2,'[6]白单流水  导入新模板'!$AF:$AF,$C$451,'[6]白单流水  导入新模板'!$AA:$AA,AH$3,'[6]白单流水  导入新模板'!$K:$K,$C458)</f>
        <v>0</v>
      </c>
      <c r="AI458" s="48">
        <f>SUMIFS('[6]白单流水  导入新模板'!$S:$S,'[6]白单流水  导入新模板'!$C:$C,$A$2,'[6]白单流水  导入新模板'!$AF:$AF,$C$451,'[6]白单流水  导入新模板'!$AA:$AA,AI$3,'[6]白单流水  导入新模板'!$K:$K,$C458)</f>
        <v>0</v>
      </c>
      <c r="AJ458" s="48">
        <f>SUMIFS('[6]白单流水  导入新模板'!$S:$S,'[6]白单流水  导入新模板'!$C:$C,$A$2,'[6]白单流水  导入新模板'!$AF:$AF,$C$451,'[6]白单流水  导入新模板'!$AA:$AA,AJ$3,'[6]白单流水  导入新模板'!$K:$K,$C458)</f>
        <v>0</v>
      </c>
      <c r="AK458" s="48">
        <f>SUMIFS('[6]白单流水  导入新模板'!$S:$S,'[6]白单流水  导入新模板'!$C:$C,$A$2,'[6]白单流水  导入新模板'!$AF:$AF,$C$451,'[6]白单流水  导入新模板'!$AA:$AA,AK$3,'[6]白单流水  导入新模板'!$K:$K,$C458)</f>
        <v>0</v>
      </c>
      <c r="AL458" s="48">
        <f>SUMIFS('[6]白单流水  导入新模板'!$S:$S,'[6]白单流水  导入新模板'!$C:$C,$A$2,'[6]白单流水  导入新模板'!$AF:$AF,$C$451,'[6]白单流水  导入新模板'!$AA:$AA,AL$3,'[6]白单流水  导入新模板'!$K:$K,$C458)</f>
        <v>0</v>
      </c>
      <c r="AM458" s="48">
        <f>SUMIFS('[6]白单流水  导入新模板'!$S:$S,'[6]白单流水  导入新模板'!$C:$C,$A$2,'[6]白单流水  导入新模板'!$AF:$AF,$C$451,'[6]白单流水  导入新模板'!$AA:$AA,AM$3,'[6]白单流水  导入新模板'!$K:$K,$C458)</f>
        <v>0</v>
      </c>
      <c r="AN458" s="48">
        <f>SUMIFS('[6]白单流水  导入新模板'!$S:$S,'[6]白单流水  导入新模板'!$C:$C,$A$2,'[6]白单流水  导入新模板'!$AF:$AF,$C$451,'[6]白单流水  导入新模板'!$AA:$AA,AN$3,'[6]白单流水  导入新模板'!$K:$K,$C458)</f>
        <v>0</v>
      </c>
      <c r="AO458" s="48">
        <f>SUMIFS('[6]白单流水  导入新模板'!$S:$S,'[6]白单流水  导入新模板'!$C:$C,$A$2,'[6]白单流水  导入新模板'!$AF:$AF,$C$451,'[6]白单流水  导入新模板'!$AA:$AA,AO$3,'[6]白单流水  导入新模板'!$K:$K,$C458)</f>
        <v>0</v>
      </c>
      <c r="AP458" s="48">
        <f>SUMIFS('[6]白单流水  导入新模板'!$S:$S,'[6]白单流水  导入新模板'!$C:$C,$A$2,'[6]白单流水  导入新模板'!$AF:$AF,$C$451,'[6]白单流水  导入新模板'!$AA:$AA,AP$3,'[6]白单流水  导入新模板'!$K:$K,$C458)</f>
        <v>0</v>
      </c>
      <c r="AQ458" s="48">
        <f>SUMIFS('[6]白单流水  导入新模板'!$S:$S,'[6]白单流水  导入新模板'!$C:$C,$A$2,'[6]白单流水  导入新模板'!$AF:$AF,$C$451,'[6]白单流水  导入新模板'!$AA:$AA,AQ$3,'[6]白单流水  导入新模板'!$K:$K,$C458)</f>
        <v>0</v>
      </c>
      <c r="AR458" s="48">
        <f>SUMIFS('[6]白单流水  导入新模板'!$S:$S,'[6]白单流水  导入新模板'!$C:$C,$A$2,'[6]白单流水  导入新模板'!$AF:$AF,$C$451,'[6]白单流水  导入新模板'!$AA:$AA,AR$3,'[6]白单流水  导入新模板'!$K:$K,$C458)</f>
        <v>0</v>
      </c>
      <c r="AS458" s="48">
        <f>SUMIFS('[6]白单流水  导入新模板'!$S:$S,'[6]白单流水  导入新模板'!$C:$C,$A$2,'[6]白单流水  导入新模板'!$AF:$AF,$C$451,'[6]白单流水  导入新模板'!$AA:$AA,AS$3,'[6]白单流水  导入新模板'!$K:$K,$C458)</f>
        <v>0</v>
      </c>
      <c r="AT458" s="64"/>
    </row>
    <row r="459" ht="15.6" spans="1:47">
      <c r="A459" s="41"/>
      <c r="B459" s="62"/>
      <c r="C459" s="65" t="s">
        <v>65</v>
      </c>
      <c r="D459" s="43"/>
      <c r="E459" s="43"/>
      <c r="F459" s="63"/>
      <c r="G459" s="44"/>
      <c r="H459" s="44"/>
      <c r="I459" s="44"/>
      <c r="J459" s="44"/>
      <c r="K459" s="43"/>
      <c r="L459" s="48">
        <f>SUMIFS('[6]白单流水  导入新模板'!$S:$S,'[6]白单流水  导入新模板'!$C:$C,$A$2,'[6]白单流水  导入新模板'!$AF:$AF,$C$451,'[6]白单流水  导入新模板'!$AB:$AB,LEFT(LEFT(L$3,4),4),'[6]白单流水  导入新模板'!$K:$K,$C459)</f>
        <v>0</v>
      </c>
      <c r="M459" s="48">
        <f>SUMIFS('[6]白单流水  导入新模板'!$S:$S,'[6]白单流水  导入新模板'!$C:$C,$A$2,'[6]白单流水  导入新模板'!$AF:$AF,$C$451,'[6]白单流水  导入新模板'!$AB:$AB,LEFT(LEFT(M$3,4),4),'[6]白单流水  导入新模板'!$K:$K,$C459)</f>
        <v>0</v>
      </c>
      <c r="N459" s="48">
        <f>SUMIFS('[6]白单流水  导入新模板'!$S:$S,'[6]白单流水  导入新模板'!$C:$C,$A$2,'[6]白单流水  导入新模板'!$AF:$AF,$C$451,'[6]白单流水  导入新模板'!$AB:$AB,LEFT(LEFT(N$3,4),4),'[6]白单流水  导入新模板'!$K:$K,$C459)</f>
        <v>0</v>
      </c>
      <c r="O459" s="48">
        <f>SUMIFS('[6]白单流水  导入新模板'!$S:$S,'[6]白单流水  导入新模板'!$C:$C,$A$2,'[6]白单流水  导入新模板'!$AF:$AF,$C$451,'[6]白单流水  导入新模板'!$AB:$AB,LEFT(LEFT(O$3,4),4),'[6]白单流水  导入新模板'!$K:$K,$C459)</f>
        <v>0</v>
      </c>
      <c r="P459" s="48">
        <f>SUMIFS('[6]白单流水  导入新模板'!$S:$S,'[6]白单流水  导入新模板'!$C:$C,$A$2,'[6]白单流水  导入新模板'!$AF:$AF,$C$451,'[6]白单流水  导入新模板'!$AB:$AB,LEFT(LEFT(P$3,4),4),'[6]白单流水  导入新模板'!$K:$K,$C459)</f>
        <v>0</v>
      </c>
      <c r="Q459" s="48">
        <f>SUMIFS('[6]白单流水  导入新模板'!$S:$S,'[6]白单流水  导入新模板'!$C:$C,$A$2,'[6]白单流水  导入新模板'!$AF:$AF,$C$451,'[6]白单流水  导入新模板'!$AB:$AB,LEFT(LEFT(Q$3,4),4),'[6]白单流水  导入新模板'!$K:$K,$C459)</f>
        <v>0</v>
      </c>
      <c r="R459" s="48">
        <f>SUMIFS('[6]白单流水  导入新模板'!$S:$S,'[6]白单流水  导入新模板'!$C:$C,$A$2,'[6]白单流水  导入新模板'!$AF:$AF,$C$451,'[6]白单流水  导入新模板'!$AB:$AB,LEFT(LEFT(R$3,4),4),'[6]白单流水  导入新模板'!$K:$K,$C459)</f>
        <v>0</v>
      </c>
      <c r="S459" s="48">
        <f>SUMIFS('[6]白单流水  导入新模板'!$S:$S,'[6]白单流水  导入新模板'!$C:$C,$A$2,'[6]白单流水  导入新模板'!$AF:$AF,$C$451,'[6]白单流水  导入新模板'!$AB:$AB,LEFT(LEFT(S$3,4),4),'[6]白单流水  导入新模板'!$K:$K,$C459)</f>
        <v>0</v>
      </c>
      <c r="T459" s="48">
        <f>SUMIFS('[6]白单流水  导入新模板'!$S:$S,'[6]白单流水  导入新模板'!$C:$C,$A$2,'[6]白单流水  导入新模板'!$AF:$AF,$C$451,'[6]白单流水  导入新模板'!$AB:$AB,LEFT(LEFT(T$3,4),4),'[6]白单流水  导入新模板'!$K:$K,$C459)</f>
        <v>0</v>
      </c>
      <c r="U459" s="48">
        <f>SUMIFS('[6]白单流水  导入新模板'!$S:$S,'[6]白单流水  导入新模板'!$C:$C,$A$2,'[6]白单流水  导入新模板'!$AF:$AF,$C$451,'[6]白单流水  导入新模板'!$AB:$AB,LEFT(LEFT(U$3,4),4),'[6]白单流水  导入新模板'!$K:$K,$C459)</f>
        <v>0</v>
      </c>
      <c r="V459" s="48">
        <f>SUMIFS('[6]白单流水  导入新模板'!$S:$S,'[6]白单流水  导入新模板'!$C:$C,$A$2,'[6]白单流水  导入新模板'!$AF:$AF,$C$451,'[6]白单流水  导入新模板'!$AB:$AB,LEFT(LEFT(V$3,4),4),'[6]白单流水  导入新模板'!$K:$K,$C459)</f>
        <v>0</v>
      </c>
      <c r="W459" s="48">
        <f>SUMIFS('[6]白单流水  导入新模板'!$S:$S,'[6]白单流水  导入新模板'!$C:$C,$A$2,'[6]白单流水  导入新模板'!$AF:$AF,$C$451,'[6]白单流水  导入新模板'!$AB:$AB,LEFT(LEFT(W$3,4),4),'[6]白单流水  导入新模板'!$K:$K,$C459)</f>
        <v>0</v>
      </c>
      <c r="X459" s="48">
        <f>SUMIFS('[6]白单流水  导入新模板'!$S:$S,'[6]白单流水  导入新模板'!$C:$C,$A$2,'[6]白单流水  导入新模板'!$AF:$AF,$C$451,'[6]白单流水  导入新模板'!$AB:$AB,LEFT(LEFT(X$3,4),4),'[6]白单流水  导入新模板'!$K:$K,$C459)</f>
        <v>0</v>
      </c>
      <c r="Y459" s="48">
        <f>SUMIFS('[6]白单流水  导入新模板'!$S:$S,'[6]白单流水  导入新模板'!$C:$C,$A$2,'[6]白单流水  导入新模板'!$AF:$AF,$C$451,'[6]白单流水  导入新模板'!$AB:$AB,LEFT(LEFT(Y$3,4),4),'[6]白单流水  导入新模板'!$K:$K,$C459)</f>
        <v>0</v>
      </c>
      <c r="Z459" s="48">
        <f>SUMIFS('[6]白单流水  导入新模板'!$S:$S,'[6]白单流水  导入新模板'!$C:$C,$A$2,'[6]白单流水  导入新模板'!$AF:$AF,$C$451,'[6]白单流水  导入新模板'!$AB:$AB,LEFT(LEFT(Z$3,4),4),'[6]白单流水  导入新模板'!$K:$K,$C459)</f>
        <v>0</v>
      </c>
      <c r="AA459" s="48">
        <f>SUMIFS('[6]白单流水  导入新模板'!$S:$S,'[6]白单流水  导入新模板'!$C:$C,$A$2,'[6]白单流水  导入新模板'!$AF:$AF,$C$451,'[6]白单流水  导入新模板'!$AB:$AB,LEFT(LEFT(AA$3,4),4),'[6]白单流水  导入新模板'!$K:$K,$C459)</f>
        <v>0</v>
      </c>
      <c r="AB459" s="48">
        <f>SUMIFS('[6]白单流水  导入新模板'!$S:$S,'[6]白单流水  导入新模板'!$C:$C,$A$2,'[6]白单流水  导入新模板'!$AF:$AF,$C$451,'[6]白单流水  导入新模板'!$AB:$AB,LEFT(LEFT(AB$3,4),4),'[6]白单流水  导入新模板'!$K:$K,$C459)</f>
        <v>0</v>
      </c>
      <c r="AC459" s="48">
        <f>SUMIFS('[6]白单流水  导入新模板'!$S:$S,'[6]白单流水  导入新模板'!$C:$C,$A$2,'[6]白单流水  导入新模板'!$AF:$AF,$C$451,'[6]白单流水  导入新模板'!$AB:$AB,LEFT(LEFT(AC$3,4),4),'[6]白单流水  导入新模板'!$K:$K,$C459)</f>
        <v>0</v>
      </c>
      <c r="AD459" s="72"/>
      <c r="AE459" s="53">
        <f>SUM(AH459:AS459)</f>
        <v>0</v>
      </c>
      <c r="AF459" s="54"/>
      <c r="AG459" s="55">
        <f>AD459-AE459-AF459</f>
        <v>0</v>
      </c>
      <c r="AH459" s="48">
        <f>SUMIFS('[6]白单流水  导入新模板'!$S:$S,'[6]白单流水  导入新模板'!$C:$C,$A$2,'[6]白单流水  导入新模板'!$AF:$AF,$C$451,'[6]白单流水  导入新模板'!$AA:$AA,AH$3,'[6]白单流水  导入新模板'!$K:$K,$C459)</f>
        <v>0</v>
      </c>
      <c r="AI459" s="48">
        <f>SUMIFS('[6]白单流水  导入新模板'!$S:$S,'[6]白单流水  导入新模板'!$C:$C,$A$2,'[6]白单流水  导入新模板'!$AF:$AF,$C$451,'[6]白单流水  导入新模板'!$AA:$AA,AI$3,'[6]白单流水  导入新模板'!$K:$K,$C459)</f>
        <v>0</v>
      </c>
      <c r="AJ459" s="48">
        <f>SUMIFS('[6]白单流水  导入新模板'!$S:$S,'[6]白单流水  导入新模板'!$C:$C,$A$2,'[6]白单流水  导入新模板'!$AF:$AF,$C$451,'[6]白单流水  导入新模板'!$AA:$AA,AJ$3,'[6]白单流水  导入新模板'!$K:$K,$C459)</f>
        <v>0</v>
      </c>
      <c r="AK459" s="48">
        <f>SUMIFS('[6]白单流水  导入新模板'!$S:$S,'[6]白单流水  导入新模板'!$C:$C,$A$2,'[6]白单流水  导入新模板'!$AF:$AF,$C$451,'[6]白单流水  导入新模板'!$AA:$AA,AK$3,'[6]白单流水  导入新模板'!$K:$K,$C459)</f>
        <v>0</v>
      </c>
      <c r="AL459" s="48">
        <f>SUMIFS('[6]白单流水  导入新模板'!$S:$S,'[6]白单流水  导入新模板'!$C:$C,$A$2,'[6]白单流水  导入新模板'!$AF:$AF,$C$451,'[6]白单流水  导入新模板'!$AA:$AA,AL$3,'[6]白单流水  导入新模板'!$K:$K,$C459)</f>
        <v>0</v>
      </c>
      <c r="AM459" s="48">
        <f>SUMIFS('[6]白单流水  导入新模板'!$S:$S,'[6]白单流水  导入新模板'!$C:$C,$A$2,'[6]白单流水  导入新模板'!$AF:$AF,$C$451,'[6]白单流水  导入新模板'!$AA:$AA,AM$3,'[6]白单流水  导入新模板'!$K:$K,$C459)</f>
        <v>0</v>
      </c>
      <c r="AN459" s="48">
        <f>SUMIFS('[6]白单流水  导入新模板'!$S:$S,'[6]白单流水  导入新模板'!$C:$C,$A$2,'[6]白单流水  导入新模板'!$AF:$AF,$C$451,'[6]白单流水  导入新模板'!$AA:$AA,AN$3,'[6]白单流水  导入新模板'!$K:$K,$C459)</f>
        <v>0</v>
      </c>
      <c r="AO459" s="48">
        <f>SUMIFS('[6]白单流水  导入新模板'!$S:$S,'[6]白单流水  导入新模板'!$C:$C,$A$2,'[6]白单流水  导入新模板'!$AF:$AF,$C$451,'[6]白单流水  导入新模板'!$AA:$AA,AO$3,'[6]白单流水  导入新模板'!$K:$K,$C459)</f>
        <v>0</v>
      </c>
      <c r="AP459" s="48">
        <f>SUMIFS('[6]白单流水  导入新模板'!$S:$S,'[6]白单流水  导入新模板'!$C:$C,$A$2,'[6]白单流水  导入新模板'!$AF:$AF,$C$451,'[6]白单流水  导入新模板'!$AA:$AA,AP$3,'[6]白单流水  导入新模板'!$K:$K,$C459)</f>
        <v>0</v>
      </c>
      <c r="AQ459" s="48">
        <f>SUMIFS('[6]白单流水  导入新模板'!$S:$S,'[6]白单流水  导入新模板'!$C:$C,$A$2,'[6]白单流水  导入新模板'!$AF:$AF,$C$451,'[6]白单流水  导入新模板'!$AA:$AA,AQ$3,'[6]白单流水  导入新模板'!$K:$K,$C459)</f>
        <v>0</v>
      </c>
      <c r="AR459" s="48">
        <f>SUMIFS('[6]白单流水  导入新模板'!$S:$S,'[6]白单流水  导入新模板'!$C:$C,$A$2,'[6]白单流水  导入新模板'!$AF:$AF,$C$451,'[6]白单流水  导入新模板'!$AA:$AA,AR$3,'[6]白单流水  导入新模板'!$K:$K,$C459)</f>
        <v>0</v>
      </c>
      <c r="AS459" s="48">
        <f>SUMIFS('[6]白单流水  导入新模板'!$S:$S,'[6]白单流水  导入新模板'!$C:$C,$A$2,'[6]白单流水  导入新模板'!$AF:$AF,$C$451,'[6]白单流水  导入新模板'!$AA:$AA,AS$3,'[6]白单流水  导入新模板'!$K:$K,$C459)</f>
        <v>0</v>
      </c>
      <c r="AT459" s="64"/>
    </row>
    <row r="460" ht="15.6" spans="1:47">
      <c r="A460" s="73"/>
      <c r="B460" s="62"/>
      <c r="C460" s="65" t="s">
        <v>66</v>
      </c>
      <c r="D460" s="66"/>
      <c r="E460" s="66"/>
      <c r="F460" s="67"/>
      <c r="G460" s="68"/>
      <c r="H460" s="68"/>
      <c r="I460" s="68"/>
      <c r="J460" s="68"/>
      <c r="K460" s="66"/>
      <c r="L460" s="48">
        <f>SUMIFS('[6]白单流水  导入新模板'!$S:$S,'[6]白单流水  导入新模板'!$C:$C,$A$2,'[6]白单流水  导入新模板'!$AF:$AF,$C$451,'[6]白单流水  导入新模板'!$AB:$AB,LEFT(LEFT(L$3,4),4),'[6]白单流水  导入新模板'!$K:$K,$C460)</f>
        <v>0</v>
      </c>
      <c r="M460" s="48">
        <f>SUMIFS('[6]白单流水  导入新模板'!$S:$S,'[6]白单流水  导入新模板'!$C:$C,$A$2,'[6]白单流水  导入新模板'!$AF:$AF,$C$451,'[6]白单流水  导入新模板'!$AB:$AB,LEFT(LEFT(M$3,4),4),'[6]白单流水  导入新模板'!$K:$K,$C460)</f>
        <v>0</v>
      </c>
      <c r="N460" s="48">
        <f>SUMIFS('[6]白单流水  导入新模板'!$S:$S,'[6]白单流水  导入新模板'!$C:$C,$A$2,'[6]白单流水  导入新模板'!$AF:$AF,$C$451,'[6]白单流水  导入新模板'!$AB:$AB,LEFT(LEFT(N$3,4),4),'[6]白单流水  导入新模板'!$K:$K,$C460)</f>
        <v>0</v>
      </c>
      <c r="O460" s="48">
        <f>SUMIFS('[6]白单流水  导入新模板'!$S:$S,'[6]白单流水  导入新模板'!$C:$C,$A$2,'[6]白单流水  导入新模板'!$AF:$AF,$C$451,'[6]白单流水  导入新模板'!$AB:$AB,LEFT(LEFT(O$3,4),4),'[6]白单流水  导入新模板'!$K:$K,$C460)</f>
        <v>0</v>
      </c>
      <c r="P460" s="48">
        <f>SUMIFS('[6]白单流水  导入新模板'!$S:$S,'[6]白单流水  导入新模板'!$C:$C,$A$2,'[6]白单流水  导入新模板'!$AF:$AF,$C$451,'[6]白单流水  导入新模板'!$AB:$AB,LEFT(LEFT(P$3,4),4),'[6]白单流水  导入新模板'!$K:$K,$C460)</f>
        <v>0</v>
      </c>
      <c r="Q460" s="48">
        <f>SUMIFS('[6]白单流水  导入新模板'!$S:$S,'[6]白单流水  导入新模板'!$C:$C,$A$2,'[6]白单流水  导入新模板'!$AF:$AF,$C$451,'[6]白单流水  导入新模板'!$AB:$AB,LEFT(LEFT(Q$3,4),4),'[6]白单流水  导入新模板'!$K:$K,$C460)</f>
        <v>0</v>
      </c>
      <c r="R460" s="48">
        <f>SUMIFS('[6]白单流水  导入新模板'!$S:$S,'[6]白单流水  导入新模板'!$C:$C,$A$2,'[6]白单流水  导入新模板'!$AF:$AF,$C$451,'[6]白单流水  导入新模板'!$AB:$AB,LEFT(LEFT(R$3,4),4),'[6]白单流水  导入新模板'!$K:$K,$C460)</f>
        <v>0</v>
      </c>
      <c r="S460" s="48">
        <f>SUMIFS('[6]白单流水  导入新模板'!$S:$S,'[6]白单流水  导入新模板'!$C:$C,$A$2,'[6]白单流水  导入新模板'!$AF:$AF,$C$451,'[6]白单流水  导入新模板'!$AB:$AB,LEFT(LEFT(S$3,4),4),'[6]白单流水  导入新模板'!$K:$K,$C460)</f>
        <v>0</v>
      </c>
      <c r="T460" s="48">
        <f>SUMIFS('[6]白单流水  导入新模板'!$S:$S,'[6]白单流水  导入新模板'!$C:$C,$A$2,'[6]白单流水  导入新模板'!$AF:$AF,$C$451,'[6]白单流水  导入新模板'!$AB:$AB,LEFT(LEFT(T$3,4),4),'[6]白单流水  导入新模板'!$K:$K,$C460)</f>
        <v>0</v>
      </c>
      <c r="U460" s="48">
        <f>SUMIFS('[6]白单流水  导入新模板'!$S:$S,'[6]白单流水  导入新模板'!$C:$C,$A$2,'[6]白单流水  导入新模板'!$AF:$AF,$C$451,'[6]白单流水  导入新模板'!$AB:$AB,LEFT(LEFT(U$3,4),4),'[6]白单流水  导入新模板'!$K:$K,$C460)</f>
        <v>0</v>
      </c>
      <c r="V460" s="48">
        <f>SUMIFS('[6]白单流水  导入新模板'!$S:$S,'[6]白单流水  导入新模板'!$C:$C,$A$2,'[6]白单流水  导入新模板'!$AF:$AF,$C$451,'[6]白单流水  导入新模板'!$AB:$AB,LEFT(LEFT(V$3,4),4),'[6]白单流水  导入新模板'!$K:$K,$C460)</f>
        <v>0</v>
      </c>
      <c r="W460" s="48">
        <f>SUMIFS('[6]白单流水  导入新模板'!$S:$S,'[6]白单流水  导入新模板'!$C:$C,$A$2,'[6]白单流水  导入新模板'!$AF:$AF,$C$451,'[6]白单流水  导入新模板'!$AB:$AB,LEFT(LEFT(W$3,4),4),'[6]白单流水  导入新模板'!$K:$K,$C460)</f>
        <v>0</v>
      </c>
      <c r="X460" s="48">
        <f>SUMIFS('[6]白单流水  导入新模板'!$S:$S,'[6]白单流水  导入新模板'!$C:$C,$A$2,'[6]白单流水  导入新模板'!$AF:$AF,$C$451,'[6]白单流水  导入新模板'!$AB:$AB,LEFT(LEFT(X$3,4),4),'[6]白单流水  导入新模板'!$K:$K,$C460)</f>
        <v>0</v>
      </c>
      <c r="Y460" s="48">
        <f>SUMIFS('[6]白单流水  导入新模板'!$S:$S,'[6]白单流水  导入新模板'!$C:$C,$A$2,'[6]白单流水  导入新模板'!$AF:$AF,$C$451,'[6]白单流水  导入新模板'!$AB:$AB,LEFT(LEFT(Y$3,4),4),'[6]白单流水  导入新模板'!$K:$K,$C460)</f>
        <v>0</v>
      </c>
      <c r="Z460" s="48">
        <f>SUMIFS('[6]白单流水  导入新模板'!$S:$S,'[6]白单流水  导入新模板'!$C:$C,$A$2,'[6]白单流水  导入新模板'!$AF:$AF,$C$451,'[6]白单流水  导入新模板'!$AB:$AB,LEFT(LEFT(Z$3,4),4),'[6]白单流水  导入新模板'!$K:$K,$C460)</f>
        <v>0</v>
      </c>
      <c r="AA460" s="48">
        <f>SUMIFS('[6]白单流水  导入新模板'!$S:$S,'[6]白单流水  导入新模板'!$C:$C,$A$2,'[6]白单流水  导入新模板'!$AF:$AF,$C$451,'[6]白单流水  导入新模板'!$AB:$AB,LEFT(LEFT(AA$3,4),4),'[6]白单流水  导入新模板'!$K:$K,$C460)</f>
        <v>0</v>
      </c>
      <c r="AB460" s="48">
        <f>SUMIFS('[6]白单流水  导入新模板'!$S:$S,'[6]白单流水  导入新模板'!$C:$C,$A$2,'[6]白单流水  导入新模板'!$AF:$AF,$C$451,'[6]白单流水  导入新模板'!$AB:$AB,LEFT(LEFT(AB$3,4),4),'[6]白单流水  导入新模板'!$K:$K,$C460)</f>
        <v>0</v>
      </c>
      <c r="AC460" s="48">
        <f>SUMIFS('[6]白单流水  导入新模板'!$S:$S,'[6]白单流水  导入新模板'!$C:$C,$A$2,'[6]白单流水  导入新模板'!$AF:$AF,$C$451,'[6]白单流水  导入新模板'!$AB:$AB,LEFT(LEFT(AC$3,4),4),'[6]白单流水  导入新模板'!$K:$K,$C460)</f>
        <v>0</v>
      </c>
      <c r="AD460" s="74"/>
      <c r="AE460" s="53">
        <f>SUM(AH460:AS460)</f>
        <v>0</v>
      </c>
      <c r="AF460" s="54"/>
      <c r="AG460" s="55">
        <f>AD460-AE460-AF460</f>
        <v>0</v>
      </c>
      <c r="AH460" s="48">
        <f>SUMIFS('[6]白单流水  导入新模板'!$S:$S,'[6]白单流水  导入新模板'!$C:$C,$A$2,'[6]白单流水  导入新模板'!$AF:$AF,$C$451,'[6]白单流水  导入新模板'!$AA:$AA,AH$3,'[6]白单流水  导入新模板'!$K:$K,$C460)</f>
        <v>0</v>
      </c>
      <c r="AI460" s="48">
        <f>SUMIFS('[6]白单流水  导入新模板'!$S:$S,'[6]白单流水  导入新模板'!$C:$C,$A$2,'[6]白单流水  导入新模板'!$AF:$AF,$C$451,'[6]白单流水  导入新模板'!$AA:$AA,AI$3,'[6]白单流水  导入新模板'!$K:$K,$C460)</f>
        <v>0</v>
      </c>
      <c r="AJ460" s="48">
        <f>SUMIFS('[6]白单流水  导入新模板'!$S:$S,'[6]白单流水  导入新模板'!$C:$C,$A$2,'[6]白单流水  导入新模板'!$AF:$AF,$C$451,'[6]白单流水  导入新模板'!$AA:$AA,AJ$3,'[6]白单流水  导入新模板'!$K:$K,$C460)</f>
        <v>0</v>
      </c>
      <c r="AK460" s="48">
        <f>SUMIFS('[6]白单流水  导入新模板'!$S:$S,'[6]白单流水  导入新模板'!$C:$C,$A$2,'[6]白单流水  导入新模板'!$AF:$AF,$C$451,'[6]白单流水  导入新模板'!$AA:$AA,AK$3,'[6]白单流水  导入新模板'!$K:$K,$C460)</f>
        <v>0</v>
      </c>
      <c r="AL460" s="48">
        <f>SUMIFS('[6]白单流水  导入新模板'!$S:$S,'[6]白单流水  导入新模板'!$C:$C,$A$2,'[6]白单流水  导入新模板'!$AF:$AF,$C$451,'[6]白单流水  导入新模板'!$AA:$AA,AL$3,'[6]白单流水  导入新模板'!$K:$K,$C460)</f>
        <v>0</v>
      </c>
      <c r="AM460" s="48">
        <f>SUMIFS('[6]白单流水  导入新模板'!$S:$S,'[6]白单流水  导入新模板'!$C:$C,$A$2,'[6]白单流水  导入新模板'!$AF:$AF,$C$451,'[6]白单流水  导入新模板'!$AA:$AA,AM$3,'[6]白单流水  导入新模板'!$K:$K,$C460)</f>
        <v>0</v>
      </c>
      <c r="AN460" s="48">
        <f>SUMIFS('[6]白单流水  导入新模板'!$S:$S,'[6]白单流水  导入新模板'!$C:$C,$A$2,'[6]白单流水  导入新模板'!$AF:$AF,$C$451,'[6]白单流水  导入新模板'!$AA:$AA,AN$3,'[6]白单流水  导入新模板'!$K:$K,$C460)</f>
        <v>0</v>
      </c>
      <c r="AO460" s="48">
        <f>SUMIFS('[6]白单流水  导入新模板'!$S:$S,'[6]白单流水  导入新模板'!$C:$C,$A$2,'[6]白单流水  导入新模板'!$AF:$AF,$C$451,'[6]白单流水  导入新模板'!$AA:$AA,AO$3,'[6]白单流水  导入新模板'!$K:$K,$C460)</f>
        <v>0</v>
      </c>
      <c r="AP460" s="48">
        <f>SUMIFS('[6]白单流水  导入新模板'!$S:$S,'[6]白单流水  导入新模板'!$C:$C,$A$2,'[6]白单流水  导入新模板'!$AF:$AF,$C$451,'[6]白单流水  导入新模板'!$AA:$AA,AP$3,'[6]白单流水  导入新模板'!$K:$K,$C460)</f>
        <v>0</v>
      </c>
      <c r="AQ460" s="48">
        <f>SUMIFS('[6]白单流水  导入新模板'!$S:$S,'[6]白单流水  导入新模板'!$C:$C,$A$2,'[6]白单流水  导入新模板'!$AF:$AF,$C$451,'[6]白单流水  导入新模板'!$AA:$AA,AQ$3,'[6]白单流水  导入新模板'!$K:$K,$C460)</f>
        <v>0</v>
      </c>
      <c r="AR460" s="48">
        <f>SUMIFS('[6]白单流水  导入新模板'!$S:$S,'[6]白单流水  导入新模板'!$C:$C,$A$2,'[6]白单流水  导入新模板'!$AF:$AF,$C$451,'[6]白单流水  导入新模板'!$AA:$AA,AR$3,'[6]白单流水  导入新模板'!$K:$K,$C460)</f>
        <v>0</v>
      </c>
      <c r="AS460" s="48">
        <f>SUMIFS('[6]白单流水  导入新模板'!$S:$S,'[6]白单流水  导入新模板'!$C:$C,$A$2,'[6]白单流水  导入新模板'!$AF:$AF,$C$451,'[6]白单流水  导入新模板'!$AA:$AA,AS$3,'[6]白单流水  导入新模板'!$K:$K,$C460)</f>
        <v>0</v>
      </c>
      <c r="AT460" s="69"/>
    </row>
    <row r="461" ht="15.6" spans="1:47">
      <c r="A461" s="41"/>
      <c r="B461" s="62"/>
      <c r="C461" s="65" t="s">
        <v>67</v>
      </c>
      <c r="D461" s="43"/>
      <c r="E461" s="43"/>
      <c r="F461" s="63"/>
      <c r="G461" s="44"/>
      <c r="H461" s="44"/>
      <c r="I461" s="44"/>
      <c r="J461" s="44"/>
      <c r="K461" s="43"/>
      <c r="L461" s="48">
        <f>SUMIFS('[6]白单流水  导入新模板'!$S:$S,'[6]白单流水  导入新模板'!$C:$C,$A$2,'[6]白单流水  导入新模板'!$AF:$AF,$C$451,'[6]白单流水  导入新模板'!$AB:$AB,LEFT(LEFT(L$3,4),4),'[6]白单流水  导入新模板'!$K:$K,$C461)</f>
        <v>0</v>
      </c>
      <c r="M461" s="48">
        <f>SUMIFS('[6]白单流水  导入新模板'!$S:$S,'[6]白单流水  导入新模板'!$C:$C,$A$2,'[6]白单流水  导入新模板'!$AF:$AF,$C$451,'[6]白单流水  导入新模板'!$AB:$AB,LEFT(LEFT(M$3,4),4),'[6]白单流水  导入新模板'!$K:$K,$C461)</f>
        <v>0</v>
      </c>
      <c r="N461" s="48">
        <f>SUMIFS('[6]白单流水  导入新模板'!$S:$S,'[6]白单流水  导入新模板'!$C:$C,$A$2,'[6]白单流水  导入新模板'!$AF:$AF,$C$451,'[6]白单流水  导入新模板'!$AB:$AB,LEFT(LEFT(N$3,4),4),'[6]白单流水  导入新模板'!$K:$K,$C461)</f>
        <v>0</v>
      </c>
      <c r="O461" s="48">
        <f>SUMIFS('[6]白单流水  导入新模板'!$S:$S,'[6]白单流水  导入新模板'!$C:$C,$A$2,'[6]白单流水  导入新模板'!$AF:$AF,$C$451,'[6]白单流水  导入新模板'!$AB:$AB,LEFT(LEFT(O$3,4),4),'[6]白单流水  导入新模板'!$K:$K,$C461)</f>
        <v>0</v>
      </c>
      <c r="P461" s="48">
        <f>SUMIFS('[6]白单流水  导入新模板'!$S:$S,'[6]白单流水  导入新模板'!$C:$C,$A$2,'[6]白单流水  导入新模板'!$AF:$AF,$C$451,'[6]白单流水  导入新模板'!$AB:$AB,LEFT(LEFT(P$3,4),4),'[6]白单流水  导入新模板'!$K:$K,$C461)</f>
        <v>0</v>
      </c>
      <c r="Q461" s="48">
        <f>SUMIFS('[6]白单流水  导入新模板'!$S:$S,'[6]白单流水  导入新模板'!$C:$C,$A$2,'[6]白单流水  导入新模板'!$AF:$AF,$C$451,'[6]白单流水  导入新模板'!$AB:$AB,LEFT(LEFT(Q$3,4),4),'[6]白单流水  导入新模板'!$K:$K,$C461)</f>
        <v>0</v>
      </c>
      <c r="R461" s="48">
        <f>SUMIFS('[6]白单流水  导入新模板'!$S:$S,'[6]白单流水  导入新模板'!$C:$C,$A$2,'[6]白单流水  导入新模板'!$AF:$AF,$C$451,'[6]白单流水  导入新模板'!$AB:$AB,LEFT(LEFT(R$3,4),4),'[6]白单流水  导入新模板'!$K:$K,$C461)</f>
        <v>0</v>
      </c>
      <c r="S461" s="48">
        <f>SUMIFS('[6]白单流水  导入新模板'!$S:$S,'[6]白单流水  导入新模板'!$C:$C,$A$2,'[6]白单流水  导入新模板'!$AF:$AF,$C$451,'[6]白单流水  导入新模板'!$AB:$AB,LEFT(LEFT(S$3,4),4),'[6]白单流水  导入新模板'!$K:$K,$C461)</f>
        <v>0</v>
      </c>
      <c r="T461" s="48">
        <f>SUMIFS('[6]白单流水  导入新模板'!$S:$S,'[6]白单流水  导入新模板'!$C:$C,$A$2,'[6]白单流水  导入新模板'!$AF:$AF,$C$451,'[6]白单流水  导入新模板'!$AB:$AB,LEFT(LEFT(T$3,4),4),'[6]白单流水  导入新模板'!$K:$K,$C461)</f>
        <v>0</v>
      </c>
      <c r="U461" s="48">
        <f>SUMIFS('[6]白单流水  导入新模板'!$S:$S,'[6]白单流水  导入新模板'!$C:$C,$A$2,'[6]白单流水  导入新模板'!$AF:$AF,$C$451,'[6]白单流水  导入新模板'!$AB:$AB,LEFT(LEFT(U$3,4),4),'[6]白单流水  导入新模板'!$K:$K,$C461)</f>
        <v>0</v>
      </c>
      <c r="V461" s="48">
        <f>SUMIFS('[6]白单流水  导入新模板'!$S:$S,'[6]白单流水  导入新模板'!$C:$C,$A$2,'[6]白单流水  导入新模板'!$AF:$AF,$C$451,'[6]白单流水  导入新模板'!$AB:$AB,LEFT(LEFT(V$3,4),4),'[6]白单流水  导入新模板'!$K:$K,$C461)</f>
        <v>0</v>
      </c>
      <c r="W461" s="48">
        <f>SUMIFS('[6]白单流水  导入新模板'!$S:$S,'[6]白单流水  导入新模板'!$C:$C,$A$2,'[6]白单流水  导入新模板'!$AF:$AF,$C$451,'[6]白单流水  导入新模板'!$AB:$AB,LEFT(LEFT(W$3,4),4),'[6]白单流水  导入新模板'!$K:$K,$C461)</f>
        <v>0</v>
      </c>
      <c r="X461" s="48">
        <f>SUMIFS('[6]白单流水  导入新模板'!$S:$S,'[6]白单流水  导入新模板'!$C:$C,$A$2,'[6]白单流水  导入新模板'!$AF:$AF,$C$451,'[6]白单流水  导入新模板'!$AB:$AB,LEFT(LEFT(X$3,4),4),'[6]白单流水  导入新模板'!$K:$K,$C461)</f>
        <v>0</v>
      </c>
      <c r="Y461" s="48">
        <f>SUMIFS('[6]白单流水  导入新模板'!$S:$S,'[6]白单流水  导入新模板'!$C:$C,$A$2,'[6]白单流水  导入新模板'!$AF:$AF,$C$451,'[6]白单流水  导入新模板'!$AB:$AB,LEFT(LEFT(Y$3,4),4),'[6]白单流水  导入新模板'!$K:$K,$C461)</f>
        <v>0</v>
      </c>
      <c r="Z461" s="48">
        <f>SUMIFS('[6]白单流水  导入新模板'!$S:$S,'[6]白单流水  导入新模板'!$C:$C,$A$2,'[6]白单流水  导入新模板'!$AF:$AF,$C$451,'[6]白单流水  导入新模板'!$AB:$AB,LEFT(LEFT(Z$3,4),4),'[6]白单流水  导入新模板'!$K:$K,$C461)</f>
        <v>0</v>
      </c>
      <c r="AA461" s="48">
        <f>SUMIFS('[6]白单流水  导入新模板'!$S:$S,'[6]白单流水  导入新模板'!$C:$C,$A$2,'[6]白单流水  导入新模板'!$AF:$AF,$C$451,'[6]白单流水  导入新模板'!$AB:$AB,LEFT(LEFT(AA$3,4),4),'[6]白单流水  导入新模板'!$K:$K,$C461)</f>
        <v>0</v>
      </c>
      <c r="AB461" s="48">
        <f>SUMIFS('[6]白单流水  导入新模板'!$S:$S,'[6]白单流水  导入新模板'!$C:$C,$A$2,'[6]白单流水  导入新模板'!$AF:$AF,$C$451,'[6]白单流水  导入新模板'!$AB:$AB,LEFT(LEFT(AB$3,4),4),'[6]白单流水  导入新模板'!$K:$K,$C461)</f>
        <v>0</v>
      </c>
      <c r="AC461" s="48">
        <f>SUMIFS('[6]白单流水  导入新模板'!$S:$S,'[6]白单流水  导入新模板'!$C:$C,$A$2,'[6]白单流水  导入新模板'!$AF:$AF,$C$451,'[6]白单流水  导入新模板'!$AB:$AB,LEFT(LEFT(AC$3,4),4),'[6]白单流水  导入新模板'!$K:$K,$C461)</f>
        <v>0</v>
      </c>
      <c r="AD461" s="72"/>
      <c r="AE461" s="53">
        <f>SUM(AH461:AS461)</f>
        <v>0</v>
      </c>
      <c r="AF461" s="54"/>
      <c r="AG461" s="55">
        <f>AD461-AE461-AF461</f>
        <v>0</v>
      </c>
      <c r="AH461" s="48">
        <f>SUMIFS('[6]白单流水  导入新模板'!$S:$S,'[6]白单流水  导入新模板'!$C:$C,$A$2,'[6]白单流水  导入新模板'!$AF:$AF,$C$451,'[6]白单流水  导入新模板'!$AA:$AA,AH$3,'[6]白单流水  导入新模板'!$K:$K,$C461)</f>
        <v>0</v>
      </c>
      <c r="AI461" s="48">
        <f>SUMIFS('[6]白单流水  导入新模板'!$S:$S,'[6]白单流水  导入新模板'!$C:$C,$A$2,'[6]白单流水  导入新模板'!$AF:$AF,$C$451,'[6]白单流水  导入新模板'!$AA:$AA,AI$3,'[6]白单流水  导入新模板'!$K:$K,$C461)</f>
        <v>0</v>
      </c>
      <c r="AJ461" s="48">
        <f>SUMIFS('[6]白单流水  导入新模板'!$S:$S,'[6]白单流水  导入新模板'!$C:$C,$A$2,'[6]白单流水  导入新模板'!$AF:$AF,$C$451,'[6]白单流水  导入新模板'!$AA:$AA,AJ$3,'[6]白单流水  导入新模板'!$K:$K,$C461)</f>
        <v>0</v>
      </c>
      <c r="AK461" s="48">
        <f>SUMIFS('[6]白单流水  导入新模板'!$S:$S,'[6]白单流水  导入新模板'!$C:$C,$A$2,'[6]白单流水  导入新模板'!$AF:$AF,$C$451,'[6]白单流水  导入新模板'!$AA:$AA,AK$3,'[6]白单流水  导入新模板'!$K:$K,$C461)</f>
        <v>0</v>
      </c>
      <c r="AL461" s="48">
        <f>SUMIFS('[6]白单流水  导入新模板'!$S:$S,'[6]白单流水  导入新模板'!$C:$C,$A$2,'[6]白单流水  导入新模板'!$AF:$AF,$C$451,'[6]白单流水  导入新模板'!$AA:$AA,AL$3,'[6]白单流水  导入新模板'!$K:$K,$C461)</f>
        <v>0</v>
      </c>
      <c r="AM461" s="48">
        <f>SUMIFS('[6]白单流水  导入新模板'!$S:$S,'[6]白单流水  导入新模板'!$C:$C,$A$2,'[6]白单流水  导入新模板'!$AF:$AF,$C$451,'[6]白单流水  导入新模板'!$AA:$AA,AM$3,'[6]白单流水  导入新模板'!$K:$K,$C461)</f>
        <v>0</v>
      </c>
      <c r="AN461" s="48">
        <f>SUMIFS('[6]白单流水  导入新模板'!$S:$S,'[6]白单流水  导入新模板'!$C:$C,$A$2,'[6]白单流水  导入新模板'!$AF:$AF,$C$451,'[6]白单流水  导入新模板'!$AA:$AA,AN$3,'[6]白单流水  导入新模板'!$K:$K,$C461)</f>
        <v>0</v>
      </c>
      <c r="AO461" s="48">
        <f>SUMIFS('[6]白单流水  导入新模板'!$S:$S,'[6]白单流水  导入新模板'!$C:$C,$A$2,'[6]白单流水  导入新模板'!$AF:$AF,$C$451,'[6]白单流水  导入新模板'!$AA:$AA,AO$3,'[6]白单流水  导入新模板'!$K:$K,$C461)</f>
        <v>0</v>
      </c>
      <c r="AP461" s="48">
        <f>SUMIFS('[6]白单流水  导入新模板'!$S:$S,'[6]白单流水  导入新模板'!$C:$C,$A$2,'[6]白单流水  导入新模板'!$AF:$AF,$C$451,'[6]白单流水  导入新模板'!$AA:$AA,AP$3,'[6]白单流水  导入新模板'!$K:$K,$C461)</f>
        <v>0</v>
      </c>
      <c r="AQ461" s="48">
        <f>SUMIFS('[6]白单流水  导入新模板'!$S:$S,'[6]白单流水  导入新模板'!$C:$C,$A$2,'[6]白单流水  导入新模板'!$AF:$AF,$C$451,'[6]白单流水  导入新模板'!$AA:$AA,AQ$3,'[6]白单流水  导入新模板'!$K:$K,$C461)</f>
        <v>0</v>
      </c>
      <c r="AR461" s="48">
        <f>SUMIFS('[6]白单流水  导入新模板'!$S:$S,'[6]白单流水  导入新模板'!$C:$C,$A$2,'[6]白单流水  导入新模板'!$AF:$AF,$C$451,'[6]白单流水  导入新模板'!$AA:$AA,AR$3,'[6]白单流水  导入新模板'!$K:$K,$C461)</f>
        <v>0</v>
      </c>
      <c r="AS461" s="48">
        <f>SUMIFS('[6]白单流水  导入新模板'!$S:$S,'[6]白单流水  导入新模板'!$C:$C,$A$2,'[6]白单流水  导入新模板'!$AF:$AF,$C$451,'[6]白单流水  导入新模板'!$AA:$AA,AS$3,'[6]白单流水  导入新模板'!$K:$K,$C461)</f>
        <v>0</v>
      </c>
      <c r="AT461" s="64"/>
    </row>
    <row r="462" ht="15.6" spans="1:47">
      <c r="A462" s="41"/>
      <c r="B462" s="62"/>
      <c r="C462" s="65" t="s">
        <v>68</v>
      </c>
      <c r="D462" s="43"/>
      <c r="E462" s="43"/>
      <c r="F462" s="63"/>
      <c r="G462" s="44"/>
      <c r="H462" s="44"/>
      <c r="I462" s="44"/>
      <c r="J462" s="44"/>
      <c r="K462" s="43"/>
      <c r="L462" s="48">
        <f>SUMIFS('[6]白单流水  导入新模板'!$S:$S,'[6]白单流水  导入新模板'!$C:$C,$A$2,'[6]白单流水  导入新模板'!$AF:$AF,$C$451,'[6]白单流水  导入新模板'!$AB:$AB,LEFT(LEFT(L$3,4),4),'[6]白单流水  导入新模板'!$K:$K,$C462)</f>
        <v>0</v>
      </c>
      <c r="M462" s="48">
        <f>SUMIFS('[6]白单流水  导入新模板'!$S:$S,'[6]白单流水  导入新模板'!$C:$C,$A$2,'[6]白单流水  导入新模板'!$AF:$AF,$C$451,'[6]白单流水  导入新模板'!$AB:$AB,LEFT(LEFT(M$3,4),4),'[6]白单流水  导入新模板'!$K:$K,$C462)</f>
        <v>0</v>
      </c>
      <c r="N462" s="48">
        <f>SUMIFS('[6]白单流水  导入新模板'!$S:$S,'[6]白单流水  导入新模板'!$C:$C,$A$2,'[6]白单流水  导入新模板'!$AF:$AF,$C$451,'[6]白单流水  导入新模板'!$AB:$AB,LEFT(LEFT(N$3,4),4),'[6]白单流水  导入新模板'!$K:$K,$C462)</f>
        <v>0</v>
      </c>
      <c r="O462" s="48">
        <f>SUMIFS('[6]白单流水  导入新模板'!$S:$S,'[6]白单流水  导入新模板'!$C:$C,$A$2,'[6]白单流水  导入新模板'!$AF:$AF,$C$451,'[6]白单流水  导入新模板'!$AB:$AB,LEFT(LEFT(O$3,4),4),'[6]白单流水  导入新模板'!$K:$K,$C462)</f>
        <v>0</v>
      </c>
      <c r="P462" s="48">
        <f>SUMIFS('[6]白单流水  导入新模板'!$S:$S,'[6]白单流水  导入新模板'!$C:$C,$A$2,'[6]白单流水  导入新模板'!$AF:$AF,$C$451,'[6]白单流水  导入新模板'!$AB:$AB,LEFT(LEFT(P$3,4),4),'[6]白单流水  导入新模板'!$K:$K,$C462)</f>
        <v>0</v>
      </c>
      <c r="Q462" s="48">
        <f>SUMIFS('[6]白单流水  导入新模板'!$S:$S,'[6]白单流水  导入新模板'!$C:$C,$A$2,'[6]白单流水  导入新模板'!$AF:$AF,$C$451,'[6]白单流水  导入新模板'!$AB:$AB,LEFT(LEFT(Q$3,4),4),'[6]白单流水  导入新模板'!$K:$K,$C462)</f>
        <v>0</v>
      </c>
      <c r="R462" s="48">
        <f>SUMIFS('[6]白单流水  导入新模板'!$S:$S,'[6]白单流水  导入新模板'!$C:$C,$A$2,'[6]白单流水  导入新模板'!$AF:$AF,$C$451,'[6]白单流水  导入新模板'!$AB:$AB,LEFT(LEFT(R$3,4),4),'[6]白单流水  导入新模板'!$K:$K,$C462)</f>
        <v>0</v>
      </c>
      <c r="S462" s="48">
        <f>SUMIFS('[6]白单流水  导入新模板'!$S:$S,'[6]白单流水  导入新模板'!$C:$C,$A$2,'[6]白单流水  导入新模板'!$AF:$AF,$C$451,'[6]白单流水  导入新模板'!$AB:$AB,LEFT(LEFT(S$3,4),4),'[6]白单流水  导入新模板'!$K:$K,$C462)</f>
        <v>0</v>
      </c>
      <c r="T462" s="48">
        <f>SUMIFS('[6]白单流水  导入新模板'!$S:$S,'[6]白单流水  导入新模板'!$C:$C,$A$2,'[6]白单流水  导入新模板'!$AF:$AF,$C$451,'[6]白单流水  导入新模板'!$AB:$AB,LEFT(LEFT(T$3,4),4),'[6]白单流水  导入新模板'!$K:$K,$C462)</f>
        <v>0</v>
      </c>
      <c r="U462" s="48">
        <f>SUMIFS('[6]白单流水  导入新模板'!$S:$S,'[6]白单流水  导入新模板'!$C:$C,$A$2,'[6]白单流水  导入新模板'!$AF:$AF,$C$451,'[6]白单流水  导入新模板'!$AB:$AB,LEFT(LEFT(U$3,4),4),'[6]白单流水  导入新模板'!$K:$K,$C462)</f>
        <v>0</v>
      </c>
      <c r="V462" s="48">
        <f>SUMIFS('[6]白单流水  导入新模板'!$S:$S,'[6]白单流水  导入新模板'!$C:$C,$A$2,'[6]白单流水  导入新模板'!$AF:$AF,$C$451,'[6]白单流水  导入新模板'!$AB:$AB,LEFT(LEFT(V$3,4),4),'[6]白单流水  导入新模板'!$K:$K,$C462)</f>
        <v>0</v>
      </c>
      <c r="W462" s="48">
        <f>SUMIFS('[6]白单流水  导入新模板'!$S:$S,'[6]白单流水  导入新模板'!$C:$C,$A$2,'[6]白单流水  导入新模板'!$AF:$AF,$C$451,'[6]白单流水  导入新模板'!$AB:$AB,LEFT(LEFT(W$3,4),4),'[6]白单流水  导入新模板'!$K:$K,$C462)</f>
        <v>0</v>
      </c>
      <c r="X462" s="48">
        <f>SUMIFS('[6]白单流水  导入新模板'!$S:$S,'[6]白单流水  导入新模板'!$C:$C,$A$2,'[6]白单流水  导入新模板'!$AF:$AF,$C$451,'[6]白单流水  导入新模板'!$AB:$AB,LEFT(LEFT(X$3,4),4),'[6]白单流水  导入新模板'!$K:$K,$C462)</f>
        <v>0</v>
      </c>
      <c r="Y462" s="48">
        <f>SUMIFS('[6]白单流水  导入新模板'!$S:$S,'[6]白单流水  导入新模板'!$C:$C,$A$2,'[6]白单流水  导入新模板'!$AF:$AF,$C$451,'[6]白单流水  导入新模板'!$AB:$AB,LEFT(LEFT(Y$3,4),4),'[6]白单流水  导入新模板'!$K:$K,$C462)</f>
        <v>0</v>
      </c>
      <c r="Z462" s="48">
        <f>SUMIFS('[6]白单流水  导入新模板'!$S:$S,'[6]白单流水  导入新模板'!$C:$C,$A$2,'[6]白单流水  导入新模板'!$AF:$AF,$C$451,'[6]白单流水  导入新模板'!$AB:$AB,LEFT(LEFT(Z$3,4),4),'[6]白单流水  导入新模板'!$K:$K,$C462)</f>
        <v>0</v>
      </c>
      <c r="AA462" s="48">
        <f>SUMIFS('[6]白单流水  导入新模板'!$S:$S,'[6]白单流水  导入新模板'!$C:$C,$A$2,'[6]白单流水  导入新模板'!$AF:$AF,$C$451,'[6]白单流水  导入新模板'!$AB:$AB,LEFT(LEFT(AA$3,4),4),'[6]白单流水  导入新模板'!$K:$K,$C462)</f>
        <v>0</v>
      </c>
      <c r="AB462" s="48">
        <f>SUMIFS('[6]白单流水  导入新模板'!$S:$S,'[6]白单流水  导入新模板'!$C:$C,$A$2,'[6]白单流水  导入新模板'!$AF:$AF,$C$451,'[6]白单流水  导入新模板'!$AB:$AB,LEFT(LEFT(AB$3,4),4),'[6]白单流水  导入新模板'!$K:$K,$C462)</f>
        <v>0</v>
      </c>
      <c r="AC462" s="48">
        <f>SUMIFS('[6]白单流水  导入新模板'!$S:$S,'[6]白单流水  导入新模板'!$C:$C,$A$2,'[6]白单流水  导入新模板'!$AF:$AF,$C$451,'[6]白单流水  导入新模板'!$AB:$AB,LEFT(LEFT(AC$3,4),4),'[6]白单流水  导入新模板'!$K:$K,$C462)</f>
        <v>0</v>
      </c>
      <c r="AD462" s="72"/>
      <c r="AE462" s="53">
        <f>SUM(AH462:AS462)</f>
        <v>0</v>
      </c>
      <c r="AF462" s="54"/>
      <c r="AG462" s="55">
        <f>AD462-AE462-AF462</f>
        <v>0</v>
      </c>
      <c r="AH462" s="48">
        <f>SUMIFS('[6]白单流水  导入新模板'!$S:$S,'[6]白单流水  导入新模板'!$C:$C,$A$2,'[6]白单流水  导入新模板'!$AF:$AF,$C$451,'[6]白单流水  导入新模板'!$AA:$AA,AH$3,'[6]白单流水  导入新模板'!$K:$K,$C462)</f>
        <v>0</v>
      </c>
      <c r="AI462" s="48">
        <f>SUMIFS('[6]白单流水  导入新模板'!$S:$S,'[6]白单流水  导入新模板'!$C:$C,$A$2,'[6]白单流水  导入新模板'!$AF:$AF,$C$451,'[6]白单流水  导入新模板'!$AA:$AA,AI$3,'[6]白单流水  导入新模板'!$K:$K,$C462)</f>
        <v>0</v>
      </c>
      <c r="AJ462" s="48">
        <f>SUMIFS('[6]白单流水  导入新模板'!$S:$S,'[6]白单流水  导入新模板'!$C:$C,$A$2,'[6]白单流水  导入新模板'!$AF:$AF,$C$451,'[6]白单流水  导入新模板'!$AA:$AA,AJ$3,'[6]白单流水  导入新模板'!$K:$K,$C462)</f>
        <v>0</v>
      </c>
      <c r="AK462" s="48">
        <f>SUMIFS('[6]白单流水  导入新模板'!$S:$S,'[6]白单流水  导入新模板'!$C:$C,$A$2,'[6]白单流水  导入新模板'!$AF:$AF,$C$451,'[6]白单流水  导入新模板'!$AA:$AA,AK$3,'[6]白单流水  导入新模板'!$K:$K,$C462)</f>
        <v>0</v>
      </c>
      <c r="AL462" s="48">
        <f>SUMIFS('[6]白单流水  导入新模板'!$S:$S,'[6]白单流水  导入新模板'!$C:$C,$A$2,'[6]白单流水  导入新模板'!$AF:$AF,$C$451,'[6]白单流水  导入新模板'!$AA:$AA,AL$3,'[6]白单流水  导入新模板'!$K:$K,$C462)</f>
        <v>0</v>
      </c>
      <c r="AM462" s="48">
        <f>SUMIFS('[6]白单流水  导入新模板'!$S:$S,'[6]白单流水  导入新模板'!$C:$C,$A$2,'[6]白单流水  导入新模板'!$AF:$AF,$C$451,'[6]白单流水  导入新模板'!$AA:$AA,AM$3,'[6]白单流水  导入新模板'!$K:$K,$C462)</f>
        <v>0</v>
      </c>
      <c r="AN462" s="48">
        <f>SUMIFS('[6]白单流水  导入新模板'!$S:$S,'[6]白单流水  导入新模板'!$C:$C,$A$2,'[6]白单流水  导入新模板'!$AF:$AF,$C$451,'[6]白单流水  导入新模板'!$AA:$AA,AN$3,'[6]白单流水  导入新模板'!$K:$K,$C462)</f>
        <v>0</v>
      </c>
      <c r="AO462" s="48">
        <f>SUMIFS('[6]白单流水  导入新模板'!$S:$S,'[6]白单流水  导入新模板'!$C:$C,$A$2,'[6]白单流水  导入新模板'!$AF:$AF,$C$451,'[6]白单流水  导入新模板'!$AA:$AA,AO$3,'[6]白单流水  导入新模板'!$K:$K,$C462)</f>
        <v>0</v>
      </c>
      <c r="AP462" s="48">
        <f>SUMIFS('[6]白单流水  导入新模板'!$S:$S,'[6]白单流水  导入新模板'!$C:$C,$A$2,'[6]白单流水  导入新模板'!$AF:$AF,$C$451,'[6]白单流水  导入新模板'!$AA:$AA,AP$3,'[6]白单流水  导入新模板'!$K:$K,$C462)</f>
        <v>0</v>
      </c>
      <c r="AQ462" s="48">
        <f>SUMIFS('[6]白单流水  导入新模板'!$S:$S,'[6]白单流水  导入新模板'!$C:$C,$A$2,'[6]白单流水  导入新模板'!$AF:$AF,$C$451,'[6]白单流水  导入新模板'!$AA:$AA,AQ$3,'[6]白单流水  导入新模板'!$K:$K,$C462)</f>
        <v>0</v>
      </c>
      <c r="AR462" s="48">
        <f>SUMIFS('[6]白单流水  导入新模板'!$S:$S,'[6]白单流水  导入新模板'!$C:$C,$A$2,'[6]白单流水  导入新模板'!$AF:$AF,$C$451,'[6]白单流水  导入新模板'!$AA:$AA,AR$3,'[6]白单流水  导入新模板'!$K:$K,$C462)</f>
        <v>0</v>
      </c>
      <c r="AS462" s="48">
        <f>SUMIFS('[6]白单流水  导入新模板'!$S:$S,'[6]白单流水  导入新模板'!$C:$C,$A$2,'[6]白单流水  导入新模板'!$AF:$AF,$C$451,'[6]白单流水  导入新模板'!$AA:$AA,AS$3,'[6]白单流水  导入新模板'!$K:$K,$C462)</f>
        <v>0</v>
      </c>
      <c r="AT462" s="64"/>
    </row>
    <row r="463" ht="15.6" spans="1:47">
      <c r="A463" s="41"/>
      <c r="B463" s="62"/>
      <c r="C463" s="65" t="s">
        <v>69</v>
      </c>
      <c r="D463" s="43"/>
      <c r="E463" s="43"/>
      <c r="F463" s="63"/>
      <c r="G463" s="44"/>
      <c r="H463" s="44"/>
      <c r="I463" s="44"/>
      <c r="J463" s="44"/>
      <c r="K463" s="43"/>
      <c r="L463" s="48">
        <f>SUMIFS('[6]白单流水  导入新模板'!$S:$S,'[6]白单流水  导入新模板'!$C:$C,$A$2,'[6]白单流水  导入新模板'!$AF:$AF,$C$451,'[6]白单流水  导入新模板'!$AB:$AB,LEFT(LEFT(L$3,4),4),'[6]白单流水  导入新模板'!$K:$K,$C463)</f>
        <v>0</v>
      </c>
      <c r="M463" s="48">
        <f>SUMIFS('[6]白单流水  导入新模板'!$S:$S,'[6]白单流水  导入新模板'!$C:$C,$A$2,'[6]白单流水  导入新模板'!$AF:$AF,$C$451,'[6]白单流水  导入新模板'!$AB:$AB,LEFT(LEFT(M$3,4),4),'[6]白单流水  导入新模板'!$K:$K,$C463)</f>
        <v>0</v>
      </c>
      <c r="N463" s="48">
        <f>SUMIFS('[6]白单流水  导入新模板'!$S:$S,'[6]白单流水  导入新模板'!$C:$C,$A$2,'[6]白单流水  导入新模板'!$AF:$AF,$C$451,'[6]白单流水  导入新模板'!$AB:$AB,LEFT(LEFT(N$3,4),4),'[6]白单流水  导入新模板'!$K:$K,$C463)</f>
        <v>0</v>
      </c>
      <c r="O463" s="48">
        <f>SUMIFS('[6]白单流水  导入新模板'!$S:$S,'[6]白单流水  导入新模板'!$C:$C,$A$2,'[6]白单流水  导入新模板'!$AF:$AF,$C$451,'[6]白单流水  导入新模板'!$AB:$AB,LEFT(LEFT(O$3,4),4),'[6]白单流水  导入新模板'!$K:$K,$C463)</f>
        <v>0</v>
      </c>
      <c r="P463" s="48">
        <f>SUMIFS('[6]白单流水  导入新模板'!$S:$S,'[6]白单流水  导入新模板'!$C:$C,$A$2,'[6]白单流水  导入新模板'!$AF:$AF,$C$451,'[6]白单流水  导入新模板'!$AB:$AB,LEFT(LEFT(P$3,4),4),'[6]白单流水  导入新模板'!$K:$K,$C463)</f>
        <v>0</v>
      </c>
      <c r="Q463" s="48">
        <f>SUMIFS('[6]白单流水  导入新模板'!$S:$S,'[6]白单流水  导入新模板'!$C:$C,$A$2,'[6]白单流水  导入新模板'!$AF:$AF,$C$451,'[6]白单流水  导入新模板'!$AB:$AB,LEFT(LEFT(Q$3,4),4),'[6]白单流水  导入新模板'!$K:$K,$C463)</f>
        <v>0</v>
      </c>
      <c r="R463" s="48">
        <f>SUMIFS('[6]白单流水  导入新模板'!$S:$S,'[6]白单流水  导入新模板'!$C:$C,$A$2,'[6]白单流水  导入新模板'!$AF:$AF,$C$451,'[6]白单流水  导入新模板'!$AB:$AB,LEFT(LEFT(R$3,4),4),'[6]白单流水  导入新模板'!$K:$K,$C463)</f>
        <v>0</v>
      </c>
      <c r="S463" s="48">
        <f>SUMIFS('[6]白单流水  导入新模板'!$S:$S,'[6]白单流水  导入新模板'!$C:$C,$A$2,'[6]白单流水  导入新模板'!$AF:$AF,$C$451,'[6]白单流水  导入新模板'!$AB:$AB,LEFT(LEFT(S$3,4),4),'[6]白单流水  导入新模板'!$K:$K,$C463)</f>
        <v>0</v>
      </c>
      <c r="T463" s="48">
        <f>SUMIFS('[6]白单流水  导入新模板'!$S:$S,'[6]白单流水  导入新模板'!$C:$C,$A$2,'[6]白单流水  导入新模板'!$AF:$AF,$C$451,'[6]白单流水  导入新模板'!$AB:$AB,LEFT(LEFT(T$3,4),4),'[6]白单流水  导入新模板'!$K:$K,$C463)</f>
        <v>0</v>
      </c>
      <c r="U463" s="48">
        <f>SUMIFS('[6]白单流水  导入新模板'!$S:$S,'[6]白单流水  导入新模板'!$C:$C,$A$2,'[6]白单流水  导入新模板'!$AF:$AF,$C$451,'[6]白单流水  导入新模板'!$AB:$AB,LEFT(LEFT(U$3,4),4),'[6]白单流水  导入新模板'!$K:$K,$C463)</f>
        <v>0</v>
      </c>
      <c r="V463" s="48">
        <f>SUMIFS('[6]白单流水  导入新模板'!$S:$S,'[6]白单流水  导入新模板'!$C:$C,$A$2,'[6]白单流水  导入新模板'!$AF:$AF,$C$451,'[6]白单流水  导入新模板'!$AB:$AB,LEFT(LEFT(V$3,4),4),'[6]白单流水  导入新模板'!$K:$K,$C463)</f>
        <v>0</v>
      </c>
      <c r="W463" s="48">
        <f>SUMIFS('[6]白单流水  导入新模板'!$S:$S,'[6]白单流水  导入新模板'!$C:$C,$A$2,'[6]白单流水  导入新模板'!$AF:$AF,$C$451,'[6]白单流水  导入新模板'!$AB:$AB,LEFT(LEFT(W$3,4),4),'[6]白单流水  导入新模板'!$K:$K,$C463)</f>
        <v>0</v>
      </c>
      <c r="X463" s="48">
        <f>SUMIFS('[6]白单流水  导入新模板'!$S:$S,'[6]白单流水  导入新模板'!$C:$C,$A$2,'[6]白单流水  导入新模板'!$AF:$AF,$C$451,'[6]白单流水  导入新模板'!$AB:$AB,LEFT(LEFT(X$3,4),4),'[6]白单流水  导入新模板'!$K:$K,$C463)</f>
        <v>0</v>
      </c>
      <c r="Y463" s="48">
        <f>SUMIFS('[6]白单流水  导入新模板'!$S:$S,'[6]白单流水  导入新模板'!$C:$C,$A$2,'[6]白单流水  导入新模板'!$AF:$AF,$C$451,'[6]白单流水  导入新模板'!$AB:$AB,LEFT(LEFT(Y$3,4),4),'[6]白单流水  导入新模板'!$K:$K,$C463)</f>
        <v>0</v>
      </c>
      <c r="Z463" s="48">
        <f>SUMIFS('[6]白单流水  导入新模板'!$S:$S,'[6]白单流水  导入新模板'!$C:$C,$A$2,'[6]白单流水  导入新模板'!$AF:$AF,$C$451,'[6]白单流水  导入新模板'!$AB:$AB,LEFT(LEFT(Z$3,4),4),'[6]白单流水  导入新模板'!$K:$K,$C463)</f>
        <v>0</v>
      </c>
      <c r="AA463" s="48">
        <f>SUMIFS('[6]白单流水  导入新模板'!$S:$S,'[6]白单流水  导入新模板'!$C:$C,$A$2,'[6]白单流水  导入新模板'!$AF:$AF,$C$451,'[6]白单流水  导入新模板'!$AB:$AB,LEFT(LEFT(AA$3,4),4),'[6]白单流水  导入新模板'!$K:$K,$C463)</f>
        <v>0</v>
      </c>
      <c r="AB463" s="48">
        <f>SUMIFS('[6]白单流水  导入新模板'!$S:$S,'[6]白单流水  导入新模板'!$C:$C,$A$2,'[6]白单流水  导入新模板'!$AF:$AF,$C$451,'[6]白单流水  导入新模板'!$AB:$AB,LEFT(LEFT(AB$3,4),4),'[6]白单流水  导入新模板'!$K:$K,$C463)</f>
        <v>0</v>
      </c>
      <c r="AC463" s="48">
        <f>SUMIFS('[6]白单流水  导入新模板'!$S:$S,'[6]白单流水  导入新模板'!$C:$C,$A$2,'[6]白单流水  导入新模板'!$AF:$AF,$C$451,'[6]白单流水  导入新模板'!$AB:$AB,LEFT(LEFT(AC$3,4),4),'[6]白单流水  导入新模板'!$K:$K,$C463)</f>
        <v>0</v>
      </c>
      <c r="AD463" s="72"/>
      <c r="AE463" s="53">
        <f>SUM(AH463:AS463)</f>
        <v>0</v>
      </c>
      <c r="AF463" s="54"/>
      <c r="AG463" s="55">
        <f>AD463-AE463-AF463</f>
        <v>0</v>
      </c>
      <c r="AH463" s="48">
        <f>SUMIFS('[6]白单流水  导入新模板'!$S:$S,'[6]白单流水  导入新模板'!$C:$C,$A$2,'[6]白单流水  导入新模板'!$AF:$AF,$C$451,'[6]白单流水  导入新模板'!$AA:$AA,AH$3,'[6]白单流水  导入新模板'!$K:$K,$C463)</f>
        <v>0</v>
      </c>
      <c r="AI463" s="48">
        <f>SUMIFS('[6]白单流水  导入新模板'!$S:$S,'[6]白单流水  导入新模板'!$C:$C,$A$2,'[6]白单流水  导入新模板'!$AF:$AF,$C$451,'[6]白单流水  导入新模板'!$AA:$AA,AI$3,'[6]白单流水  导入新模板'!$K:$K,$C463)</f>
        <v>0</v>
      </c>
      <c r="AJ463" s="48">
        <f>SUMIFS('[6]白单流水  导入新模板'!$S:$S,'[6]白单流水  导入新模板'!$C:$C,$A$2,'[6]白单流水  导入新模板'!$AF:$AF,$C$451,'[6]白单流水  导入新模板'!$AA:$AA,AJ$3,'[6]白单流水  导入新模板'!$K:$K,$C463)</f>
        <v>0</v>
      </c>
      <c r="AK463" s="48">
        <f>SUMIFS('[6]白单流水  导入新模板'!$S:$S,'[6]白单流水  导入新模板'!$C:$C,$A$2,'[6]白单流水  导入新模板'!$AF:$AF,$C$451,'[6]白单流水  导入新模板'!$AA:$AA,AK$3,'[6]白单流水  导入新模板'!$K:$K,$C463)</f>
        <v>0</v>
      </c>
      <c r="AL463" s="48">
        <f>SUMIFS('[6]白单流水  导入新模板'!$S:$S,'[6]白单流水  导入新模板'!$C:$C,$A$2,'[6]白单流水  导入新模板'!$AF:$AF,$C$451,'[6]白单流水  导入新模板'!$AA:$AA,AL$3,'[6]白单流水  导入新模板'!$K:$K,$C463)</f>
        <v>0</v>
      </c>
      <c r="AM463" s="48">
        <f>SUMIFS('[6]白单流水  导入新模板'!$S:$S,'[6]白单流水  导入新模板'!$C:$C,$A$2,'[6]白单流水  导入新模板'!$AF:$AF,$C$451,'[6]白单流水  导入新模板'!$AA:$AA,AM$3,'[6]白单流水  导入新模板'!$K:$K,$C463)</f>
        <v>0</v>
      </c>
      <c r="AN463" s="48">
        <f>SUMIFS('[6]白单流水  导入新模板'!$S:$S,'[6]白单流水  导入新模板'!$C:$C,$A$2,'[6]白单流水  导入新模板'!$AF:$AF,$C$451,'[6]白单流水  导入新模板'!$AA:$AA,AN$3,'[6]白单流水  导入新模板'!$K:$K,$C463)</f>
        <v>0</v>
      </c>
      <c r="AO463" s="48">
        <f>SUMIFS('[6]白单流水  导入新模板'!$S:$S,'[6]白单流水  导入新模板'!$C:$C,$A$2,'[6]白单流水  导入新模板'!$AF:$AF,$C$451,'[6]白单流水  导入新模板'!$AA:$AA,AO$3,'[6]白单流水  导入新模板'!$K:$K,$C463)</f>
        <v>0</v>
      </c>
      <c r="AP463" s="48">
        <f>SUMIFS('[6]白单流水  导入新模板'!$S:$S,'[6]白单流水  导入新模板'!$C:$C,$A$2,'[6]白单流水  导入新模板'!$AF:$AF,$C$451,'[6]白单流水  导入新模板'!$AA:$AA,AP$3,'[6]白单流水  导入新模板'!$K:$K,$C463)</f>
        <v>0</v>
      </c>
      <c r="AQ463" s="48">
        <f>SUMIFS('[6]白单流水  导入新模板'!$S:$S,'[6]白单流水  导入新模板'!$C:$C,$A$2,'[6]白单流水  导入新模板'!$AF:$AF,$C$451,'[6]白单流水  导入新模板'!$AA:$AA,AQ$3,'[6]白单流水  导入新模板'!$K:$K,$C463)</f>
        <v>0</v>
      </c>
      <c r="AR463" s="48">
        <f>SUMIFS('[6]白单流水  导入新模板'!$S:$S,'[6]白单流水  导入新模板'!$C:$C,$A$2,'[6]白单流水  导入新模板'!$AF:$AF,$C$451,'[6]白单流水  导入新模板'!$AA:$AA,AR$3,'[6]白单流水  导入新模板'!$K:$K,$C463)</f>
        <v>0</v>
      </c>
      <c r="AS463" s="48">
        <f>SUMIFS('[6]白单流水  导入新模板'!$S:$S,'[6]白单流水  导入新模板'!$C:$C,$A$2,'[6]白单流水  导入新模板'!$AF:$AF,$C$451,'[6]白单流水  导入新模板'!$AA:$AA,AS$3,'[6]白单流水  导入新模板'!$K:$K,$C463)</f>
        <v>0</v>
      </c>
      <c r="AT463" s="64"/>
    </row>
    <row r="464" ht="15.6" spans="1:47">
      <c r="A464" s="73"/>
      <c r="B464" s="62"/>
      <c r="C464" s="65" t="s">
        <v>70</v>
      </c>
      <c r="D464" s="66"/>
      <c r="E464" s="66"/>
      <c r="F464" s="67"/>
      <c r="G464" s="68"/>
      <c r="H464" s="68"/>
      <c r="I464" s="68"/>
      <c r="J464" s="68"/>
      <c r="K464" s="66"/>
      <c r="L464" s="48">
        <f>SUMIFS('[6]白单流水  导入新模板'!$S:$S,'[6]白单流水  导入新模板'!$C:$C,$A$2,'[6]白单流水  导入新模板'!$AF:$AF,$C$451,'[6]白单流水  导入新模板'!$AB:$AB,LEFT(LEFT(L$3,4),4),'[6]白单流水  导入新模板'!$K:$K,$C464)</f>
        <v>0</v>
      </c>
      <c r="M464" s="48">
        <f>SUMIFS('[6]白单流水  导入新模板'!$S:$S,'[6]白单流水  导入新模板'!$C:$C,$A$2,'[6]白单流水  导入新模板'!$AF:$AF,$C$451,'[6]白单流水  导入新模板'!$AB:$AB,LEFT(LEFT(M$3,4),4),'[6]白单流水  导入新模板'!$K:$K,$C464)</f>
        <v>0</v>
      </c>
      <c r="N464" s="48">
        <f>SUMIFS('[6]白单流水  导入新模板'!$S:$S,'[6]白单流水  导入新模板'!$C:$C,$A$2,'[6]白单流水  导入新模板'!$AF:$AF,$C$451,'[6]白单流水  导入新模板'!$AB:$AB,LEFT(LEFT(N$3,4),4),'[6]白单流水  导入新模板'!$K:$K,$C464)</f>
        <v>0</v>
      </c>
      <c r="O464" s="48">
        <f>SUMIFS('[6]白单流水  导入新模板'!$S:$S,'[6]白单流水  导入新模板'!$C:$C,$A$2,'[6]白单流水  导入新模板'!$AF:$AF,$C$451,'[6]白单流水  导入新模板'!$AB:$AB,LEFT(LEFT(O$3,4),4),'[6]白单流水  导入新模板'!$K:$K,$C464)</f>
        <v>0</v>
      </c>
      <c r="P464" s="48">
        <f>SUMIFS('[6]白单流水  导入新模板'!$S:$S,'[6]白单流水  导入新模板'!$C:$C,$A$2,'[6]白单流水  导入新模板'!$AF:$AF,$C$451,'[6]白单流水  导入新模板'!$AB:$AB,LEFT(LEFT(P$3,4),4),'[6]白单流水  导入新模板'!$K:$K,$C464)</f>
        <v>0</v>
      </c>
      <c r="Q464" s="48">
        <f>SUMIFS('[6]白单流水  导入新模板'!$S:$S,'[6]白单流水  导入新模板'!$C:$C,$A$2,'[6]白单流水  导入新模板'!$AF:$AF,$C$451,'[6]白单流水  导入新模板'!$AB:$AB,LEFT(LEFT(Q$3,4),4),'[6]白单流水  导入新模板'!$K:$K,$C464)</f>
        <v>0</v>
      </c>
      <c r="R464" s="48">
        <f>SUMIFS('[6]白单流水  导入新模板'!$S:$S,'[6]白单流水  导入新模板'!$C:$C,$A$2,'[6]白单流水  导入新模板'!$AF:$AF,$C$451,'[6]白单流水  导入新模板'!$AB:$AB,LEFT(LEFT(R$3,4),4),'[6]白单流水  导入新模板'!$K:$K,$C464)</f>
        <v>0</v>
      </c>
      <c r="S464" s="48">
        <f>SUMIFS('[6]白单流水  导入新模板'!$S:$S,'[6]白单流水  导入新模板'!$C:$C,$A$2,'[6]白单流水  导入新模板'!$AF:$AF,$C$451,'[6]白单流水  导入新模板'!$AB:$AB,LEFT(LEFT(S$3,4),4),'[6]白单流水  导入新模板'!$K:$K,$C464)</f>
        <v>0</v>
      </c>
      <c r="T464" s="48">
        <f>SUMIFS('[6]白单流水  导入新模板'!$S:$S,'[6]白单流水  导入新模板'!$C:$C,$A$2,'[6]白单流水  导入新模板'!$AF:$AF,$C$451,'[6]白单流水  导入新模板'!$AB:$AB,LEFT(LEFT(T$3,4),4),'[6]白单流水  导入新模板'!$K:$K,$C464)</f>
        <v>0</v>
      </c>
      <c r="U464" s="48">
        <f>SUMIFS('[6]白单流水  导入新模板'!$S:$S,'[6]白单流水  导入新模板'!$C:$C,$A$2,'[6]白单流水  导入新模板'!$AF:$AF,$C$451,'[6]白单流水  导入新模板'!$AB:$AB,LEFT(LEFT(U$3,4),4),'[6]白单流水  导入新模板'!$K:$K,$C464)</f>
        <v>0</v>
      </c>
      <c r="V464" s="48">
        <f>SUMIFS('[6]白单流水  导入新模板'!$S:$S,'[6]白单流水  导入新模板'!$C:$C,$A$2,'[6]白单流水  导入新模板'!$AF:$AF,$C$451,'[6]白单流水  导入新模板'!$AB:$AB,LEFT(LEFT(V$3,4),4),'[6]白单流水  导入新模板'!$K:$K,$C464)</f>
        <v>0</v>
      </c>
      <c r="W464" s="48">
        <f>SUMIFS('[6]白单流水  导入新模板'!$S:$S,'[6]白单流水  导入新模板'!$C:$C,$A$2,'[6]白单流水  导入新模板'!$AF:$AF,$C$451,'[6]白单流水  导入新模板'!$AB:$AB,LEFT(LEFT(W$3,4),4),'[6]白单流水  导入新模板'!$K:$K,$C464)</f>
        <v>0</v>
      </c>
      <c r="X464" s="48">
        <f>SUMIFS('[6]白单流水  导入新模板'!$S:$S,'[6]白单流水  导入新模板'!$C:$C,$A$2,'[6]白单流水  导入新模板'!$AF:$AF,$C$451,'[6]白单流水  导入新模板'!$AB:$AB,LEFT(LEFT(X$3,4),4),'[6]白单流水  导入新模板'!$K:$K,$C464)</f>
        <v>0</v>
      </c>
      <c r="Y464" s="48">
        <f>SUMIFS('[6]白单流水  导入新模板'!$S:$S,'[6]白单流水  导入新模板'!$C:$C,$A$2,'[6]白单流水  导入新模板'!$AF:$AF,$C$451,'[6]白单流水  导入新模板'!$AB:$AB,LEFT(LEFT(Y$3,4),4),'[6]白单流水  导入新模板'!$K:$K,$C464)</f>
        <v>0</v>
      </c>
      <c r="Z464" s="48">
        <f>SUMIFS('[6]白单流水  导入新模板'!$S:$S,'[6]白单流水  导入新模板'!$C:$C,$A$2,'[6]白单流水  导入新模板'!$AF:$AF,$C$451,'[6]白单流水  导入新模板'!$AB:$AB,LEFT(LEFT(Z$3,4),4),'[6]白单流水  导入新模板'!$K:$K,$C464)</f>
        <v>0</v>
      </c>
      <c r="AA464" s="48">
        <f>SUMIFS('[6]白单流水  导入新模板'!$S:$S,'[6]白单流水  导入新模板'!$C:$C,$A$2,'[6]白单流水  导入新模板'!$AF:$AF,$C$451,'[6]白单流水  导入新模板'!$AB:$AB,LEFT(LEFT(AA$3,4),4),'[6]白单流水  导入新模板'!$K:$K,$C464)</f>
        <v>0</v>
      </c>
      <c r="AB464" s="48">
        <f>SUMIFS('[6]白单流水  导入新模板'!$S:$S,'[6]白单流水  导入新模板'!$C:$C,$A$2,'[6]白单流水  导入新模板'!$AF:$AF,$C$451,'[6]白单流水  导入新模板'!$AB:$AB,LEFT(LEFT(AB$3,4),4),'[6]白单流水  导入新模板'!$K:$K,$C464)</f>
        <v>0</v>
      </c>
      <c r="AC464" s="48">
        <f>SUMIFS('[6]白单流水  导入新模板'!$S:$S,'[6]白单流水  导入新模板'!$C:$C,$A$2,'[6]白单流水  导入新模板'!$AF:$AF,$C$451,'[6]白单流水  导入新模板'!$AB:$AB,LEFT(LEFT(AC$3,4),4),'[6]白单流水  导入新模板'!$K:$K,$C464)</f>
        <v>0</v>
      </c>
      <c r="AD464" s="74"/>
      <c r="AE464" s="53">
        <f>SUM(AH464:AS464)</f>
        <v>0</v>
      </c>
      <c r="AF464" s="54"/>
      <c r="AG464" s="55">
        <f>AD464-AE464-AF464</f>
        <v>0</v>
      </c>
      <c r="AH464" s="48">
        <f>SUMIFS('[6]白单流水  导入新模板'!$S:$S,'[6]白单流水  导入新模板'!$C:$C,$A$2,'[6]白单流水  导入新模板'!$AF:$AF,$C$451,'[6]白单流水  导入新模板'!$AA:$AA,AH$3,'[6]白单流水  导入新模板'!$K:$K,$C464)</f>
        <v>0</v>
      </c>
      <c r="AI464" s="48">
        <f>SUMIFS('[6]白单流水  导入新模板'!$S:$S,'[6]白单流水  导入新模板'!$C:$C,$A$2,'[6]白单流水  导入新模板'!$AF:$AF,$C$451,'[6]白单流水  导入新模板'!$AA:$AA,AI$3,'[6]白单流水  导入新模板'!$K:$K,$C464)</f>
        <v>0</v>
      </c>
      <c r="AJ464" s="48">
        <f>SUMIFS('[6]白单流水  导入新模板'!$S:$S,'[6]白单流水  导入新模板'!$C:$C,$A$2,'[6]白单流水  导入新模板'!$AF:$AF,$C$451,'[6]白单流水  导入新模板'!$AA:$AA,AJ$3,'[6]白单流水  导入新模板'!$K:$K,$C464)</f>
        <v>0</v>
      </c>
      <c r="AK464" s="48">
        <f>SUMIFS('[6]白单流水  导入新模板'!$S:$S,'[6]白单流水  导入新模板'!$C:$C,$A$2,'[6]白单流水  导入新模板'!$AF:$AF,$C$451,'[6]白单流水  导入新模板'!$AA:$AA,AK$3,'[6]白单流水  导入新模板'!$K:$K,$C464)</f>
        <v>0</v>
      </c>
      <c r="AL464" s="48">
        <f>SUMIFS('[6]白单流水  导入新模板'!$S:$S,'[6]白单流水  导入新模板'!$C:$C,$A$2,'[6]白单流水  导入新模板'!$AF:$AF,$C$451,'[6]白单流水  导入新模板'!$AA:$AA,AL$3,'[6]白单流水  导入新模板'!$K:$K,$C464)</f>
        <v>0</v>
      </c>
      <c r="AM464" s="48">
        <f>SUMIFS('[6]白单流水  导入新模板'!$S:$S,'[6]白单流水  导入新模板'!$C:$C,$A$2,'[6]白单流水  导入新模板'!$AF:$AF,$C$451,'[6]白单流水  导入新模板'!$AA:$AA,AM$3,'[6]白单流水  导入新模板'!$K:$K,$C464)</f>
        <v>0</v>
      </c>
      <c r="AN464" s="48">
        <f>SUMIFS('[6]白单流水  导入新模板'!$S:$S,'[6]白单流水  导入新模板'!$C:$C,$A$2,'[6]白单流水  导入新模板'!$AF:$AF,$C$451,'[6]白单流水  导入新模板'!$AA:$AA,AN$3,'[6]白单流水  导入新模板'!$K:$K,$C464)</f>
        <v>0</v>
      </c>
      <c r="AO464" s="48">
        <f>SUMIFS('[6]白单流水  导入新模板'!$S:$S,'[6]白单流水  导入新模板'!$C:$C,$A$2,'[6]白单流水  导入新模板'!$AF:$AF,$C$451,'[6]白单流水  导入新模板'!$AA:$AA,AO$3,'[6]白单流水  导入新模板'!$K:$K,$C464)</f>
        <v>0</v>
      </c>
      <c r="AP464" s="48">
        <f>SUMIFS('[6]白单流水  导入新模板'!$S:$S,'[6]白单流水  导入新模板'!$C:$C,$A$2,'[6]白单流水  导入新模板'!$AF:$AF,$C$451,'[6]白单流水  导入新模板'!$AA:$AA,AP$3,'[6]白单流水  导入新模板'!$K:$K,$C464)</f>
        <v>0</v>
      </c>
      <c r="AQ464" s="48">
        <f>SUMIFS('[6]白单流水  导入新模板'!$S:$S,'[6]白单流水  导入新模板'!$C:$C,$A$2,'[6]白单流水  导入新模板'!$AF:$AF,$C$451,'[6]白单流水  导入新模板'!$AA:$AA,AQ$3,'[6]白单流水  导入新模板'!$K:$K,$C464)</f>
        <v>0</v>
      </c>
      <c r="AR464" s="48">
        <f>SUMIFS('[6]白单流水  导入新模板'!$S:$S,'[6]白单流水  导入新模板'!$C:$C,$A$2,'[6]白单流水  导入新模板'!$AF:$AF,$C$451,'[6]白单流水  导入新模板'!$AA:$AA,AR$3,'[6]白单流水  导入新模板'!$K:$K,$C464)</f>
        <v>0</v>
      </c>
      <c r="AS464" s="48">
        <f>SUMIFS('[6]白单流水  导入新模板'!$S:$S,'[6]白单流水  导入新模板'!$C:$C,$A$2,'[6]白单流水  导入新模板'!$AF:$AF,$C$451,'[6]白单流水  导入新模板'!$AA:$AA,AS$3,'[6]白单流水  导入新模板'!$K:$K,$C464)</f>
        <v>0</v>
      </c>
      <c r="AT464" s="69"/>
    </row>
    <row r="465" ht="15.6" spans="1:47">
      <c r="A465" s="70"/>
      <c r="B465" s="62"/>
      <c r="C465" s="65" t="s">
        <v>71</v>
      </c>
      <c r="D465" s="66"/>
      <c r="E465" s="66"/>
      <c r="F465" s="67"/>
      <c r="G465" s="68"/>
      <c r="H465" s="68"/>
      <c r="I465" s="68"/>
      <c r="J465" s="68"/>
      <c r="K465" s="66"/>
      <c r="L465" s="48">
        <f>SUMIFS('[6]白单流水  导入新模板'!$S:$S,'[6]白单流水  导入新模板'!$C:$C,$A$2,'[6]白单流水  导入新模板'!$AF:$AF,$C$451,'[6]白单流水  导入新模板'!$AB:$AB,LEFT(LEFT(L$3,4),4),'[6]白单流水  导入新模板'!$K:$K,$C465)</f>
        <v>0</v>
      </c>
      <c r="M465" s="48">
        <f>SUMIFS('[6]白单流水  导入新模板'!$S:$S,'[6]白单流水  导入新模板'!$C:$C,$A$2,'[6]白单流水  导入新模板'!$AF:$AF,$C$451,'[6]白单流水  导入新模板'!$AB:$AB,LEFT(LEFT(M$3,4),4),'[6]白单流水  导入新模板'!$K:$K,$C465)</f>
        <v>0</v>
      </c>
      <c r="N465" s="48">
        <f>SUMIFS('[6]白单流水  导入新模板'!$S:$S,'[6]白单流水  导入新模板'!$C:$C,$A$2,'[6]白单流水  导入新模板'!$AF:$AF,$C$451,'[6]白单流水  导入新模板'!$AB:$AB,LEFT(LEFT(N$3,4),4),'[6]白单流水  导入新模板'!$K:$K,$C465)</f>
        <v>0</v>
      </c>
      <c r="O465" s="48">
        <f>SUMIFS('[6]白单流水  导入新模板'!$S:$S,'[6]白单流水  导入新模板'!$C:$C,$A$2,'[6]白单流水  导入新模板'!$AF:$AF,$C$451,'[6]白单流水  导入新模板'!$AB:$AB,LEFT(LEFT(O$3,4),4),'[6]白单流水  导入新模板'!$K:$K,$C465)</f>
        <v>0</v>
      </c>
      <c r="P465" s="48">
        <f>SUMIFS('[6]白单流水  导入新模板'!$S:$S,'[6]白单流水  导入新模板'!$C:$C,$A$2,'[6]白单流水  导入新模板'!$AF:$AF,$C$451,'[6]白单流水  导入新模板'!$AB:$AB,LEFT(LEFT(P$3,4),4),'[6]白单流水  导入新模板'!$K:$K,$C465)</f>
        <v>0</v>
      </c>
      <c r="Q465" s="48">
        <f>SUMIFS('[6]白单流水  导入新模板'!$S:$S,'[6]白单流水  导入新模板'!$C:$C,$A$2,'[6]白单流水  导入新模板'!$AF:$AF,$C$451,'[6]白单流水  导入新模板'!$AB:$AB,LEFT(LEFT(Q$3,4),4),'[6]白单流水  导入新模板'!$K:$K,$C465)</f>
        <v>0</v>
      </c>
      <c r="R465" s="48">
        <f>SUMIFS('[6]白单流水  导入新模板'!$S:$S,'[6]白单流水  导入新模板'!$C:$C,$A$2,'[6]白单流水  导入新模板'!$AF:$AF,$C$451,'[6]白单流水  导入新模板'!$AB:$AB,LEFT(LEFT(R$3,4),4),'[6]白单流水  导入新模板'!$K:$K,$C465)</f>
        <v>0</v>
      </c>
      <c r="S465" s="48">
        <f>SUMIFS('[6]白单流水  导入新模板'!$S:$S,'[6]白单流水  导入新模板'!$C:$C,$A$2,'[6]白单流水  导入新模板'!$AF:$AF,$C$451,'[6]白单流水  导入新模板'!$AB:$AB,LEFT(LEFT(S$3,4),4),'[6]白单流水  导入新模板'!$K:$K,$C465)</f>
        <v>0</v>
      </c>
      <c r="T465" s="48">
        <f>SUMIFS('[6]白单流水  导入新模板'!$S:$S,'[6]白单流水  导入新模板'!$C:$C,$A$2,'[6]白单流水  导入新模板'!$AF:$AF,$C$451,'[6]白单流水  导入新模板'!$AB:$AB,LEFT(LEFT(T$3,4),4),'[6]白单流水  导入新模板'!$K:$K,$C465)</f>
        <v>0</v>
      </c>
      <c r="U465" s="48">
        <f>SUMIFS('[6]白单流水  导入新模板'!$S:$S,'[6]白单流水  导入新模板'!$C:$C,$A$2,'[6]白单流水  导入新模板'!$AF:$AF,$C$451,'[6]白单流水  导入新模板'!$AB:$AB,LEFT(LEFT(U$3,4),4),'[6]白单流水  导入新模板'!$K:$K,$C465)</f>
        <v>0</v>
      </c>
      <c r="V465" s="48">
        <f>SUMIFS('[6]白单流水  导入新模板'!$S:$S,'[6]白单流水  导入新模板'!$C:$C,$A$2,'[6]白单流水  导入新模板'!$AF:$AF,$C$451,'[6]白单流水  导入新模板'!$AB:$AB,LEFT(LEFT(V$3,4),4),'[6]白单流水  导入新模板'!$K:$K,$C465)</f>
        <v>0</v>
      </c>
      <c r="W465" s="48">
        <f>SUMIFS('[6]白单流水  导入新模板'!$S:$S,'[6]白单流水  导入新模板'!$C:$C,$A$2,'[6]白单流水  导入新模板'!$AF:$AF,$C$451,'[6]白单流水  导入新模板'!$AB:$AB,LEFT(LEFT(W$3,4),4),'[6]白单流水  导入新模板'!$K:$K,$C465)</f>
        <v>0</v>
      </c>
      <c r="X465" s="48">
        <f>SUMIFS('[6]白单流水  导入新模板'!$S:$S,'[6]白单流水  导入新模板'!$C:$C,$A$2,'[6]白单流水  导入新模板'!$AF:$AF,$C$451,'[6]白单流水  导入新模板'!$AB:$AB,LEFT(LEFT(X$3,4),4),'[6]白单流水  导入新模板'!$K:$K,$C465)</f>
        <v>0</v>
      </c>
      <c r="Y465" s="48">
        <f>SUMIFS('[6]白单流水  导入新模板'!$S:$S,'[6]白单流水  导入新模板'!$C:$C,$A$2,'[6]白单流水  导入新模板'!$AF:$AF,$C$451,'[6]白单流水  导入新模板'!$AB:$AB,LEFT(LEFT(Y$3,4),4),'[6]白单流水  导入新模板'!$K:$K,$C465)</f>
        <v>0</v>
      </c>
      <c r="Z465" s="48">
        <f>SUMIFS('[6]白单流水  导入新模板'!$S:$S,'[6]白单流水  导入新模板'!$C:$C,$A$2,'[6]白单流水  导入新模板'!$AF:$AF,$C$451,'[6]白单流水  导入新模板'!$AB:$AB,LEFT(LEFT(Z$3,4),4),'[6]白单流水  导入新模板'!$K:$K,$C465)</f>
        <v>0</v>
      </c>
      <c r="AA465" s="48">
        <f>SUMIFS('[6]白单流水  导入新模板'!$S:$S,'[6]白单流水  导入新模板'!$C:$C,$A$2,'[6]白单流水  导入新模板'!$AF:$AF,$C$451,'[6]白单流水  导入新模板'!$AB:$AB,LEFT(LEFT(AA$3,4),4),'[6]白单流水  导入新模板'!$K:$K,$C465)</f>
        <v>0</v>
      </c>
      <c r="AB465" s="48">
        <f>SUMIFS('[6]白单流水  导入新模板'!$S:$S,'[6]白单流水  导入新模板'!$C:$C,$A$2,'[6]白单流水  导入新模板'!$AF:$AF,$C$451,'[6]白单流水  导入新模板'!$AB:$AB,LEFT(LEFT(AB$3,4),4),'[6]白单流水  导入新模板'!$K:$K,$C465)</f>
        <v>0</v>
      </c>
      <c r="AC465" s="48">
        <f>SUMIFS('[6]白单流水  导入新模板'!$S:$S,'[6]白单流水  导入新模板'!$C:$C,$A$2,'[6]白单流水  导入新模板'!$AF:$AF,$C$451,'[6]白单流水  导入新模板'!$AB:$AB,LEFT(LEFT(AC$3,4),4),'[6]白单流水  导入新模板'!$K:$K,$C465)</f>
        <v>0</v>
      </c>
      <c r="AD465" s="74"/>
      <c r="AE465" s="53">
        <f>SUM(AH465:AS465)</f>
        <v>0</v>
      </c>
      <c r="AF465" s="54"/>
      <c r="AG465" s="55">
        <f>AD465-AE465-AF465</f>
        <v>0</v>
      </c>
      <c r="AH465" s="48">
        <f>SUMIFS('[6]白单流水  导入新模板'!$S:$S,'[6]白单流水  导入新模板'!$C:$C,$A$2,'[6]白单流水  导入新模板'!$AF:$AF,$C$451,'[6]白单流水  导入新模板'!$AA:$AA,AH$3,'[6]白单流水  导入新模板'!$K:$K,$C465)</f>
        <v>0</v>
      </c>
      <c r="AI465" s="48">
        <f>SUMIFS('[6]白单流水  导入新模板'!$S:$S,'[6]白单流水  导入新模板'!$C:$C,$A$2,'[6]白单流水  导入新模板'!$AF:$AF,$C$451,'[6]白单流水  导入新模板'!$AA:$AA,AI$3,'[6]白单流水  导入新模板'!$K:$K,$C465)</f>
        <v>0</v>
      </c>
      <c r="AJ465" s="48">
        <f>SUMIFS('[6]白单流水  导入新模板'!$S:$S,'[6]白单流水  导入新模板'!$C:$C,$A$2,'[6]白单流水  导入新模板'!$AF:$AF,$C$451,'[6]白单流水  导入新模板'!$AA:$AA,AJ$3,'[6]白单流水  导入新模板'!$K:$K,$C465)</f>
        <v>0</v>
      </c>
      <c r="AK465" s="48">
        <f>SUMIFS('[6]白单流水  导入新模板'!$S:$S,'[6]白单流水  导入新模板'!$C:$C,$A$2,'[6]白单流水  导入新模板'!$AF:$AF,$C$451,'[6]白单流水  导入新模板'!$AA:$AA,AK$3,'[6]白单流水  导入新模板'!$K:$K,$C465)</f>
        <v>0</v>
      </c>
      <c r="AL465" s="48">
        <f>SUMIFS('[6]白单流水  导入新模板'!$S:$S,'[6]白单流水  导入新模板'!$C:$C,$A$2,'[6]白单流水  导入新模板'!$AF:$AF,$C$451,'[6]白单流水  导入新模板'!$AA:$AA,AL$3,'[6]白单流水  导入新模板'!$K:$K,$C465)</f>
        <v>0</v>
      </c>
      <c r="AM465" s="48">
        <f>SUMIFS('[6]白单流水  导入新模板'!$S:$S,'[6]白单流水  导入新模板'!$C:$C,$A$2,'[6]白单流水  导入新模板'!$AF:$AF,$C$451,'[6]白单流水  导入新模板'!$AA:$AA,AM$3,'[6]白单流水  导入新模板'!$K:$K,$C465)</f>
        <v>0</v>
      </c>
      <c r="AN465" s="48">
        <f>SUMIFS('[6]白单流水  导入新模板'!$S:$S,'[6]白单流水  导入新模板'!$C:$C,$A$2,'[6]白单流水  导入新模板'!$AF:$AF,$C$451,'[6]白单流水  导入新模板'!$AA:$AA,AN$3,'[6]白单流水  导入新模板'!$K:$K,$C465)</f>
        <v>0</v>
      </c>
      <c r="AO465" s="48">
        <f>SUMIFS('[6]白单流水  导入新模板'!$S:$S,'[6]白单流水  导入新模板'!$C:$C,$A$2,'[6]白单流水  导入新模板'!$AF:$AF,$C$451,'[6]白单流水  导入新模板'!$AA:$AA,AO$3,'[6]白单流水  导入新模板'!$K:$K,$C465)</f>
        <v>0</v>
      </c>
      <c r="AP465" s="48">
        <f>SUMIFS('[6]白单流水  导入新模板'!$S:$S,'[6]白单流水  导入新模板'!$C:$C,$A$2,'[6]白单流水  导入新模板'!$AF:$AF,$C$451,'[6]白单流水  导入新模板'!$AA:$AA,AP$3,'[6]白单流水  导入新模板'!$K:$K,$C465)</f>
        <v>0</v>
      </c>
      <c r="AQ465" s="48">
        <f>SUMIFS('[6]白单流水  导入新模板'!$S:$S,'[6]白单流水  导入新模板'!$C:$C,$A$2,'[6]白单流水  导入新模板'!$AF:$AF,$C$451,'[6]白单流水  导入新模板'!$AA:$AA,AQ$3,'[6]白单流水  导入新模板'!$K:$K,$C465)</f>
        <v>0</v>
      </c>
      <c r="AR465" s="48">
        <f>SUMIFS('[6]白单流水  导入新模板'!$S:$S,'[6]白单流水  导入新模板'!$C:$C,$A$2,'[6]白单流水  导入新模板'!$AF:$AF,$C$451,'[6]白单流水  导入新模板'!$AA:$AA,AR$3,'[6]白单流水  导入新模板'!$K:$K,$C465)</f>
        <v>0</v>
      </c>
      <c r="AS465" s="48">
        <f>SUMIFS('[6]白单流水  导入新模板'!$S:$S,'[6]白单流水  导入新模板'!$C:$C,$A$2,'[6]白单流水  导入新模板'!$AF:$AF,$C$451,'[6]白单流水  导入新模板'!$AA:$AA,AS$3,'[6]白单流水  导入新模板'!$K:$K,$C465)</f>
        <v>0</v>
      </c>
      <c r="AT465" s="69"/>
    </row>
    <row r="466" ht="15.6" spans="1:47">
      <c r="A466" s="70"/>
      <c r="B466" s="62"/>
      <c r="C466" s="65" t="s">
        <v>72</v>
      </c>
      <c r="D466" s="52"/>
      <c r="E466" s="52"/>
      <c r="F466" s="59"/>
      <c r="G466" s="60"/>
      <c r="H466" s="60"/>
      <c r="I466" s="60"/>
      <c r="J466" s="60"/>
      <c r="K466" s="52"/>
      <c r="L466" s="48">
        <f>SUMIFS('[6]白单流水  导入新模板'!$S:$S,'[6]白单流水  导入新模板'!$C:$C,$A$2,'[6]白单流水  导入新模板'!$AF:$AF,$C$451,'[6]白单流水  导入新模板'!$AB:$AB,LEFT(LEFT(L$3,4),4),'[6]白单流水  导入新模板'!$K:$K,$C466)</f>
        <v>0</v>
      </c>
      <c r="M466" s="48">
        <f>SUMIFS('[6]白单流水  导入新模板'!$S:$S,'[6]白单流水  导入新模板'!$C:$C,$A$2,'[6]白单流水  导入新模板'!$AF:$AF,$C$451,'[6]白单流水  导入新模板'!$AB:$AB,LEFT(LEFT(M$3,4),4),'[6]白单流水  导入新模板'!$K:$K,$C466)</f>
        <v>0</v>
      </c>
      <c r="N466" s="48">
        <f>SUMIFS('[6]白单流水  导入新模板'!$S:$S,'[6]白单流水  导入新模板'!$C:$C,$A$2,'[6]白单流水  导入新模板'!$AF:$AF,$C$451,'[6]白单流水  导入新模板'!$AB:$AB,LEFT(LEFT(N$3,4),4),'[6]白单流水  导入新模板'!$K:$K,$C466)</f>
        <v>0</v>
      </c>
      <c r="O466" s="48">
        <f>SUMIFS('[6]白单流水  导入新模板'!$S:$S,'[6]白单流水  导入新模板'!$C:$C,$A$2,'[6]白单流水  导入新模板'!$AF:$AF,$C$451,'[6]白单流水  导入新模板'!$AB:$AB,LEFT(LEFT(O$3,4),4),'[6]白单流水  导入新模板'!$K:$K,$C466)</f>
        <v>0</v>
      </c>
      <c r="P466" s="48">
        <f>SUMIFS('[6]白单流水  导入新模板'!$S:$S,'[6]白单流水  导入新模板'!$C:$C,$A$2,'[6]白单流水  导入新模板'!$AF:$AF,$C$451,'[6]白单流水  导入新模板'!$AB:$AB,LEFT(LEFT(P$3,4),4),'[6]白单流水  导入新模板'!$K:$K,$C466)</f>
        <v>0</v>
      </c>
      <c r="Q466" s="48">
        <f>SUMIFS('[6]白单流水  导入新模板'!$S:$S,'[6]白单流水  导入新模板'!$C:$C,$A$2,'[6]白单流水  导入新模板'!$AF:$AF,$C$451,'[6]白单流水  导入新模板'!$AB:$AB,LEFT(LEFT(Q$3,4),4),'[6]白单流水  导入新模板'!$K:$K,$C466)</f>
        <v>0</v>
      </c>
      <c r="R466" s="48">
        <f>SUMIFS('[6]白单流水  导入新模板'!$S:$S,'[6]白单流水  导入新模板'!$C:$C,$A$2,'[6]白单流水  导入新模板'!$AF:$AF,$C$451,'[6]白单流水  导入新模板'!$AB:$AB,LEFT(LEFT(R$3,4),4),'[6]白单流水  导入新模板'!$K:$K,$C466)</f>
        <v>0</v>
      </c>
      <c r="S466" s="48">
        <f>SUMIFS('[6]白单流水  导入新模板'!$S:$S,'[6]白单流水  导入新模板'!$C:$C,$A$2,'[6]白单流水  导入新模板'!$AF:$AF,$C$451,'[6]白单流水  导入新模板'!$AB:$AB,LEFT(LEFT(S$3,4),4),'[6]白单流水  导入新模板'!$K:$K,$C466)</f>
        <v>0</v>
      </c>
      <c r="T466" s="48">
        <f>SUMIFS('[6]白单流水  导入新模板'!$S:$S,'[6]白单流水  导入新模板'!$C:$C,$A$2,'[6]白单流水  导入新模板'!$AF:$AF,$C$451,'[6]白单流水  导入新模板'!$AB:$AB,LEFT(LEFT(T$3,4),4),'[6]白单流水  导入新模板'!$K:$K,$C466)</f>
        <v>0</v>
      </c>
      <c r="U466" s="48">
        <f>SUMIFS('[6]白单流水  导入新模板'!$S:$S,'[6]白单流水  导入新模板'!$C:$C,$A$2,'[6]白单流水  导入新模板'!$AF:$AF,$C$451,'[6]白单流水  导入新模板'!$AB:$AB,LEFT(LEFT(U$3,4),4),'[6]白单流水  导入新模板'!$K:$K,$C466)</f>
        <v>0</v>
      </c>
      <c r="V466" s="48">
        <f>SUMIFS('[6]白单流水  导入新模板'!$S:$S,'[6]白单流水  导入新模板'!$C:$C,$A$2,'[6]白单流水  导入新模板'!$AF:$AF,$C$451,'[6]白单流水  导入新模板'!$AB:$AB,LEFT(LEFT(V$3,4),4),'[6]白单流水  导入新模板'!$K:$K,$C466)</f>
        <v>0</v>
      </c>
      <c r="W466" s="48">
        <f>SUMIFS('[6]白单流水  导入新模板'!$S:$S,'[6]白单流水  导入新模板'!$C:$C,$A$2,'[6]白单流水  导入新模板'!$AF:$AF,$C$451,'[6]白单流水  导入新模板'!$AB:$AB,LEFT(LEFT(W$3,4),4),'[6]白单流水  导入新模板'!$K:$K,$C466)</f>
        <v>0</v>
      </c>
      <c r="X466" s="48">
        <f>SUMIFS('[6]白单流水  导入新模板'!$S:$S,'[6]白单流水  导入新模板'!$C:$C,$A$2,'[6]白单流水  导入新模板'!$AF:$AF,$C$451,'[6]白单流水  导入新模板'!$AB:$AB,LEFT(LEFT(X$3,4),4),'[6]白单流水  导入新模板'!$K:$K,$C466)</f>
        <v>0</v>
      </c>
      <c r="Y466" s="48">
        <f>SUMIFS('[6]白单流水  导入新模板'!$S:$S,'[6]白单流水  导入新模板'!$C:$C,$A$2,'[6]白单流水  导入新模板'!$AF:$AF,$C$451,'[6]白单流水  导入新模板'!$AB:$AB,LEFT(LEFT(Y$3,4),4),'[6]白单流水  导入新模板'!$K:$K,$C466)</f>
        <v>0</v>
      </c>
      <c r="Z466" s="48">
        <f>SUMIFS('[6]白单流水  导入新模板'!$S:$S,'[6]白单流水  导入新模板'!$C:$C,$A$2,'[6]白单流水  导入新模板'!$AF:$AF,$C$451,'[6]白单流水  导入新模板'!$AB:$AB,LEFT(LEFT(Z$3,4),4),'[6]白单流水  导入新模板'!$K:$K,$C466)</f>
        <v>0</v>
      </c>
      <c r="AA466" s="48">
        <f>SUMIFS('[6]白单流水  导入新模板'!$S:$S,'[6]白单流水  导入新模板'!$C:$C,$A$2,'[6]白单流水  导入新模板'!$AF:$AF,$C$451,'[6]白单流水  导入新模板'!$AB:$AB,LEFT(LEFT(AA$3,4),4),'[6]白单流水  导入新模板'!$K:$K,$C466)</f>
        <v>0</v>
      </c>
      <c r="AB466" s="48">
        <f>SUMIFS('[6]白单流水  导入新模板'!$S:$S,'[6]白单流水  导入新模板'!$C:$C,$A$2,'[6]白单流水  导入新模板'!$AF:$AF,$C$451,'[6]白单流水  导入新模板'!$AB:$AB,LEFT(LEFT(AB$3,4),4),'[6]白单流水  导入新模板'!$K:$K,$C466)</f>
        <v>0</v>
      </c>
      <c r="AC466" s="48">
        <f>SUMIFS('[6]白单流水  导入新模板'!$S:$S,'[6]白单流水  导入新模板'!$C:$C,$A$2,'[6]白单流水  导入新模板'!$AF:$AF,$C$451,'[6]白单流水  导入新模板'!$AB:$AB,LEFT(LEFT(AC$3,4),4),'[6]白单流水  导入新模板'!$K:$K,$C466)</f>
        <v>0</v>
      </c>
      <c r="AD466" s="52"/>
      <c r="AE466" s="53">
        <f>SUM(AH466:AS466)</f>
        <v>0</v>
      </c>
      <c r="AF466" s="54"/>
      <c r="AG466" s="55">
        <f>AD466-AE466-AF466</f>
        <v>0</v>
      </c>
      <c r="AH466" s="48">
        <f>SUMIFS('[6]白单流水  导入新模板'!$S:$S,'[6]白单流水  导入新模板'!$C:$C,$A$2,'[6]白单流水  导入新模板'!$AF:$AF,$C$451,'[6]白单流水  导入新模板'!$AA:$AA,AH$3,'[6]白单流水  导入新模板'!$K:$K,$C466)</f>
        <v>0</v>
      </c>
      <c r="AI466" s="48">
        <f>SUMIFS('[6]白单流水  导入新模板'!$S:$S,'[6]白单流水  导入新模板'!$C:$C,$A$2,'[6]白单流水  导入新模板'!$AF:$AF,$C$451,'[6]白单流水  导入新模板'!$AA:$AA,AI$3,'[6]白单流水  导入新模板'!$K:$K,$C466)</f>
        <v>0</v>
      </c>
      <c r="AJ466" s="48">
        <f>SUMIFS('[6]白单流水  导入新模板'!$S:$S,'[6]白单流水  导入新模板'!$C:$C,$A$2,'[6]白单流水  导入新模板'!$AF:$AF,$C$451,'[6]白单流水  导入新模板'!$AA:$AA,AJ$3,'[6]白单流水  导入新模板'!$K:$K,$C466)</f>
        <v>0</v>
      </c>
      <c r="AK466" s="48">
        <f>SUMIFS('[6]白单流水  导入新模板'!$S:$S,'[6]白单流水  导入新模板'!$C:$C,$A$2,'[6]白单流水  导入新模板'!$AF:$AF,$C$451,'[6]白单流水  导入新模板'!$AA:$AA,AK$3,'[6]白单流水  导入新模板'!$K:$K,$C466)</f>
        <v>0</v>
      </c>
      <c r="AL466" s="48">
        <f>SUMIFS('[6]白单流水  导入新模板'!$S:$S,'[6]白单流水  导入新模板'!$C:$C,$A$2,'[6]白单流水  导入新模板'!$AF:$AF,$C$451,'[6]白单流水  导入新模板'!$AA:$AA,AL$3,'[6]白单流水  导入新模板'!$K:$K,$C466)</f>
        <v>0</v>
      </c>
      <c r="AM466" s="48">
        <f>SUMIFS('[6]白单流水  导入新模板'!$S:$S,'[6]白单流水  导入新模板'!$C:$C,$A$2,'[6]白单流水  导入新模板'!$AF:$AF,$C$451,'[6]白单流水  导入新模板'!$AA:$AA,AM$3,'[6]白单流水  导入新模板'!$K:$K,$C466)</f>
        <v>0</v>
      </c>
      <c r="AN466" s="48">
        <f>SUMIFS('[6]白单流水  导入新模板'!$S:$S,'[6]白单流水  导入新模板'!$C:$C,$A$2,'[6]白单流水  导入新模板'!$AF:$AF,$C$451,'[6]白单流水  导入新模板'!$AA:$AA,AN$3,'[6]白单流水  导入新模板'!$K:$K,$C466)</f>
        <v>0</v>
      </c>
      <c r="AO466" s="48">
        <f>SUMIFS('[6]白单流水  导入新模板'!$S:$S,'[6]白单流水  导入新模板'!$C:$C,$A$2,'[6]白单流水  导入新模板'!$AF:$AF,$C$451,'[6]白单流水  导入新模板'!$AA:$AA,AO$3,'[6]白单流水  导入新模板'!$K:$K,$C466)</f>
        <v>0</v>
      </c>
      <c r="AP466" s="48">
        <f>SUMIFS('[6]白单流水  导入新模板'!$S:$S,'[6]白单流水  导入新模板'!$C:$C,$A$2,'[6]白单流水  导入新模板'!$AF:$AF,$C$451,'[6]白单流水  导入新模板'!$AA:$AA,AP$3,'[6]白单流水  导入新模板'!$K:$K,$C466)</f>
        <v>0</v>
      </c>
      <c r="AQ466" s="48">
        <f>SUMIFS('[6]白单流水  导入新模板'!$S:$S,'[6]白单流水  导入新模板'!$C:$C,$A$2,'[6]白单流水  导入新模板'!$AF:$AF,$C$451,'[6]白单流水  导入新模板'!$AA:$AA,AQ$3,'[6]白单流水  导入新模板'!$K:$K,$C466)</f>
        <v>0</v>
      </c>
      <c r="AR466" s="48">
        <f>SUMIFS('[6]白单流水  导入新模板'!$S:$S,'[6]白单流水  导入新模板'!$C:$C,$A$2,'[6]白单流水  导入新模板'!$AF:$AF,$C$451,'[6]白单流水  导入新模板'!$AA:$AA,AR$3,'[6]白单流水  导入新模板'!$K:$K,$C466)</f>
        <v>0</v>
      </c>
      <c r="AS466" s="48">
        <f>SUMIFS('[6]白单流水  导入新模板'!$S:$S,'[6]白单流水  导入新模板'!$C:$C,$A$2,'[6]白单流水  导入新模板'!$AF:$AF,$C$451,'[6]白单流水  导入新模板'!$AA:$AA,AS$3,'[6]白单流水  导入新模板'!$K:$K,$C466)</f>
        <v>0</v>
      </c>
      <c r="AT466" s="56"/>
    </row>
    <row r="467" ht="15.6" spans="1:47">
      <c r="A467" s="70"/>
      <c r="B467" s="62"/>
      <c r="C467" s="65" t="s">
        <v>73</v>
      </c>
      <c r="D467" s="66"/>
      <c r="E467" s="66"/>
      <c r="F467" s="67"/>
      <c r="G467" s="68"/>
      <c r="H467" s="68"/>
      <c r="I467" s="68"/>
      <c r="J467" s="68"/>
      <c r="K467" s="66"/>
      <c r="L467" s="48">
        <f>SUMIFS('[6]白单流水  导入新模板'!$S:$S,'[6]白单流水  导入新模板'!$C:$C,$A$2,'[6]白单流水  导入新模板'!$AF:$AF,$C$451,'[6]白单流水  导入新模板'!$AB:$AB,LEFT(LEFT(L$3,4),4),'[6]白单流水  导入新模板'!$K:$K,$C467)</f>
        <v>0</v>
      </c>
      <c r="M467" s="48">
        <f>SUMIFS('[6]白单流水  导入新模板'!$S:$S,'[6]白单流水  导入新模板'!$C:$C,$A$2,'[6]白单流水  导入新模板'!$AF:$AF,$C$451,'[6]白单流水  导入新模板'!$AB:$AB,LEFT(LEFT(M$3,4),4),'[6]白单流水  导入新模板'!$K:$K,$C467)</f>
        <v>0</v>
      </c>
      <c r="N467" s="48">
        <f>SUMIFS('[6]白单流水  导入新模板'!$S:$S,'[6]白单流水  导入新模板'!$C:$C,$A$2,'[6]白单流水  导入新模板'!$AF:$AF,$C$451,'[6]白单流水  导入新模板'!$AB:$AB,LEFT(LEFT(N$3,4),4),'[6]白单流水  导入新模板'!$K:$K,$C467)</f>
        <v>0</v>
      </c>
      <c r="O467" s="48">
        <f>SUMIFS('[6]白单流水  导入新模板'!$S:$S,'[6]白单流水  导入新模板'!$C:$C,$A$2,'[6]白单流水  导入新模板'!$AF:$AF,$C$451,'[6]白单流水  导入新模板'!$AB:$AB,LEFT(LEFT(O$3,4),4),'[6]白单流水  导入新模板'!$K:$K,$C467)</f>
        <v>0</v>
      </c>
      <c r="P467" s="48">
        <f>SUMIFS('[6]白单流水  导入新模板'!$S:$S,'[6]白单流水  导入新模板'!$C:$C,$A$2,'[6]白单流水  导入新模板'!$AF:$AF,$C$451,'[6]白单流水  导入新模板'!$AB:$AB,LEFT(LEFT(P$3,4),4),'[6]白单流水  导入新模板'!$K:$K,$C467)</f>
        <v>0</v>
      </c>
      <c r="Q467" s="48">
        <f>SUMIFS('[6]白单流水  导入新模板'!$S:$S,'[6]白单流水  导入新模板'!$C:$C,$A$2,'[6]白单流水  导入新模板'!$AF:$AF,$C$451,'[6]白单流水  导入新模板'!$AB:$AB,LEFT(LEFT(Q$3,4),4),'[6]白单流水  导入新模板'!$K:$K,$C467)</f>
        <v>0</v>
      </c>
      <c r="R467" s="48">
        <f>SUMIFS('[6]白单流水  导入新模板'!$S:$S,'[6]白单流水  导入新模板'!$C:$C,$A$2,'[6]白单流水  导入新模板'!$AF:$AF,$C$451,'[6]白单流水  导入新模板'!$AB:$AB,LEFT(LEFT(R$3,4),4),'[6]白单流水  导入新模板'!$K:$K,$C467)</f>
        <v>0</v>
      </c>
      <c r="S467" s="48">
        <f>SUMIFS('[6]白单流水  导入新模板'!$S:$S,'[6]白单流水  导入新模板'!$C:$C,$A$2,'[6]白单流水  导入新模板'!$AF:$AF,$C$451,'[6]白单流水  导入新模板'!$AB:$AB,LEFT(LEFT(S$3,4),4),'[6]白单流水  导入新模板'!$K:$K,$C467)</f>
        <v>0</v>
      </c>
      <c r="T467" s="48">
        <f>SUMIFS('[6]白单流水  导入新模板'!$S:$S,'[6]白单流水  导入新模板'!$C:$C,$A$2,'[6]白单流水  导入新模板'!$AF:$AF,$C$451,'[6]白单流水  导入新模板'!$AB:$AB,LEFT(LEFT(T$3,4),4),'[6]白单流水  导入新模板'!$K:$K,$C467)</f>
        <v>0</v>
      </c>
      <c r="U467" s="48">
        <f>SUMIFS('[6]白单流水  导入新模板'!$S:$S,'[6]白单流水  导入新模板'!$C:$C,$A$2,'[6]白单流水  导入新模板'!$AF:$AF,$C$451,'[6]白单流水  导入新模板'!$AB:$AB,LEFT(LEFT(U$3,4),4),'[6]白单流水  导入新模板'!$K:$K,$C467)</f>
        <v>0</v>
      </c>
      <c r="V467" s="48">
        <f>SUMIFS('[6]白单流水  导入新模板'!$S:$S,'[6]白单流水  导入新模板'!$C:$C,$A$2,'[6]白单流水  导入新模板'!$AF:$AF,$C$451,'[6]白单流水  导入新模板'!$AB:$AB,LEFT(LEFT(V$3,4),4),'[6]白单流水  导入新模板'!$K:$K,$C467)</f>
        <v>0</v>
      </c>
      <c r="W467" s="48">
        <f>SUMIFS('[6]白单流水  导入新模板'!$S:$S,'[6]白单流水  导入新模板'!$C:$C,$A$2,'[6]白单流水  导入新模板'!$AF:$AF,$C$451,'[6]白单流水  导入新模板'!$AB:$AB,LEFT(LEFT(W$3,4),4),'[6]白单流水  导入新模板'!$K:$K,$C467)</f>
        <v>0</v>
      </c>
      <c r="X467" s="48">
        <f>SUMIFS('[6]白单流水  导入新模板'!$S:$S,'[6]白单流水  导入新模板'!$C:$C,$A$2,'[6]白单流水  导入新模板'!$AF:$AF,$C$451,'[6]白单流水  导入新模板'!$AB:$AB,LEFT(LEFT(X$3,4),4),'[6]白单流水  导入新模板'!$K:$K,$C467)</f>
        <v>0</v>
      </c>
      <c r="Y467" s="48">
        <f>SUMIFS('[6]白单流水  导入新模板'!$S:$S,'[6]白单流水  导入新模板'!$C:$C,$A$2,'[6]白单流水  导入新模板'!$AF:$AF,$C$451,'[6]白单流水  导入新模板'!$AB:$AB,LEFT(LEFT(Y$3,4),4),'[6]白单流水  导入新模板'!$K:$K,$C467)</f>
        <v>0</v>
      </c>
      <c r="Z467" s="48">
        <f>SUMIFS('[6]白单流水  导入新模板'!$S:$S,'[6]白单流水  导入新模板'!$C:$C,$A$2,'[6]白单流水  导入新模板'!$AF:$AF,$C$451,'[6]白单流水  导入新模板'!$AB:$AB,LEFT(LEFT(Z$3,4),4),'[6]白单流水  导入新模板'!$K:$K,$C467)</f>
        <v>0</v>
      </c>
      <c r="AA467" s="48">
        <f>SUMIFS('[6]白单流水  导入新模板'!$S:$S,'[6]白单流水  导入新模板'!$C:$C,$A$2,'[6]白单流水  导入新模板'!$AF:$AF,$C$451,'[6]白单流水  导入新模板'!$AB:$AB,LEFT(LEFT(AA$3,4),4),'[6]白单流水  导入新模板'!$K:$K,$C467)</f>
        <v>0</v>
      </c>
      <c r="AB467" s="48">
        <f>SUMIFS('[6]白单流水  导入新模板'!$S:$S,'[6]白单流水  导入新模板'!$C:$C,$A$2,'[6]白单流水  导入新模板'!$AF:$AF,$C$451,'[6]白单流水  导入新模板'!$AB:$AB,LEFT(LEFT(AB$3,4),4),'[6]白单流水  导入新模板'!$K:$K,$C467)</f>
        <v>0</v>
      </c>
      <c r="AC467" s="48">
        <f>SUMIFS('[6]白单流水  导入新模板'!$S:$S,'[6]白单流水  导入新模板'!$C:$C,$A$2,'[6]白单流水  导入新模板'!$AF:$AF,$C$451,'[6]白单流水  导入新模板'!$AB:$AB,LEFT(LEFT(AC$3,4),4),'[6]白单流水  导入新模板'!$K:$K,$C467)</f>
        <v>0</v>
      </c>
      <c r="AD467" s="74"/>
      <c r="AE467" s="53">
        <f>SUM(AH467:AS467)</f>
        <v>0</v>
      </c>
      <c r="AF467" s="54"/>
      <c r="AG467" s="55">
        <f>AD467-AE467-AF467</f>
        <v>0</v>
      </c>
      <c r="AH467" s="48">
        <f>SUMIFS('[6]白单流水  导入新模板'!$S:$S,'[6]白单流水  导入新模板'!$C:$C,$A$2,'[6]白单流水  导入新模板'!$AF:$AF,$C$451,'[6]白单流水  导入新模板'!$AA:$AA,AH$3,'[6]白单流水  导入新模板'!$K:$K,$C467)</f>
        <v>0</v>
      </c>
      <c r="AI467" s="48">
        <f>SUMIFS('[6]白单流水  导入新模板'!$S:$S,'[6]白单流水  导入新模板'!$C:$C,$A$2,'[6]白单流水  导入新模板'!$AF:$AF,$C$451,'[6]白单流水  导入新模板'!$AA:$AA,AI$3,'[6]白单流水  导入新模板'!$K:$K,$C467)</f>
        <v>0</v>
      </c>
      <c r="AJ467" s="48">
        <f>SUMIFS('[6]白单流水  导入新模板'!$S:$S,'[6]白单流水  导入新模板'!$C:$C,$A$2,'[6]白单流水  导入新模板'!$AF:$AF,$C$451,'[6]白单流水  导入新模板'!$AA:$AA,AJ$3,'[6]白单流水  导入新模板'!$K:$K,$C467)</f>
        <v>0</v>
      </c>
      <c r="AK467" s="48">
        <f>SUMIFS('[6]白单流水  导入新模板'!$S:$S,'[6]白单流水  导入新模板'!$C:$C,$A$2,'[6]白单流水  导入新模板'!$AF:$AF,$C$451,'[6]白单流水  导入新模板'!$AA:$AA,AK$3,'[6]白单流水  导入新模板'!$K:$K,$C467)</f>
        <v>0</v>
      </c>
      <c r="AL467" s="48">
        <f>SUMIFS('[6]白单流水  导入新模板'!$S:$S,'[6]白单流水  导入新模板'!$C:$C,$A$2,'[6]白单流水  导入新模板'!$AF:$AF,$C$451,'[6]白单流水  导入新模板'!$AA:$AA,AL$3,'[6]白单流水  导入新模板'!$K:$K,$C467)</f>
        <v>0</v>
      </c>
      <c r="AM467" s="48">
        <f>SUMIFS('[6]白单流水  导入新模板'!$S:$S,'[6]白单流水  导入新模板'!$C:$C,$A$2,'[6]白单流水  导入新模板'!$AF:$AF,$C$451,'[6]白单流水  导入新模板'!$AA:$AA,AM$3,'[6]白单流水  导入新模板'!$K:$K,$C467)</f>
        <v>0</v>
      </c>
      <c r="AN467" s="48">
        <f>SUMIFS('[6]白单流水  导入新模板'!$S:$S,'[6]白单流水  导入新模板'!$C:$C,$A$2,'[6]白单流水  导入新模板'!$AF:$AF,$C$451,'[6]白单流水  导入新模板'!$AA:$AA,AN$3,'[6]白单流水  导入新模板'!$K:$K,$C467)</f>
        <v>0</v>
      </c>
      <c r="AO467" s="48">
        <f>SUMIFS('[6]白单流水  导入新模板'!$S:$S,'[6]白单流水  导入新模板'!$C:$C,$A$2,'[6]白单流水  导入新模板'!$AF:$AF,$C$451,'[6]白单流水  导入新模板'!$AA:$AA,AO$3,'[6]白单流水  导入新模板'!$K:$K,$C467)</f>
        <v>0</v>
      </c>
      <c r="AP467" s="48">
        <f>SUMIFS('[6]白单流水  导入新模板'!$S:$S,'[6]白单流水  导入新模板'!$C:$C,$A$2,'[6]白单流水  导入新模板'!$AF:$AF,$C$451,'[6]白单流水  导入新模板'!$AA:$AA,AP$3,'[6]白单流水  导入新模板'!$K:$K,$C467)</f>
        <v>0</v>
      </c>
      <c r="AQ467" s="48">
        <f>SUMIFS('[6]白单流水  导入新模板'!$S:$S,'[6]白单流水  导入新模板'!$C:$C,$A$2,'[6]白单流水  导入新模板'!$AF:$AF,$C$451,'[6]白单流水  导入新模板'!$AA:$AA,AQ$3,'[6]白单流水  导入新模板'!$K:$K,$C467)</f>
        <v>0</v>
      </c>
      <c r="AR467" s="48">
        <f>SUMIFS('[6]白单流水  导入新模板'!$S:$S,'[6]白单流水  导入新模板'!$C:$C,$A$2,'[6]白单流水  导入新模板'!$AF:$AF,$C$451,'[6]白单流水  导入新模板'!$AA:$AA,AR$3,'[6]白单流水  导入新模板'!$K:$K,$C467)</f>
        <v>0</v>
      </c>
      <c r="AS467" s="48">
        <f>SUMIFS('[6]白单流水  导入新模板'!$S:$S,'[6]白单流水  导入新模板'!$C:$C,$A$2,'[6]白单流水  导入新模板'!$AF:$AF,$C$451,'[6]白单流水  导入新模板'!$AA:$AA,AS$3,'[6]白单流水  导入新模板'!$K:$K,$C467)</f>
        <v>0</v>
      </c>
      <c r="AT467" s="69"/>
    </row>
    <row r="468" ht="15.6" spans="1:47">
      <c r="A468" s="70"/>
      <c r="B468" s="62"/>
      <c r="C468" s="65" t="s">
        <v>74</v>
      </c>
      <c r="D468" s="52"/>
      <c r="E468" s="52"/>
      <c r="F468" s="59"/>
      <c r="G468" s="60"/>
      <c r="H468" s="60"/>
      <c r="I468" s="60"/>
      <c r="J468" s="60"/>
      <c r="K468" s="52"/>
      <c r="L468" s="48">
        <f>SUMIFS('[6]白单流水  导入新模板'!$S:$S,'[6]白单流水  导入新模板'!$C:$C,$A$2,'[6]白单流水  导入新模板'!$AF:$AF,$C$451,'[6]白单流水  导入新模板'!$AB:$AB,LEFT(LEFT(L$3,4),4),'[6]白单流水  导入新模板'!$K:$K,$C468)</f>
        <v>0</v>
      </c>
      <c r="M468" s="48">
        <f>SUMIFS('[6]白单流水  导入新模板'!$S:$S,'[6]白单流水  导入新模板'!$C:$C,$A$2,'[6]白单流水  导入新模板'!$AF:$AF,$C$451,'[6]白单流水  导入新模板'!$AB:$AB,LEFT(LEFT(M$3,4),4),'[6]白单流水  导入新模板'!$K:$K,$C468)</f>
        <v>0</v>
      </c>
      <c r="N468" s="48">
        <f>SUMIFS('[6]白单流水  导入新模板'!$S:$S,'[6]白单流水  导入新模板'!$C:$C,$A$2,'[6]白单流水  导入新模板'!$AF:$AF,$C$451,'[6]白单流水  导入新模板'!$AB:$AB,LEFT(LEFT(N$3,4),4),'[6]白单流水  导入新模板'!$K:$K,$C468)</f>
        <v>0</v>
      </c>
      <c r="O468" s="48">
        <f>SUMIFS('[6]白单流水  导入新模板'!$S:$S,'[6]白单流水  导入新模板'!$C:$C,$A$2,'[6]白单流水  导入新模板'!$AF:$AF,$C$451,'[6]白单流水  导入新模板'!$AB:$AB,LEFT(LEFT(O$3,4),4),'[6]白单流水  导入新模板'!$K:$K,$C468)</f>
        <v>0</v>
      </c>
      <c r="P468" s="48">
        <f>SUMIFS('[6]白单流水  导入新模板'!$S:$S,'[6]白单流水  导入新模板'!$C:$C,$A$2,'[6]白单流水  导入新模板'!$AF:$AF,$C$451,'[6]白单流水  导入新模板'!$AB:$AB,LEFT(LEFT(P$3,4),4),'[6]白单流水  导入新模板'!$K:$K,$C468)</f>
        <v>0</v>
      </c>
      <c r="Q468" s="48">
        <f>SUMIFS('[6]白单流水  导入新模板'!$S:$S,'[6]白单流水  导入新模板'!$C:$C,$A$2,'[6]白单流水  导入新模板'!$AF:$AF,$C$451,'[6]白单流水  导入新模板'!$AB:$AB,LEFT(LEFT(Q$3,4),4),'[6]白单流水  导入新模板'!$K:$K,$C468)</f>
        <v>0</v>
      </c>
      <c r="R468" s="48">
        <f>SUMIFS('[6]白单流水  导入新模板'!$S:$S,'[6]白单流水  导入新模板'!$C:$C,$A$2,'[6]白单流水  导入新模板'!$AF:$AF,$C$451,'[6]白单流水  导入新模板'!$AB:$AB,LEFT(LEFT(R$3,4),4),'[6]白单流水  导入新模板'!$K:$K,$C468)</f>
        <v>0</v>
      </c>
      <c r="S468" s="48">
        <f>SUMIFS('[6]白单流水  导入新模板'!$S:$S,'[6]白单流水  导入新模板'!$C:$C,$A$2,'[6]白单流水  导入新模板'!$AF:$AF,$C$451,'[6]白单流水  导入新模板'!$AB:$AB,LEFT(LEFT(S$3,4),4),'[6]白单流水  导入新模板'!$K:$K,$C468)</f>
        <v>0</v>
      </c>
      <c r="T468" s="48">
        <f>SUMIFS('[6]白单流水  导入新模板'!$S:$S,'[6]白单流水  导入新模板'!$C:$C,$A$2,'[6]白单流水  导入新模板'!$AF:$AF,$C$451,'[6]白单流水  导入新模板'!$AB:$AB,LEFT(LEFT(T$3,4),4),'[6]白单流水  导入新模板'!$K:$K,$C468)</f>
        <v>0</v>
      </c>
      <c r="U468" s="48">
        <f>SUMIFS('[6]白单流水  导入新模板'!$S:$S,'[6]白单流水  导入新模板'!$C:$C,$A$2,'[6]白单流水  导入新模板'!$AF:$AF,$C$451,'[6]白单流水  导入新模板'!$AB:$AB,LEFT(LEFT(U$3,4),4),'[6]白单流水  导入新模板'!$K:$K,$C468)</f>
        <v>0</v>
      </c>
      <c r="V468" s="48">
        <f>SUMIFS('[6]白单流水  导入新模板'!$S:$S,'[6]白单流水  导入新模板'!$C:$C,$A$2,'[6]白单流水  导入新模板'!$AF:$AF,$C$451,'[6]白单流水  导入新模板'!$AB:$AB,LEFT(LEFT(V$3,4),4),'[6]白单流水  导入新模板'!$K:$K,$C468)</f>
        <v>0</v>
      </c>
      <c r="W468" s="48">
        <f>SUMIFS('[6]白单流水  导入新模板'!$S:$S,'[6]白单流水  导入新模板'!$C:$C,$A$2,'[6]白单流水  导入新模板'!$AF:$AF,$C$451,'[6]白单流水  导入新模板'!$AB:$AB,LEFT(LEFT(W$3,4),4),'[6]白单流水  导入新模板'!$K:$K,$C468)</f>
        <v>0</v>
      </c>
      <c r="X468" s="48">
        <f>SUMIFS('[6]白单流水  导入新模板'!$S:$S,'[6]白单流水  导入新模板'!$C:$C,$A$2,'[6]白单流水  导入新模板'!$AF:$AF,$C$451,'[6]白单流水  导入新模板'!$AB:$AB,LEFT(LEFT(X$3,4),4),'[6]白单流水  导入新模板'!$K:$K,$C468)</f>
        <v>0</v>
      </c>
      <c r="Y468" s="48">
        <f>SUMIFS('[6]白单流水  导入新模板'!$S:$S,'[6]白单流水  导入新模板'!$C:$C,$A$2,'[6]白单流水  导入新模板'!$AF:$AF,$C$451,'[6]白单流水  导入新模板'!$AB:$AB,LEFT(LEFT(Y$3,4),4),'[6]白单流水  导入新模板'!$K:$K,$C468)</f>
        <v>0</v>
      </c>
      <c r="Z468" s="48">
        <f>SUMIFS('[6]白单流水  导入新模板'!$S:$S,'[6]白单流水  导入新模板'!$C:$C,$A$2,'[6]白单流水  导入新模板'!$AF:$AF,$C$451,'[6]白单流水  导入新模板'!$AB:$AB,LEFT(LEFT(Z$3,4),4),'[6]白单流水  导入新模板'!$K:$K,$C468)</f>
        <v>0</v>
      </c>
      <c r="AA468" s="48">
        <f>SUMIFS('[6]白单流水  导入新模板'!$S:$S,'[6]白单流水  导入新模板'!$C:$C,$A$2,'[6]白单流水  导入新模板'!$AF:$AF,$C$451,'[6]白单流水  导入新模板'!$AB:$AB,LEFT(LEFT(AA$3,4),4),'[6]白单流水  导入新模板'!$K:$K,$C468)</f>
        <v>0</v>
      </c>
      <c r="AB468" s="48">
        <f>SUMIFS('[6]白单流水  导入新模板'!$S:$S,'[6]白单流水  导入新模板'!$C:$C,$A$2,'[6]白单流水  导入新模板'!$AF:$AF,$C$451,'[6]白单流水  导入新模板'!$AB:$AB,LEFT(LEFT(AB$3,4),4),'[6]白单流水  导入新模板'!$K:$K,$C468)</f>
        <v>0</v>
      </c>
      <c r="AC468" s="48">
        <f>SUMIFS('[6]白单流水  导入新模板'!$S:$S,'[6]白单流水  导入新模板'!$C:$C,$A$2,'[6]白单流水  导入新模板'!$AF:$AF,$C$451,'[6]白单流水  导入新模板'!$AB:$AB,LEFT(LEFT(AC$3,4),4),'[6]白单流水  导入新模板'!$K:$K,$C468)</f>
        <v>0</v>
      </c>
      <c r="AD468" s="52"/>
      <c r="AE468" s="53">
        <f>SUM(AH468:AS468)</f>
        <v>0</v>
      </c>
      <c r="AF468" s="54"/>
      <c r="AG468" s="55">
        <f>AD468-AE468-AF468</f>
        <v>0</v>
      </c>
      <c r="AH468" s="48">
        <f>SUMIFS('[6]白单流水  导入新模板'!$S:$S,'[6]白单流水  导入新模板'!$C:$C,$A$2,'[6]白单流水  导入新模板'!$AF:$AF,$C$451,'[6]白单流水  导入新模板'!$AA:$AA,AH$3,'[6]白单流水  导入新模板'!$K:$K,$C468)</f>
        <v>0</v>
      </c>
      <c r="AI468" s="48">
        <f>SUMIFS('[6]白单流水  导入新模板'!$S:$S,'[6]白单流水  导入新模板'!$C:$C,$A$2,'[6]白单流水  导入新模板'!$AF:$AF,$C$451,'[6]白单流水  导入新模板'!$AA:$AA,AI$3,'[6]白单流水  导入新模板'!$K:$K,$C468)</f>
        <v>0</v>
      </c>
      <c r="AJ468" s="48">
        <f>SUMIFS('[6]白单流水  导入新模板'!$S:$S,'[6]白单流水  导入新模板'!$C:$C,$A$2,'[6]白单流水  导入新模板'!$AF:$AF,$C$451,'[6]白单流水  导入新模板'!$AA:$AA,AJ$3,'[6]白单流水  导入新模板'!$K:$K,$C468)</f>
        <v>0</v>
      </c>
      <c r="AK468" s="48">
        <f>SUMIFS('[6]白单流水  导入新模板'!$S:$S,'[6]白单流水  导入新模板'!$C:$C,$A$2,'[6]白单流水  导入新模板'!$AF:$AF,$C$451,'[6]白单流水  导入新模板'!$AA:$AA,AK$3,'[6]白单流水  导入新模板'!$K:$K,$C468)</f>
        <v>0</v>
      </c>
      <c r="AL468" s="48">
        <f>SUMIFS('[6]白单流水  导入新模板'!$S:$S,'[6]白单流水  导入新模板'!$C:$C,$A$2,'[6]白单流水  导入新模板'!$AF:$AF,$C$451,'[6]白单流水  导入新模板'!$AA:$AA,AL$3,'[6]白单流水  导入新模板'!$K:$K,$C468)</f>
        <v>0</v>
      </c>
      <c r="AM468" s="48">
        <f>SUMIFS('[6]白单流水  导入新模板'!$S:$S,'[6]白单流水  导入新模板'!$C:$C,$A$2,'[6]白单流水  导入新模板'!$AF:$AF,$C$451,'[6]白单流水  导入新模板'!$AA:$AA,AM$3,'[6]白单流水  导入新模板'!$K:$K,$C468)</f>
        <v>0</v>
      </c>
      <c r="AN468" s="48">
        <f>SUMIFS('[6]白单流水  导入新模板'!$S:$S,'[6]白单流水  导入新模板'!$C:$C,$A$2,'[6]白单流水  导入新模板'!$AF:$AF,$C$451,'[6]白单流水  导入新模板'!$AA:$AA,AN$3,'[6]白单流水  导入新模板'!$K:$K,$C468)</f>
        <v>0</v>
      </c>
      <c r="AO468" s="48">
        <f>SUMIFS('[6]白单流水  导入新模板'!$S:$S,'[6]白单流水  导入新模板'!$C:$C,$A$2,'[6]白单流水  导入新模板'!$AF:$AF,$C$451,'[6]白单流水  导入新模板'!$AA:$AA,AO$3,'[6]白单流水  导入新模板'!$K:$K,$C468)</f>
        <v>0</v>
      </c>
      <c r="AP468" s="48">
        <f>SUMIFS('[6]白单流水  导入新模板'!$S:$S,'[6]白单流水  导入新模板'!$C:$C,$A$2,'[6]白单流水  导入新模板'!$AF:$AF,$C$451,'[6]白单流水  导入新模板'!$AA:$AA,AP$3,'[6]白单流水  导入新模板'!$K:$K,$C468)</f>
        <v>0</v>
      </c>
      <c r="AQ468" s="48">
        <f>SUMIFS('[6]白单流水  导入新模板'!$S:$S,'[6]白单流水  导入新模板'!$C:$C,$A$2,'[6]白单流水  导入新模板'!$AF:$AF,$C$451,'[6]白单流水  导入新模板'!$AA:$AA,AQ$3,'[6]白单流水  导入新模板'!$K:$K,$C468)</f>
        <v>0</v>
      </c>
      <c r="AR468" s="48">
        <f>SUMIFS('[6]白单流水  导入新模板'!$S:$S,'[6]白单流水  导入新模板'!$C:$C,$A$2,'[6]白单流水  导入新模板'!$AF:$AF,$C$451,'[6]白单流水  导入新模板'!$AA:$AA,AR$3,'[6]白单流水  导入新模板'!$K:$K,$C468)</f>
        <v>0</v>
      </c>
      <c r="AS468" s="48">
        <f>SUMIFS('[6]白单流水  导入新模板'!$S:$S,'[6]白单流水  导入新模板'!$C:$C,$A$2,'[6]白单流水  导入新模板'!$AF:$AF,$C$451,'[6]白单流水  导入新模板'!$AA:$AA,AS$3,'[6]白单流水  导入新模板'!$K:$K,$C468)</f>
        <v>0</v>
      </c>
      <c r="AT468" s="56"/>
    </row>
    <row r="469" ht="15.6" spans="1:47">
      <c r="A469" s="70"/>
      <c r="B469" s="62"/>
      <c r="C469" s="65" t="s">
        <v>75</v>
      </c>
      <c r="D469" s="66"/>
      <c r="E469" s="66"/>
      <c r="F469" s="67"/>
      <c r="G469" s="68"/>
      <c r="H469" s="68"/>
      <c r="I469" s="68"/>
      <c r="J469" s="68"/>
      <c r="K469" s="66"/>
      <c r="L469" s="48">
        <f>SUMIFS('[6]白单流水  导入新模板'!$S:$S,'[6]白单流水  导入新模板'!$C:$C,$A$2,'[6]白单流水  导入新模板'!$AF:$AF,$C$451,'[6]白单流水  导入新模板'!$AB:$AB,LEFT(LEFT(L$3,4),4),'[6]白单流水  导入新模板'!$K:$K,$C469)</f>
        <v>0</v>
      </c>
      <c r="M469" s="48">
        <f>SUMIFS('[6]白单流水  导入新模板'!$S:$S,'[6]白单流水  导入新模板'!$C:$C,$A$2,'[6]白单流水  导入新模板'!$AF:$AF,$C$451,'[6]白单流水  导入新模板'!$AB:$AB,LEFT(LEFT(M$3,4),4),'[6]白单流水  导入新模板'!$K:$K,$C469)</f>
        <v>0</v>
      </c>
      <c r="N469" s="48">
        <f>SUMIFS('[6]白单流水  导入新模板'!$S:$S,'[6]白单流水  导入新模板'!$C:$C,$A$2,'[6]白单流水  导入新模板'!$AF:$AF,$C$451,'[6]白单流水  导入新模板'!$AB:$AB,LEFT(LEFT(N$3,4),4),'[6]白单流水  导入新模板'!$K:$K,$C469)</f>
        <v>0</v>
      </c>
      <c r="O469" s="48">
        <f>SUMIFS('[6]白单流水  导入新模板'!$S:$S,'[6]白单流水  导入新模板'!$C:$C,$A$2,'[6]白单流水  导入新模板'!$AF:$AF,$C$451,'[6]白单流水  导入新模板'!$AB:$AB,LEFT(LEFT(O$3,4),4),'[6]白单流水  导入新模板'!$K:$K,$C469)</f>
        <v>0</v>
      </c>
      <c r="P469" s="48">
        <f>SUMIFS('[6]白单流水  导入新模板'!$S:$S,'[6]白单流水  导入新模板'!$C:$C,$A$2,'[6]白单流水  导入新模板'!$AF:$AF,$C$451,'[6]白单流水  导入新模板'!$AB:$AB,LEFT(LEFT(P$3,4),4),'[6]白单流水  导入新模板'!$K:$K,$C469)</f>
        <v>0</v>
      </c>
      <c r="Q469" s="48">
        <f>SUMIFS('[6]白单流水  导入新模板'!$S:$S,'[6]白单流水  导入新模板'!$C:$C,$A$2,'[6]白单流水  导入新模板'!$AF:$AF,$C$451,'[6]白单流水  导入新模板'!$AB:$AB,LEFT(LEFT(Q$3,4),4),'[6]白单流水  导入新模板'!$K:$K,$C469)</f>
        <v>0</v>
      </c>
      <c r="R469" s="48">
        <f>SUMIFS('[6]白单流水  导入新模板'!$S:$S,'[6]白单流水  导入新模板'!$C:$C,$A$2,'[6]白单流水  导入新模板'!$AF:$AF,$C$451,'[6]白单流水  导入新模板'!$AB:$AB,LEFT(LEFT(R$3,4),4),'[6]白单流水  导入新模板'!$K:$K,$C469)</f>
        <v>0</v>
      </c>
      <c r="S469" s="48">
        <f>SUMIFS('[6]白单流水  导入新模板'!$S:$S,'[6]白单流水  导入新模板'!$C:$C,$A$2,'[6]白单流水  导入新模板'!$AF:$AF,$C$451,'[6]白单流水  导入新模板'!$AB:$AB,LEFT(LEFT(S$3,4),4),'[6]白单流水  导入新模板'!$K:$K,$C469)</f>
        <v>0</v>
      </c>
      <c r="T469" s="48">
        <f>SUMIFS('[6]白单流水  导入新模板'!$S:$S,'[6]白单流水  导入新模板'!$C:$C,$A$2,'[6]白单流水  导入新模板'!$AF:$AF,$C$451,'[6]白单流水  导入新模板'!$AB:$AB,LEFT(LEFT(T$3,4),4),'[6]白单流水  导入新模板'!$K:$K,$C469)</f>
        <v>0</v>
      </c>
      <c r="U469" s="48">
        <f>SUMIFS('[6]白单流水  导入新模板'!$S:$S,'[6]白单流水  导入新模板'!$C:$C,$A$2,'[6]白单流水  导入新模板'!$AF:$AF,$C$451,'[6]白单流水  导入新模板'!$AB:$AB,LEFT(LEFT(U$3,4),4),'[6]白单流水  导入新模板'!$K:$K,$C469)</f>
        <v>0</v>
      </c>
      <c r="V469" s="48">
        <f>SUMIFS('[6]白单流水  导入新模板'!$S:$S,'[6]白单流水  导入新模板'!$C:$C,$A$2,'[6]白单流水  导入新模板'!$AF:$AF,$C$451,'[6]白单流水  导入新模板'!$AB:$AB,LEFT(LEFT(V$3,4),4),'[6]白单流水  导入新模板'!$K:$K,$C469)</f>
        <v>0</v>
      </c>
      <c r="W469" s="48">
        <f>SUMIFS('[6]白单流水  导入新模板'!$S:$S,'[6]白单流水  导入新模板'!$C:$C,$A$2,'[6]白单流水  导入新模板'!$AF:$AF,$C$451,'[6]白单流水  导入新模板'!$AB:$AB,LEFT(LEFT(W$3,4),4),'[6]白单流水  导入新模板'!$K:$K,$C469)</f>
        <v>0</v>
      </c>
      <c r="X469" s="48">
        <f>SUMIFS('[6]白单流水  导入新模板'!$S:$S,'[6]白单流水  导入新模板'!$C:$C,$A$2,'[6]白单流水  导入新模板'!$AF:$AF,$C$451,'[6]白单流水  导入新模板'!$AB:$AB,LEFT(LEFT(X$3,4),4),'[6]白单流水  导入新模板'!$K:$K,$C469)</f>
        <v>0</v>
      </c>
      <c r="Y469" s="48">
        <f>SUMIFS('[6]白单流水  导入新模板'!$S:$S,'[6]白单流水  导入新模板'!$C:$C,$A$2,'[6]白单流水  导入新模板'!$AF:$AF,$C$451,'[6]白单流水  导入新模板'!$AB:$AB,LEFT(LEFT(Y$3,4),4),'[6]白单流水  导入新模板'!$K:$K,$C469)</f>
        <v>0</v>
      </c>
      <c r="Z469" s="48">
        <f>SUMIFS('[6]白单流水  导入新模板'!$S:$S,'[6]白单流水  导入新模板'!$C:$C,$A$2,'[6]白单流水  导入新模板'!$AF:$AF,$C$451,'[6]白单流水  导入新模板'!$AB:$AB,LEFT(LEFT(Z$3,4),4),'[6]白单流水  导入新模板'!$K:$K,$C469)</f>
        <v>0</v>
      </c>
      <c r="AA469" s="48">
        <f>SUMIFS('[6]白单流水  导入新模板'!$S:$S,'[6]白单流水  导入新模板'!$C:$C,$A$2,'[6]白单流水  导入新模板'!$AF:$AF,$C$451,'[6]白单流水  导入新模板'!$AB:$AB,LEFT(LEFT(AA$3,4),4),'[6]白单流水  导入新模板'!$K:$K,$C469)</f>
        <v>0</v>
      </c>
      <c r="AB469" s="48">
        <f>SUMIFS('[6]白单流水  导入新模板'!$S:$S,'[6]白单流水  导入新模板'!$C:$C,$A$2,'[6]白单流水  导入新模板'!$AF:$AF,$C$451,'[6]白单流水  导入新模板'!$AB:$AB,LEFT(LEFT(AB$3,4),4),'[6]白单流水  导入新模板'!$K:$K,$C469)</f>
        <v>0</v>
      </c>
      <c r="AC469" s="48">
        <f>SUMIFS('[6]白单流水  导入新模板'!$S:$S,'[6]白单流水  导入新模板'!$C:$C,$A$2,'[6]白单流水  导入新模板'!$AF:$AF,$C$451,'[6]白单流水  导入新模板'!$AB:$AB,LEFT(LEFT(AC$3,4),4),'[6]白单流水  导入新模板'!$K:$K,$C469)</f>
        <v>0</v>
      </c>
      <c r="AD469" s="74"/>
      <c r="AE469" s="53">
        <f>SUM(AH469:AS469)</f>
        <v>10000</v>
      </c>
      <c r="AF469" s="54"/>
      <c r="AG469" s="55">
        <f>AD469-AE469-AF469</f>
        <v>-10000</v>
      </c>
      <c r="AH469" s="48">
        <f>SUMIFS('[6]白单流水  导入新模板'!$S:$S,'[6]白单流水  导入新模板'!$C:$C,$A$2,'[6]白单流水  导入新模板'!$AF:$AF,$C$451,'[6]白单流水  导入新模板'!$AA:$AA,AH$3,'[6]白单流水  导入新模板'!$K:$K,$C469)</f>
        <v>0</v>
      </c>
      <c r="AI469" s="48">
        <f>SUMIFS('[6]白单流水  导入新模板'!$S:$S,'[6]白单流水  导入新模板'!$C:$C,$A$2,'[6]白单流水  导入新模板'!$AF:$AF,$C$451,'[6]白单流水  导入新模板'!$AA:$AA,AI$3,'[6]白单流水  导入新模板'!$K:$K,$C469)</f>
        <v>0</v>
      </c>
      <c r="AJ469" s="48">
        <f>SUMIFS('[6]白单流水  导入新模板'!$S:$S,'[6]白单流水  导入新模板'!$C:$C,$A$2,'[6]白单流水  导入新模板'!$AF:$AF,$C$451,'[6]白单流水  导入新模板'!$AA:$AA,AJ$3,'[6]白单流水  导入新模板'!$K:$K,$C469)</f>
        <v>10000</v>
      </c>
      <c r="AK469" s="48">
        <f>SUMIFS('[6]白单流水  导入新模板'!$S:$S,'[6]白单流水  导入新模板'!$C:$C,$A$2,'[6]白单流水  导入新模板'!$AF:$AF,$C$451,'[6]白单流水  导入新模板'!$AA:$AA,AK$3,'[6]白单流水  导入新模板'!$K:$K,$C469)</f>
        <v>0</v>
      </c>
      <c r="AL469" s="48">
        <f>SUMIFS('[6]白单流水  导入新模板'!$S:$S,'[6]白单流水  导入新模板'!$C:$C,$A$2,'[6]白单流水  导入新模板'!$AF:$AF,$C$451,'[6]白单流水  导入新模板'!$AA:$AA,AL$3,'[6]白单流水  导入新模板'!$K:$K,$C469)</f>
        <v>0</v>
      </c>
      <c r="AM469" s="48">
        <f>SUMIFS('[6]白单流水  导入新模板'!$S:$S,'[6]白单流水  导入新模板'!$C:$C,$A$2,'[6]白单流水  导入新模板'!$AF:$AF,$C$451,'[6]白单流水  导入新模板'!$AA:$AA,AM$3,'[6]白单流水  导入新模板'!$K:$K,$C469)</f>
        <v>0</v>
      </c>
      <c r="AN469" s="48">
        <f>SUMIFS('[6]白单流水  导入新模板'!$S:$S,'[6]白单流水  导入新模板'!$C:$C,$A$2,'[6]白单流水  导入新模板'!$AF:$AF,$C$451,'[6]白单流水  导入新模板'!$AA:$AA,AN$3,'[6]白单流水  导入新模板'!$K:$K,$C469)</f>
        <v>0</v>
      </c>
      <c r="AO469" s="48">
        <f>SUMIFS('[6]白单流水  导入新模板'!$S:$S,'[6]白单流水  导入新模板'!$C:$C,$A$2,'[6]白单流水  导入新模板'!$AF:$AF,$C$451,'[6]白单流水  导入新模板'!$AA:$AA,AO$3,'[6]白单流水  导入新模板'!$K:$K,$C469)</f>
        <v>0</v>
      </c>
      <c r="AP469" s="48">
        <f>SUMIFS('[6]白单流水  导入新模板'!$S:$S,'[6]白单流水  导入新模板'!$C:$C,$A$2,'[6]白单流水  导入新模板'!$AF:$AF,$C$451,'[6]白单流水  导入新模板'!$AA:$AA,AP$3,'[6]白单流水  导入新模板'!$K:$K,$C469)</f>
        <v>0</v>
      </c>
      <c r="AQ469" s="48">
        <f>SUMIFS('[6]白单流水  导入新模板'!$S:$S,'[6]白单流水  导入新模板'!$C:$C,$A$2,'[6]白单流水  导入新模板'!$AF:$AF,$C$451,'[6]白单流水  导入新模板'!$AA:$AA,AQ$3,'[6]白单流水  导入新模板'!$K:$K,$C469)</f>
        <v>0</v>
      </c>
      <c r="AR469" s="48">
        <f>SUMIFS('[6]白单流水  导入新模板'!$S:$S,'[6]白单流水  导入新模板'!$C:$C,$A$2,'[6]白单流水  导入新模板'!$AF:$AF,$C$451,'[6]白单流水  导入新模板'!$AA:$AA,AR$3,'[6]白单流水  导入新模板'!$K:$K,$C469)</f>
        <v>0</v>
      </c>
      <c r="AS469" s="48">
        <f>SUMIFS('[6]白单流水  导入新模板'!$S:$S,'[6]白单流水  导入新模板'!$C:$C,$A$2,'[6]白单流水  导入新模板'!$AF:$AF,$C$451,'[6]白单流水  导入新模板'!$AA:$AA,AS$3,'[6]白单流水  导入新模板'!$K:$K,$C469)</f>
        <v>0</v>
      </c>
      <c r="AT469" s="69"/>
    </row>
    <row r="470" ht="15.6" spans="1:47">
      <c r="A470" s="70"/>
      <c r="B470" s="62"/>
      <c r="C470" s="65" t="s">
        <v>29</v>
      </c>
      <c r="D470" s="66"/>
      <c r="E470" s="66"/>
      <c r="F470" s="67"/>
      <c r="G470" s="68"/>
      <c r="H470" s="68"/>
      <c r="I470" s="68"/>
      <c r="J470" s="68"/>
      <c r="K470" s="66"/>
      <c r="L470" s="48">
        <f>SUMIFS('[6]白单流水  导入新模板'!$S:$S,'[6]白单流水  导入新模板'!$C:$C,$A$2,'[6]白单流水  导入新模板'!$AF:$AF,$C$451,'[6]白单流水  导入新模板'!$AB:$AB,LEFT(LEFT(L$3,4),4),'[6]白单流水  导入新模板'!$K:$K,$C470)</f>
        <v>0</v>
      </c>
      <c r="M470" s="48">
        <f>SUMIFS('[6]白单流水  导入新模板'!$S:$S,'[6]白单流水  导入新模板'!$C:$C,$A$2,'[6]白单流水  导入新模板'!$AF:$AF,$C$451,'[6]白单流水  导入新模板'!$AB:$AB,LEFT(LEFT(M$3,4),4),'[6]白单流水  导入新模板'!$K:$K,$C470)</f>
        <v>0</v>
      </c>
      <c r="N470" s="48">
        <f>SUMIFS('[6]白单流水  导入新模板'!$S:$S,'[6]白单流水  导入新模板'!$C:$C,$A$2,'[6]白单流水  导入新模板'!$AF:$AF,$C$451,'[6]白单流水  导入新模板'!$AB:$AB,LEFT(LEFT(N$3,4),4),'[6]白单流水  导入新模板'!$K:$K,$C470)</f>
        <v>0</v>
      </c>
      <c r="O470" s="48">
        <f>SUMIFS('[6]白单流水  导入新模板'!$S:$S,'[6]白单流水  导入新模板'!$C:$C,$A$2,'[6]白单流水  导入新模板'!$AF:$AF,$C$451,'[6]白单流水  导入新模板'!$AB:$AB,LEFT(LEFT(O$3,4),4),'[6]白单流水  导入新模板'!$K:$K,$C470)</f>
        <v>0</v>
      </c>
      <c r="P470" s="48">
        <f>SUMIFS('[6]白单流水  导入新模板'!$S:$S,'[6]白单流水  导入新模板'!$C:$C,$A$2,'[6]白单流水  导入新模板'!$AF:$AF,$C$451,'[6]白单流水  导入新模板'!$AB:$AB,LEFT(LEFT(P$3,4),4),'[6]白单流水  导入新模板'!$K:$K,$C470)</f>
        <v>0</v>
      </c>
      <c r="Q470" s="48">
        <f>SUMIFS('[6]白单流水  导入新模板'!$S:$S,'[6]白单流水  导入新模板'!$C:$C,$A$2,'[6]白单流水  导入新模板'!$AF:$AF,$C$451,'[6]白单流水  导入新模板'!$AB:$AB,LEFT(LEFT(Q$3,4),4),'[6]白单流水  导入新模板'!$K:$K,$C470)</f>
        <v>0</v>
      </c>
      <c r="R470" s="48">
        <f>SUMIFS('[6]白单流水  导入新模板'!$S:$S,'[6]白单流水  导入新模板'!$C:$C,$A$2,'[6]白单流水  导入新模板'!$AF:$AF,$C$451,'[6]白单流水  导入新模板'!$AB:$AB,LEFT(LEFT(R$3,4),4),'[6]白单流水  导入新模板'!$K:$K,$C470)</f>
        <v>0</v>
      </c>
      <c r="S470" s="48">
        <f>SUMIFS('[6]白单流水  导入新模板'!$S:$S,'[6]白单流水  导入新模板'!$C:$C,$A$2,'[6]白单流水  导入新模板'!$AF:$AF,$C$451,'[6]白单流水  导入新模板'!$AB:$AB,LEFT(LEFT(S$3,4),4),'[6]白单流水  导入新模板'!$K:$K,$C470)</f>
        <v>0</v>
      </c>
      <c r="T470" s="48">
        <f>SUMIFS('[6]白单流水  导入新模板'!$S:$S,'[6]白单流水  导入新模板'!$C:$C,$A$2,'[6]白单流水  导入新模板'!$AF:$AF,$C$451,'[6]白单流水  导入新模板'!$AB:$AB,LEFT(LEFT(T$3,4),4),'[6]白单流水  导入新模板'!$K:$K,$C470)</f>
        <v>0</v>
      </c>
      <c r="U470" s="48">
        <f>SUMIFS('[6]白单流水  导入新模板'!$S:$S,'[6]白单流水  导入新模板'!$C:$C,$A$2,'[6]白单流水  导入新模板'!$AF:$AF,$C$451,'[6]白单流水  导入新模板'!$AB:$AB,LEFT(LEFT(U$3,4),4),'[6]白单流水  导入新模板'!$K:$K,$C470)</f>
        <v>0</v>
      </c>
      <c r="V470" s="48">
        <f>SUMIFS('[6]白单流水  导入新模板'!$S:$S,'[6]白单流水  导入新模板'!$C:$C,$A$2,'[6]白单流水  导入新模板'!$AF:$AF,$C$451,'[6]白单流水  导入新模板'!$AB:$AB,LEFT(LEFT(V$3,4),4),'[6]白单流水  导入新模板'!$K:$K,$C470)</f>
        <v>0</v>
      </c>
      <c r="W470" s="48">
        <f>SUMIFS('[6]白单流水  导入新模板'!$S:$S,'[6]白单流水  导入新模板'!$C:$C,$A$2,'[6]白单流水  导入新模板'!$AF:$AF,$C$451,'[6]白单流水  导入新模板'!$AB:$AB,LEFT(LEFT(W$3,4),4),'[6]白单流水  导入新模板'!$K:$K,$C470)</f>
        <v>0</v>
      </c>
      <c r="X470" s="48">
        <f>SUMIFS('[6]白单流水  导入新模板'!$S:$S,'[6]白单流水  导入新模板'!$C:$C,$A$2,'[6]白单流水  导入新模板'!$AF:$AF,$C$451,'[6]白单流水  导入新模板'!$AB:$AB,LEFT(LEFT(X$3,4),4),'[6]白单流水  导入新模板'!$K:$K,$C470)</f>
        <v>0</v>
      </c>
      <c r="Y470" s="48">
        <f>SUMIFS('[6]白单流水  导入新模板'!$S:$S,'[6]白单流水  导入新模板'!$C:$C,$A$2,'[6]白单流水  导入新模板'!$AF:$AF,$C$451,'[6]白单流水  导入新模板'!$AB:$AB,LEFT(LEFT(Y$3,4),4),'[6]白单流水  导入新模板'!$K:$K,$C470)</f>
        <v>0</v>
      </c>
      <c r="Z470" s="48">
        <f>SUMIFS('[6]白单流水  导入新模板'!$S:$S,'[6]白单流水  导入新模板'!$C:$C,$A$2,'[6]白单流水  导入新模板'!$AF:$AF,$C$451,'[6]白单流水  导入新模板'!$AB:$AB,LEFT(LEFT(Z$3,4),4),'[6]白单流水  导入新模板'!$K:$K,$C470)</f>
        <v>0</v>
      </c>
      <c r="AA470" s="48">
        <f>SUMIFS('[6]白单流水  导入新模板'!$S:$S,'[6]白单流水  导入新模板'!$C:$C,$A$2,'[6]白单流水  导入新模板'!$AF:$AF,$C$451,'[6]白单流水  导入新模板'!$AB:$AB,LEFT(LEFT(AA$3,4),4),'[6]白单流水  导入新模板'!$K:$K,$C470)</f>
        <v>0</v>
      </c>
      <c r="AB470" s="48">
        <f>SUMIFS('[6]白单流水  导入新模板'!$S:$S,'[6]白单流水  导入新模板'!$C:$C,$A$2,'[6]白单流水  导入新模板'!$AF:$AF,$C$451,'[6]白单流水  导入新模板'!$AB:$AB,LEFT(LEFT(AB$3,4),4),'[6]白单流水  导入新模板'!$K:$K,$C470)</f>
        <v>0</v>
      </c>
      <c r="AC470" s="48">
        <f>SUMIFS('[6]白单流水  导入新模板'!$S:$S,'[6]白单流水  导入新模板'!$C:$C,$A$2,'[6]白单流水  导入新模板'!$AF:$AF,$C$451,'[6]白单流水  导入新模板'!$AB:$AB,LEFT(LEFT(AC$3,4),4),'[6]白单流水  导入新模板'!$K:$K,$C470)</f>
        <v>0</v>
      </c>
      <c r="AD470" s="74"/>
      <c r="AE470" s="53">
        <f>SUM(AH470:AS470)</f>
        <v>20000</v>
      </c>
      <c r="AF470" s="54"/>
      <c r="AG470" s="55">
        <f>AD470-AE470-AF470</f>
        <v>-20000</v>
      </c>
      <c r="AH470" s="48">
        <f>SUMIFS('[6]白单流水  导入新模板'!$S:$S,'[6]白单流水  导入新模板'!$C:$C,$A$2,'[6]白单流水  导入新模板'!$AF:$AF,$C$451,'[6]白单流水  导入新模板'!$AA:$AA,AH$3,'[6]白单流水  导入新模板'!$K:$K,$C470)</f>
        <v>0</v>
      </c>
      <c r="AI470" s="48">
        <f>SUMIFS('[6]白单流水  导入新模板'!$S:$S,'[6]白单流水  导入新模板'!$C:$C,$A$2,'[6]白单流水  导入新模板'!$AF:$AF,$C$451,'[6]白单流水  导入新模板'!$AA:$AA,AI$3,'[6]白单流水  导入新模板'!$K:$K,$C470)</f>
        <v>0</v>
      </c>
      <c r="AJ470" s="48">
        <f>SUMIFS('[6]白单流水  导入新模板'!$S:$S,'[6]白单流水  导入新模板'!$C:$C,$A$2,'[6]白单流水  导入新模板'!$AF:$AF,$C$451,'[6]白单流水  导入新模板'!$AA:$AA,AJ$3,'[6]白单流水  导入新模板'!$K:$K,$C470)</f>
        <v>0</v>
      </c>
      <c r="AK470" s="48">
        <f>SUMIFS('[6]白单流水  导入新模板'!$S:$S,'[6]白单流水  导入新模板'!$C:$C,$A$2,'[6]白单流水  导入新模板'!$AF:$AF,$C$451,'[6]白单流水  导入新模板'!$AA:$AA,AK$3,'[6]白单流水  导入新模板'!$K:$K,$C470)</f>
        <v>0</v>
      </c>
      <c r="AL470" s="48">
        <f>SUMIFS('[6]白单流水  导入新模板'!$S:$S,'[6]白单流水  导入新模板'!$C:$C,$A$2,'[6]白单流水  导入新模板'!$AF:$AF,$C$451,'[6]白单流水  导入新模板'!$AA:$AA,AL$3,'[6]白单流水  导入新模板'!$K:$K,$C470)</f>
        <v>0</v>
      </c>
      <c r="AM470" s="48">
        <f>SUMIFS('[6]白单流水  导入新模板'!$S:$S,'[6]白单流水  导入新模板'!$C:$C,$A$2,'[6]白单流水  导入新模板'!$AF:$AF,$C$451,'[6]白单流水  导入新模板'!$AA:$AA,AM$3,'[6]白单流水  导入新模板'!$K:$K,$C470)</f>
        <v>0</v>
      </c>
      <c r="AN470" s="48">
        <f>SUMIFS('[6]白单流水  导入新模板'!$S:$S,'[6]白单流水  导入新模板'!$C:$C,$A$2,'[6]白单流水  导入新模板'!$AF:$AF,$C$451,'[6]白单流水  导入新模板'!$AA:$AA,AN$3,'[6]白单流水  导入新模板'!$K:$K,$C470)</f>
        <v>0</v>
      </c>
      <c r="AO470" s="48">
        <f>SUMIFS('[6]白单流水  导入新模板'!$S:$S,'[6]白单流水  导入新模板'!$C:$C,$A$2,'[6]白单流水  导入新模板'!$AF:$AF,$C$451,'[6]白单流水  导入新模板'!$AA:$AA,AO$3,'[6]白单流水  导入新模板'!$K:$K,$C470)</f>
        <v>0</v>
      </c>
      <c r="AP470" s="48">
        <f>SUMIFS('[6]白单流水  导入新模板'!$S:$S,'[6]白单流水  导入新模板'!$C:$C,$A$2,'[6]白单流水  导入新模板'!$AF:$AF,$C$451,'[6]白单流水  导入新模板'!$AA:$AA,AP$3,'[6]白单流水  导入新模板'!$K:$K,$C470)</f>
        <v>0</v>
      </c>
      <c r="AQ470" s="48">
        <f>SUMIFS('[6]白单流水  导入新模板'!$S:$S,'[6]白单流水  导入新模板'!$C:$C,$A$2,'[6]白单流水  导入新模板'!$AF:$AF,$C$451,'[6]白单流水  导入新模板'!$AA:$AA,AQ$3,'[6]白单流水  导入新模板'!$K:$K,$C470)</f>
        <v>0</v>
      </c>
      <c r="AR470" s="48">
        <f>SUMIFS('[6]白单流水  导入新模板'!$S:$S,'[6]白单流水  导入新模板'!$C:$C,$A$2,'[6]白单流水  导入新模板'!$AF:$AF,$C$451,'[6]白单流水  导入新模板'!$AA:$AA,AR$3,'[6]白单流水  导入新模板'!$K:$K,$C470)</f>
        <v>20000</v>
      </c>
      <c r="AS470" s="48">
        <f>SUMIFS('[6]白单流水  导入新模板'!$S:$S,'[6]白单流水  导入新模板'!$C:$C,$A$2,'[6]白单流水  导入新模板'!$AF:$AF,$C$451,'[6]白单流水  导入新模板'!$AA:$AA,AS$3,'[6]白单流水  导入新模板'!$K:$K,$C470)</f>
        <v>0</v>
      </c>
      <c r="AT470" s="69"/>
    </row>
    <row r="471" ht="15.6" spans="1:47">
      <c r="A471" s="70"/>
      <c r="B471" s="62"/>
      <c r="C471" s="65" t="s">
        <v>76</v>
      </c>
      <c r="D471" s="66"/>
      <c r="E471" s="66"/>
      <c r="F471" s="67"/>
      <c r="G471" s="68"/>
      <c r="H471" s="68"/>
      <c r="I471" s="68"/>
      <c r="J471" s="68"/>
      <c r="K471" s="66"/>
      <c r="L471" s="48">
        <f>SUMIFS('[6]白单流水  导入新模板'!$S:$S,'[6]白单流水  导入新模板'!$C:$C,$A$2,'[6]白单流水  导入新模板'!$AF:$AF,$C$451,'[6]白单流水  导入新模板'!$AB:$AB,LEFT(LEFT(L$3,4),4),'[6]白单流水  导入新模板'!$K:$K,$C471)</f>
        <v>0</v>
      </c>
      <c r="M471" s="48">
        <f>SUMIFS('[6]白单流水  导入新模板'!$S:$S,'[6]白单流水  导入新模板'!$C:$C,$A$2,'[6]白单流水  导入新模板'!$AF:$AF,$C$451,'[6]白单流水  导入新模板'!$AB:$AB,LEFT(LEFT(M$3,4),4),'[6]白单流水  导入新模板'!$K:$K,$C471)</f>
        <v>0</v>
      </c>
      <c r="N471" s="48">
        <f>SUMIFS('[6]白单流水  导入新模板'!$S:$S,'[6]白单流水  导入新模板'!$C:$C,$A$2,'[6]白单流水  导入新模板'!$AF:$AF,$C$451,'[6]白单流水  导入新模板'!$AB:$AB,LEFT(LEFT(N$3,4),4),'[6]白单流水  导入新模板'!$K:$K,$C471)</f>
        <v>0</v>
      </c>
      <c r="O471" s="48">
        <f>SUMIFS('[6]白单流水  导入新模板'!$S:$S,'[6]白单流水  导入新模板'!$C:$C,$A$2,'[6]白单流水  导入新模板'!$AF:$AF,$C$451,'[6]白单流水  导入新模板'!$AB:$AB,LEFT(LEFT(O$3,4),4),'[6]白单流水  导入新模板'!$K:$K,$C471)</f>
        <v>0</v>
      </c>
      <c r="P471" s="48">
        <f>SUMIFS('[6]白单流水  导入新模板'!$S:$S,'[6]白单流水  导入新模板'!$C:$C,$A$2,'[6]白单流水  导入新模板'!$AF:$AF,$C$451,'[6]白单流水  导入新模板'!$AB:$AB,LEFT(LEFT(P$3,4),4),'[6]白单流水  导入新模板'!$K:$K,$C471)</f>
        <v>0</v>
      </c>
      <c r="Q471" s="48">
        <f>SUMIFS('[6]白单流水  导入新模板'!$S:$S,'[6]白单流水  导入新模板'!$C:$C,$A$2,'[6]白单流水  导入新模板'!$AF:$AF,$C$451,'[6]白单流水  导入新模板'!$AB:$AB,LEFT(LEFT(Q$3,4),4),'[6]白单流水  导入新模板'!$K:$K,$C471)</f>
        <v>0</v>
      </c>
      <c r="R471" s="48">
        <f>SUMIFS('[6]白单流水  导入新模板'!$S:$S,'[6]白单流水  导入新模板'!$C:$C,$A$2,'[6]白单流水  导入新模板'!$AF:$AF,$C$451,'[6]白单流水  导入新模板'!$AB:$AB,LEFT(LEFT(R$3,4),4),'[6]白单流水  导入新模板'!$K:$K,$C471)</f>
        <v>0</v>
      </c>
      <c r="S471" s="48">
        <f>SUMIFS('[6]白单流水  导入新模板'!$S:$S,'[6]白单流水  导入新模板'!$C:$C,$A$2,'[6]白单流水  导入新模板'!$AF:$AF,$C$451,'[6]白单流水  导入新模板'!$AB:$AB,LEFT(LEFT(S$3,4),4),'[6]白单流水  导入新模板'!$K:$K,$C471)</f>
        <v>0</v>
      </c>
      <c r="T471" s="48">
        <f>SUMIFS('[6]白单流水  导入新模板'!$S:$S,'[6]白单流水  导入新模板'!$C:$C,$A$2,'[6]白单流水  导入新模板'!$AF:$AF,$C$451,'[6]白单流水  导入新模板'!$AB:$AB,LEFT(LEFT(T$3,4),4),'[6]白单流水  导入新模板'!$K:$K,$C471)</f>
        <v>0</v>
      </c>
      <c r="U471" s="48">
        <f>SUMIFS('[6]白单流水  导入新模板'!$S:$S,'[6]白单流水  导入新模板'!$C:$C,$A$2,'[6]白单流水  导入新模板'!$AF:$AF,$C$451,'[6]白单流水  导入新模板'!$AB:$AB,LEFT(LEFT(U$3,4),4),'[6]白单流水  导入新模板'!$K:$K,$C471)</f>
        <v>0</v>
      </c>
      <c r="V471" s="48">
        <f>SUMIFS('[6]白单流水  导入新模板'!$S:$S,'[6]白单流水  导入新模板'!$C:$C,$A$2,'[6]白单流水  导入新模板'!$AF:$AF,$C$451,'[6]白单流水  导入新模板'!$AB:$AB,LEFT(LEFT(V$3,4),4),'[6]白单流水  导入新模板'!$K:$K,$C471)</f>
        <v>0</v>
      </c>
      <c r="W471" s="48">
        <f>SUMIFS('[6]白单流水  导入新模板'!$S:$S,'[6]白单流水  导入新模板'!$C:$C,$A$2,'[6]白单流水  导入新模板'!$AF:$AF,$C$451,'[6]白单流水  导入新模板'!$AB:$AB,LEFT(LEFT(W$3,4),4),'[6]白单流水  导入新模板'!$K:$K,$C471)</f>
        <v>0</v>
      </c>
      <c r="X471" s="48">
        <f>SUMIFS('[6]白单流水  导入新模板'!$S:$S,'[6]白单流水  导入新模板'!$C:$C,$A$2,'[6]白单流水  导入新模板'!$AF:$AF,$C$451,'[6]白单流水  导入新模板'!$AB:$AB,LEFT(LEFT(X$3,4),4),'[6]白单流水  导入新模板'!$K:$K,$C471)</f>
        <v>0</v>
      </c>
      <c r="Y471" s="48">
        <f>SUMIFS('[6]白单流水  导入新模板'!$S:$S,'[6]白单流水  导入新模板'!$C:$C,$A$2,'[6]白单流水  导入新模板'!$AF:$AF,$C$451,'[6]白单流水  导入新模板'!$AB:$AB,LEFT(LEFT(Y$3,4),4),'[6]白单流水  导入新模板'!$K:$K,$C471)</f>
        <v>0</v>
      </c>
      <c r="Z471" s="48">
        <f>SUMIFS('[6]白单流水  导入新模板'!$S:$S,'[6]白单流水  导入新模板'!$C:$C,$A$2,'[6]白单流水  导入新模板'!$AF:$AF,$C$451,'[6]白单流水  导入新模板'!$AB:$AB,LEFT(LEFT(Z$3,4),4),'[6]白单流水  导入新模板'!$K:$K,$C471)</f>
        <v>0</v>
      </c>
      <c r="AA471" s="48">
        <f>SUMIFS('[6]白单流水  导入新模板'!$S:$S,'[6]白单流水  导入新模板'!$C:$C,$A$2,'[6]白单流水  导入新模板'!$AF:$AF,$C$451,'[6]白单流水  导入新模板'!$AB:$AB,LEFT(LEFT(AA$3,4),4),'[6]白单流水  导入新模板'!$K:$K,$C471)</f>
        <v>0</v>
      </c>
      <c r="AB471" s="48">
        <f>SUMIFS('[6]白单流水  导入新模板'!$S:$S,'[6]白单流水  导入新模板'!$C:$C,$A$2,'[6]白单流水  导入新模板'!$AF:$AF,$C$451,'[6]白单流水  导入新模板'!$AB:$AB,LEFT(LEFT(AB$3,4),4),'[6]白单流水  导入新模板'!$K:$K,$C471)</f>
        <v>0</v>
      </c>
      <c r="AC471" s="48">
        <f>SUMIFS('[6]白单流水  导入新模板'!$S:$S,'[6]白单流水  导入新模板'!$C:$C,$A$2,'[6]白单流水  导入新模板'!$AF:$AF,$C$451,'[6]白单流水  导入新模板'!$AB:$AB,LEFT(LEFT(AC$3,4),4),'[6]白单流水  导入新模板'!$K:$K,$C471)</f>
        <v>0</v>
      </c>
      <c r="AD471" s="74"/>
      <c r="AE471" s="53">
        <f>SUM(AH471:AS471)</f>
        <v>0</v>
      </c>
      <c r="AF471" s="54"/>
      <c r="AG471" s="55">
        <f>AD471-AE471-AF471</f>
        <v>0</v>
      </c>
      <c r="AH471" s="48">
        <f>SUMIFS('[6]白单流水  导入新模板'!$S:$S,'[6]白单流水  导入新模板'!$C:$C,$A$2,'[6]白单流水  导入新模板'!$AF:$AF,$C$451,'[6]白单流水  导入新模板'!$AA:$AA,AH$3,'[6]白单流水  导入新模板'!$K:$K,$C471)</f>
        <v>0</v>
      </c>
      <c r="AI471" s="48">
        <f>SUMIFS('[6]白单流水  导入新模板'!$S:$S,'[6]白单流水  导入新模板'!$C:$C,$A$2,'[6]白单流水  导入新模板'!$AF:$AF,$C$451,'[6]白单流水  导入新模板'!$AA:$AA,AI$3,'[6]白单流水  导入新模板'!$K:$K,$C471)</f>
        <v>0</v>
      </c>
      <c r="AJ471" s="48">
        <f>SUMIFS('[6]白单流水  导入新模板'!$S:$S,'[6]白单流水  导入新模板'!$C:$C,$A$2,'[6]白单流水  导入新模板'!$AF:$AF,$C$451,'[6]白单流水  导入新模板'!$AA:$AA,AJ$3,'[6]白单流水  导入新模板'!$K:$K,$C471)</f>
        <v>0</v>
      </c>
      <c r="AK471" s="48">
        <f>SUMIFS('[6]白单流水  导入新模板'!$S:$S,'[6]白单流水  导入新模板'!$C:$C,$A$2,'[6]白单流水  导入新模板'!$AF:$AF,$C$451,'[6]白单流水  导入新模板'!$AA:$AA,AK$3,'[6]白单流水  导入新模板'!$K:$K,$C471)</f>
        <v>0</v>
      </c>
      <c r="AL471" s="48">
        <f>SUMIFS('[6]白单流水  导入新模板'!$S:$S,'[6]白单流水  导入新模板'!$C:$C,$A$2,'[6]白单流水  导入新模板'!$AF:$AF,$C$451,'[6]白单流水  导入新模板'!$AA:$AA,AL$3,'[6]白单流水  导入新模板'!$K:$K,$C471)</f>
        <v>0</v>
      </c>
      <c r="AM471" s="48">
        <f>SUMIFS('[6]白单流水  导入新模板'!$S:$S,'[6]白单流水  导入新模板'!$C:$C,$A$2,'[6]白单流水  导入新模板'!$AF:$AF,$C$451,'[6]白单流水  导入新模板'!$AA:$AA,AM$3,'[6]白单流水  导入新模板'!$K:$K,$C471)</f>
        <v>0</v>
      </c>
      <c r="AN471" s="48">
        <f>SUMIFS('[6]白单流水  导入新模板'!$S:$S,'[6]白单流水  导入新模板'!$C:$C,$A$2,'[6]白单流水  导入新模板'!$AF:$AF,$C$451,'[6]白单流水  导入新模板'!$AA:$AA,AN$3,'[6]白单流水  导入新模板'!$K:$K,$C471)</f>
        <v>0</v>
      </c>
      <c r="AO471" s="48">
        <f>SUMIFS('[6]白单流水  导入新模板'!$S:$S,'[6]白单流水  导入新模板'!$C:$C,$A$2,'[6]白单流水  导入新模板'!$AF:$AF,$C$451,'[6]白单流水  导入新模板'!$AA:$AA,AO$3,'[6]白单流水  导入新模板'!$K:$K,$C471)</f>
        <v>0</v>
      </c>
      <c r="AP471" s="48">
        <f>SUMIFS('[6]白单流水  导入新模板'!$S:$S,'[6]白单流水  导入新模板'!$C:$C,$A$2,'[6]白单流水  导入新模板'!$AF:$AF,$C$451,'[6]白单流水  导入新模板'!$AA:$AA,AP$3,'[6]白单流水  导入新模板'!$K:$K,$C471)</f>
        <v>0</v>
      </c>
      <c r="AQ471" s="48">
        <f>SUMIFS('[6]白单流水  导入新模板'!$S:$S,'[6]白单流水  导入新模板'!$C:$C,$A$2,'[6]白单流水  导入新模板'!$AF:$AF,$C$451,'[6]白单流水  导入新模板'!$AA:$AA,AQ$3,'[6]白单流水  导入新模板'!$K:$K,$C471)</f>
        <v>0</v>
      </c>
      <c r="AR471" s="48">
        <f>SUMIFS('[6]白单流水  导入新模板'!$S:$S,'[6]白单流水  导入新模板'!$C:$C,$A$2,'[6]白单流水  导入新模板'!$AF:$AF,$C$451,'[6]白单流水  导入新模板'!$AA:$AA,AR$3,'[6]白单流水  导入新模板'!$K:$K,$C471)</f>
        <v>0</v>
      </c>
      <c r="AS471" s="48">
        <f>SUMIFS('[6]白单流水  导入新模板'!$S:$S,'[6]白单流水  导入新模板'!$C:$C,$A$2,'[6]白单流水  导入新模板'!$AF:$AF,$C$451,'[6]白单流水  导入新模板'!$AA:$AA,AS$3,'[6]白单流水  导入新模板'!$K:$K,$C471)</f>
        <v>0</v>
      </c>
      <c r="AT471" s="69"/>
    </row>
    <row r="472" ht="15.6" spans="1:47">
      <c r="A472" s="70"/>
      <c r="B472" s="62"/>
      <c r="C472" s="65" t="s">
        <v>77</v>
      </c>
      <c r="D472" s="66"/>
      <c r="E472" s="66"/>
      <c r="F472" s="67"/>
      <c r="G472" s="68"/>
      <c r="H472" s="68"/>
      <c r="I472" s="68"/>
      <c r="J472" s="68"/>
      <c r="K472" s="66"/>
      <c r="L472" s="48">
        <f>SUMIFS('[6]白单流水  导入新模板'!$S:$S,'[6]白单流水  导入新模板'!$C:$C,$A$2,'[6]白单流水  导入新模板'!$AF:$AF,$C$451,'[6]白单流水  导入新模板'!$AB:$AB,LEFT(LEFT(L$3,4),4),'[6]白单流水  导入新模板'!$K:$K,$C472)</f>
        <v>0</v>
      </c>
      <c r="M472" s="48">
        <f>SUMIFS('[6]白单流水  导入新模板'!$S:$S,'[6]白单流水  导入新模板'!$C:$C,$A$2,'[6]白单流水  导入新模板'!$AF:$AF,$C$451,'[6]白单流水  导入新模板'!$AB:$AB,LEFT(LEFT(M$3,4),4),'[6]白单流水  导入新模板'!$K:$K,$C472)</f>
        <v>0</v>
      </c>
      <c r="N472" s="48">
        <f>SUMIFS('[6]白单流水  导入新模板'!$S:$S,'[6]白单流水  导入新模板'!$C:$C,$A$2,'[6]白单流水  导入新模板'!$AF:$AF,$C$451,'[6]白单流水  导入新模板'!$AB:$AB,LEFT(LEFT(N$3,4),4),'[6]白单流水  导入新模板'!$K:$K,$C472)</f>
        <v>0</v>
      </c>
      <c r="O472" s="48">
        <f>SUMIFS('[6]白单流水  导入新模板'!$S:$S,'[6]白单流水  导入新模板'!$C:$C,$A$2,'[6]白单流水  导入新模板'!$AF:$AF,$C$451,'[6]白单流水  导入新模板'!$AB:$AB,LEFT(LEFT(O$3,4),4),'[6]白单流水  导入新模板'!$K:$K,$C472)</f>
        <v>0</v>
      </c>
      <c r="P472" s="48">
        <f>SUMIFS('[6]白单流水  导入新模板'!$S:$S,'[6]白单流水  导入新模板'!$C:$C,$A$2,'[6]白单流水  导入新模板'!$AF:$AF,$C$451,'[6]白单流水  导入新模板'!$AB:$AB,LEFT(LEFT(P$3,4),4),'[6]白单流水  导入新模板'!$K:$K,$C472)</f>
        <v>0</v>
      </c>
      <c r="Q472" s="48">
        <f>SUMIFS('[6]白单流水  导入新模板'!$S:$S,'[6]白单流水  导入新模板'!$C:$C,$A$2,'[6]白单流水  导入新模板'!$AF:$AF,$C$451,'[6]白单流水  导入新模板'!$AB:$AB,LEFT(LEFT(Q$3,4),4),'[6]白单流水  导入新模板'!$K:$K,$C472)</f>
        <v>0</v>
      </c>
      <c r="R472" s="48">
        <f>SUMIFS('[6]白单流水  导入新模板'!$S:$S,'[6]白单流水  导入新模板'!$C:$C,$A$2,'[6]白单流水  导入新模板'!$AF:$AF,$C$451,'[6]白单流水  导入新模板'!$AB:$AB,LEFT(LEFT(R$3,4),4),'[6]白单流水  导入新模板'!$K:$K,$C472)</f>
        <v>0</v>
      </c>
      <c r="S472" s="48">
        <f>SUMIFS('[6]白单流水  导入新模板'!$S:$S,'[6]白单流水  导入新模板'!$C:$C,$A$2,'[6]白单流水  导入新模板'!$AF:$AF,$C$451,'[6]白单流水  导入新模板'!$AB:$AB,LEFT(LEFT(S$3,4),4),'[6]白单流水  导入新模板'!$K:$K,$C472)</f>
        <v>0</v>
      </c>
      <c r="T472" s="48">
        <f>SUMIFS('[6]白单流水  导入新模板'!$S:$S,'[6]白单流水  导入新模板'!$C:$C,$A$2,'[6]白单流水  导入新模板'!$AF:$AF,$C$451,'[6]白单流水  导入新模板'!$AB:$AB,LEFT(LEFT(T$3,4),4),'[6]白单流水  导入新模板'!$K:$K,$C472)</f>
        <v>0</v>
      </c>
      <c r="U472" s="48">
        <f>SUMIFS('[6]白单流水  导入新模板'!$S:$S,'[6]白单流水  导入新模板'!$C:$C,$A$2,'[6]白单流水  导入新模板'!$AF:$AF,$C$451,'[6]白单流水  导入新模板'!$AB:$AB,LEFT(LEFT(U$3,4),4),'[6]白单流水  导入新模板'!$K:$K,$C472)</f>
        <v>0</v>
      </c>
      <c r="V472" s="48">
        <f>SUMIFS('[6]白单流水  导入新模板'!$S:$S,'[6]白单流水  导入新模板'!$C:$C,$A$2,'[6]白单流水  导入新模板'!$AF:$AF,$C$451,'[6]白单流水  导入新模板'!$AB:$AB,LEFT(LEFT(V$3,4),4),'[6]白单流水  导入新模板'!$K:$K,$C472)</f>
        <v>0</v>
      </c>
      <c r="W472" s="48">
        <f>SUMIFS('[6]白单流水  导入新模板'!$S:$S,'[6]白单流水  导入新模板'!$C:$C,$A$2,'[6]白单流水  导入新模板'!$AF:$AF,$C$451,'[6]白单流水  导入新模板'!$AB:$AB,LEFT(LEFT(W$3,4),4),'[6]白单流水  导入新模板'!$K:$K,$C472)</f>
        <v>0</v>
      </c>
      <c r="X472" s="48">
        <f>SUMIFS('[6]白单流水  导入新模板'!$S:$S,'[6]白单流水  导入新模板'!$C:$C,$A$2,'[6]白单流水  导入新模板'!$AF:$AF,$C$451,'[6]白单流水  导入新模板'!$AB:$AB,LEFT(LEFT(X$3,4),4),'[6]白单流水  导入新模板'!$K:$K,$C472)</f>
        <v>0</v>
      </c>
      <c r="Y472" s="48">
        <f>SUMIFS('[6]白单流水  导入新模板'!$S:$S,'[6]白单流水  导入新模板'!$C:$C,$A$2,'[6]白单流水  导入新模板'!$AF:$AF,$C$451,'[6]白单流水  导入新模板'!$AB:$AB,LEFT(LEFT(Y$3,4),4),'[6]白单流水  导入新模板'!$K:$K,$C472)</f>
        <v>0</v>
      </c>
      <c r="Z472" s="48">
        <f>SUMIFS('[6]白单流水  导入新模板'!$S:$S,'[6]白单流水  导入新模板'!$C:$C,$A$2,'[6]白单流水  导入新模板'!$AF:$AF,$C$451,'[6]白单流水  导入新模板'!$AB:$AB,LEFT(LEFT(Z$3,4),4),'[6]白单流水  导入新模板'!$K:$K,$C472)</f>
        <v>0</v>
      </c>
      <c r="AA472" s="48">
        <f>SUMIFS('[6]白单流水  导入新模板'!$S:$S,'[6]白单流水  导入新模板'!$C:$C,$A$2,'[6]白单流水  导入新模板'!$AF:$AF,$C$451,'[6]白单流水  导入新模板'!$AB:$AB,LEFT(LEFT(AA$3,4),4),'[6]白单流水  导入新模板'!$K:$K,$C472)</f>
        <v>0</v>
      </c>
      <c r="AB472" s="48">
        <f>SUMIFS('[6]白单流水  导入新模板'!$S:$S,'[6]白单流水  导入新模板'!$C:$C,$A$2,'[6]白单流水  导入新模板'!$AF:$AF,$C$451,'[6]白单流水  导入新模板'!$AB:$AB,LEFT(LEFT(AB$3,4),4),'[6]白单流水  导入新模板'!$K:$K,$C472)</f>
        <v>0</v>
      </c>
      <c r="AC472" s="48">
        <f>SUMIFS('[6]白单流水  导入新模板'!$S:$S,'[6]白单流水  导入新模板'!$C:$C,$A$2,'[6]白单流水  导入新模板'!$AF:$AF,$C$451,'[6]白单流水  导入新模板'!$AB:$AB,LEFT(LEFT(AC$3,4),4),'[6]白单流水  导入新模板'!$K:$K,$C472)</f>
        <v>0</v>
      </c>
      <c r="AD472" s="74"/>
      <c r="AE472" s="53">
        <f>SUM(AH472:AS472)</f>
        <v>0</v>
      </c>
      <c r="AF472" s="54"/>
      <c r="AG472" s="55">
        <f>AD472-AE472-AF472</f>
        <v>0</v>
      </c>
      <c r="AH472" s="48">
        <f>SUMIFS('[6]白单流水  导入新模板'!$S:$S,'[6]白单流水  导入新模板'!$C:$C,$A$2,'[6]白单流水  导入新模板'!$AF:$AF,$C$451,'[6]白单流水  导入新模板'!$AA:$AA,AH$3,'[6]白单流水  导入新模板'!$K:$K,$C472)</f>
        <v>0</v>
      </c>
      <c r="AI472" s="48">
        <f>SUMIFS('[6]白单流水  导入新模板'!$S:$S,'[6]白单流水  导入新模板'!$C:$C,$A$2,'[6]白单流水  导入新模板'!$AF:$AF,$C$451,'[6]白单流水  导入新模板'!$AA:$AA,AI$3,'[6]白单流水  导入新模板'!$K:$K,$C472)</f>
        <v>0</v>
      </c>
      <c r="AJ472" s="48">
        <f>SUMIFS('[6]白单流水  导入新模板'!$S:$S,'[6]白单流水  导入新模板'!$C:$C,$A$2,'[6]白单流水  导入新模板'!$AF:$AF,$C$451,'[6]白单流水  导入新模板'!$AA:$AA,AJ$3,'[6]白单流水  导入新模板'!$K:$K,$C472)</f>
        <v>0</v>
      </c>
      <c r="AK472" s="48">
        <f>SUMIFS('[6]白单流水  导入新模板'!$S:$S,'[6]白单流水  导入新模板'!$C:$C,$A$2,'[6]白单流水  导入新模板'!$AF:$AF,$C$451,'[6]白单流水  导入新模板'!$AA:$AA,AK$3,'[6]白单流水  导入新模板'!$K:$K,$C472)</f>
        <v>0</v>
      </c>
      <c r="AL472" s="48">
        <f>SUMIFS('[6]白单流水  导入新模板'!$S:$S,'[6]白单流水  导入新模板'!$C:$C,$A$2,'[6]白单流水  导入新模板'!$AF:$AF,$C$451,'[6]白单流水  导入新模板'!$AA:$AA,AL$3,'[6]白单流水  导入新模板'!$K:$K,$C472)</f>
        <v>0</v>
      </c>
      <c r="AM472" s="48">
        <f>SUMIFS('[6]白单流水  导入新模板'!$S:$S,'[6]白单流水  导入新模板'!$C:$C,$A$2,'[6]白单流水  导入新模板'!$AF:$AF,$C$451,'[6]白单流水  导入新模板'!$AA:$AA,AM$3,'[6]白单流水  导入新模板'!$K:$K,$C472)</f>
        <v>0</v>
      </c>
      <c r="AN472" s="48">
        <f>SUMIFS('[6]白单流水  导入新模板'!$S:$S,'[6]白单流水  导入新模板'!$C:$C,$A$2,'[6]白单流水  导入新模板'!$AF:$AF,$C$451,'[6]白单流水  导入新模板'!$AA:$AA,AN$3,'[6]白单流水  导入新模板'!$K:$K,$C472)</f>
        <v>0</v>
      </c>
      <c r="AO472" s="48">
        <f>SUMIFS('[6]白单流水  导入新模板'!$S:$S,'[6]白单流水  导入新模板'!$C:$C,$A$2,'[6]白单流水  导入新模板'!$AF:$AF,$C$451,'[6]白单流水  导入新模板'!$AA:$AA,AO$3,'[6]白单流水  导入新模板'!$K:$K,$C472)</f>
        <v>0</v>
      </c>
      <c r="AP472" s="48">
        <f>SUMIFS('[6]白单流水  导入新模板'!$S:$S,'[6]白单流水  导入新模板'!$C:$C,$A$2,'[6]白单流水  导入新模板'!$AF:$AF,$C$451,'[6]白单流水  导入新模板'!$AA:$AA,AP$3,'[6]白单流水  导入新模板'!$K:$K,$C472)</f>
        <v>0</v>
      </c>
      <c r="AQ472" s="48">
        <f>SUMIFS('[6]白单流水  导入新模板'!$S:$S,'[6]白单流水  导入新模板'!$C:$C,$A$2,'[6]白单流水  导入新模板'!$AF:$AF,$C$451,'[6]白单流水  导入新模板'!$AA:$AA,AQ$3,'[6]白单流水  导入新模板'!$K:$K,$C472)</f>
        <v>0</v>
      </c>
      <c r="AR472" s="48">
        <f>SUMIFS('[6]白单流水  导入新模板'!$S:$S,'[6]白单流水  导入新模板'!$C:$C,$A$2,'[6]白单流水  导入新模板'!$AF:$AF,$C$451,'[6]白单流水  导入新模板'!$AA:$AA,AR$3,'[6]白单流水  导入新模板'!$K:$K,$C472)</f>
        <v>0</v>
      </c>
      <c r="AS472" s="48">
        <f>SUMIFS('[6]白单流水  导入新模板'!$S:$S,'[6]白单流水  导入新模板'!$C:$C,$A$2,'[6]白单流水  导入新模板'!$AF:$AF,$C$451,'[6]白单流水  导入新模板'!$AA:$AA,AS$3,'[6]白单流水  导入新模板'!$K:$K,$C472)</f>
        <v>0</v>
      </c>
      <c r="AT472" s="69"/>
    </row>
    <row r="473" ht="15.6" spans="1:47">
      <c r="A473" s="70"/>
      <c r="B473" s="62"/>
      <c r="C473" s="65" t="s">
        <v>78</v>
      </c>
      <c r="D473" s="52"/>
      <c r="E473" s="52"/>
      <c r="F473" s="59"/>
      <c r="G473" s="60"/>
      <c r="H473" s="60"/>
      <c r="I473" s="60"/>
      <c r="J473" s="60"/>
      <c r="K473" s="52"/>
      <c r="L473" s="48">
        <f>SUMIFS('[6]白单流水  导入新模板'!$S:$S,'[6]白单流水  导入新模板'!$C:$C,$A$2,'[6]白单流水  导入新模板'!$AF:$AF,$C$451,'[6]白单流水  导入新模板'!$AB:$AB,LEFT(LEFT(L$3,4),4),'[6]白单流水  导入新模板'!$K:$K,$C473)</f>
        <v>0</v>
      </c>
      <c r="M473" s="48">
        <f>SUMIFS('[6]白单流水  导入新模板'!$S:$S,'[6]白单流水  导入新模板'!$C:$C,$A$2,'[6]白单流水  导入新模板'!$AF:$AF,$C$451,'[6]白单流水  导入新模板'!$AB:$AB,LEFT(LEFT(M$3,4),4),'[6]白单流水  导入新模板'!$K:$K,$C473)</f>
        <v>0</v>
      </c>
      <c r="N473" s="48">
        <f>SUMIFS('[6]白单流水  导入新模板'!$S:$S,'[6]白单流水  导入新模板'!$C:$C,$A$2,'[6]白单流水  导入新模板'!$AF:$AF,$C$451,'[6]白单流水  导入新模板'!$AB:$AB,LEFT(LEFT(N$3,4),4),'[6]白单流水  导入新模板'!$K:$K,$C473)</f>
        <v>0</v>
      </c>
      <c r="O473" s="48">
        <f>SUMIFS('[6]白单流水  导入新模板'!$S:$S,'[6]白单流水  导入新模板'!$C:$C,$A$2,'[6]白单流水  导入新模板'!$AF:$AF,$C$451,'[6]白单流水  导入新模板'!$AB:$AB,LEFT(LEFT(O$3,4),4),'[6]白单流水  导入新模板'!$K:$K,$C473)</f>
        <v>0</v>
      </c>
      <c r="P473" s="48">
        <f>SUMIFS('[6]白单流水  导入新模板'!$S:$S,'[6]白单流水  导入新模板'!$C:$C,$A$2,'[6]白单流水  导入新模板'!$AF:$AF,$C$451,'[6]白单流水  导入新模板'!$AB:$AB,LEFT(LEFT(P$3,4),4),'[6]白单流水  导入新模板'!$K:$K,$C473)</f>
        <v>0</v>
      </c>
      <c r="Q473" s="48">
        <f>SUMIFS('[6]白单流水  导入新模板'!$S:$S,'[6]白单流水  导入新模板'!$C:$C,$A$2,'[6]白单流水  导入新模板'!$AF:$AF,$C$451,'[6]白单流水  导入新模板'!$AB:$AB,LEFT(LEFT(Q$3,4),4),'[6]白单流水  导入新模板'!$K:$K,$C473)</f>
        <v>0</v>
      </c>
      <c r="R473" s="48">
        <f>SUMIFS('[6]白单流水  导入新模板'!$S:$S,'[6]白单流水  导入新模板'!$C:$C,$A$2,'[6]白单流水  导入新模板'!$AF:$AF,$C$451,'[6]白单流水  导入新模板'!$AB:$AB,LEFT(LEFT(R$3,4),4),'[6]白单流水  导入新模板'!$K:$K,$C473)</f>
        <v>0</v>
      </c>
      <c r="S473" s="48">
        <f>SUMIFS('[6]白单流水  导入新模板'!$S:$S,'[6]白单流水  导入新模板'!$C:$C,$A$2,'[6]白单流水  导入新模板'!$AF:$AF,$C$451,'[6]白单流水  导入新模板'!$AB:$AB,LEFT(LEFT(S$3,4),4),'[6]白单流水  导入新模板'!$K:$K,$C473)</f>
        <v>0</v>
      </c>
      <c r="T473" s="48">
        <f>SUMIFS('[6]白单流水  导入新模板'!$S:$S,'[6]白单流水  导入新模板'!$C:$C,$A$2,'[6]白单流水  导入新模板'!$AF:$AF,$C$451,'[6]白单流水  导入新模板'!$AB:$AB,LEFT(LEFT(T$3,4),4),'[6]白单流水  导入新模板'!$K:$K,$C473)</f>
        <v>0</v>
      </c>
      <c r="U473" s="48">
        <f>SUMIFS('[6]白单流水  导入新模板'!$S:$S,'[6]白单流水  导入新模板'!$C:$C,$A$2,'[6]白单流水  导入新模板'!$AF:$AF,$C$451,'[6]白单流水  导入新模板'!$AB:$AB,LEFT(LEFT(U$3,4),4),'[6]白单流水  导入新模板'!$K:$K,$C473)</f>
        <v>0</v>
      </c>
      <c r="V473" s="48">
        <f>SUMIFS('[6]白单流水  导入新模板'!$S:$S,'[6]白单流水  导入新模板'!$C:$C,$A$2,'[6]白单流水  导入新模板'!$AF:$AF,$C$451,'[6]白单流水  导入新模板'!$AB:$AB,LEFT(LEFT(V$3,4),4),'[6]白单流水  导入新模板'!$K:$K,$C473)</f>
        <v>0</v>
      </c>
      <c r="W473" s="48">
        <f>SUMIFS('[6]白单流水  导入新模板'!$S:$S,'[6]白单流水  导入新模板'!$C:$C,$A$2,'[6]白单流水  导入新模板'!$AF:$AF,$C$451,'[6]白单流水  导入新模板'!$AB:$AB,LEFT(LEFT(W$3,4),4),'[6]白单流水  导入新模板'!$K:$K,$C473)</f>
        <v>0</v>
      </c>
      <c r="X473" s="48">
        <f>SUMIFS('[6]白单流水  导入新模板'!$S:$S,'[6]白单流水  导入新模板'!$C:$C,$A$2,'[6]白单流水  导入新模板'!$AF:$AF,$C$451,'[6]白单流水  导入新模板'!$AB:$AB,LEFT(LEFT(X$3,4),4),'[6]白单流水  导入新模板'!$K:$K,$C473)</f>
        <v>0</v>
      </c>
      <c r="Y473" s="48">
        <f>SUMIFS('[6]白单流水  导入新模板'!$S:$S,'[6]白单流水  导入新模板'!$C:$C,$A$2,'[6]白单流水  导入新模板'!$AF:$AF,$C$451,'[6]白单流水  导入新模板'!$AB:$AB,LEFT(LEFT(Y$3,4),4),'[6]白单流水  导入新模板'!$K:$K,$C473)</f>
        <v>0</v>
      </c>
      <c r="Z473" s="48">
        <f>SUMIFS('[6]白单流水  导入新模板'!$S:$S,'[6]白单流水  导入新模板'!$C:$C,$A$2,'[6]白单流水  导入新模板'!$AF:$AF,$C$451,'[6]白单流水  导入新模板'!$AB:$AB,LEFT(LEFT(Z$3,4),4),'[6]白单流水  导入新模板'!$K:$K,$C473)</f>
        <v>0</v>
      </c>
      <c r="AA473" s="48">
        <f>SUMIFS('[6]白单流水  导入新模板'!$S:$S,'[6]白单流水  导入新模板'!$C:$C,$A$2,'[6]白单流水  导入新模板'!$AF:$AF,$C$451,'[6]白单流水  导入新模板'!$AB:$AB,LEFT(LEFT(AA$3,4),4),'[6]白单流水  导入新模板'!$K:$K,$C473)</f>
        <v>0</v>
      </c>
      <c r="AB473" s="48">
        <f>SUMIFS('[6]白单流水  导入新模板'!$S:$S,'[6]白单流水  导入新模板'!$C:$C,$A$2,'[6]白单流水  导入新模板'!$AF:$AF,$C$451,'[6]白单流水  导入新模板'!$AB:$AB,LEFT(LEFT(AB$3,4),4),'[6]白单流水  导入新模板'!$K:$K,$C473)</f>
        <v>0</v>
      </c>
      <c r="AC473" s="48">
        <f>SUMIFS('[6]白单流水  导入新模板'!$S:$S,'[6]白单流水  导入新模板'!$C:$C,$A$2,'[6]白单流水  导入新模板'!$AF:$AF,$C$451,'[6]白单流水  导入新模板'!$AB:$AB,LEFT(LEFT(AC$3,4),4),'[6]白单流水  导入新模板'!$K:$K,$C473)</f>
        <v>0</v>
      </c>
      <c r="AD473" s="52"/>
      <c r="AE473" s="53">
        <f>SUM(AH473:AS473)</f>
        <v>0</v>
      </c>
      <c r="AF473" s="54"/>
      <c r="AG473" s="55">
        <f>AD473-AE473-AF473</f>
        <v>0</v>
      </c>
      <c r="AH473" s="48">
        <f>SUMIFS('[6]白单流水  导入新模板'!$S:$S,'[6]白单流水  导入新模板'!$C:$C,$A$2,'[6]白单流水  导入新模板'!$AF:$AF,$C$451,'[6]白单流水  导入新模板'!$AA:$AA,AH$3,'[6]白单流水  导入新模板'!$K:$K,$C473)</f>
        <v>0</v>
      </c>
      <c r="AI473" s="48">
        <f>SUMIFS('[6]白单流水  导入新模板'!$S:$S,'[6]白单流水  导入新模板'!$C:$C,$A$2,'[6]白单流水  导入新模板'!$AF:$AF,$C$451,'[6]白单流水  导入新模板'!$AA:$AA,AI$3,'[6]白单流水  导入新模板'!$K:$K,$C473)</f>
        <v>0</v>
      </c>
      <c r="AJ473" s="48">
        <f>SUMIFS('[6]白单流水  导入新模板'!$S:$S,'[6]白单流水  导入新模板'!$C:$C,$A$2,'[6]白单流水  导入新模板'!$AF:$AF,$C$451,'[6]白单流水  导入新模板'!$AA:$AA,AJ$3,'[6]白单流水  导入新模板'!$K:$K,$C473)</f>
        <v>0</v>
      </c>
      <c r="AK473" s="48">
        <f>SUMIFS('[6]白单流水  导入新模板'!$S:$S,'[6]白单流水  导入新模板'!$C:$C,$A$2,'[6]白单流水  导入新模板'!$AF:$AF,$C$451,'[6]白单流水  导入新模板'!$AA:$AA,AK$3,'[6]白单流水  导入新模板'!$K:$K,$C473)</f>
        <v>0</v>
      </c>
      <c r="AL473" s="48">
        <f>SUMIFS('[6]白单流水  导入新模板'!$S:$S,'[6]白单流水  导入新模板'!$C:$C,$A$2,'[6]白单流水  导入新模板'!$AF:$AF,$C$451,'[6]白单流水  导入新模板'!$AA:$AA,AL$3,'[6]白单流水  导入新模板'!$K:$K,$C473)</f>
        <v>0</v>
      </c>
      <c r="AM473" s="48">
        <f>SUMIFS('[6]白单流水  导入新模板'!$S:$S,'[6]白单流水  导入新模板'!$C:$C,$A$2,'[6]白单流水  导入新模板'!$AF:$AF,$C$451,'[6]白单流水  导入新模板'!$AA:$AA,AM$3,'[6]白单流水  导入新模板'!$K:$K,$C473)</f>
        <v>0</v>
      </c>
      <c r="AN473" s="48">
        <f>SUMIFS('[6]白单流水  导入新模板'!$S:$S,'[6]白单流水  导入新模板'!$C:$C,$A$2,'[6]白单流水  导入新模板'!$AF:$AF,$C$451,'[6]白单流水  导入新模板'!$AA:$AA,AN$3,'[6]白单流水  导入新模板'!$K:$K,$C473)</f>
        <v>0</v>
      </c>
      <c r="AO473" s="48">
        <f>SUMIFS('[6]白单流水  导入新模板'!$S:$S,'[6]白单流水  导入新模板'!$C:$C,$A$2,'[6]白单流水  导入新模板'!$AF:$AF,$C$451,'[6]白单流水  导入新模板'!$AA:$AA,AO$3,'[6]白单流水  导入新模板'!$K:$K,$C473)</f>
        <v>0</v>
      </c>
      <c r="AP473" s="48">
        <f>SUMIFS('[6]白单流水  导入新模板'!$S:$S,'[6]白单流水  导入新模板'!$C:$C,$A$2,'[6]白单流水  导入新模板'!$AF:$AF,$C$451,'[6]白单流水  导入新模板'!$AA:$AA,AP$3,'[6]白单流水  导入新模板'!$K:$K,$C473)</f>
        <v>0</v>
      </c>
      <c r="AQ473" s="48">
        <f>SUMIFS('[6]白单流水  导入新模板'!$S:$S,'[6]白单流水  导入新模板'!$C:$C,$A$2,'[6]白单流水  导入新模板'!$AF:$AF,$C$451,'[6]白单流水  导入新模板'!$AA:$AA,AQ$3,'[6]白单流水  导入新模板'!$K:$K,$C473)</f>
        <v>0</v>
      </c>
      <c r="AR473" s="48">
        <f>SUMIFS('[6]白单流水  导入新模板'!$S:$S,'[6]白单流水  导入新模板'!$C:$C,$A$2,'[6]白单流水  导入新模板'!$AF:$AF,$C$451,'[6]白单流水  导入新模板'!$AA:$AA,AR$3,'[6]白单流水  导入新模板'!$K:$K,$C473)</f>
        <v>0</v>
      </c>
      <c r="AS473" s="48">
        <f>SUMIFS('[6]白单流水  导入新模板'!$S:$S,'[6]白单流水  导入新模板'!$C:$C,$A$2,'[6]白单流水  导入新模板'!$AF:$AF,$C$451,'[6]白单流水  导入新模板'!$AA:$AA,AS$3,'[6]白单流水  导入新模板'!$K:$K,$C473)</f>
        <v>0</v>
      </c>
      <c r="AT473" s="56"/>
    </row>
    <row r="474" ht="15.6" spans="1:47">
      <c r="A474" s="70"/>
      <c r="B474" s="62">
        <v>21</v>
      </c>
      <c r="C474" s="42" t="s">
        <v>109</v>
      </c>
      <c r="D474" s="43"/>
      <c r="E474" s="43"/>
      <c r="F474" s="63"/>
      <c r="G474" s="44"/>
      <c r="H474" s="44"/>
      <c r="I474" s="44"/>
      <c r="J474" s="44"/>
      <c r="K474" s="43"/>
      <c r="L474" s="43">
        <f>SUM(L475:L496)</f>
        <v>0</v>
      </c>
      <c r="M474" s="43">
        <f>SUM(M475:M496)</f>
        <v>0</v>
      </c>
      <c r="N474" s="43">
        <f>SUM(N475:N496)</f>
        <v>0</v>
      </c>
      <c r="O474" s="43">
        <f>SUM(O475:O496)</f>
        <v>0</v>
      </c>
      <c r="P474" s="43">
        <f>SUM(P475:P496)</f>
        <v>0</v>
      </c>
      <c r="Q474" s="43">
        <f>SUM(Q475:Q496)</f>
        <v>0</v>
      </c>
      <c r="R474" s="43">
        <f>SUM(R475:R496)</f>
        <v>0</v>
      </c>
      <c r="S474" s="43">
        <f>SUM(S475:S496)</f>
        <v>0</v>
      </c>
      <c r="T474" s="43">
        <f>SUM(T475:T496)</f>
        <v>0</v>
      </c>
      <c r="U474" s="43">
        <f>SUM(U475:U496)</f>
        <v>0</v>
      </c>
      <c r="V474" s="43">
        <f>SUM(V475:V496)</f>
        <v>0</v>
      </c>
      <c r="W474" s="43">
        <f>SUM(W475:W496)</f>
        <v>0</v>
      </c>
      <c r="X474" s="43">
        <f>SUM(X475:X496)</f>
        <v>0</v>
      </c>
      <c r="Y474" s="43">
        <f>SUM(Y475:Y496)</f>
        <v>0</v>
      </c>
      <c r="Z474" s="43">
        <f>SUM(Z475:Z496)</f>
        <v>0</v>
      </c>
      <c r="AA474" s="43">
        <f>SUM(AA475:AA496)</f>
        <v>0</v>
      </c>
      <c r="AB474" s="43">
        <f>SUM(AB475:AB496)</f>
        <v>0</v>
      </c>
      <c r="AC474" s="43">
        <f>SUM(AC475:AC496)</f>
        <v>0</v>
      </c>
      <c r="AD474" s="72"/>
      <c r="AE474" s="43">
        <f>SUM(AE475:AE496)</f>
        <v>0</v>
      </c>
      <c r="AF474" s="43">
        <f>SUM(AF475:AF496)</f>
        <v>0</v>
      </c>
      <c r="AG474" s="43">
        <f>SUM(AG475:AG496)</f>
        <v>0</v>
      </c>
      <c r="AH474" s="43">
        <f>SUM(AH475:AH496)</f>
        <v>0</v>
      </c>
      <c r="AI474" s="43">
        <f>SUM(AI475:AI496)</f>
        <v>0</v>
      </c>
      <c r="AJ474" s="43">
        <f>SUM(AJ475:AJ496)</f>
        <v>0</v>
      </c>
      <c r="AK474" s="43">
        <f>SUM(AK475:AK496)</f>
        <v>0</v>
      </c>
      <c r="AL474" s="43">
        <f>SUM(AL475:AL496)</f>
        <v>0</v>
      </c>
      <c r="AM474" s="43">
        <f>SUM(AM475:AM496)</f>
        <v>0</v>
      </c>
      <c r="AN474" s="43">
        <f>SUM(AN475:AN496)</f>
        <v>0</v>
      </c>
      <c r="AO474" s="43">
        <f>SUM(AO475:AO496)</f>
        <v>0</v>
      </c>
      <c r="AP474" s="43">
        <f>SUM(AP475:AP496)</f>
        <v>0</v>
      </c>
      <c r="AQ474" s="43">
        <f>SUM(AQ475:AQ496)</f>
        <v>0</v>
      </c>
      <c r="AR474" s="43">
        <f>SUM(AR475:AR496)</f>
        <v>0</v>
      </c>
      <c r="AS474" s="43">
        <f>SUM(AS475:AS496)</f>
        <v>0</v>
      </c>
      <c r="AT474" s="64"/>
      <c r="AU474" s="1">
        <f>X474+Y474+Z474+AA474+AB474+AC474+AE474</f>
        <v>0</v>
      </c>
    </row>
    <row r="475" ht="15.6" spans="1:47">
      <c r="A475" s="41"/>
      <c r="B475" s="62"/>
      <c r="C475" s="65" t="s">
        <v>58</v>
      </c>
      <c r="D475" s="43"/>
      <c r="E475" s="43"/>
      <c r="F475" s="63"/>
      <c r="G475" s="44"/>
      <c r="H475" s="44"/>
      <c r="I475" s="44"/>
      <c r="J475" s="44"/>
      <c r="K475" s="43"/>
      <c r="L475" s="48">
        <f>SUMIFS('[6]白单流水  导入新模板'!$S:$S,'[6]白单流水  导入新模板'!$C:$C,$A$2,'[6]白单流水  导入新模板'!$AF:$AF,$C$474,'[6]白单流水  导入新模板'!$AB:$AB,LEFT(LEFT(L$3,4),4),'[6]白单流水  导入新模板'!$K:$K,$C475)</f>
        <v>0</v>
      </c>
      <c r="M475" s="48">
        <f>SUMIFS('[6]白单流水  导入新模板'!$S:$S,'[6]白单流水  导入新模板'!$C:$C,$A$2,'[6]白单流水  导入新模板'!$AF:$AF,$C$474,'[6]白单流水  导入新模板'!$AB:$AB,LEFT(LEFT(M$3,4),4),'[6]白单流水  导入新模板'!$K:$K,$C475)</f>
        <v>0</v>
      </c>
      <c r="N475" s="48">
        <f>SUMIFS('[6]白单流水  导入新模板'!$S:$S,'[6]白单流水  导入新模板'!$C:$C,$A$2,'[6]白单流水  导入新模板'!$AF:$AF,$C$474,'[6]白单流水  导入新模板'!$AB:$AB,LEFT(LEFT(N$3,4),4),'[6]白单流水  导入新模板'!$K:$K,$C475)</f>
        <v>0</v>
      </c>
      <c r="O475" s="48">
        <f>SUMIFS('[6]白单流水  导入新模板'!$S:$S,'[6]白单流水  导入新模板'!$C:$C,$A$2,'[6]白单流水  导入新模板'!$AF:$AF,$C$474,'[6]白单流水  导入新模板'!$AB:$AB,LEFT(LEFT(O$3,4),4),'[6]白单流水  导入新模板'!$K:$K,$C475)</f>
        <v>0</v>
      </c>
      <c r="P475" s="48">
        <f>SUMIFS('[6]白单流水  导入新模板'!$S:$S,'[6]白单流水  导入新模板'!$C:$C,$A$2,'[6]白单流水  导入新模板'!$AF:$AF,$C$474,'[6]白单流水  导入新模板'!$AB:$AB,LEFT(LEFT(P$3,4),4),'[6]白单流水  导入新模板'!$K:$K,$C475)</f>
        <v>0</v>
      </c>
      <c r="Q475" s="48">
        <f>SUMIFS('[6]白单流水  导入新模板'!$S:$S,'[6]白单流水  导入新模板'!$C:$C,$A$2,'[6]白单流水  导入新模板'!$AF:$AF,$C$474,'[6]白单流水  导入新模板'!$AB:$AB,LEFT(LEFT(Q$3,4),4),'[6]白单流水  导入新模板'!$K:$K,$C475)</f>
        <v>0</v>
      </c>
      <c r="R475" s="48">
        <f>SUMIFS('[6]白单流水  导入新模板'!$S:$S,'[6]白单流水  导入新模板'!$C:$C,$A$2,'[6]白单流水  导入新模板'!$AF:$AF,$C$474,'[6]白单流水  导入新模板'!$AB:$AB,LEFT(LEFT(R$3,4),4),'[6]白单流水  导入新模板'!$K:$K,$C475)</f>
        <v>0</v>
      </c>
      <c r="S475" s="48">
        <f>SUMIFS('[6]白单流水  导入新模板'!$S:$S,'[6]白单流水  导入新模板'!$C:$C,$A$2,'[6]白单流水  导入新模板'!$AF:$AF,$C$474,'[6]白单流水  导入新模板'!$AB:$AB,LEFT(LEFT(S$3,4),4),'[6]白单流水  导入新模板'!$K:$K,$C475)</f>
        <v>0</v>
      </c>
      <c r="T475" s="48">
        <f>SUMIFS('[6]白单流水  导入新模板'!$S:$S,'[6]白单流水  导入新模板'!$C:$C,$A$2,'[6]白单流水  导入新模板'!$AF:$AF,$C$474,'[6]白单流水  导入新模板'!$AB:$AB,LEFT(LEFT(T$3,4),4),'[6]白单流水  导入新模板'!$K:$K,$C475)</f>
        <v>0</v>
      </c>
      <c r="U475" s="48">
        <f>SUMIFS('[6]白单流水  导入新模板'!$S:$S,'[6]白单流水  导入新模板'!$C:$C,$A$2,'[6]白单流水  导入新模板'!$AF:$AF,$C$474,'[6]白单流水  导入新模板'!$AB:$AB,LEFT(LEFT(U$3,4),4),'[6]白单流水  导入新模板'!$K:$K,$C475)</f>
        <v>0</v>
      </c>
      <c r="V475" s="48">
        <f>SUMIFS('[6]白单流水  导入新模板'!$S:$S,'[6]白单流水  导入新模板'!$C:$C,$A$2,'[6]白单流水  导入新模板'!$AF:$AF,$C$474,'[6]白单流水  导入新模板'!$AB:$AB,LEFT(LEFT(V$3,4),4),'[6]白单流水  导入新模板'!$K:$K,$C475)</f>
        <v>0</v>
      </c>
      <c r="W475" s="48">
        <f>SUMIFS('[6]白单流水  导入新模板'!$S:$S,'[6]白单流水  导入新模板'!$C:$C,$A$2,'[6]白单流水  导入新模板'!$AF:$AF,$C$474,'[6]白单流水  导入新模板'!$AB:$AB,LEFT(LEFT(W$3,4),4),'[6]白单流水  导入新模板'!$K:$K,$C475)</f>
        <v>0</v>
      </c>
      <c r="X475" s="48">
        <f>SUMIFS('[6]白单流水  导入新模板'!$S:$S,'[6]白单流水  导入新模板'!$C:$C,$A$2,'[6]白单流水  导入新模板'!$AF:$AF,$C$474,'[6]白单流水  导入新模板'!$AB:$AB,LEFT(LEFT(X$3,4),4),'[6]白单流水  导入新模板'!$K:$K,$C475)</f>
        <v>0</v>
      </c>
      <c r="Y475" s="48">
        <f>SUMIFS('[6]白单流水  导入新模板'!$S:$S,'[6]白单流水  导入新模板'!$C:$C,$A$2,'[6]白单流水  导入新模板'!$AF:$AF,$C$474,'[6]白单流水  导入新模板'!$AB:$AB,LEFT(LEFT(Y$3,4),4),'[6]白单流水  导入新模板'!$K:$K,$C475)</f>
        <v>0</v>
      </c>
      <c r="Z475" s="48">
        <f>SUMIFS('[6]白单流水  导入新模板'!$S:$S,'[6]白单流水  导入新模板'!$C:$C,$A$2,'[6]白单流水  导入新模板'!$AF:$AF,$C$474,'[6]白单流水  导入新模板'!$AB:$AB,LEFT(LEFT(Z$3,4),4),'[6]白单流水  导入新模板'!$K:$K,$C475)</f>
        <v>0</v>
      </c>
      <c r="AA475" s="48">
        <f>SUMIFS('[6]白单流水  导入新模板'!$S:$S,'[6]白单流水  导入新模板'!$C:$C,$A$2,'[6]白单流水  导入新模板'!$AF:$AF,$C$474,'[6]白单流水  导入新模板'!$AB:$AB,LEFT(LEFT(AA$3,4),4),'[6]白单流水  导入新模板'!$K:$K,$C475)</f>
        <v>0</v>
      </c>
      <c r="AB475" s="48">
        <f>SUMIFS('[6]白单流水  导入新模板'!$S:$S,'[6]白单流水  导入新模板'!$C:$C,$A$2,'[6]白单流水  导入新模板'!$AF:$AF,$C$474,'[6]白单流水  导入新模板'!$AB:$AB,LEFT(LEFT(AB$3,4),4),'[6]白单流水  导入新模板'!$K:$K,$C475)</f>
        <v>0</v>
      </c>
      <c r="AC475" s="48">
        <f>SUMIFS('[6]白单流水  导入新模板'!$S:$S,'[6]白单流水  导入新模板'!$C:$C,$A$2,'[6]白单流水  导入新模板'!$AF:$AF,$C$474,'[6]白单流水  导入新模板'!$AB:$AB,LEFT(LEFT(AC$3,4),4),'[6]白单流水  导入新模板'!$K:$K,$C475)</f>
        <v>0</v>
      </c>
      <c r="AD475" s="72"/>
      <c r="AE475" s="53">
        <f>SUM(AH475:AS475)</f>
        <v>0</v>
      </c>
      <c r="AF475" s="54"/>
      <c r="AG475" s="55">
        <f>AD475-AE475-AF475</f>
        <v>0</v>
      </c>
      <c r="AH475" s="48">
        <f>SUMIFS('[6]白单流水  导入新模板'!$S:$S,'[6]白单流水  导入新模板'!$C:$C,$A$2,'[6]白单流水  导入新模板'!$AF:$AF,$C$474,'[6]白单流水  导入新模板'!$AA:$AA,AH$3,'[6]白单流水  导入新模板'!$K:$K,$C475)</f>
        <v>0</v>
      </c>
      <c r="AI475" s="48">
        <f>SUMIFS('[6]白单流水  导入新模板'!$S:$S,'[6]白单流水  导入新模板'!$C:$C,$A$2,'[6]白单流水  导入新模板'!$AF:$AF,$C$474,'[6]白单流水  导入新模板'!$AA:$AA,AI$3,'[6]白单流水  导入新模板'!$K:$K,$C475)</f>
        <v>0</v>
      </c>
      <c r="AJ475" s="48">
        <f>SUMIFS('[6]白单流水  导入新模板'!$S:$S,'[6]白单流水  导入新模板'!$C:$C,$A$2,'[6]白单流水  导入新模板'!$AF:$AF,$C$474,'[6]白单流水  导入新模板'!$AA:$AA,AJ$3,'[6]白单流水  导入新模板'!$K:$K,$C475)</f>
        <v>0</v>
      </c>
      <c r="AK475" s="48">
        <f>SUMIFS('[6]白单流水  导入新模板'!$S:$S,'[6]白单流水  导入新模板'!$C:$C,$A$2,'[6]白单流水  导入新模板'!$AF:$AF,$C$474,'[6]白单流水  导入新模板'!$AA:$AA,AK$3,'[6]白单流水  导入新模板'!$K:$K,$C475)</f>
        <v>0</v>
      </c>
      <c r="AL475" s="48">
        <f>SUMIFS('[6]白单流水  导入新模板'!$S:$S,'[6]白单流水  导入新模板'!$C:$C,$A$2,'[6]白单流水  导入新模板'!$AF:$AF,$C$474,'[6]白单流水  导入新模板'!$AA:$AA,AL$3,'[6]白单流水  导入新模板'!$K:$K,$C475)</f>
        <v>0</v>
      </c>
      <c r="AM475" s="48">
        <f>SUMIFS('[6]白单流水  导入新模板'!$S:$S,'[6]白单流水  导入新模板'!$C:$C,$A$2,'[6]白单流水  导入新模板'!$AF:$AF,$C$474,'[6]白单流水  导入新模板'!$AA:$AA,AM$3,'[6]白单流水  导入新模板'!$K:$K,$C475)</f>
        <v>0</v>
      </c>
      <c r="AN475" s="48">
        <f>SUMIFS('[6]白单流水  导入新模板'!$S:$S,'[6]白单流水  导入新模板'!$C:$C,$A$2,'[6]白单流水  导入新模板'!$AF:$AF,$C$474,'[6]白单流水  导入新模板'!$AA:$AA,AN$3,'[6]白单流水  导入新模板'!$K:$K,$C475)</f>
        <v>0</v>
      </c>
      <c r="AO475" s="48">
        <f>SUMIFS('[6]白单流水  导入新模板'!$S:$S,'[6]白单流水  导入新模板'!$C:$C,$A$2,'[6]白单流水  导入新模板'!$AF:$AF,$C$474,'[6]白单流水  导入新模板'!$AA:$AA,AO$3,'[6]白单流水  导入新模板'!$K:$K,$C475)</f>
        <v>0</v>
      </c>
      <c r="AP475" s="48">
        <f>SUMIFS('[6]白单流水  导入新模板'!$S:$S,'[6]白单流水  导入新模板'!$C:$C,$A$2,'[6]白单流水  导入新模板'!$AF:$AF,$C$474,'[6]白单流水  导入新模板'!$AA:$AA,AP$3,'[6]白单流水  导入新模板'!$K:$K,$C475)</f>
        <v>0</v>
      </c>
      <c r="AQ475" s="48">
        <f>SUMIFS('[6]白单流水  导入新模板'!$S:$S,'[6]白单流水  导入新模板'!$C:$C,$A$2,'[6]白单流水  导入新模板'!$AF:$AF,$C$474,'[6]白单流水  导入新模板'!$AA:$AA,AQ$3,'[6]白单流水  导入新模板'!$K:$K,$C475)</f>
        <v>0</v>
      </c>
      <c r="AR475" s="48">
        <f>SUMIFS('[6]白单流水  导入新模板'!$S:$S,'[6]白单流水  导入新模板'!$C:$C,$A$2,'[6]白单流水  导入新模板'!$AF:$AF,$C$474,'[6]白单流水  导入新模板'!$AA:$AA,AR$3,'[6]白单流水  导入新模板'!$K:$K,$C475)</f>
        <v>0</v>
      </c>
      <c r="AS475" s="48">
        <f>SUMIFS('[6]白单流水  导入新模板'!$S:$S,'[6]白单流水  导入新模板'!$C:$C,$A$2,'[6]白单流水  导入新模板'!$AF:$AF,$C$474,'[6]白单流水  导入新模板'!$AA:$AA,AS$3,'[6]白单流水  导入新模板'!$K:$K,$C475)</f>
        <v>0</v>
      </c>
      <c r="AT475" s="64"/>
    </row>
    <row r="476" ht="15.6" spans="1:47">
      <c r="A476" s="41"/>
      <c r="B476" s="62"/>
      <c r="C476" s="65" t="s">
        <v>59</v>
      </c>
      <c r="D476" s="43"/>
      <c r="E476" s="43"/>
      <c r="F476" s="63"/>
      <c r="G476" s="44"/>
      <c r="H476" s="44"/>
      <c r="I476" s="44"/>
      <c r="J476" s="44"/>
      <c r="K476" s="43"/>
      <c r="L476" s="48">
        <f>SUMIFS('[6]白单流水  导入新模板'!$S:$S,'[6]白单流水  导入新模板'!$C:$C,$A$2,'[6]白单流水  导入新模板'!$AF:$AF,$C$474,'[6]白单流水  导入新模板'!$AB:$AB,LEFT(LEFT(L$3,4),4),'[6]白单流水  导入新模板'!$K:$K,$C476)</f>
        <v>0</v>
      </c>
      <c r="M476" s="48">
        <f>SUMIFS('[6]白单流水  导入新模板'!$S:$S,'[6]白单流水  导入新模板'!$C:$C,$A$2,'[6]白单流水  导入新模板'!$AF:$AF,$C$474,'[6]白单流水  导入新模板'!$AB:$AB,LEFT(LEFT(M$3,4),4),'[6]白单流水  导入新模板'!$K:$K,$C476)</f>
        <v>0</v>
      </c>
      <c r="N476" s="48">
        <f>SUMIFS('[6]白单流水  导入新模板'!$S:$S,'[6]白单流水  导入新模板'!$C:$C,$A$2,'[6]白单流水  导入新模板'!$AF:$AF,$C$474,'[6]白单流水  导入新模板'!$AB:$AB,LEFT(LEFT(N$3,4),4),'[6]白单流水  导入新模板'!$K:$K,$C476)</f>
        <v>0</v>
      </c>
      <c r="O476" s="48">
        <f>SUMIFS('[6]白单流水  导入新模板'!$S:$S,'[6]白单流水  导入新模板'!$C:$C,$A$2,'[6]白单流水  导入新模板'!$AF:$AF,$C$474,'[6]白单流水  导入新模板'!$AB:$AB,LEFT(LEFT(O$3,4),4),'[6]白单流水  导入新模板'!$K:$K,$C476)</f>
        <v>0</v>
      </c>
      <c r="P476" s="48">
        <f>SUMIFS('[6]白单流水  导入新模板'!$S:$S,'[6]白单流水  导入新模板'!$C:$C,$A$2,'[6]白单流水  导入新模板'!$AF:$AF,$C$474,'[6]白单流水  导入新模板'!$AB:$AB,LEFT(LEFT(P$3,4),4),'[6]白单流水  导入新模板'!$K:$K,$C476)</f>
        <v>0</v>
      </c>
      <c r="Q476" s="48">
        <f>SUMIFS('[6]白单流水  导入新模板'!$S:$S,'[6]白单流水  导入新模板'!$C:$C,$A$2,'[6]白单流水  导入新模板'!$AF:$AF,$C$474,'[6]白单流水  导入新模板'!$AB:$AB,LEFT(LEFT(Q$3,4),4),'[6]白单流水  导入新模板'!$K:$K,$C476)</f>
        <v>0</v>
      </c>
      <c r="R476" s="48">
        <f>SUMIFS('[6]白单流水  导入新模板'!$S:$S,'[6]白单流水  导入新模板'!$C:$C,$A$2,'[6]白单流水  导入新模板'!$AF:$AF,$C$474,'[6]白单流水  导入新模板'!$AB:$AB,LEFT(LEFT(R$3,4),4),'[6]白单流水  导入新模板'!$K:$K,$C476)</f>
        <v>0</v>
      </c>
      <c r="S476" s="48">
        <f>SUMIFS('[6]白单流水  导入新模板'!$S:$S,'[6]白单流水  导入新模板'!$C:$C,$A$2,'[6]白单流水  导入新模板'!$AF:$AF,$C$474,'[6]白单流水  导入新模板'!$AB:$AB,LEFT(LEFT(S$3,4),4),'[6]白单流水  导入新模板'!$K:$K,$C476)</f>
        <v>0</v>
      </c>
      <c r="T476" s="48">
        <f>SUMIFS('[6]白单流水  导入新模板'!$S:$S,'[6]白单流水  导入新模板'!$C:$C,$A$2,'[6]白单流水  导入新模板'!$AF:$AF,$C$474,'[6]白单流水  导入新模板'!$AB:$AB,LEFT(LEFT(T$3,4),4),'[6]白单流水  导入新模板'!$K:$K,$C476)</f>
        <v>0</v>
      </c>
      <c r="U476" s="48">
        <f>SUMIFS('[6]白单流水  导入新模板'!$S:$S,'[6]白单流水  导入新模板'!$C:$C,$A$2,'[6]白单流水  导入新模板'!$AF:$AF,$C$474,'[6]白单流水  导入新模板'!$AB:$AB,LEFT(LEFT(U$3,4),4),'[6]白单流水  导入新模板'!$K:$K,$C476)</f>
        <v>0</v>
      </c>
      <c r="V476" s="48">
        <f>SUMIFS('[6]白单流水  导入新模板'!$S:$S,'[6]白单流水  导入新模板'!$C:$C,$A$2,'[6]白单流水  导入新模板'!$AF:$AF,$C$474,'[6]白单流水  导入新模板'!$AB:$AB,LEFT(LEFT(V$3,4),4),'[6]白单流水  导入新模板'!$K:$K,$C476)</f>
        <v>0</v>
      </c>
      <c r="W476" s="48">
        <f>SUMIFS('[6]白单流水  导入新模板'!$S:$S,'[6]白单流水  导入新模板'!$C:$C,$A$2,'[6]白单流水  导入新模板'!$AF:$AF,$C$474,'[6]白单流水  导入新模板'!$AB:$AB,LEFT(LEFT(W$3,4),4),'[6]白单流水  导入新模板'!$K:$K,$C476)</f>
        <v>0</v>
      </c>
      <c r="X476" s="48">
        <f>SUMIFS('[6]白单流水  导入新模板'!$S:$S,'[6]白单流水  导入新模板'!$C:$C,$A$2,'[6]白单流水  导入新模板'!$AF:$AF,$C$474,'[6]白单流水  导入新模板'!$AB:$AB,LEFT(LEFT(X$3,4),4),'[6]白单流水  导入新模板'!$K:$K,$C476)</f>
        <v>0</v>
      </c>
      <c r="Y476" s="48">
        <f>SUMIFS('[6]白单流水  导入新模板'!$S:$S,'[6]白单流水  导入新模板'!$C:$C,$A$2,'[6]白单流水  导入新模板'!$AF:$AF,$C$474,'[6]白单流水  导入新模板'!$AB:$AB,LEFT(LEFT(Y$3,4),4),'[6]白单流水  导入新模板'!$K:$K,$C476)</f>
        <v>0</v>
      </c>
      <c r="Z476" s="48">
        <f>SUMIFS('[6]白单流水  导入新模板'!$S:$S,'[6]白单流水  导入新模板'!$C:$C,$A$2,'[6]白单流水  导入新模板'!$AF:$AF,$C$474,'[6]白单流水  导入新模板'!$AB:$AB,LEFT(LEFT(Z$3,4),4),'[6]白单流水  导入新模板'!$K:$K,$C476)</f>
        <v>0</v>
      </c>
      <c r="AA476" s="48">
        <f>SUMIFS('[6]白单流水  导入新模板'!$S:$S,'[6]白单流水  导入新模板'!$C:$C,$A$2,'[6]白单流水  导入新模板'!$AF:$AF,$C$474,'[6]白单流水  导入新模板'!$AB:$AB,LEFT(LEFT(AA$3,4),4),'[6]白单流水  导入新模板'!$K:$K,$C476)</f>
        <v>0</v>
      </c>
      <c r="AB476" s="48">
        <f>SUMIFS('[6]白单流水  导入新模板'!$S:$S,'[6]白单流水  导入新模板'!$C:$C,$A$2,'[6]白单流水  导入新模板'!$AF:$AF,$C$474,'[6]白单流水  导入新模板'!$AB:$AB,LEFT(LEFT(AB$3,4),4),'[6]白单流水  导入新模板'!$K:$K,$C476)</f>
        <v>0</v>
      </c>
      <c r="AC476" s="48">
        <f>SUMIFS('[6]白单流水  导入新模板'!$S:$S,'[6]白单流水  导入新模板'!$C:$C,$A$2,'[6]白单流水  导入新模板'!$AF:$AF,$C$474,'[6]白单流水  导入新模板'!$AB:$AB,LEFT(LEFT(AC$3,4),4),'[6]白单流水  导入新模板'!$K:$K,$C476)</f>
        <v>0</v>
      </c>
      <c r="AD476" s="72"/>
      <c r="AE476" s="53">
        <f>SUM(AH476:AS476)</f>
        <v>0</v>
      </c>
      <c r="AF476" s="54"/>
      <c r="AG476" s="55">
        <f>AD476-AE476-AF476</f>
        <v>0</v>
      </c>
      <c r="AH476" s="48">
        <f>SUMIFS('[6]白单流水  导入新模板'!$S:$S,'[6]白单流水  导入新模板'!$C:$C,$A$2,'[6]白单流水  导入新模板'!$AF:$AF,$C$474,'[6]白单流水  导入新模板'!$AA:$AA,AH$3,'[6]白单流水  导入新模板'!$K:$K,$C476)</f>
        <v>0</v>
      </c>
      <c r="AI476" s="48">
        <f>SUMIFS('[6]白单流水  导入新模板'!$S:$S,'[6]白单流水  导入新模板'!$C:$C,$A$2,'[6]白单流水  导入新模板'!$AF:$AF,$C$474,'[6]白单流水  导入新模板'!$AA:$AA,AI$3,'[6]白单流水  导入新模板'!$K:$K,$C476)</f>
        <v>0</v>
      </c>
      <c r="AJ476" s="48">
        <f>SUMIFS('[6]白单流水  导入新模板'!$S:$S,'[6]白单流水  导入新模板'!$C:$C,$A$2,'[6]白单流水  导入新模板'!$AF:$AF,$C$474,'[6]白单流水  导入新模板'!$AA:$AA,AJ$3,'[6]白单流水  导入新模板'!$K:$K,$C476)</f>
        <v>0</v>
      </c>
      <c r="AK476" s="48">
        <f>SUMIFS('[6]白单流水  导入新模板'!$S:$S,'[6]白单流水  导入新模板'!$C:$C,$A$2,'[6]白单流水  导入新模板'!$AF:$AF,$C$474,'[6]白单流水  导入新模板'!$AA:$AA,AK$3,'[6]白单流水  导入新模板'!$K:$K,$C476)</f>
        <v>0</v>
      </c>
      <c r="AL476" s="48">
        <f>SUMIFS('[6]白单流水  导入新模板'!$S:$S,'[6]白单流水  导入新模板'!$C:$C,$A$2,'[6]白单流水  导入新模板'!$AF:$AF,$C$474,'[6]白单流水  导入新模板'!$AA:$AA,AL$3,'[6]白单流水  导入新模板'!$K:$K,$C476)</f>
        <v>0</v>
      </c>
      <c r="AM476" s="48">
        <f>SUMIFS('[6]白单流水  导入新模板'!$S:$S,'[6]白单流水  导入新模板'!$C:$C,$A$2,'[6]白单流水  导入新模板'!$AF:$AF,$C$474,'[6]白单流水  导入新模板'!$AA:$AA,AM$3,'[6]白单流水  导入新模板'!$K:$K,$C476)</f>
        <v>0</v>
      </c>
      <c r="AN476" s="48">
        <f>SUMIFS('[6]白单流水  导入新模板'!$S:$S,'[6]白单流水  导入新模板'!$C:$C,$A$2,'[6]白单流水  导入新模板'!$AF:$AF,$C$474,'[6]白单流水  导入新模板'!$AA:$AA,AN$3,'[6]白单流水  导入新模板'!$K:$K,$C476)</f>
        <v>0</v>
      </c>
      <c r="AO476" s="48">
        <f>SUMIFS('[6]白单流水  导入新模板'!$S:$S,'[6]白单流水  导入新模板'!$C:$C,$A$2,'[6]白单流水  导入新模板'!$AF:$AF,$C$474,'[6]白单流水  导入新模板'!$AA:$AA,AO$3,'[6]白单流水  导入新模板'!$K:$K,$C476)</f>
        <v>0</v>
      </c>
      <c r="AP476" s="48">
        <f>SUMIFS('[6]白单流水  导入新模板'!$S:$S,'[6]白单流水  导入新模板'!$C:$C,$A$2,'[6]白单流水  导入新模板'!$AF:$AF,$C$474,'[6]白单流水  导入新模板'!$AA:$AA,AP$3,'[6]白单流水  导入新模板'!$K:$K,$C476)</f>
        <v>0</v>
      </c>
      <c r="AQ476" s="48">
        <f>SUMIFS('[6]白单流水  导入新模板'!$S:$S,'[6]白单流水  导入新模板'!$C:$C,$A$2,'[6]白单流水  导入新模板'!$AF:$AF,$C$474,'[6]白单流水  导入新模板'!$AA:$AA,AQ$3,'[6]白单流水  导入新模板'!$K:$K,$C476)</f>
        <v>0</v>
      </c>
      <c r="AR476" s="48">
        <f>SUMIFS('[6]白单流水  导入新模板'!$S:$S,'[6]白单流水  导入新模板'!$C:$C,$A$2,'[6]白单流水  导入新模板'!$AF:$AF,$C$474,'[6]白单流水  导入新模板'!$AA:$AA,AR$3,'[6]白单流水  导入新模板'!$K:$K,$C476)</f>
        <v>0</v>
      </c>
      <c r="AS476" s="48">
        <f>SUMIFS('[6]白单流水  导入新模板'!$S:$S,'[6]白单流水  导入新模板'!$C:$C,$A$2,'[6]白单流水  导入新模板'!$AF:$AF,$C$474,'[6]白单流水  导入新模板'!$AA:$AA,AS$3,'[6]白单流水  导入新模板'!$K:$K,$C476)</f>
        <v>0</v>
      </c>
      <c r="AT476" s="64"/>
    </row>
    <row r="477" ht="15.6" spans="1:47">
      <c r="A477" s="41"/>
      <c r="B477" s="62"/>
      <c r="C477" s="65" t="s">
        <v>60</v>
      </c>
      <c r="D477" s="43"/>
      <c r="E477" s="43"/>
      <c r="F477" s="63"/>
      <c r="G477" s="44"/>
      <c r="H477" s="44"/>
      <c r="I477" s="44"/>
      <c r="J477" s="44"/>
      <c r="K477" s="43"/>
      <c r="L477" s="48">
        <f>SUMIFS('[6]白单流水  导入新模板'!$S:$S,'[6]白单流水  导入新模板'!$C:$C,$A$2,'[6]白单流水  导入新模板'!$AF:$AF,$C$474,'[6]白单流水  导入新模板'!$AB:$AB,LEFT(LEFT(L$3,4),4),'[6]白单流水  导入新模板'!$K:$K,$C477)</f>
        <v>0</v>
      </c>
      <c r="M477" s="48">
        <f>SUMIFS('[6]白单流水  导入新模板'!$S:$S,'[6]白单流水  导入新模板'!$C:$C,$A$2,'[6]白单流水  导入新模板'!$AF:$AF,$C$474,'[6]白单流水  导入新模板'!$AB:$AB,LEFT(LEFT(M$3,4),4),'[6]白单流水  导入新模板'!$K:$K,$C477)</f>
        <v>0</v>
      </c>
      <c r="N477" s="48">
        <f>SUMIFS('[6]白单流水  导入新模板'!$S:$S,'[6]白单流水  导入新模板'!$C:$C,$A$2,'[6]白单流水  导入新模板'!$AF:$AF,$C$474,'[6]白单流水  导入新模板'!$AB:$AB,LEFT(LEFT(N$3,4),4),'[6]白单流水  导入新模板'!$K:$K,$C477)</f>
        <v>0</v>
      </c>
      <c r="O477" s="48">
        <f>SUMIFS('[6]白单流水  导入新模板'!$S:$S,'[6]白单流水  导入新模板'!$C:$C,$A$2,'[6]白单流水  导入新模板'!$AF:$AF,$C$474,'[6]白单流水  导入新模板'!$AB:$AB,LEFT(LEFT(O$3,4),4),'[6]白单流水  导入新模板'!$K:$K,$C477)</f>
        <v>0</v>
      </c>
      <c r="P477" s="48">
        <f>SUMIFS('[6]白单流水  导入新模板'!$S:$S,'[6]白单流水  导入新模板'!$C:$C,$A$2,'[6]白单流水  导入新模板'!$AF:$AF,$C$474,'[6]白单流水  导入新模板'!$AB:$AB,LEFT(LEFT(P$3,4),4),'[6]白单流水  导入新模板'!$K:$K,$C477)</f>
        <v>0</v>
      </c>
      <c r="Q477" s="48">
        <f>SUMIFS('[6]白单流水  导入新模板'!$S:$S,'[6]白单流水  导入新模板'!$C:$C,$A$2,'[6]白单流水  导入新模板'!$AF:$AF,$C$474,'[6]白单流水  导入新模板'!$AB:$AB,LEFT(LEFT(Q$3,4),4),'[6]白单流水  导入新模板'!$K:$K,$C477)</f>
        <v>0</v>
      </c>
      <c r="R477" s="48">
        <f>SUMIFS('[6]白单流水  导入新模板'!$S:$S,'[6]白单流水  导入新模板'!$C:$C,$A$2,'[6]白单流水  导入新模板'!$AF:$AF,$C$474,'[6]白单流水  导入新模板'!$AB:$AB,LEFT(LEFT(R$3,4),4),'[6]白单流水  导入新模板'!$K:$K,$C477)</f>
        <v>0</v>
      </c>
      <c r="S477" s="48">
        <f>SUMIFS('[6]白单流水  导入新模板'!$S:$S,'[6]白单流水  导入新模板'!$C:$C,$A$2,'[6]白单流水  导入新模板'!$AF:$AF,$C$474,'[6]白单流水  导入新模板'!$AB:$AB,LEFT(LEFT(S$3,4),4),'[6]白单流水  导入新模板'!$K:$K,$C477)</f>
        <v>0</v>
      </c>
      <c r="T477" s="48">
        <f>SUMIFS('[6]白单流水  导入新模板'!$S:$S,'[6]白单流水  导入新模板'!$C:$C,$A$2,'[6]白单流水  导入新模板'!$AF:$AF,$C$474,'[6]白单流水  导入新模板'!$AB:$AB,LEFT(LEFT(T$3,4),4),'[6]白单流水  导入新模板'!$K:$K,$C477)</f>
        <v>0</v>
      </c>
      <c r="U477" s="48">
        <f>SUMIFS('[6]白单流水  导入新模板'!$S:$S,'[6]白单流水  导入新模板'!$C:$C,$A$2,'[6]白单流水  导入新模板'!$AF:$AF,$C$474,'[6]白单流水  导入新模板'!$AB:$AB,LEFT(LEFT(U$3,4),4),'[6]白单流水  导入新模板'!$K:$K,$C477)</f>
        <v>0</v>
      </c>
      <c r="V477" s="48">
        <f>SUMIFS('[6]白单流水  导入新模板'!$S:$S,'[6]白单流水  导入新模板'!$C:$C,$A$2,'[6]白单流水  导入新模板'!$AF:$AF,$C$474,'[6]白单流水  导入新模板'!$AB:$AB,LEFT(LEFT(V$3,4),4),'[6]白单流水  导入新模板'!$K:$K,$C477)</f>
        <v>0</v>
      </c>
      <c r="W477" s="48">
        <f>SUMIFS('[6]白单流水  导入新模板'!$S:$S,'[6]白单流水  导入新模板'!$C:$C,$A$2,'[6]白单流水  导入新模板'!$AF:$AF,$C$474,'[6]白单流水  导入新模板'!$AB:$AB,LEFT(LEFT(W$3,4),4),'[6]白单流水  导入新模板'!$K:$K,$C477)</f>
        <v>0</v>
      </c>
      <c r="X477" s="48">
        <f>SUMIFS('[6]白单流水  导入新模板'!$S:$S,'[6]白单流水  导入新模板'!$C:$C,$A$2,'[6]白单流水  导入新模板'!$AF:$AF,$C$474,'[6]白单流水  导入新模板'!$AB:$AB,LEFT(LEFT(X$3,4),4),'[6]白单流水  导入新模板'!$K:$K,$C477)</f>
        <v>0</v>
      </c>
      <c r="Y477" s="48">
        <f>SUMIFS('[6]白单流水  导入新模板'!$S:$S,'[6]白单流水  导入新模板'!$C:$C,$A$2,'[6]白单流水  导入新模板'!$AF:$AF,$C$474,'[6]白单流水  导入新模板'!$AB:$AB,LEFT(LEFT(Y$3,4),4),'[6]白单流水  导入新模板'!$K:$K,$C477)</f>
        <v>0</v>
      </c>
      <c r="Z477" s="48">
        <f>SUMIFS('[6]白单流水  导入新模板'!$S:$S,'[6]白单流水  导入新模板'!$C:$C,$A$2,'[6]白单流水  导入新模板'!$AF:$AF,$C$474,'[6]白单流水  导入新模板'!$AB:$AB,LEFT(LEFT(Z$3,4),4),'[6]白单流水  导入新模板'!$K:$K,$C477)</f>
        <v>0</v>
      </c>
      <c r="AA477" s="48">
        <f>SUMIFS('[6]白单流水  导入新模板'!$S:$S,'[6]白单流水  导入新模板'!$C:$C,$A$2,'[6]白单流水  导入新模板'!$AF:$AF,$C$474,'[6]白单流水  导入新模板'!$AB:$AB,LEFT(LEFT(AA$3,4),4),'[6]白单流水  导入新模板'!$K:$K,$C477)</f>
        <v>0</v>
      </c>
      <c r="AB477" s="48">
        <f>SUMIFS('[6]白单流水  导入新模板'!$S:$S,'[6]白单流水  导入新模板'!$C:$C,$A$2,'[6]白单流水  导入新模板'!$AF:$AF,$C$474,'[6]白单流水  导入新模板'!$AB:$AB,LEFT(LEFT(AB$3,4),4),'[6]白单流水  导入新模板'!$K:$K,$C477)</f>
        <v>0</v>
      </c>
      <c r="AC477" s="48">
        <f>SUMIFS('[6]白单流水  导入新模板'!$S:$S,'[6]白单流水  导入新模板'!$C:$C,$A$2,'[6]白单流水  导入新模板'!$AF:$AF,$C$474,'[6]白单流水  导入新模板'!$AB:$AB,LEFT(LEFT(AC$3,4),4),'[6]白单流水  导入新模板'!$K:$K,$C477)</f>
        <v>0</v>
      </c>
      <c r="AD477" s="72"/>
      <c r="AE477" s="53">
        <f>SUM(AH477:AS477)</f>
        <v>0</v>
      </c>
      <c r="AF477" s="54"/>
      <c r="AG477" s="55">
        <f>AD477-AE477-AF477</f>
        <v>0</v>
      </c>
      <c r="AH477" s="48">
        <f>SUMIFS('[6]白单流水  导入新模板'!$S:$S,'[6]白单流水  导入新模板'!$C:$C,$A$2,'[6]白单流水  导入新模板'!$AF:$AF,$C$474,'[6]白单流水  导入新模板'!$AA:$AA,AH$3,'[6]白单流水  导入新模板'!$K:$K,$C477)</f>
        <v>0</v>
      </c>
      <c r="AI477" s="48">
        <f>SUMIFS('[6]白单流水  导入新模板'!$S:$S,'[6]白单流水  导入新模板'!$C:$C,$A$2,'[6]白单流水  导入新模板'!$AF:$AF,$C$474,'[6]白单流水  导入新模板'!$AA:$AA,AI$3,'[6]白单流水  导入新模板'!$K:$K,$C477)</f>
        <v>0</v>
      </c>
      <c r="AJ477" s="48">
        <f>SUMIFS('[6]白单流水  导入新模板'!$S:$S,'[6]白单流水  导入新模板'!$C:$C,$A$2,'[6]白单流水  导入新模板'!$AF:$AF,$C$474,'[6]白单流水  导入新模板'!$AA:$AA,AJ$3,'[6]白单流水  导入新模板'!$K:$K,$C477)</f>
        <v>0</v>
      </c>
      <c r="AK477" s="48">
        <f>SUMIFS('[6]白单流水  导入新模板'!$S:$S,'[6]白单流水  导入新模板'!$C:$C,$A$2,'[6]白单流水  导入新模板'!$AF:$AF,$C$474,'[6]白单流水  导入新模板'!$AA:$AA,AK$3,'[6]白单流水  导入新模板'!$K:$K,$C477)</f>
        <v>0</v>
      </c>
      <c r="AL477" s="48">
        <f>SUMIFS('[6]白单流水  导入新模板'!$S:$S,'[6]白单流水  导入新模板'!$C:$C,$A$2,'[6]白单流水  导入新模板'!$AF:$AF,$C$474,'[6]白单流水  导入新模板'!$AA:$AA,AL$3,'[6]白单流水  导入新模板'!$K:$K,$C477)</f>
        <v>0</v>
      </c>
      <c r="AM477" s="48">
        <f>SUMIFS('[6]白单流水  导入新模板'!$S:$S,'[6]白单流水  导入新模板'!$C:$C,$A$2,'[6]白单流水  导入新模板'!$AF:$AF,$C$474,'[6]白单流水  导入新模板'!$AA:$AA,AM$3,'[6]白单流水  导入新模板'!$K:$K,$C477)</f>
        <v>0</v>
      </c>
      <c r="AN477" s="48">
        <f>SUMIFS('[6]白单流水  导入新模板'!$S:$S,'[6]白单流水  导入新模板'!$C:$C,$A$2,'[6]白单流水  导入新模板'!$AF:$AF,$C$474,'[6]白单流水  导入新模板'!$AA:$AA,AN$3,'[6]白单流水  导入新模板'!$K:$K,$C477)</f>
        <v>0</v>
      </c>
      <c r="AO477" s="48">
        <f>SUMIFS('[6]白单流水  导入新模板'!$S:$S,'[6]白单流水  导入新模板'!$C:$C,$A$2,'[6]白单流水  导入新模板'!$AF:$AF,$C$474,'[6]白单流水  导入新模板'!$AA:$AA,AO$3,'[6]白单流水  导入新模板'!$K:$K,$C477)</f>
        <v>0</v>
      </c>
      <c r="AP477" s="48">
        <f>SUMIFS('[6]白单流水  导入新模板'!$S:$S,'[6]白单流水  导入新模板'!$C:$C,$A$2,'[6]白单流水  导入新模板'!$AF:$AF,$C$474,'[6]白单流水  导入新模板'!$AA:$AA,AP$3,'[6]白单流水  导入新模板'!$K:$K,$C477)</f>
        <v>0</v>
      </c>
      <c r="AQ477" s="48">
        <f>SUMIFS('[6]白单流水  导入新模板'!$S:$S,'[6]白单流水  导入新模板'!$C:$C,$A$2,'[6]白单流水  导入新模板'!$AF:$AF,$C$474,'[6]白单流水  导入新模板'!$AA:$AA,AQ$3,'[6]白单流水  导入新模板'!$K:$K,$C477)</f>
        <v>0</v>
      </c>
      <c r="AR477" s="48">
        <f>SUMIFS('[6]白单流水  导入新模板'!$S:$S,'[6]白单流水  导入新模板'!$C:$C,$A$2,'[6]白单流水  导入新模板'!$AF:$AF,$C$474,'[6]白单流水  导入新模板'!$AA:$AA,AR$3,'[6]白单流水  导入新模板'!$K:$K,$C477)</f>
        <v>0</v>
      </c>
      <c r="AS477" s="48">
        <f>SUMIFS('[6]白单流水  导入新模板'!$S:$S,'[6]白单流水  导入新模板'!$C:$C,$A$2,'[6]白单流水  导入新模板'!$AF:$AF,$C$474,'[6]白单流水  导入新模板'!$AA:$AA,AS$3,'[6]白单流水  导入新模板'!$K:$K,$C477)</f>
        <v>0</v>
      </c>
      <c r="AT477" s="64"/>
    </row>
    <row r="478" ht="15.6" spans="1:47">
      <c r="A478" s="41"/>
      <c r="B478" s="62"/>
      <c r="C478" s="65" t="s">
        <v>61</v>
      </c>
      <c r="D478" s="43"/>
      <c r="E478" s="43"/>
      <c r="F478" s="63"/>
      <c r="G478" s="44"/>
      <c r="H478" s="44"/>
      <c r="I478" s="44"/>
      <c r="J478" s="44"/>
      <c r="K478" s="43"/>
      <c r="L478" s="48">
        <f>SUMIFS('[6]白单流水  导入新模板'!$S:$S,'[6]白单流水  导入新模板'!$C:$C,$A$2,'[6]白单流水  导入新模板'!$AF:$AF,$C$474,'[6]白单流水  导入新模板'!$AB:$AB,LEFT(LEFT(L$3,4),4),'[6]白单流水  导入新模板'!$K:$K,$C478)</f>
        <v>0</v>
      </c>
      <c r="M478" s="48">
        <f>SUMIFS('[6]白单流水  导入新模板'!$S:$S,'[6]白单流水  导入新模板'!$C:$C,$A$2,'[6]白单流水  导入新模板'!$AF:$AF,$C$474,'[6]白单流水  导入新模板'!$AB:$AB,LEFT(LEFT(M$3,4),4),'[6]白单流水  导入新模板'!$K:$K,$C478)</f>
        <v>0</v>
      </c>
      <c r="N478" s="48">
        <f>SUMIFS('[6]白单流水  导入新模板'!$S:$S,'[6]白单流水  导入新模板'!$C:$C,$A$2,'[6]白单流水  导入新模板'!$AF:$AF,$C$474,'[6]白单流水  导入新模板'!$AB:$AB,LEFT(LEFT(N$3,4),4),'[6]白单流水  导入新模板'!$K:$K,$C478)</f>
        <v>0</v>
      </c>
      <c r="O478" s="48">
        <f>SUMIFS('[6]白单流水  导入新模板'!$S:$S,'[6]白单流水  导入新模板'!$C:$C,$A$2,'[6]白单流水  导入新模板'!$AF:$AF,$C$474,'[6]白单流水  导入新模板'!$AB:$AB,LEFT(LEFT(O$3,4),4),'[6]白单流水  导入新模板'!$K:$K,$C478)</f>
        <v>0</v>
      </c>
      <c r="P478" s="48">
        <f>SUMIFS('[6]白单流水  导入新模板'!$S:$S,'[6]白单流水  导入新模板'!$C:$C,$A$2,'[6]白单流水  导入新模板'!$AF:$AF,$C$474,'[6]白单流水  导入新模板'!$AB:$AB,LEFT(LEFT(P$3,4),4),'[6]白单流水  导入新模板'!$K:$K,$C478)</f>
        <v>0</v>
      </c>
      <c r="Q478" s="48">
        <f>SUMIFS('[6]白单流水  导入新模板'!$S:$S,'[6]白单流水  导入新模板'!$C:$C,$A$2,'[6]白单流水  导入新模板'!$AF:$AF,$C$474,'[6]白单流水  导入新模板'!$AB:$AB,LEFT(LEFT(Q$3,4),4),'[6]白单流水  导入新模板'!$K:$K,$C478)</f>
        <v>0</v>
      </c>
      <c r="R478" s="48">
        <f>SUMIFS('[6]白单流水  导入新模板'!$S:$S,'[6]白单流水  导入新模板'!$C:$C,$A$2,'[6]白单流水  导入新模板'!$AF:$AF,$C$474,'[6]白单流水  导入新模板'!$AB:$AB,LEFT(LEFT(R$3,4),4),'[6]白单流水  导入新模板'!$K:$K,$C478)</f>
        <v>0</v>
      </c>
      <c r="S478" s="48">
        <f>SUMIFS('[6]白单流水  导入新模板'!$S:$S,'[6]白单流水  导入新模板'!$C:$C,$A$2,'[6]白单流水  导入新模板'!$AF:$AF,$C$474,'[6]白单流水  导入新模板'!$AB:$AB,LEFT(LEFT(S$3,4),4),'[6]白单流水  导入新模板'!$K:$K,$C478)</f>
        <v>0</v>
      </c>
      <c r="T478" s="48">
        <f>SUMIFS('[6]白单流水  导入新模板'!$S:$S,'[6]白单流水  导入新模板'!$C:$C,$A$2,'[6]白单流水  导入新模板'!$AF:$AF,$C$474,'[6]白单流水  导入新模板'!$AB:$AB,LEFT(LEFT(T$3,4),4),'[6]白单流水  导入新模板'!$K:$K,$C478)</f>
        <v>0</v>
      </c>
      <c r="U478" s="48">
        <f>SUMIFS('[6]白单流水  导入新模板'!$S:$S,'[6]白单流水  导入新模板'!$C:$C,$A$2,'[6]白单流水  导入新模板'!$AF:$AF,$C$474,'[6]白单流水  导入新模板'!$AB:$AB,LEFT(LEFT(U$3,4),4),'[6]白单流水  导入新模板'!$K:$K,$C478)</f>
        <v>0</v>
      </c>
      <c r="V478" s="48">
        <f>SUMIFS('[6]白单流水  导入新模板'!$S:$S,'[6]白单流水  导入新模板'!$C:$C,$A$2,'[6]白单流水  导入新模板'!$AF:$AF,$C$474,'[6]白单流水  导入新模板'!$AB:$AB,LEFT(LEFT(V$3,4),4),'[6]白单流水  导入新模板'!$K:$K,$C478)</f>
        <v>0</v>
      </c>
      <c r="W478" s="48">
        <f>SUMIFS('[6]白单流水  导入新模板'!$S:$S,'[6]白单流水  导入新模板'!$C:$C,$A$2,'[6]白单流水  导入新模板'!$AF:$AF,$C$474,'[6]白单流水  导入新模板'!$AB:$AB,LEFT(LEFT(W$3,4),4),'[6]白单流水  导入新模板'!$K:$K,$C478)</f>
        <v>0</v>
      </c>
      <c r="X478" s="48">
        <f>SUMIFS('[6]白单流水  导入新模板'!$S:$S,'[6]白单流水  导入新模板'!$C:$C,$A$2,'[6]白单流水  导入新模板'!$AF:$AF,$C$474,'[6]白单流水  导入新模板'!$AB:$AB,LEFT(LEFT(X$3,4),4),'[6]白单流水  导入新模板'!$K:$K,$C478)</f>
        <v>0</v>
      </c>
      <c r="Y478" s="48">
        <f>SUMIFS('[6]白单流水  导入新模板'!$S:$S,'[6]白单流水  导入新模板'!$C:$C,$A$2,'[6]白单流水  导入新模板'!$AF:$AF,$C$474,'[6]白单流水  导入新模板'!$AB:$AB,LEFT(LEFT(Y$3,4),4),'[6]白单流水  导入新模板'!$K:$K,$C478)</f>
        <v>0</v>
      </c>
      <c r="Z478" s="48">
        <f>SUMIFS('[6]白单流水  导入新模板'!$S:$S,'[6]白单流水  导入新模板'!$C:$C,$A$2,'[6]白单流水  导入新模板'!$AF:$AF,$C$474,'[6]白单流水  导入新模板'!$AB:$AB,LEFT(LEFT(Z$3,4),4),'[6]白单流水  导入新模板'!$K:$K,$C478)</f>
        <v>0</v>
      </c>
      <c r="AA478" s="48">
        <f>SUMIFS('[6]白单流水  导入新模板'!$S:$S,'[6]白单流水  导入新模板'!$C:$C,$A$2,'[6]白单流水  导入新模板'!$AF:$AF,$C$474,'[6]白单流水  导入新模板'!$AB:$AB,LEFT(LEFT(AA$3,4),4),'[6]白单流水  导入新模板'!$K:$K,$C478)</f>
        <v>0</v>
      </c>
      <c r="AB478" s="48">
        <f>SUMIFS('[6]白单流水  导入新模板'!$S:$S,'[6]白单流水  导入新模板'!$C:$C,$A$2,'[6]白单流水  导入新模板'!$AF:$AF,$C$474,'[6]白单流水  导入新模板'!$AB:$AB,LEFT(LEFT(AB$3,4),4),'[6]白单流水  导入新模板'!$K:$K,$C478)</f>
        <v>0</v>
      </c>
      <c r="AC478" s="48">
        <f>SUMIFS('[6]白单流水  导入新模板'!$S:$S,'[6]白单流水  导入新模板'!$C:$C,$A$2,'[6]白单流水  导入新模板'!$AF:$AF,$C$474,'[6]白单流水  导入新模板'!$AB:$AB,LEFT(LEFT(AC$3,4),4),'[6]白单流水  导入新模板'!$K:$K,$C478)</f>
        <v>0</v>
      </c>
      <c r="AD478" s="72"/>
      <c r="AE478" s="53">
        <f>SUM(AH478:AS478)</f>
        <v>0</v>
      </c>
      <c r="AF478" s="54"/>
      <c r="AG478" s="55">
        <f>AD478-AE478-AF478</f>
        <v>0</v>
      </c>
      <c r="AH478" s="48">
        <f>SUMIFS('[6]白单流水  导入新模板'!$S:$S,'[6]白单流水  导入新模板'!$C:$C,$A$2,'[6]白单流水  导入新模板'!$AF:$AF,$C$474,'[6]白单流水  导入新模板'!$AA:$AA,AH$3,'[6]白单流水  导入新模板'!$K:$K,$C478)</f>
        <v>0</v>
      </c>
      <c r="AI478" s="48">
        <f>SUMIFS('[6]白单流水  导入新模板'!$S:$S,'[6]白单流水  导入新模板'!$C:$C,$A$2,'[6]白单流水  导入新模板'!$AF:$AF,$C$474,'[6]白单流水  导入新模板'!$AA:$AA,AI$3,'[6]白单流水  导入新模板'!$K:$K,$C478)</f>
        <v>0</v>
      </c>
      <c r="AJ478" s="48">
        <f>SUMIFS('[6]白单流水  导入新模板'!$S:$S,'[6]白单流水  导入新模板'!$C:$C,$A$2,'[6]白单流水  导入新模板'!$AF:$AF,$C$474,'[6]白单流水  导入新模板'!$AA:$AA,AJ$3,'[6]白单流水  导入新模板'!$K:$K,$C478)</f>
        <v>0</v>
      </c>
      <c r="AK478" s="48">
        <f>SUMIFS('[6]白单流水  导入新模板'!$S:$S,'[6]白单流水  导入新模板'!$C:$C,$A$2,'[6]白单流水  导入新模板'!$AF:$AF,$C$474,'[6]白单流水  导入新模板'!$AA:$AA,AK$3,'[6]白单流水  导入新模板'!$K:$K,$C478)</f>
        <v>0</v>
      </c>
      <c r="AL478" s="48">
        <f>SUMIFS('[6]白单流水  导入新模板'!$S:$S,'[6]白单流水  导入新模板'!$C:$C,$A$2,'[6]白单流水  导入新模板'!$AF:$AF,$C$474,'[6]白单流水  导入新模板'!$AA:$AA,AL$3,'[6]白单流水  导入新模板'!$K:$K,$C478)</f>
        <v>0</v>
      </c>
      <c r="AM478" s="48">
        <f>SUMIFS('[6]白单流水  导入新模板'!$S:$S,'[6]白单流水  导入新模板'!$C:$C,$A$2,'[6]白单流水  导入新模板'!$AF:$AF,$C$474,'[6]白单流水  导入新模板'!$AA:$AA,AM$3,'[6]白单流水  导入新模板'!$K:$K,$C478)</f>
        <v>0</v>
      </c>
      <c r="AN478" s="48">
        <f>SUMIFS('[6]白单流水  导入新模板'!$S:$S,'[6]白单流水  导入新模板'!$C:$C,$A$2,'[6]白单流水  导入新模板'!$AF:$AF,$C$474,'[6]白单流水  导入新模板'!$AA:$AA,AN$3,'[6]白单流水  导入新模板'!$K:$K,$C478)</f>
        <v>0</v>
      </c>
      <c r="AO478" s="48">
        <f>SUMIFS('[6]白单流水  导入新模板'!$S:$S,'[6]白单流水  导入新模板'!$C:$C,$A$2,'[6]白单流水  导入新模板'!$AF:$AF,$C$474,'[6]白单流水  导入新模板'!$AA:$AA,AO$3,'[6]白单流水  导入新模板'!$K:$K,$C478)</f>
        <v>0</v>
      </c>
      <c r="AP478" s="48">
        <f>SUMIFS('[6]白单流水  导入新模板'!$S:$S,'[6]白单流水  导入新模板'!$C:$C,$A$2,'[6]白单流水  导入新模板'!$AF:$AF,$C$474,'[6]白单流水  导入新模板'!$AA:$AA,AP$3,'[6]白单流水  导入新模板'!$K:$K,$C478)</f>
        <v>0</v>
      </c>
      <c r="AQ478" s="48">
        <f>SUMIFS('[6]白单流水  导入新模板'!$S:$S,'[6]白单流水  导入新模板'!$C:$C,$A$2,'[6]白单流水  导入新模板'!$AF:$AF,$C$474,'[6]白单流水  导入新模板'!$AA:$AA,AQ$3,'[6]白单流水  导入新模板'!$K:$K,$C478)</f>
        <v>0</v>
      </c>
      <c r="AR478" s="48">
        <f>SUMIFS('[6]白单流水  导入新模板'!$S:$S,'[6]白单流水  导入新模板'!$C:$C,$A$2,'[6]白单流水  导入新模板'!$AF:$AF,$C$474,'[6]白单流水  导入新模板'!$AA:$AA,AR$3,'[6]白单流水  导入新模板'!$K:$K,$C478)</f>
        <v>0</v>
      </c>
      <c r="AS478" s="48">
        <f>SUMIFS('[6]白单流水  导入新模板'!$S:$S,'[6]白单流水  导入新模板'!$C:$C,$A$2,'[6]白单流水  导入新模板'!$AF:$AF,$C$474,'[6]白单流水  导入新模板'!$AA:$AA,AS$3,'[6]白单流水  导入新模板'!$K:$K,$C478)</f>
        <v>0</v>
      </c>
      <c r="AT478" s="64"/>
    </row>
    <row r="479" ht="15.6" spans="1:47">
      <c r="A479" s="73"/>
      <c r="B479" s="62"/>
      <c r="C479" s="65" t="s">
        <v>62</v>
      </c>
      <c r="D479" s="66"/>
      <c r="E479" s="66"/>
      <c r="F479" s="67"/>
      <c r="G479" s="68"/>
      <c r="H479" s="68"/>
      <c r="I479" s="68"/>
      <c r="J479" s="68"/>
      <c r="K479" s="66"/>
      <c r="L479" s="48">
        <f>SUMIFS('[6]白单流水  导入新模板'!$S:$S,'[6]白单流水  导入新模板'!$C:$C,$A$2,'[6]白单流水  导入新模板'!$AF:$AF,$C$474,'[6]白单流水  导入新模板'!$AB:$AB,LEFT(LEFT(L$3,4),4),'[6]白单流水  导入新模板'!$K:$K,$C479)</f>
        <v>0</v>
      </c>
      <c r="M479" s="48">
        <f>SUMIFS('[6]白单流水  导入新模板'!$S:$S,'[6]白单流水  导入新模板'!$C:$C,$A$2,'[6]白单流水  导入新模板'!$AF:$AF,$C$474,'[6]白单流水  导入新模板'!$AB:$AB,LEFT(LEFT(M$3,4),4),'[6]白单流水  导入新模板'!$K:$K,$C479)</f>
        <v>0</v>
      </c>
      <c r="N479" s="48">
        <f>SUMIFS('[6]白单流水  导入新模板'!$S:$S,'[6]白单流水  导入新模板'!$C:$C,$A$2,'[6]白单流水  导入新模板'!$AF:$AF,$C$474,'[6]白单流水  导入新模板'!$AB:$AB,LEFT(LEFT(N$3,4),4),'[6]白单流水  导入新模板'!$K:$K,$C479)</f>
        <v>0</v>
      </c>
      <c r="O479" s="48">
        <f>SUMIFS('[6]白单流水  导入新模板'!$S:$S,'[6]白单流水  导入新模板'!$C:$C,$A$2,'[6]白单流水  导入新模板'!$AF:$AF,$C$474,'[6]白单流水  导入新模板'!$AB:$AB,LEFT(LEFT(O$3,4),4),'[6]白单流水  导入新模板'!$K:$K,$C479)</f>
        <v>0</v>
      </c>
      <c r="P479" s="48">
        <f>SUMIFS('[6]白单流水  导入新模板'!$S:$S,'[6]白单流水  导入新模板'!$C:$C,$A$2,'[6]白单流水  导入新模板'!$AF:$AF,$C$474,'[6]白单流水  导入新模板'!$AB:$AB,LEFT(LEFT(P$3,4),4),'[6]白单流水  导入新模板'!$K:$K,$C479)</f>
        <v>0</v>
      </c>
      <c r="Q479" s="48">
        <f>SUMIFS('[6]白单流水  导入新模板'!$S:$S,'[6]白单流水  导入新模板'!$C:$C,$A$2,'[6]白单流水  导入新模板'!$AF:$AF,$C$474,'[6]白单流水  导入新模板'!$AB:$AB,LEFT(LEFT(Q$3,4),4),'[6]白单流水  导入新模板'!$K:$K,$C479)</f>
        <v>0</v>
      </c>
      <c r="R479" s="48">
        <f>SUMIFS('[6]白单流水  导入新模板'!$S:$S,'[6]白单流水  导入新模板'!$C:$C,$A$2,'[6]白单流水  导入新模板'!$AF:$AF,$C$474,'[6]白单流水  导入新模板'!$AB:$AB,LEFT(LEFT(R$3,4),4),'[6]白单流水  导入新模板'!$K:$K,$C479)</f>
        <v>0</v>
      </c>
      <c r="S479" s="48">
        <f>SUMIFS('[6]白单流水  导入新模板'!$S:$S,'[6]白单流水  导入新模板'!$C:$C,$A$2,'[6]白单流水  导入新模板'!$AF:$AF,$C$474,'[6]白单流水  导入新模板'!$AB:$AB,LEFT(LEFT(S$3,4),4),'[6]白单流水  导入新模板'!$K:$K,$C479)</f>
        <v>0</v>
      </c>
      <c r="T479" s="48">
        <f>SUMIFS('[6]白单流水  导入新模板'!$S:$S,'[6]白单流水  导入新模板'!$C:$C,$A$2,'[6]白单流水  导入新模板'!$AF:$AF,$C$474,'[6]白单流水  导入新模板'!$AB:$AB,LEFT(LEFT(T$3,4),4),'[6]白单流水  导入新模板'!$K:$K,$C479)</f>
        <v>0</v>
      </c>
      <c r="U479" s="48">
        <f>SUMIFS('[6]白单流水  导入新模板'!$S:$S,'[6]白单流水  导入新模板'!$C:$C,$A$2,'[6]白单流水  导入新模板'!$AF:$AF,$C$474,'[6]白单流水  导入新模板'!$AB:$AB,LEFT(LEFT(U$3,4),4),'[6]白单流水  导入新模板'!$K:$K,$C479)</f>
        <v>0</v>
      </c>
      <c r="V479" s="48">
        <f>SUMIFS('[6]白单流水  导入新模板'!$S:$S,'[6]白单流水  导入新模板'!$C:$C,$A$2,'[6]白单流水  导入新模板'!$AF:$AF,$C$474,'[6]白单流水  导入新模板'!$AB:$AB,LEFT(LEFT(V$3,4),4),'[6]白单流水  导入新模板'!$K:$K,$C479)</f>
        <v>0</v>
      </c>
      <c r="W479" s="48">
        <f>SUMIFS('[6]白单流水  导入新模板'!$S:$S,'[6]白单流水  导入新模板'!$C:$C,$A$2,'[6]白单流水  导入新模板'!$AF:$AF,$C$474,'[6]白单流水  导入新模板'!$AB:$AB,LEFT(LEFT(W$3,4),4),'[6]白单流水  导入新模板'!$K:$K,$C479)</f>
        <v>0</v>
      </c>
      <c r="X479" s="48">
        <f>SUMIFS('[6]白单流水  导入新模板'!$S:$S,'[6]白单流水  导入新模板'!$C:$C,$A$2,'[6]白单流水  导入新模板'!$AF:$AF,$C$474,'[6]白单流水  导入新模板'!$AB:$AB,LEFT(LEFT(X$3,4),4),'[6]白单流水  导入新模板'!$K:$K,$C479)</f>
        <v>0</v>
      </c>
      <c r="Y479" s="48">
        <f>SUMIFS('[6]白单流水  导入新模板'!$S:$S,'[6]白单流水  导入新模板'!$C:$C,$A$2,'[6]白单流水  导入新模板'!$AF:$AF,$C$474,'[6]白单流水  导入新模板'!$AB:$AB,LEFT(LEFT(Y$3,4),4),'[6]白单流水  导入新模板'!$K:$K,$C479)</f>
        <v>0</v>
      </c>
      <c r="Z479" s="48">
        <f>SUMIFS('[6]白单流水  导入新模板'!$S:$S,'[6]白单流水  导入新模板'!$C:$C,$A$2,'[6]白单流水  导入新模板'!$AF:$AF,$C$474,'[6]白单流水  导入新模板'!$AB:$AB,LEFT(LEFT(Z$3,4),4),'[6]白单流水  导入新模板'!$K:$K,$C479)</f>
        <v>0</v>
      </c>
      <c r="AA479" s="48">
        <f>SUMIFS('[6]白单流水  导入新模板'!$S:$S,'[6]白单流水  导入新模板'!$C:$C,$A$2,'[6]白单流水  导入新模板'!$AF:$AF,$C$474,'[6]白单流水  导入新模板'!$AB:$AB,LEFT(LEFT(AA$3,4),4),'[6]白单流水  导入新模板'!$K:$K,$C479)</f>
        <v>0</v>
      </c>
      <c r="AB479" s="48">
        <f>SUMIFS('[6]白单流水  导入新模板'!$S:$S,'[6]白单流水  导入新模板'!$C:$C,$A$2,'[6]白单流水  导入新模板'!$AF:$AF,$C$474,'[6]白单流水  导入新模板'!$AB:$AB,LEFT(LEFT(AB$3,4),4),'[6]白单流水  导入新模板'!$K:$K,$C479)</f>
        <v>0</v>
      </c>
      <c r="AC479" s="48">
        <f>SUMIFS('[6]白单流水  导入新模板'!$S:$S,'[6]白单流水  导入新模板'!$C:$C,$A$2,'[6]白单流水  导入新模板'!$AF:$AF,$C$474,'[6]白单流水  导入新模板'!$AB:$AB,LEFT(LEFT(AC$3,4),4),'[6]白单流水  导入新模板'!$K:$K,$C479)</f>
        <v>0</v>
      </c>
      <c r="AD479" s="74"/>
      <c r="AE479" s="53">
        <f>SUM(AH479:AS479)</f>
        <v>0</v>
      </c>
      <c r="AF479" s="54"/>
      <c r="AG479" s="55">
        <f>AD479-AE479-AF479</f>
        <v>0</v>
      </c>
      <c r="AH479" s="48">
        <f>SUMIFS('[6]白单流水  导入新模板'!$S:$S,'[6]白单流水  导入新模板'!$C:$C,$A$2,'[6]白单流水  导入新模板'!$AF:$AF,$C$474,'[6]白单流水  导入新模板'!$AA:$AA,AH$3,'[6]白单流水  导入新模板'!$K:$K,$C479)</f>
        <v>0</v>
      </c>
      <c r="AI479" s="48">
        <f>SUMIFS('[6]白单流水  导入新模板'!$S:$S,'[6]白单流水  导入新模板'!$C:$C,$A$2,'[6]白单流水  导入新模板'!$AF:$AF,$C$474,'[6]白单流水  导入新模板'!$AA:$AA,AI$3,'[6]白单流水  导入新模板'!$K:$K,$C479)</f>
        <v>0</v>
      </c>
      <c r="AJ479" s="48">
        <f>SUMIFS('[6]白单流水  导入新模板'!$S:$S,'[6]白单流水  导入新模板'!$C:$C,$A$2,'[6]白单流水  导入新模板'!$AF:$AF,$C$474,'[6]白单流水  导入新模板'!$AA:$AA,AJ$3,'[6]白单流水  导入新模板'!$K:$K,$C479)</f>
        <v>0</v>
      </c>
      <c r="AK479" s="48">
        <f>SUMIFS('[6]白单流水  导入新模板'!$S:$S,'[6]白单流水  导入新模板'!$C:$C,$A$2,'[6]白单流水  导入新模板'!$AF:$AF,$C$474,'[6]白单流水  导入新模板'!$AA:$AA,AK$3,'[6]白单流水  导入新模板'!$K:$K,$C479)</f>
        <v>0</v>
      </c>
      <c r="AL479" s="48">
        <f>SUMIFS('[6]白单流水  导入新模板'!$S:$S,'[6]白单流水  导入新模板'!$C:$C,$A$2,'[6]白单流水  导入新模板'!$AF:$AF,$C$474,'[6]白单流水  导入新模板'!$AA:$AA,AL$3,'[6]白单流水  导入新模板'!$K:$K,$C479)</f>
        <v>0</v>
      </c>
      <c r="AM479" s="48">
        <f>SUMIFS('[6]白单流水  导入新模板'!$S:$S,'[6]白单流水  导入新模板'!$C:$C,$A$2,'[6]白单流水  导入新模板'!$AF:$AF,$C$474,'[6]白单流水  导入新模板'!$AA:$AA,AM$3,'[6]白单流水  导入新模板'!$K:$K,$C479)</f>
        <v>0</v>
      </c>
      <c r="AN479" s="48">
        <f>SUMIFS('[6]白单流水  导入新模板'!$S:$S,'[6]白单流水  导入新模板'!$C:$C,$A$2,'[6]白单流水  导入新模板'!$AF:$AF,$C$474,'[6]白单流水  导入新模板'!$AA:$AA,AN$3,'[6]白单流水  导入新模板'!$K:$K,$C479)</f>
        <v>0</v>
      </c>
      <c r="AO479" s="48">
        <f>SUMIFS('[6]白单流水  导入新模板'!$S:$S,'[6]白单流水  导入新模板'!$C:$C,$A$2,'[6]白单流水  导入新模板'!$AF:$AF,$C$474,'[6]白单流水  导入新模板'!$AA:$AA,AO$3,'[6]白单流水  导入新模板'!$K:$K,$C479)</f>
        <v>0</v>
      </c>
      <c r="AP479" s="48">
        <f>SUMIFS('[6]白单流水  导入新模板'!$S:$S,'[6]白单流水  导入新模板'!$C:$C,$A$2,'[6]白单流水  导入新模板'!$AF:$AF,$C$474,'[6]白单流水  导入新模板'!$AA:$AA,AP$3,'[6]白单流水  导入新模板'!$K:$K,$C479)</f>
        <v>0</v>
      </c>
      <c r="AQ479" s="48">
        <f>SUMIFS('[6]白单流水  导入新模板'!$S:$S,'[6]白单流水  导入新模板'!$C:$C,$A$2,'[6]白单流水  导入新模板'!$AF:$AF,$C$474,'[6]白单流水  导入新模板'!$AA:$AA,AQ$3,'[6]白单流水  导入新模板'!$K:$K,$C479)</f>
        <v>0</v>
      </c>
      <c r="AR479" s="48">
        <f>SUMIFS('[6]白单流水  导入新模板'!$S:$S,'[6]白单流水  导入新模板'!$C:$C,$A$2,'[6]白单流水  导入新模板'!$AF:$AF,$C$474,'[6]白单流水  导入新模板'!$AA:$AA,AR$3,'[6]白单流水  导入新模板'!$K:$K,$C479)</f>
        <v>0</v>
      </c>
      <c r="AS479" s="48">
        <f>SUMIFS('[6]白单流水  导入新模板'!$S:$S,'[6]白单流水  导入新模板'!$C:$C,$A$2,'[6]白单流水  导入新模板'!$AF:$AF,$C$474,'[6]白单流水  导入新模板'!$AA:$AA,AS$3,'[6]白单流水  导入新模板'!$K:$K,$C479)</f>
        <v>0</v>
      </c>
      <c r="AT479" s="69"/>
    </row>
    <row r="480" ht="15.6" spans="1:47">
      <c r="A480" s="41"/>
      <c r="B480" s="62"/>
      <c r="C480" s="65" t="s">
        <v>63</v>
      </c>
      <c r="D480" s="43"/>
      <c r="E480" s="43"/>
      <c r="F480" s="63"/>
      <c r="G480" s="44"/>
      <c r="H480" s="44"/>
      <c r="I480" s="44"/>
      <c r="J480" s="44"/>
      <c r="K480" s="43"/>
      <c r="L480" s="48">
        <f>SUMIFS('[6]白单流水  导入新模板'!$S:$S,'[6]白单流水  导入新模板'!$C:$C,$A$2,'[6]白单流水  导入新模板'!$AF:$AF,$C$474,'[6]白单流水  导入新模板'!$AB:$AB,LEFT(LEFT(L$3,4),4),'[6]白单流水  导入新模板'!$K:$K,$C480)</f>
        <v>0</v>
      </c>
      <c r="M480" s="48">
        <f>SUMIFS('[6]白单流水  导入新模板'!$S:$S,'[6]白单流水  导入新模板'!$C:$C,$A$2,'[6]白单流水  导入新模板'!$AF:$AF,$C$474,'[6]白单流水  导入新模板'!$AB:$AB,LEFT(LEFT(M$3,4),4),'[6]白单流水  导入新模板'!$K:$K,$C480)</f>
        <v>0</v>
      </c>
      <c r="N480" s="48">
        <f>SUMIFS('[6]白单流水  导入新模板'!$S:$S,'[6]白单流水  导入新模板'!$C:$C,$A$2,'[6]白单流水  导入新模板'!$AF:$AF,$C$474,'[6]白单流水  导入新模板'!$AB:$AB,LEFT(LEFT(N$3,4),4),'[6]白单流水  导入新模板'!$K:$K,$C480)</f>
        <v>0</v>
      </c>
      <c r="O480" s="48">
        <f>SUMIFS('[6]白单流水  导入新模板'!$S:$S,'[6]白单流水  导入新模板'!$C:$C,$A$2,'[6]白单流水  导入新模板'!$AF:$AF,$C$474,'[6]白单流水  导入新模板'!$AB:$AB,LEFT(LEFT(O$3,4),4),'[6]白单流水  导入新模板'!$K:$K,$C480)</f>
        <v>0</v>
      </c>
      <c r="P480" s="48">
        <f>SUMIFS('[6]白单流水  导入新模板'!$S:$S,'[6]白单流水  导入新模板'!$C:$C,$A$2,'[6]白单流水  导入新模板'!$AF:$AF,$C$474,'[6]白单流水  导入新模板'!$AB:$AB,LEFT(LEFT(P$3,4),4),'[6]白单流水  导入新模板'!$K:$K,$C480)</f>
        <v>0</v>
      </c>
      <c r="Q480" s="48">
        <f>SUMIFS('[6]白单流水  导入新模板'!$S:$S,'[6]白单流水  导入新模板'!$C:$C,$A$2,'[6]白单流水  导入新模板'!$AF:$AF,$C$474,'[6]白单流水  导入新模板'!$AB:$AB,LEFT(LEFT(Q$3,4),4),'[6]白单流水  导入新模板'!$K:$K,$C480)</f>
        <v>0</v>
      </c>
      <c r="R480" s="48">
        <f>SUMIFS('[6]白单流水  导入新模板'!$S:$S,'[6]白单流水  导入新模板'!$C:$C,$A$2,'[6]白单流水  导入新模板'!$AF:$AF,$C$474,'[6]白单流水  导入新模板'!$AB:$AB,LEFT(LEFT(R$3,4),4),'[6]白单流水  导入新模板'!$K:$K,$C480)</f>
        <v>0</v>
      </c>
      <c r="S480" s="48">
        <f>SUMIFS('[6]白单流水  导入新模板'!$S:$S,'[6]白单流水  导入新模板'!$C:$C,$A$2,'[6]白单流水  导入新模板'!$AF:$AF,$C$474,'[6]白单流水  导入新模板'!$AB:$AB,LEFT(LEFT(S$3,4),4),'[6]白单流水  导入新模板'!$K:$K,$C480)</f>
        <v>0</v>
      </c>
      <c r="T480" s="48">
        <f>SUMIFS('[6]白单流水  导入新模板'!$S:$S,'[6]白单流水  导入新模板'!$C:$C,$A$2,'[6]白单流水  导入新模板'!$AF:$AF,$C$474,'[6]白单流水  导入新模板'!$AB:$AB,LEFT(LEFT(T$3,4),4),'[6]白单流水  导入新模板'!$K:$K,$C480)</f>
        <v>0</v>
      </c>
      <c r="U480" s="48">
        <f>SUMIFS('[6]白单流水  导入新模板'!$S:$S,'[6]白单流水  导入新模板'!$C:$C,$A$2,'[6]白单流水  导入新模板'!$AF:$AF,$C$474,'[6]白单流水  导入新模板'!$AB:$AB,LEFT(LEFT(U$3,4),4),'[6]白单流水  导入新模板'!$K:$K,$C480)</f>
        <v>0</v>
      </c>
      <c r="V480" s="48">
        <f>SUMIFS('[6]白单流水  导入新模板'!$S:$S,'[6]白单流水  导入新模板'!$C:$C,$A$2,'[6]白单流水  导入新模板'!$AF:$AF,$C$474,'[6]白单流水  导入新模板'!$AB:$AB,LEFT(LEFT(V$3,4),4),'[6]白单流水  导入新模板'!$K:$K,$C480)</f>
        <v>0</v>
      </c>
      <c r="W480" s="48">
        <f>SUMIFS('[6]白单流水  导入新模板'!$S:$S,'[6]白单流水  导入新模板'!$C:$C,$A$2,'[6]白单流水  导入新模板'!$AF:$AF,$C$474,'[6]白单流水  导入新模板'!$AB:$AB,LEFT(LEFT(W$3,4),4),'[6]白单流水  导入新模板'!$K:$K,$C480)</f>
        <v>0</v>
      </c>
      <c r="X480" s="48">
        <f>SUMIFS('[6]白单流水  导入新模板'!$S:$S,'[6]白单流水  导入新模板'!$C:$C,$A$2,'[6]白单流水  导入新模板'!$AF:$AF,$C$474,'[6]白单流水  导入新模板'!$AB:$AB,LEFT(LEFT(X$3,4),4),'[6]白单流水  导入新模板'!$K:$K,$C480)</f>
        <v>0</v>
      </c>
      <c r="Y480" s="48">
        <f>SUMIFS('[6]白单流水  导入新模板'!$S:$S,'[6]白单流水  导入新模板'!$C:$C,$A$2,'[6]白单流水  导入新模板'!$AF:$AF,$C$474,'[6]白单流水  导入新模板'!$AB:$AB,LEFT(LEFT(Y$3,4),4),'[6]白单流水  导入新模板'!$K:$K,$C480)</f>
        <v>0</v>
      </c>
      <c r="Z480" s="48">
        <f>SUMIFS('[6]白单流水  导入新模板'!$S:$S,'[6]白单流水  导入新模板'!$C:$C,$A$2,'[6]白单流水  导入新模板'!$AF:$AF,$C$474,'[6]白单流水  导入新模板'!$AB:$AB,LEFT(LEFT(Z$3,4),4),'[6]白单流水  导入新模板'!$K:$K,$C480)</f>
        <v>0</v>
      </c>
      <c r="AA480" s="48">
        <f>SUMIFS('[6]白单流水  导入新模板'!$S:$S,'[6]白单流水  导入新模板'!$C:$C,$A$2,'[6]白单流水  导入新模板'!$AF:$AF,$C$474,'[6]白单流水  导入新模板'!$AB:$AB,LEFT(LEFT(AA$3,4),4),'[6]白单流水  导入新模板'!$K:$K,$C480)</f>
        <v>0</v>
      </c>
      <c r="AB480" s="48">
        <f>SUMIFS('[6]白单流水  导入新模板'!$S:$S,'[6]白单流水  导入新模板'!$C:$C,$A$2,'[6]白单流水  导入新模板'!$AF:$AF,$C$474,'[6]白单流水  导入新模板'!$AB:$AB,LEFT(LEFT(AB$3,4),4),'[6]白单流水  导入新模板'!$K:$K,$C480)</f>
        <v>0</v>
      </c>
      <c r="AC480" s="48">
        <f>SUMIFS('[6]白单流水  导入新模板'!$S:$S,'[6]白单流水  导入新模板'!$C:$C,$A$2,'[6]白单流水  导入新模板'!$AF:$AF,$C$474,'[6]白单流水  导入新模板'!$AB:$AB,LEFT(LEFT(AC$3,4),4),'[6]白单流水  导入新模板'!$K:$K,$C480)</f>
        <v>0</v>
      </c>
      <c r="AD480" s="72"/>
      <c r="AE480" s="53">
        <f>SUM(AH480:AS480)</f>
        <v>0</v>
      </c>
      <c r="AF480" s="54"/>
      <c r="AG480" s="55">
        <f>AD480-AE480-AF480</f>
        <v>0</v>
      </c>
      <c r="AH480" s="48">
        <f>SUMIFS('[6]白单流水  导入新模板'!$S:$S,'[6]白单流水  导入新模板'!$C:$C,$A$2,'[6]白单流水  导入新模板'!$AF:$AF,$C$474,'[6]白单流水  导入新模板'!$AA:$AA,AH$3,'[6]白单流水  导入新模板'!$K:$K,$C480)</f>
        <v>0</v>
      </c>
      <c r="AI480" s="48">
        <f>SUMIFS('[6]白单流水  导入新模板'!$S:$S,'[6]白单流水  导入新模板'!$C:$C,$A$2,'[6]白单流水  导入新模板'!$AF:$AF,$C$474,'[6]白单流水  导入新模板'!$AA:$AA,AI$3,'[6]白单流水  导入新模板'!$K:$K,$C480)</f>
        <v>0</v>
      </c>
      <c r="AJ480" s="48">
        <f>SUMIFS('[6]白单流水  导入新模板'!$S:$S,'[6]白单流水  导入新模板'!$C:$C,$A$2,'[6]白单流水  导入新模板'!$AF:$AF,$C$474,'[6]白单流水  导入新模板'!$AA:$AA,AJ$3,'[6]白单流水  导入新模板'!$K:$K,$C480)</f>
        <v>0</v>
      </c>
      <c r="AK480" s="48">
        <f>SUMIFS('[6]白单流水  导入新模板'!$S:$S,'[6]白单流水  导入新模板'!$C:$C,$A$2,'[6]白单流水  导入新模板'!$AF:$AF,$C$474,'[6]白单流水  导入新模板'!$AA:$AA,AK$3,'[6]白单流水  导入新模板'!$K:$K,$C480)</f>
        <v>0</v>
      </c>
      <c r="AL480" s="48">
        <f>SUMIFS('[6]白单流水  导入新模板'!$S:$S,'[6]白单流水  导入新模板'!$C:$C,$A$2,'[6]白单流水  导入新模板'!$AF:$AF,$C$474,'[6]白单流水  导入新模板'!$AA:$AA,AL$3,'[6]白单流水  导入新模板'!$K:$K,$C480)</f>
        <v>0</v>
      </c>
      <c r="AM480" s="48">
        <f>SUMIFS('[6]白单流水  导入新模板'!$S:$S,'[6]白单流水  导入新模板'!$C:$C,$A$2,'[6]白单流水  导入新模板'!$AF:$AF,$C$474,'[6]白单流水  导入新模板'!$AA:$AA,AM$3,'[6]白单流水  导入新模板'!$K:$K,$C480)</f>
        <v>0</v>
      </c>
      <c r="AN480" s="48">
        <f>SUMIFS('[6]白单流水  导入新模板'!$S:$S,'[6]白单流水  导入新模板'!$C:$C,$A$2,'[6]白单流水  导入新模板'!$AF:$AF,$C$474,'[6]白单流水  导入新模板'!$AA:$AA,AN$3,'[6]白单流水  导入新模板'!$K:$K,$C480)</f>
        <v>0</v>
      </c>
      <c r="AO480" s="48">
        <f>SUMIFS('[6]白单流水  导入新模板'!$S:$S,'[6]白单流水  导入新模板'!$C:$C,$A$2,'[6]白单流水  导入新模板'!$AF:$AF,$C$474,'[6]白单流水  导入新模板'!$AA:$AA,AO$3,'[6]白单流水  导入新模板'!$K:$K,$C480)</f>
        <v>0</v>
      </c>
      <c r="AP480" s="48">
        <f>SUMIFS('[6]白单流水  导入新模板'!$S:$S,'[6]白单流水  导入新模板'!$C:$C,$A$2,'[6]白单流水  导入新模板'!$AF:$AF,$C$474,'[6]白单流水  导入新模板'!$AA:$AA,AP$3,'[6]白单流水  导入新模板'!$K:$K,$C480)</f>
        <v>0</v>
      </c>
      <c r="AQ480" s="48">
        <f>SUMIFS('[6]白单流水  导入新模板'!$S:$S,'[6]白单流水  导入新模板'!$C:$C,$A$2,'[6]白单流水  导入新模板'!$AF:$AF,$C$474,'[6]白单流水  导入新模板'!$AA:$AA,AQ$3,'[6]白单流水  导入新模板'!$K:$K,$C480)</f>
        <v>0</v>
      </c>
      <c r="AR480" s="48">
        <f>SUMIFS('[6]白单流水  导入新模板'!$S:$S,'[6]白单流水  导入新模板'!$C:$C,$A$2,'[6]白单流水  导入新模板'!$AF:$AF,$C$474,'[6]白单流水  导入新模板'!$AA:$AA,AR$3,'[6]白单流水  导入新模板'!$K:$K,$C480)</f>
        <v>0</v>
      </c>
      <c r="AS480" s="48">
        <f>SUMIFS('[6]白单流水  导入新模板'!$S:$S,'[6]白单流水  导入新模板'!$C:$C,$A$2,'[6]白单流水  导入新模板'!$AF:$AF,$C$474,'[6]白单流水  导入新模板'!$AA:$AA,AS$3,'[6]白单流水  导入新模板'!$K:$K,$C480)</f>
        <v>0</v>
      </c>
      <c r="AT480" s="64"/>
    </row>
    <row r="481" ht="15.6" spans="1:46">
      <c r="A481" s="41"/>
      <c r="B481" s="62"/>
      <c r="C481" s="65" t="s">
        <v>64</v>
      </c>
      <c r="D481" s="43"/>
      <c r="E481" s="43"/>
      <c r="F481" s="63"/>
      <c r="G481" s="44"/>
      <c r="H481" s="44"/>
      <c r="I481" s="44"/>
      <c r="J481" s="44"/>
      <c r="K481" s="43"/>
      <c r="L481" s="48">
        <f>SUMIFS('[6]白单流水  导入新模板'!$S:$S,'[6]白单流水  导入新模板'!$C:$C,$A$2,'[6]白单流水  导入新模板'!$AF:$AF,$C$474,'[6]白单流水  导入新模板'!$AB:$AB,LEFT(LEFT(L$3,4),4),'[6]白单流水  导入新模板'!$K:$K,$C481)</f>
        <v>0</v>
      </c>
      <c r="M481" s="48">
        <f>SUMIFS('[6]白单流水  导入新模板'!$S:$S,'[6]白单流水  导入新模板'!$C:$C,$A$2,'[6]白单流水  导入新模板'!$AF:$AF,$C$474,'[6]白单流水  导入新模板'!$AB:$AB,LEFT(LEFT(M$3,4),4),'[6]白单流水  导入新模板'!$K:$K,$C481)</f>
        <v>0</v>
      </c>
      <c r="N481" s="48">
        <f>SUMIFS('[6]白单流水  导入新模板'!$S:$S,'[6]白单流水  导入新模板'!$C:$C,$A$2,'[6]白单流水  导入新模板'!$AF:$AF,$C$474,'[6]白单流水  导入新模板'!$AB:$AB,LEFT(LEFT(N$3,4),4),'[6]白单流水  导入新模板'!$K:$K,$C481)</f>
        <v>0</v>
      </c>
      <c r="O481" s="48">
        <f>SUMIFS('[6]白单流水  导入新模板'!$S:$S,'[6]白单流水  导入新模板'!$C:$C,$A$2,'[6]白单流水  导入新模板'!$AF:$AF,$C$474,'[6]白单流水  导入新模板'!$AB:$AB,LEFT(LEFT(O$3,4),4),'[6]白单流水  导入新模板'!$K:$K,$C481)</f>
        <v>0</v>
      </c>
      <c r="P481" s="48">
        <f>SUMIFS('[6]白单流水  导入新模板'!$S:$S,'[6]白单流水  导入新模板'!$C:$C,$A$2,'[6]白单流水  导入新模板'!$AF:$AF,$C$474,'[6]白单流水  导入新模板'!$AB:$AB,LEFT(LEFT(P$3,4),4),'[6]白单流水  导入新模板'!$K:$K,$C481)</f>
        <v>0</v>
      </c>
      <c r="Q481" s="48">
        <f>SUMIFS('[6]白单流水  导入新模板'!$S:$S,'[6]白单流水  导入新模板'!$C:$C,$A$2,'[6]白单流水  导入新模板'!$AF:$AF,$C$474,'[6]白单流水  导入新模板'!$AB:$AB,LEFT(LEFT(Q$3,4),4),'[6]白单流水  导入新模板'!$K:$K,$C481)</f>
        <v>0</v>
      </c>
      <c r="R481" s="48">
        <f>SUMIFS('[6]白单流水  导入新模板'!$S:$S,'[6]白单流水  导入新模板'!$C:$C,$A$2,'[6]白单流水  导入新模板'!$AF:$AF,$C$474,'[6]白单流水  导入新模板'!$AB:$AB,LEFT(LEFT(R$3,4),4),'[6]白单流水  导入新模板'!$K:$K,$C481)</f>
        <v>0</v>
      </c>
      <c r="S481" s="48">
        <f>SUMIFS('[6]白单流水  导入新模板'!$S:$S,'[6]白单流水  导入新模板'!$C:$C,$A$2,'[6]白单流水  导入新模板'!$AF:$AF,$C$474,'[6]白单流水  导入新模板'!$AB:$AB,LEFT(LEFT(S$3,4),4),'[6]白单流水  导入新模板'!$K:$K,$C481)</f>
        <v>0</v>
      </c>
      <c r="T481" s="48">
        <f>SUMIFS('[6]白单流水  导入新模板'!$S:$S,'[6]白单流水  导入新模板'!$C:$C,$A$2,'[6]白单流水  导入新模板'!$AF:$AF,$C$474,'[6]白单流水  导入新模板'!$AB:$AB,LEFT(LEFT(T$3,4),4),'[6]白单流水  导入新模板'!$K:$K,$C481)</f>
        <v>0</v>
      </c>
      <c r="U481" s="48">
        <f>SUMIFS('[6]白单流水  导入新模板'!$S:$S,'[6]白单流水  导入新模板'!$C:$C,$A$2,'[6]白单流水  导入新模板'!$AF:$AF,$C$474,'[6]白单流水  导入新模板'!$AB:$AB,LEFT(LEFT(U$3,4),4),'[6]白单流水  导入新模板'!$K:$K,$C481)</f>
        <v>0</v>
      </c>
      <c r="V481" s="48">
        <f>SUMIFS('[6]白单流水  导入新模板'!$S:$S,'[6]白单流水  导入新模板'!$C:$C,$A$2,'[6]白单流水  导入新模板'!$AF:$AF,$C$474,'[6]白单流水  导入新模板'!$AB:$AB,LEFT(LEFT(V$3,4),4),'[6]白单流水  导入新模板'!$K:$K,$C481)</f>
        <v>0</v>
      </c>
      <c r="W481" s="48">
        <f>SUMIFS('[6]白单流水  导入新模板'!$S:$S,'[6]白单流水  导入新模板'!$C:$C,$A$2,'[6]白单流水  导入新模板'!$AF:$AF,$C$474,'[6]白单流水  导入新模板'!$AB:$AB,LEFT(LEFT(W$3,4),4),'[6]白单流水  导入新模板'!$K:$K,$C481)</f>
        <v>0</v>
      </c>
      <c r="X481" s="48">
        <f>SUMIFS('[6]白单流水  导入新模板'!$S:$S,'[6]白单流水  导入新模板'!$C:$C,$A$2,'[6]白单流水  导入新模板'!$AF:$AF,$C$474,'[6]白单流水  导入新模板'!$AB:$AB,LEFT(LEFT(X$3,4),4),'[6]白单流水  导入新模板'!$K:$K,$C481)</f>
        <v>0</v>
      </c>
      <c r="Y481" s="48">
        <f>SUMIFS('[6]白单流水  导入新模板'!$S:$S,'[6]白单流水  导入新模板'!$C:$C,$A$2,'[6]白单流水  导入新模板'!$AF:$AF,$C$474,'[6]白单流水  导入新模板'!$AB:$AB,LEFT(LEFT(Y$3,4),4),'[6]白单流水  导入新模板'!$K:$K,$C481)</f>
        <v>0</v>
      </c>
      <c r="Z481" s="48">
        <f>SUMIFS('[6]白单流水  导入新模板'!$S:$S,'[6]白单流水  导入新模板'!$C:$C,$A$2,'[6]白单流水  导入新模板'!$AF:$AF,$C$474,'[6]白单流水  导入新模板'!$AB:$AB,LEFT(LEFT(Z$3,4),4),'[6]白单流水  导入新模板'!$K:$K,$C481)</f>
        <v>0</v>
      </c>
      <c r="AA481" s="48">
        <f>SUMIFS('[6]白单流水  导入新模板'!$S:$S,'[6]白单流水  导入新模板'!$C:$C,$A$2,'[6]白单流水  导入新模板'!$AF:$AF,$C$474,'[6]白单流水  导入新模板'!$AB:$AB,LEFT(LEFT(AA$3,4),4),'[6]白单流水  导入新模板'!$K:$K,$C481)</f>
        <v>0</v>
      </c>
      <c r="AB481" s="48">
        <f>SUMIFS('[6]白单流水  导入新模板'!$S:$S,'[6]白单流水  导入新模板'!$C:$C,$A$2,'[6]白单流水  导入新模板'!$AF:$AF,$C$474,'[6]白单流水  导入新模板'!$AB:$AB,LEFT(LEFT(AB$3,4),4),'[6]白单流水  导入新模板'!$K:$K,$C481)</f>
        <v>0</v>
      </c>
      <c r="AC481" s="48">
        <f>SUMIFS('[6]白单流水  导入新模板'!$S:$S,'[6]白单流水  导入新模板'!$C:$C,$A$2,'[6]白单流水  导入新模板'!$AF:$AF,$C$474,'[6]白单流水  导入新模板'!$AB:$AB,LEFT(LEFT(AC$3,4),4),'[6]白单流水  导入新模板'!$K:$K,$C481)</f>
        <v>0</v>
      </c>
      <c r="AD481" s="72"/>
      <c r="AE481" s="53">
        <f>SUM(AH481:AS481)</f>
        <v>0</v>
      </c>
      <c r="AF481" s="54"/>
      <c r="AG481" s="55">
        <f>AD481-AE481-AF481</f>
        <v>0</v>
      </c>
      <c r="AH481" s="48">
        <f>SUMIFS('[6]白单流水  导入新模板'!$S:$S,'[6]白单流水  导入新模板'!$C:$C,$A$2,'[6]白单流水  导入新模板'!$AF:$AF,$C$474,'[6]白单流水  导入新模板'!$AA:$AA,AH$3,'[6]白单流水  导入新模板'!$K:$K,$C481)</f>
        <v>0</v>
      </c>
      <c r="AI481" s="48">
        <f>SUMIFS('[6]白单流水  导入新模板'!$S:$S,'[6]白单流水  导入新模板'!$C:$C,$A$2,'[6]白单流水  导入新模板'!$AF:$AF,$C$474,'[6]白单流水  导入新模板'!$AA:$AA,AI$3,'[6]白单流水  导入新模板'!$K:$K,$C481)</f>
        <v>0</v>
      </c>
      <c r="AJ481" s="48">
        <f>SUMIFS('[6]白单流水  导入新模板'!$S:$S,'[6]白单流水  导入新模板'!$C:$C,$A$2,'[6]白单流水  导入新模板'!$AF:$AF,$C$474,'[6]白单流水  导入新模板'!$AA:$AA,AJ$3,'[6]白单流水  导入新模板'!$K:$K,$C481)</f>
        <v>0</v>
      </c>
      <c r="AK481" s="48">
        <f>SUMIFS('[6]白单流水  导入新模板'!$S:$S,'[6]白单流水  导入新模板'!$C:$C,$A$2,'[6]白单流水  导入新模板'!$AF:$AF,$C$474,'[6]白单流水  导入新模板'!$AA:$AA,AK$3,'[6]白单流水  导入新模板'!$K:$K,$C481)</f>
        <v>0</v>
      </c>
      <c r="AL481" s="48">
        <f>SUMIFS('[6]白单流水  导入新模板'!$S:$S,'[6]白单流水  导入新模板'!$C:$C,$A$2,'[6]白单流水  导入新模板'!$AF:$AF,$C$474,'[6]白单流水  导入新模板'!$AA:$AA,AL$3,'[6]白单流水  导入新模板'!$K:$K,$C481)</f>
        <v>0</v>
      </c>
      <c r="AM481" s="48">
        <f>SUMIFS('[6]白单流水  导入新模板'!$S:$S,'[6]白单流水  导入新模板'!$C:$C,$A$2,'[6]白单流水  导入新模板'!$AF:$AF,$C$474,'[6]白单流水  导入新模板'!$AA:$AA,AM$3,'[6]白单流水  导入新模板'!$K:$K,$C481)</f>
        <v>0</v>
      </c>
      <c r="AN481" s="48">
        <f>SUMIFS('[6]白单流水  导入新模板'!$S:$S,'[6]白单流水  导入新模板'!$C:$C,$A$2,'[6]白单流水  导入新模板'!$AF:$AF,$C$474,'[6]白单流水  导入新模板'!$AA:$AA,AN$3,'[6]白单流水  导入新模板'!$K:$K,$C481)</f>
        <v>0</v>
      </c>
      <c r="AO481" s="48">
        <f>SUMIFS('[6]白单流水  导入新模板'!$S:$S,'[6]白单流水  导入新模板'!$C:$C,$A$2,'[6]白单流水  导入新模板'!$AF:$AF,$C$474,'[6]白单流水  导入新模板'!$AA:$AA,AO$3,'[6]白单流水  导入新模板'!$K:$K,$C481)</f>
        <v>0</v>
      </c>
      <c r="AP481" s="48">
        <f>SUMIFS('[6]白单流水  导入新模板'!$S:$S,'[6]白单流水  导入新模板'!$C:$C,$A$2,'[6]白单流水  导入新模板'!$AF:$AF,$C$474,'[6]白单流水  导入新模板'!$AA:$AA,AP$3,'[6]白单流水  导入新模板'!$K:$K,$C481)</f>
        <v>0</v>
      </c>
      <c r="AQ481" s="48">
        <f>SUMIFS('[6]白单流水  导入新模板'!$S:$S,'[6]白单流水  导入新模板'!$C:$C,$A$2,'[6]白单流水  导入新模板'!$AF:$AF,$C$474,'[6]白单流水  导入新模板'!$AA:$AA,AQ$3,'[6]白单流水  导入新模板'!$K:$K,$C481)</f>
        <v>0</v>
      </c>
      <c r="AR481" s="48">
        <f>SUMIFS('[6]白单流水  导入新模板'!$S:$S,'[6]白单流水  导入新模板'!$C:$C,$A$2,'[6]白单流水  导入新模板'!$AF:$AF,$C$474,'[6]白单流水  导入新模板'!$AA:$AA,AR$3,'[6]白单流水  导入新模板'!$K:$K,$C481)</f>
        <v>0</v>
      </c>
      <c r="AS481" s="48">
        <f>SUMIFS('[6]白单流水  导入新模板'!$S:$S,'[6]白单流水  导入新模板'!$C:$C,$A$2,'[6]白单流水  导入新模板'!$AF:$AF,$C$474,'[6]白单流水  导入新模板'!$AA:$AA,AS$3,'[6]白单流水  导入新模板'!$K:$K,$C481)</f>
        <v>0</v>
      </c>
      <c r="AT481" s="64"/>
    </row>
    <row r="482" ht="15.6" spans="1:46">
      <c r="A482" s="41"/>
      <c r="B482" s="62"/>
      <c r="C482" s="65" t="s">
        <v>65</v>
      </c>
      <c r="D482" s="43"/>
      <c r="E482" s="43"/>
      <c r="F482" s="63"/>
      <c r="G482" s="44"/>
      <c r="H482" s="44"/>
      <c r="I482" s="44"/>
      <c r="J482" s="44"/>
      <c r="K482" s="43"/>
      <c r="L482" s="48">
        <f>SUMIFS('[6]白单流水  导入新模板'!$S:$S,'[6]白单流水  导入新模板'!$C:$C,$A$2,'[6]白单流水  导入新模板'!$AF:$AF,$C$474,'[6]白单流水  导入新模板'!$AB:$AB,LEFT(LEFT(L$3,4),4),'[6]白单流水  导入新模板'!$K:$K,$C482)</f>
        <v>0</v>
      </c>
      <c r="M482" s="48">
        <f>SUMIFS('[6]白单流水  导入新模板'!$S:$S,'[6]白单流水  导入新模板'!$C:$C,$A$2,'[6]白单流水  导入新模板'!$AF:$AF,$C$474,'[6]白单流水  导入新模板'!$AB:$AB,LEFT(LEFT(M$3,4),4),'[6]白单流水  导入新模板'!$K:$K,$C482)</f>
        <v>0</v>
      </c>
      <c r="N482" s="48">
        <f>SUMIFS('[6]白单流水  导入新模板'!$S:$S,'[6]白单流水  导入新模板'!$C:$C,$A$2,'[6]白单流水  导入新模板'!$AF:$AF,$C$474,'[6]白单流水  导入新模板'!$AB:$AB,LEFT(LEFT(N$3,4),4),'[6]白单流水  导入新模板'!$K:$K,$C482)</f>
        <v>0</v>
      </c>
      <c r="O482" s="48">
        <f>SUMIFS('[6]白单流水  导入新模板'!$S:$S,'[6]白单流水  导入新模板'!$C:$C,$A$2,'[6]白单流水  导入新模板'!$AF:$AF,$C$474,'[6]白单流水  导入新模板'!$AB:$AB,LEFT(LEFT(O$3,4),4),'[6]白单流水  导入新模板'!$K:$K,$C482)</f>
        <v>0</v>
      </c>
      <c r="P482" s="48">
        <f>SUMIFS('[6]白单流水  导入新模板'!$S:$S,'[6]白单流水  导入新模板'!$C:$C,$A$2,'[6]白单流水  导入新模板'!$AF:$AF,$C$474,'[6]白单流水  导入新模板'!$AB:$AB,LEFT(LEFT(P$3,4),4),'[6]白单流水  导入新模板'!$K:$K,$C482)</f>
        <v>0</v>
      </c>
      <c r="Q482" s="48">
        <f>SUMIFS('[6]白单流水  导入新模板'!$S:$S,'[6]白单流水  导入新模板'!$C:$C,$A$2,'[6]白单流水  导入新模板'!$AF:$AF,$C$474,'[6]白单流水  导入新模板'!$AB:$AB,LEFT(LEFT(Q$3,4),4),'[6]白单流水  导入新模板'!$K:$K,$C482)</f>
        <v>0</v>
      </c>
      <c r="R482" s="48">
        <f>SUMIFS('[6]白单流水  导入新模板'!$S:$S,'[6]白单流水  导入新模板'!$C:$C,$A$2,'[6]白单流水  导入新模板'!$AF:$AF,$C$474,'[6]白单流水  导入新模板'!$AB:$AB,LEFT(LEFT(R$3,4),4),'[6]白单流水  导入新模板'!$K:$K,$C482)</f>
        <v>0</v>
      </c>
      <c r="S482" s="48">
        <f>SUMIFS('[6]白单流水  导入新模板'!$S:$S,'[6]白单流水  导入新模板'!$C:$C,$A$2,'[6]白单流水  导入新模板'!$AF:$AF,$C$474,'[6]白单流水  导入新模板'!$AB:$AB,LEFT(LEFT(S$3,4),4),'[6]白单流水  导入新模板'!$K:$K,$C482)</f>
        <v>0</v>
      </c>
      <c r="T482" s="48">
        <f>SUMIFS('[6]白单流水  导入新模板'!$S:$S,'[6]白单流水  导入新模板'!$C:$C,$A$2,'[6]白单流水  导入新模板'!$AF:$AF,$C$474,'[6]白单流水  导入新模板'!$AB:$AB,LEFT(LEFT(T$3,4),4),'[6]白单流水  导入新模板'!$K:$K,$C482)</f>
        <v>0</v>
      </c>
      <c r="U482" s="48">
        <f>SUMIFS('[6]白单流水  导入新模板'!$S:$S,'[6]白单流水  导入新模板'!$C:$C,$A$2,'[6]白单流水  导入新模板'!$AF:$AF,$C$474,'[6]白单流水  导入新模板'!$AB:$AB,LEFT(LEFT(U$3,4),4),'[6]白单流水  导入新模板'!$K:$K,$C482)</f>
        <v>0</v>
      </c>
      <c r="V482" s="48">
        <f>SUMIFS('[6]白单流水  导入新模板'!$S:$S,'[6]白单流水  导入新模板'!$C:$C,$A$2,'[6]白单流水  导入新模板'!$AF:$AF,$C$474,'[6]白单流水  导入新模板'!$AB:$AB,LEFT(LEFT(V$3,4),4),'[6]白单流水  导入新模板'!$K:$K,$C482)</f>
        <v>0</v>
      </c>
      <c r="W482" s="48">
        <f>SUMIFS('[6]白单流水  导入新模板'!$S:$S,'[6]白单流水  导入新模板'!$C:$C,$A$2,'[6]白单流水  导入新模板'!$AF:$AF,$C$474,'[6]白单流水  导入新模板'!$AB:$AB,LEFT(LEFT(W$3,4),4),'[6]白单流水  导入新模板'!$K:$K,$C482)</f>
        <v>0</v>
      </c>
      <c r="X482" s="48">
        <f>SUMIFS('[6]白单流水  导入新模板'!$S:$S,'[6]白单流水  导入新模板'!$C:$C,$A$2,'[6]白单流水  导入新模板'!$AF:$AF,$C$474,'[6]白单流水  导入新模板'!$AB:$AB,LEFT(LEFT(X$3,4),4),'[6]白单流水  导入新模板'!$K:$K,$C482)</f>
        <v>0</v>
      </c>
      <c r="Y482" s="48">
        <f>SUMIFS('[6]白单流水  导入新模板'!$S:$S,'[6]白单流水  导入新模板'!$C:$C,$A$2,'[6]白单流水  导入新模板'!$AF:$AF,$C$474,'[6]白单流水  导入新模板'!$AB:$AB,LEFT(LEFT(Y$3,4),4),'[6]白单流水  导入新模板'!$K:$K,$C482)</f>
        <v>0</v>
      </c>
      <c r="Z482" s="48">
        <f>SUMIFS('[6]白单流水  导入新模板'!$S:$S,'[6]白单流水  导入新模板'!$C:$C,$A$2,'[6]白单流水  导入新模板'!$AF:$AF,$C$474,'[6]白单流水  导入新模板'!$AB:$AB,LEFT(LEFT(Z$3,4),4),'[6]白单流水  导入新模板'!$K:$K,$C482)</f>
        <v>0</v>
      </c>
      <c r="AA482" s="48">
        <f>SUMIFS('[6]白单流水  导入新模板'!$S:$S,'[6]白单流水  导入新模板'!$C:$C,$A$2,'[6]白单流水  导入新模板'!$AF:$AF,$C$474,'[6]白单流水  导入新模板'!$AB:$AB,LEFT(LEFT(AA$3,4),4),'[6]白单流水  导入新模板'!$K:$K,$C482)</f>
        <v>0</v>
      </c>
      <c r="AB482" s="48">
        <f>SUMIFS('[6]白单流水  导入新模板'!$S:$S,'[6]白单流水  导入新模板'!$C:$C,$A$2,'[6]白单流水  导入新模板'!$AF:$AF,$C$474,'[6]白单流水  导入新模板'!$AB:$AB,LEFT(LEFT(AB$3,4),4),'[6]白单流水  导入新模板'!$K:$K,$C482)</f>
        <v>0</v>
      </c>
      <c r="AC482" s="48">
        <f>SUMIFS('[6]白单流水  导入新模板'!$S:$S,'[6]白单流水  导入新模板'!$C:$C,$A$2,'[6]白单流水  导入新模板'!$AF:$AF,$C$474,'[6]白单流水  导入新模板'!$AB:$AB,LEFT(LEFT(AC$3,4),4),'[6]白单流水  导入新模板'!$K:$K,$C482)</f>
        <v>0</v>
      </c>
      <c r="AD482" s="72"/>
      <c r="AE482" s="53">
        <f>SUM(AH482:AS482)</f>
        <v>0</v>
      </c>
      <c r="AF482" s="54"/>
      <c r="AG482" s="55">
        <f>AD482-AE482-AF482</f>
        <v>0</v>
      </c>
      <c r="AH482" s="48">
        <f>SUMIFS('[6]白单流水  导入新模板'!$S:$S,'[6]白单流水  导入新模板'!$C:$C,$A$2,'[6]白单流水  导入新模板'!$AF:$AF,$C$474,'[6]白单流水  导入新模板'!$AA:$AA,AH$3,'[6]白单流水  导入新模板'!$K:$K,$C482)</f>
        <v>0</v>
      </c>
      <c r="AI482" s="48">
        <f>SUMIFS('[6]白单流水  导入新模板'!$S:$S,'[6]白单流水  导入新模板'!$C:$C,$A$2,'[6]白单流水  导入新模板'!$AF:$AF,$C$474,'[6]白单流水  导入新模板'!$AA:$AA,AI$3,'[6]白单流水  导入新模板'!$K:$K,$C482)</f>
        <v>0</v>
      </c>
      <c r="AJ482" s="48">
        <f>SUMIFS('[6]白单流水  导入新模板'!$S:$S,'[6]白单流水  导入新模板'!$C:$C,$A$2,'[6]白单流水  导入新模板'!$AF:$AF,$C$474,'[6]白单流水  导入新模板'!$AA:$AA,AJ$3,'[6]白单流水  导入新模板'!$K:$K,$C482)</f>
        <v>0</v>
      </c>
      <c r="AK482" s="48">
        <f>SUMIFS('[6]白单流水  导入新模板'!$S:$S,'[6]白单流水  导入新模板'!$C:$C,$A$2,'[6]白单流水  导入新模板'!$AF:$AF,$C$474,'[6]白单流水  导入新模板'!$AA:$AA,AK$3,'[6]白单流水  导入新模板'!$K:$K,$C482)</f>
        <v>0</v>
      </c>
      <c r="AL482" s="48">
        <f>SUMIFS('[6]白单流水  导入新模板'!$S:$S,'[6]白单流水  导入新模板'!$C:$C,$A$2,'[6]白单流水  导入新模板'!$AF:$AF,$C$474,'[6]白单流水  导入新模板'!$AA:$AA,AL$3,'[6]白单流水  导入新模板'!$K:$K,$C482)</f>
        <v>0</v>
      </c>
      <c r="AM482" s="48">
        <f>SUMIFS('[6]白单流水  导入新模板'!$S:$S,'[6]白单流水  导入新模板'!$C:$C,$A$2,'[6]白单流水  导入新模板'!$AF:$AF,$C$474,'[6]白单流水  导入新模板'!$AA:$AA,AM$3,'[6]白单流水  导入新模板'!$K:$K,$C482)</f>
        <v>0</v>
      </c>
      <c r="AN482" s="48">
        <f>SUMIFS('[6]白单流水  导入新模板'!$S:$S,'[6]白单流水  导入新模板'!$C:$C,$A$2,'[6]白单流水  导入新模板'!$AF:$AF,$C$474,'[6]白单流水  导入新模板'!$AA:$AA,AN$3,'[6]白单流水  导入新模板'!$K:$K,$C482)</f>
        <v>0</v>
      </c>
      <c r="AO482" s="48">
        <f>SUMIFS('[6]白单流水  导入新模板'!$S:$S,'[6]白单流水  导入新模板'!$C:$C,$A$2,'[6]白单流水  导入新模板'!$AF:$AF,$C$474,'[6]白单流水  导入新模板'!$AA:$AA,AO$3,'[6]白单流水  导入新模板'!$K:$K,$C482)</f>
        <v>0</v>
      </c>
      <c r="AP482" s="48">
        <f>SUMIFS('[6]白单流水  导入新模板'!$S:$S,'[6]白单流水  导入新模板'!$C:$C,$A$2,'[6]白单流水  导入新模板'!$AF:$AF,$C$474,'[6]白单流水  导入新模板'!$AA:$AA,AP$3,'[6]白单流水  导入新模板'!$K:$K,$C482)</f>
        <v>0</v>
      </c>
      <c r="AQ482" s="48">
        <f>SUMIFS('[6]白单流水  导入新模板'!$S:$S,'[6]白单流水  导入新模板'!$C:$C,$A$2,'[6]白单流水  导入新模板'!$AF:$AF,$C$474,'[6]白单流水  导入新模板'!$AA:$AA,AQ$3,'[6]白单流水  导入新模板'!$K:$K,$C482)</f>
        <v>0</v>
      </c>
      <c r="AR482" s="48">
        <f>SUMIFS('[6]白单流水  导入新模板'!$S:$S,'[6]白单流水  导入新模板'!$C:$C,$A$2,'[6]白单流水  导入新模板'!$AF:$AF,$C$474,'[6]白单流水  导入新模板'!$AA:$AA,AR$3,'[6]白单流水  导入新模板'!$K:$K,$C482)</f>
        <v>0</v>
      </c>
      <c r="AS482" s="48">
        <f>SUMIFS('[6]白单流水  导入新模板'!$S:$S,'[6]白单流水  导入新模板'!$C:$C,$A$2,'[6]白单流水  导入新模板'!$AF:$AF,$C$474,'[6]白单流水  导入新模板'!$AA:$AA,AS$3,'[6]白单流水  导入新模板'!$K:$K,$C482)</f>
        <v>0</v>
      </c>
      <c r="AT482" s="64"/>
    </row>
    <row r="483" ht="15.6" spans="1:46">
      <c r="A483" s="73"/>
      <c r="B483" s="62"/>
      <c r="C483" s="65" t="s">
        <v>66</v>
      </c>
      <c r="D483" s="66"/>
      <c r="E483" s="66"/>
      <c r="F483" s="67"/>
      <c r="G483" s="68"/>
      <c r="H483" s="68"/>
      <c r="I483" s="68"/>
      <c r="J483" s="68"/>
      <c r="K483" s="66"/>
      <c r="L483" s="48">
        <f>SUMIFS('[6]白单流水  导入新模板'!$S:$S,'[6]白单流水  导入新模板'!$C:$C,$A$2,'[6]白单流水  导入新模板'!$AF:$AF,$C$474,'[6]白单流水  导入新模板'!$AB:$AB,LEFT(LEFT(L$3,4),4),'[6]白单流水  导入新模板'!$K:$K,$C483)</f>
        <v>0</v>
      </c>
      <c r="M483" s="48">
        <f>SUMIFS('[6]白单流水  导入新模板'!$S:$S,'[6]白单流水  导入新模板'!$C:$C,$A$2,'[6]白单流水  导入新模板'!$AF:$AF,$C$474,'[6]白单流水  导入新模板'!$AB:$AB,LEFT(LEFT(M$3,4),4),'[6]白单流水  导入新模板'!$K:$K,$C483)</f>
        <v>0</v>
      </c>
      <c r="N483" s="48">
        <f>SUMIFS('[6]白单流水  导入新模板'!$S:$S,'[6]白单流水  导入新模板'!$C:$C,$A$2,'[6]白单流水  导入新模板'!$AF:$AF,$C$474,'[6]白单流水  导入新模板'!$AB:$AB,LEFT(LEFT(N$3,4),4),'[6]白单流水  导入新模板'!$K:$K,$C483)</f>
        <v>0</v>
      </c>
      <c r="O483" s="48">
        <f>SUMIFS('[6]白单流水  导入新模板'!$S:$S,'[6]白单流水  导入新模板'!$C:$C,$A$2,'[6]白单流水  导入新模板'!$AF:$AF,$C$474,'[6]白单流水  导入新模板'!$AB:$AB,LEFT(LEFT(O$3,4),4),'[6]白单流水  导入新模板'!$K:$K,$C483)</f>
        <v>0</v>
      </c>
      <c r="P483" s="48">
        <f>SUMIFS('[6]白单流水  导入新模板'!$S:$S,'[6]白单流水  导入新模板'!$C:$C,$A$2,'[6]白单流水  导入新模板'!$AF:$AF,$C$474,'[6]白单流水  导入新模板'!$AB:$AB,LEFT(LEFT(P$3,4),4),'[6]白单流水  导入新模板'!$K:$K,$C483)</f>
        <v>0</v>
      </c>
      <c r="Q483" s="48">
        <f>SUMIFS('[6]白单流水  导入新模板'!$S:$S,'[6]白单流水  导入新模板'!$C:$C,$A$2,'[6]白单流水  导入新模板'!$AF:$AF,$C$474,'[6]白单流水  导入新模板'!$AB:$AB,LEFT(LEFT(Q$3,4),4),'[6]白单流水  导入新模板'!$K:$K,$C483)</f>
        <v>0</v>
      </c>
      <c r="R483" s="48">
        <f>SUMIFS('[6]白单流水  导入新模板'!$S:$S,'[6]白单流水  导入新模板'!$C:$C,$A$2,'[6]白单流水  导入新模板'!$AF:$AF,$C$474,'[6]白单流水  导入新模板'!$AB:$AB,LEFT(LEFT(R$3,4),4),'[6]白单流水  导入新模板'!$K:$K,$C483)</f>
        <v>0</v>
      </c>
      <c r="S483" s="48">
        <f>SUMIFS('[6]白单流水  导入新模板'!$S:$S,'[6]白单流水  导入新模板'!$C:$C,$A$2,'[6]白单流水  导入新模板'!$AF:$AF,$C$474,'[6]白单流水  导入新模板'!$AB:$AB,LEFT(LEFT(S$3,4),4),'[6]白单流水  导入新模板'!$K:$K,$C483)</f>
        <v>0</v>
      </c>
      <c r="T483" s="48">
        <f>SUMIFS('[6]白单流水  导入新模板'!$S:$S,'[6]白单流水  导入新模板'!$C:$C,$A$2,'[6]白单流水  导入新模板'!$AF:$AF,$C$474,'[6]白单流水  导入新模板'!$AB:$AB,LEFT(LEFT(T$3,4),4),'[6]白单流水  导入新模板'!$K:$K,$C483)</f>
        <v>0</v>
      </c>
      <c r="U483" s="48">
        <f>SUMIFS('[6]白单流水  导入新模板'!$S:$S,'[6]白单流水  导入新模板'!$C:$C,$A$2,'[6]白单流水  导入新模板'!$AF:$AF,$C$474,'[6]白单流水  导入新模板'!$AB:$AB,LEFT(LEFT(U$3,4),4),'[6]白单流水  导入新模板'!$K:$K,$C483)</f>
        <v>0</v>
      </c>
      <c r="V483" s="48">
        <f>SUMIFS('[6]白单流水  导入新模板'!$S:$S,'[6]白单流水  导入新模板'!$C:$C,$A$2,'[6]白单流水  导入新模板'!$AF:$AF,$C$474,'[6]白单流水  导入新模板'!$AB:$AB,LEFT(LEFT(V$3,4),4),'[6]白单流水  导入新模板'!$K:$K,$C483)</f>
        <v>0</v>
      </c>
      <c r="W483" s="48">
        <f>SUMIFS('[6]白单流水  导入新模板'!$S:$S,'[6]白单流水  导入新模板'!$C:$C,$A$2,'[6]白单流水  导入新模板'!$AF:$AF,$C$474,'[6]白单流水  导入新模板'!$AB:$AB,LEFT(LEFT(W$3,4),4),'[6]白单流水  导入新模板'!$K:$K,$C483)</f>
        <v>0</v>
      </c>
      <c r="X483" s="48">
        <f>SUMIFS('[6]白单流水  导入新模板'!$S:$S,'[6]白单流水  导入新模板'!$C:$C,$A$2,'[6]白单流水  导入新模板'!$AF:$AF,$C$474,'[6]白单流水  导入新模板'!$AB:$AB,LEFT(LEFT(X$3,4),4),'[6]白单流水  导入新模板'!$K:$K,$C483)</f>
        <v>0</v>
      </c>
      <c r="Y483" s="48">
        <f>SUMIFS('[6]白单流水  导入新模板'!$S:$S,'[6]白单流水  导入新模板'!$C:$C,$A$2,'[6]白单流水  导入新模板'!$AF:$AF,$C$474,'[6]白单流水  导入新模板'!$AB:$AB,LEFT(LEFT(Y$3,4),4),'[6]白单流水  导入新模板'!$K:$K,$C483)</f>
        <v>0</v>
      </c>
      <c r="Z483" s="48">
        <f>SUMIFS('[6]白单流水  导入新模板'!$S:$S,'[6]白单流水  导入新模板'!$C:$C,$A$2,'[6]白单流水  导入新模板'!$AF:$AF,$C$474,'[6]白单流水  导入新模板'!$AB:$AB,LEFT(LEFT(Z$3,4),4),'[6]白单流水  导入新模板'!$K:$K,$C483)</f>
        <v>0</v>
      </c>
      <c r="AA483" s="48">
        <f>SUMIFS('[6]白单流水  导入新模板'!$S:$S,'[6]白单流水  导入新模板'!$C:$C,$A$2,'[6]白单流水  导入新模板'!$AF:$AF,$C$474,'[6]白单流水  导入新模板'!$AB:$AB,LEFT(LEFT(AA$3,4),4),'[6]白单流水  导入新模板'!$K:$K,$C483)</f>
        <v>0</v>
      </c>
      <c r="AB483" s="48">
        <f>SUMIFS('[6]白单流水  导入新模板'!$S:$S,'[6]白单流水  导入新模板'!$C:$C,$A$2,'[6]白单流水  导入新模板'!$AF:$AF,$C$474,'[6]白单流水  导入新模板'!$AB:$AB,LEFT(LEFT(AB$3,4),4),'[6]白单流水  导入新模板'!$K:$K,$C483)</f>
        <v>0</v>
      </c>
      <c r="AC483" s="48">
        <f>SUMIFS('[6]白单流水  导入新模板'!$S:$S,'[6]白单流水  导入新模板'!$C:$C,$A$2,'[6]白单流水  导入新模板'!$AF:$AF,$C$474,'[6]白单流水  导入新模板'!$AB:$AB,LEFT(LEFT(AC$3,4),4),'[6]白单流水  导入新模板'!$K:$K,$C483)</f>
        <v>0</v>
      </c>
      <c r="AD483" s="74"/>
      <c r="AE483" s="53">
        <f>SUM(AH483:AS483)</f>
        <v>0</v>
      </c>
      <c r="AF483" s="54"/>
      <c r="AG483" s="55">
        <f>AD483-AE483-AF483</f>
        <v>0</v>
      </c>
      <c r="AH483" s="48">
        <f>SUMIFS('[6]白单流水  导入新模板'!$S:$S,'[6]白单流水  导入新模板'!$C:$C,$A$2,'[6]白单流水  导入新模板'!$AF:$AF,$C$474,'[6]白单流水  导入新模板'!$AA:$AA,AH$3,'[6]白单流水  导入新模板'!$K:$K,$C483)</f>
        <v>0</v>
      </c>
      <c r="AI483" s="48">
        <f>SUMIFS('[6]白单流水  导入新模板'!$S:$S,'[6]白单流水  导入新模板'!$C:$C,$A$2,'[6]白单流水  导入新模板'!$AF:$AF,$C$474,'[6]白单流水  导入新模板'!$AA:$AA,AI$3,'[6]白单流水  导入新模板'!$K:$K,$C483)</f>
        <v>0</v>
      </c>
      <c r="AJ483" s="48">
        <f>SUMIFS('[6]白单流水  导入新模板'!$S:$S,'[6]白单流水  导入新模板'!$C:$C,$A$2,'[6]白单流水  导入新模板'!$AF:$AF,$C$474,'[6]白单流水  导入新模板'!$AA:$AA,AJ$3,'[6]白单流水  导入新模板'!$K:$K,$C483)</f>
        <v>0</v>
      </c>
      <c r="AK483" s="48">
        <f>SUMIFS('[6]白单流水  导入新模板'!$S:$S,'[6]白单流水  导入新模板'!$C:$C,$A$2,'[6]白单流水  导入新模板'!$AF:$AF,$C$474,'[6]白单流水  导入新模板'!$AA:$AA,AK$3,'[6]白单流水  导入新模板'!$K:$K,$C483)</f>
        <v>0</v>
      </c>
      <c r="AL483" s="48">
        <f>SUMIFS('[6]白单流水  导入新模板'!$S:$S,'[6]白单流水  导入新模板'!$C:$C,$A$2,'[6]白单流水  导入新模板'!$AF:$AF,$C$474,'[6]白单流水  导入新模板'!$AA:$AA,AL$3,'[6]白单流水  导入新模板'!$K:$K,$C483)</f>
        <v>0</v>
      </c>
      <c r="AM483" s="48">
        <f>SUMIFS('[6]白单流水  导入新模板'!$S:$S,'[6]白单流水  导入新模板'!$C:$C,$A$2,'[6]白单流水  导入新模板'!$AF:$AF,$C$474,'[6]白单流水  导入新模板'!$AA:$AA,AM$3,'[6]白单流水  导入新模板'!$K:$K,$C483)</f>
        <v>0</v>
      </c>
      <c r="AN483" s="48">
        <f>SUMIFS('[6]白单流水  导入新模板'!$S:$S,'[6]白单流水  导入新模板'!$C:$C,$A$2,'[6]白单流水  导入新模板'!$AF:$AF,$C$474,'[6]白单流水  导入新模板'!$AA:$AA,AN$3,'[6]白单流水  导入新模板'!$K:$K,$C483)</f>
        <v>0</v>
      </c>
      <c r="AO483" s="48">
        <f>SUMIFS('[6]白单流水  导入新模板'!$S:$S,'[6]白单流水  导入新模板'!$C:$C,$A$2,'[6]白单流水  导入新模板'!$AF:$AF,$C$474,'[6]白单流水  导入新模板'!$AA:$AA,AO$3,'[6]白单流水  导入新模板'!$K:$K,$C483)</f>
        <v>0</v>
      </c>
      <c r="AP483" s="48">
        <f>SUMIFS('[6]白单流水  导入新模板'!$S:$S,'[6]白单流水  导入新模板'!$C:$C,$A$2,'[6]白单流水  导入新模板'!$AF:$AF,$C$474,'[6]白单流水  导入新模板'!$AA:$AA,AP$3,'[6]白单流水  导入新模板'!$K:$K,$C483)</f>
        <v>0</v>
      </c>
      <c r="AQ483" s="48">
        <f>SUMIFS('[6]白单流水  导入新模板'!$S:$S,'[6]白单流水  导入新模板'!$C:$C,$A$2,'[6]白单流水  导入新模板'!$AF:$AF,$C$474,'[6]白单流水  导入新模板'!$AA:$AA,AQ$3,'[6]白单流水  导入新模板'!$K:$K,$C483)</f>
        <v>0</v>
      </c>
      <c r="AR483" s="48">
        <f>SUMIFS('[6]白单流水  导入新模板'!$S:$S,'[6]白单流水  导入新模板'!$C:$C,$A$2,'[6]白单流水  导入新模板'!$AF:$AF,$C$474,'[6]白单流水  导入新模板'!$AA:$AA,AR$3,'[6]白单流水  导入新模板'!$K:$K,$C483)</f>
        <v>0</v>
      </c>
      <c r="AS483" s="48">
        <f>SUMIFS('[6]白单流水  导入新模板'!$S:$S,'[6]白单流水  导入新模板'!$C:$C,$A$2,'[6]白单流水  导入新模板'!$AF:$AF,$C$474,'[6]白单流水  导入新模板'!$AA:$AA,AS$3,'[6]白单流水  导入新模板'!$K:$K,$C483)</f>
        <v>0</v>
      </c>
      <c r="AT483" s="69"/>
    </row>
    <row r="484" ht="15.6" spans="1:46">
      <c r="A484" s="41"/>
      <c r="B484" s="62"/>
      <c r="C484" s="65" t="s">
        <v>67</v>
      </c>
      <c r="D484" s="43"/>
      <c r="E484" s="43"/>
      <c r="F484" s="63"/>
      <c r="G484" s="44"/>
      <c r="H484" s="44"/>
      <c r="I484" s="44"/>
      <c r="J484" s="44"/>
      <c r="K484" s="43"/>
      <c r="L484" s="48">
        <f>SUMIFS('[6]白单流水  导入新模板'!$S:$S,'[6]白单流水  导入新模板'!$C:$C,$A$2,'[6]白单流水  导入新模板'!$AF:$AF,$C$474,'[6]白单流水  导入新模板'!$AB:$AB,LEFT(LEFT(L$3,4),4),'[6]白单流水  导入新模板'!$K:$K,$C484)</f>
        <v>0</v>
      </c>
      <c r="M484" s="48">
        <f>SUMIFS('[6]白单流水  导入新模板'!$S:$S,'[6]白单流水  导入新模板'!$C:$C,$A$2,'[6]白单流水  导入新模板'!$AF:$AF,$C$474,'[6]白单流水  导入新模板'!$AB:$AB,LEFT(LEFT(M$3,4),4),'[6]白单流水  导入新模板'!$K:$K,$C484)</f>
        <v>0</v>
      </c>
      <c r="N484" s="48">
        <f>SUMIFS('[6]白单流水  导入新模板'!$S:$S,'[6]白单流水  导入新模板'!$C:$C,$A$2,'[6]白单流水  导入新模板'!$AF:$AF,$C$474,'[6]白单流水  导入新模板'!$AB:$AB,LEFT(LEFT(N$3,4),4),'[6]白单流水  导入新模板'!$K:$K,$C484)</f>
        <v>0</v>
      </c>
      <c r="O484" s="48">
        <f>SUMIFS('[6]白单流水  导入新模板'!$S:$S,'[6]白单流水  导入新模板'!$C:$C,$A$2,'[6]白单流水  导入新模板'!$AF:$AF,$C$474,'[6]白单流水  导入新模板'!$AB:$AB,LEFT(LEFT(O$3,4),4),'[6]白单流水  导入新模板'!$K:$K,$C484)</f>
        <v>0</v>
      </c>
      <c r="P484" s="48">
        <f>SUMIFS('[6]白单流水  导入新模板'!$S:$S,'[6]白单流水  导入新模板'!$C:$C,$A$2,'[6]白单流水  导入新模板'!$AF:$AF,$C$474,'[6]白单流水  导入新模板'!$AB:$AB,LEFT(LEFT(P$3,4),4),'[6]白单流水  导入新模板'!$K:$K,$C484)</f>
        <v>0</v>
      </c>
      <c r="Q484" s="48">
        <f>SUMIFS('[6]白单流水  导入新模板'!$S:$S,'[6]白单流水  导入新模板'!$C:$C,$A$2,'[6]白单流水  导入新模板'!$AF:$AF,$C$474,'[6]白单流水  导入新模板'!$AB:$AB,LEFT(LEFT(Q$3,4),4),'[6]白单流水  导入新模板'!$K:$K,$C484)</f>
        <v>0</v>
      </c>
      <c r="R484" s="48">
        <f>SUMIFS('[6]白单流水  导入新模板'!$S:$S,'[6]白单流水  导入新模板'!$C:$C,$A$2,'[6]白单流水  导入新模板'!$AF:$AF,$C$474,'[6]白单流水  导入新模板'!$AB:$AB,LEFT(LEFT(R$3,4),4),'[6]白单流水  导入新模板'!$K:$K,$C484)</f>
        <v>0</v>
      </c>
      <c r="S484" s="48">
        <f>SUMIFS('[6]白单流水  导入新模板'!$S:$S,'[6]白单流水  导入新模板'!$C:$C,$A$2,'[6]白单流水  导入新模板'!$AF:$AF,$C$474,'[6]白单流水  导入新模板'!$AB:$AB,LEFT(LEFT(S$3,4),4),'[6]白单流水  导入新模板'!$K:$K,$C484)</f>
        <v>0</v>
      </c>
      <c r="T484" s="48">
        <f>SUMIFS('[6]白单流水  导入新模板'!$S:$S,'[6]白单流水  导入新模板'!$C:$C,$A$2,'[6]白单流水  导入新模板'!$AF:$AF,$C$474,'[6]白单流水  导入新模板'!$AB:$AB,LEFT(LEFT(T$3,4),4),'[6]白单流水  导入新模板'!$K:$K,$C484)</f>
        <v>0</v>
      </c>
      <c r="U484" s="48">
        <f>SUMIFS('[6]白单流水  导入新模板'!$S:$S,'[6]白单流水  导入新模板'!$C:$C,$A$2,'[6]白单流水  导入新模板'!$AF:$AF,$C$474,'[6]白单流水  导入新模板'!$AB:$AB,LEFT(LEFT(U$3,4),4),'[6]白单流水  导入新模板'!$K:$K,$C484)</f>
        <v>0</v>
      </c>
      <c r="V484" s="48">
        <f>SUMIFS('[6]白单流水  导入新模板'!$S:$S,'[6]白单流水  导入新模板'!$C:$C,$A$2,'[6]白单流水  导入新模板'!$AF:$AF,$C$474,'[6]白单流水  导入新模板'!$AB:$AB,LEFT(LEFT(V$3,4),4),'[6]白单流水  导入新模板'!$K:$K,$C484)</f>
        <v>0</v>
      </c>
      <c r="W484" s="48">
        <f>SUMIFS('[6]白单流水  导入新模板'!$S:$S,'[6]白单流水  导入新模板'!$C:$C,$A$2,'[6]白单流水  导入新模板'!$AF:$AF,$C$474,'[6]白单流水  导入新模板'!$AB:$AB,LEFT(LEFT(W$3,4),4),'[6]白单流水  导入新模板'!$K:$K,$C484)</f>
        <v>0</v>
      </c>
      <c r="X484" s="48">
        <f>SUMIFS('[6]白单流水  导入新模板'!$S:$S,'[6]白单流水  导入新模板'!$C:$C,$A$2,'[6]白单流水  导入新模板'!$AF:$AF,$C$474,'[6]白单流水  导入新模板'!$AB:$AB,LEFT(LEFT(X$3,4),4),'[6]白单流水  导入新模板'!$K:$K,$C484)</f>
        <v>0</v>
      </c>
      <c r="Y484" s="48">
        <f>SUMIFS('[6]白单流水  导入新模板'!$S:$S,'[6]白单流水  导入新模板'!$C:$C,$A$2,'[6]白单流水  导入新模板'!$AF:$AF,$C$474,'[6]白单流水  导入新模板'!$AB:$AB,LEFT(LEFT(Y$3,4),4),'[6]白单流水  导入新模板'!$K:$K,$C484)</f>
        <v>0</v>
      </c>
      <c r="Z484" s="48">
        <f>SUMIFS('[6]白单流水  导入新模板'!$S:$S,'[6]白单流水  导入新模板'!$C:$C,$A$2,'[6]白单流水  导入新模板'!$AF:$AF,$C$474,'[6]白单流水  导入新模板'!$AB:$AB,LEFT(LEFT(Z$3,4),4),'[6]白单流水  导入新模板'!$K:$K,$C484)</f>
        <v>0</v>
      </c>
      <c r="AA484" s="48">
        <f>SUMIFS('[6]白单流水  导入新模板'!$S:$S,'[6]白单流水  导入新模板'!$C:$C,$A$2,'[6]白单流水  导入新模板'!$AF:$AF,$C$474,'[6]白单流水  导入新模板'!$AB:$AB,LEFT(LEFT(AA$3,4),4),'[6]白单流水  导入新模板'!$K:$K,$C484)</f>
        <v>0</v>
      </c>
      <c r="AB484" s="48">
        <f>SUMIFS('[6]白单流水  导入新模板'!$S:$S,'[6]白单流水  导入新模板'!$C:$C,$A$2,'[6]白单流水  导入新模板'!$AF:$AF,$C$474,'[6]白单流水  导入新模板'!$AB:$AB,LEFT(LEFT(AB$3,4),4),'[6]白单流水  导入新模板'!$K:$K,$C484)</f>
        <v>0</v>
      </c>
      <c r="AC484" s="48">
        <f>SUMIFS('[6]白单流水  导入新模板'!$S:$S,'[6]白单流水  导入新模板'!$C:$C,$A$2,'[6]白单流水  导入新模板'!$AF:$AF,$C$474,'[6]白单流水  导入新模板'!$AB:$AB,LEFT(LEFT(AC$3,4),4),'[6]白单流水  导入新模板'!$K:$K,$C484)</f>
        <v>0</v>
      </c>
      <c r="AD484" s="72"/>
      <c r="AE484" s="53">
        <f>SUM(AH484:AS484)</f>
        <v>0</v>
      </c>
      <c r="AF484" s="54"/>
      <c r="AG484" s="55">
        <f>AD484-AE484-AF484</f>
        <v>0</v>
      </c>
      <c r="AH484" s="48">
        <f>SUMIFS('[6]白单流水  导入新模板'!$S:$S,'[6]白单流水  导入新模板'!$C:$C,$A$2,'[6]白单流水  导入新模板'!$AF:$AF,$C$474,'[6]白单流水  导入新模板'!$AA:$AA,AH$3,'[6]白单流水  导入新模板'!$K:$K,$C484)</f>
        <v>0</v>
      </c>
      <c r="AI484" s="48">
        <f>SUMIFS('[6]白单流水  导入新模板'!$S:$S,'[6]白单流水  导入新模板'!$C:$C,$A$2,'[6]白单流水  导入新模板'!$AF:$AF,$C$474,'[6]白单流水  导入新模板'!$AA:$AA,AI$3,'[6]白单流水  导入新模板'!$K:$K,$C484)</f>
        <v>0</v>
      </c>
      <c r="AJ484" s="48">
        <f>SUMIFS('[6]白单流水  导入新模板'!$S:$S,'[6]白单流水  导入新模板'!$C:$C,$A$2,'[6]白单流水  导入新模板'!$AF:$AF,$C$474,'[6]白单流水  导入新模板'!$AA:$AA,AJ$3,'[6]白单流水  导入新模板'!$K:$K,$C484)</f>
        <v>0</v>
      </c>
      <c r="AK484" s="48">
        <f>SUMIFS('[6]白单流水  导入新模板'!$S:$S,'[6]白单流水  导入新模板'!$C:$C,$A$2,'[6]白单流水  导入新模板'!$AF:$AF,$C$474,'[6]白单流水  导入新模板'!$AA:$AA,AK$3,'[6]白单流水  导入新模板'!$K:$K,$C484)</f>
        <v>0</v>
      </c>
      <c r="AL484" s="48">
        <f>SUMIFS('[6]白单流水  导入新模板'!$S:$S,'[6]白单流水  导入新模板'!$C:$C,$A$2,'[6]白单流水  导入新模板'!$AF:$AF,$C$474,'[6]白单流水  导入新模板'!$AA:$AA,AL$3,'[6]白单流水  导入新模板'!$K:$K,$C484)</f>
        <v>0</v>
      </c>
      <c r="AM484" s="48">
        <f>SUMIFS('[6]白单流水  导入新模板'!$S:$S,'[6]白单流水  导入新模板'!$C:$C,$A$2,'[6]白单流水  导入新模板'!$AF:$AF,$C$474,'[6]白单流水  导入新模板'!$AA:$AA,AM$3,'[6]白单流水  导入新模板'!$K:$K,$C484)</f>
        <v>0</v>
      </c>
      <c r="AN484" s="48">
        <f>SUMIFS('[6]白单流水  导入新模板'!$S:$S,'[6]白单流水  导入新模板'!$C:$C,$A$2,'[6]白单流水  导入新模板'!$AF:$AF,$C$474,'[6]白单流水  导入新模板'!$AA:$AA,AN$3,'[6]白单流水  导入新模板'!$K:$K,$C484)</f>
        <v>0</v>
      </c>
      <c r="AO484" s="48">
        <f>SUMIFS('[6]白单流水  导入新模板'!$S:$S,'[6]白单流水  导入新模板'!$C:$C,$A$2,'[6]白单流水  导入新模板'!$AF:$AF,$C$474,'[6]白单流水  导入新模板'!$AA:$AA,AO$3,'[6]白单流水  导入新模板'!$K:$K,$C484)</f>
        <v>0</v>
      </c>
      <c r="AP484" s="48">
        <f>SUMIFS('[6]白单流水  导入新模板'!$S:$S,'[6]白单流水  导入新模板'!$C:$C,$A$2,'[6]白单流水  导入新模板'!$AF:$AF,$C$474,'[6]白单流水  导入新模板'!$AA:$AA,AP$3,'[6]白单流水  导入新模板'!$K:$K,$C484)</f>
        <v>0</v>
      </c>
      <c r="AQ484" s="48">
        <f>SUMIFS('[6]白单流水  导入新模板'!$S:$S,'[6]白单流水  导入新模板'!$C:$C,$A$2,'[6]白单流水  导入新模板'!$AF:$AF,$C$474,'[6]白单流水  导入新模板'!$AA:$AA,AQ$3,'[6]白单流水  导入新模板'!$K:$K,$C484)</f>
        <v>0</v>
      </c>
      <c r="AR484" s="48">
        <f>SUMIFS('[6]白单流水  导入新模板'!$S:$S,'[6]白单流水  导入新模板'!$C:$C,$A$2,'[6]白单流水  导入新模板'!$AF:$AF,$C$474,'[6]白单流水  导入新模板'!$AA:$AA,AR$3,'[6]白单流水  导入新模板'!$K:$K,$C484)</f>
        <v>0</v>
      </c>
      <c r="AS484" s="48">
        <f>SUMIFS('[6]白单流水  导入新模板'!$S:$S,'[6]白单流水  导入新模板'!$C:$C,$A$2,'[6]白单流水  导入新模板'!$AF:$AF,$C$474,'[6]白单流水  导入新模板'!$AA:$AA,AS$3,'[6]白单流水  导入新模板'!$K:$K,$C484)</f>
        <v>0</v>
      </c>
      <c r="AT484" s="64"/>
    </row>
    <row r="485" ht="15.6" spans="1:46">
      <c r="A485" s="41"/>
      <c r="B485" s="62"/>
      <c r="C485" s="65" t="s">
        <v>68</v>
      </c>
      <c r="D485" s="43"/>
      <c r="E485" s="43"/>
      <c r="F485" s="63"/>
      <c r="G485" s="44"/>
      <c r="H485" s="44"/>
      <c r="I485" s="44"/>
      <c r="J485" s="44"/>
      <c r="K485" s="43"/>
      <c r="L485" s="48">
        <f>SUMIFS('[6]白单流水  导入新模板'!$S:$S,'[6]白单流水  导入新模板'!$C:$C,$A$2,'[6]白单流水  导入新模板'!$AF:$AF,$C$474,'[6]白单流水  导入新模板'!$AB:$AB,LEFT(LEFT(L$3,4),4),'[6]白单流水  导入新模板'!$K:$K,$C485)</f>
        <v>0</v>
      </c>
      <c r="M485" s="48">
        <f>SUMIFS('[6]白单流水  导入新模板'!$S:$S,'[6]白单流水  导入新模板'!$C:$C,$A$2,'[6]白单流水  导入新模板'!$AF:$AF,$C$474,'[6]白单流水  导入新模板'!$AB:$AB,LEFT(LEFT(M$3,4),4),'[6]白单流水  导入新模板'!$K:$K,$C485)</f>
        <v>0</v>
      </c>
      <c r="N485" s="48">
        <f>SUMIFS('[6]白单流水  导入新模板'!$S:$S,'[6]白单流水  导入新模板'!$C:$C,$A$2,'[6]白单流水  导入新模板'!$AF:$AF,$C$474,'[6]白单流水  导入新模板'!$AB:$AB,LEFT(LEFT(N$3,4),4),'[6]白单流水  导入新模板'!$K:$K,$C485)</f>
        <v>0</v>
      </c>
      <c r="O485" s="48">
        <f>SUMIFS('[6]白单流水  导入新模板'!$S:$S,'[6]白单流水  导入新模板'!$C:$C,$A$2,'[6]白单流水  导入新模板'!$AF:$AF,$C$474,'[6]白单流水  导入新模板'!$AB:$AB,LEFT(LEFT(O$3,4),4),'[6]白单流水  导入新模板'!$K:$K,$C485)</f>
        <v>0</v>
      </c>
      <c r="P485" s="48">
        <f>SUMIFS('[6]白单流水  导入新模板'!$S:$S,'[6]白单流水  导入新模板'!$C:$C,$A$2,'[6]白单流水  导入新模板'!$AF:$AF,$C$474,'[6]白单流水  导入新模板'!$AB:$AB,LEFT(LEFT(P$3,4),4),'[6]白单流水  导入新模板'!$K:$K,$C485)</f>
        <v>0</v>
      </c>
      <c r="Q485" s="48">
        <f>SUMIFS('[6]白单流水  导入新模板'!$S:$S,'[6]白单流水  导入新模板'!$C:$C,$A$2,'[6]白单流水  导入新模板'!$AF:$AF,$C$474,'[6]白单流水  导入新模板'!$AB:$AB,LEFT(LEFT(Q$3,4),4),'[6]白单流水  导入新模板'!$K:$K,$C485)</f>
        <v>0</v>
      </c>
      <c r="R485" s="48">
        <f>SUMIFS('[6]白单流水  导入新模板'!$S:$S,'[6]白单流水  导入新模板'!$C:$C,$A$2,'[6]白单流水  导入新模板'!$AF:$AF,$C$474,'[6]白单流水  导入新模板'!$AB:$AB,LEFT(LEFT(R$3,4),4),'[6]白单流水  导入新模板'!$K:$K,$C485)</f>
        <v>0</v>
      </c>
      <c r="S485" s="48">
        <f>SUMIFS('[6]白单流水  导入新模板'!$S:$S,'[6]白单流水  导入新模板'!$C:$C,$A$2,'[6]白单流水  导入新模板'!$AF:$AF,$C$474,'[6]白单流水  导入新模板'!$AB:$AB,LEFT(LEFT(S$3,4),4),'[6]白单流水  导入新模板'!$K:$K,$C485)</f>
        <v>0</v>
      </c>
      <c r="T485" s="48">
        <f>SUMIFS('[6]白单流水  导入新模板'!$S:$S,'[6]白单流水  导入新模板'!$C:$C,$A$2,'[6]白单流水  导入新模板'!$AF:$AF,$C$474,'[6]白单流水  导入新模板'!$AB:$AB,LEFT(LEFT(T$3,4),4),'[6]白单流水  导入新模板'!$K:$K,$C485)</f>
        <v>0</v>
      </c>
      <c r="U485" s="48">
        <f>SUMIFS('[6]白单流水  导入新模板'!$S:$S,'[6]白单流水  导入新模板'!$C:$C,$A$2,'[6]白单流水  导入新模板'!$AF:$AF,$C$474,'[6]白单流水  导入新模板'!$AB:$AB,LEFT(LEFT(U$3,4),4),'[6]白单流水  导入新模板'!$K:$K,$C485)</f>
        <v>0</v>
      </c>
      <c r="V485" s="48">
        <f>SUMIFS('[6]白单流水  导入新模板'!$S:$S,'[6]白单流水  导入新模板'!$C:$C,$A$2,'[6]白单流水  导入新模板'!$AF:$AF,$C$474,'[6]白单流水  导入新模板'!$AB:$AB,LEFT(LEFT(V$3,4),4),'[6]白单流水  导入新模板'!$K:$K,$C485)</f>
        <v>0</v>
      </c>
      <c r="W485" s="48">
        <f>SUMIFS('[6]白单流水  导入新模板'!$S:$S,'[6]白单流水  导入新模板'!$C:$C,$A$2,'[6]白单流水  导入新模板'!$AF:$AF,$C$474,'[6]白单流水  导入新模板'!$AB:$AB,LEFT(LEFT(W$3,4),4),'[6]白单流水  导入新模板'!$K:$K,$C485)</f>
        <v>0</v>
      </c>
      <c r="X485" s="48">
        <f>SUMIFS('[6]白单流水  导入新模板'!$S:$S,'[6]白单流水  导入新模板'!$C:$C,$A$2,'[6]白单流水  导入新模板'!$AF:$AF,$C$474,'[6]白单流水  导入新模板'!$AB:$AB,LEFT(LEFT(X$3,4),4),'[6]白单流水  导入新模板'!$K:$K,$C485)</f>
        <v>0</v>
      </c>
      <c r="Y485" s="48">
        <f>SUMIFS('[6]白单流水  导入新模板'!$S:$S,'[6]白单流水  导入新模板'!$C:$C,$A$2,'[6]白单流水  导入新模板'!$AF:$AF,$C$474,'[6]白单流水  导入新模板'!$AB:$AB,LEFT(LEFT(Y$3,4),4),'[6]白单流水  导入新模板'!$K:$K,$C485)</f>
        <v>0</v>
      </c>
      <c r="Z485" s="48">
        <f>SUMIFS('[6]白单流水  导入新模板'!$S:$S,'[6]白单流水  导入新模板'!$C:$C,$A$2,'[6]白单流水  导入新模板'!$AF:$AF,$C$474,'[6]白单流水  导入新模板'!$AB:$AB,LEFT(LEFT(Z$3,4),4),'[6]白单流水  导入新模板'!$K:$K,$C485)</f>
        <v>0</v>
      </c>
      <c r="AA485" s="48">
        <f>SUMIFS('[6]白单流水  导入新模板'!$S:$S,'[6]白单流水  导入新模板'!$C:$C,$A$2,'[6]白单流水  导入新模板'!$AF:$AF,$C$474,'[6]白单流水  导入新模板'!$AB:$AB,LEFT(LEFT(AA$3,4),4),'[6]白单流水  导入新模板'!$K:$K,$C485)</f>
        <v>0</v>
      </c>
      <c r="AB485" s="48">
        <f>SUMIFS('[6]白单流水  导入新模板'!$S:$S,'[6]白单流水  导入新模板'!$C:$C,$A$2,'[6]白单流水  导入新模板'!$AF:$AF,$C$474,'[6]白单流水  导入新模板'!$AB:$AB,LEFT(LEFT(AB$3,4),4),'[6]白单流水  导入新模板'!$K:$K,$C485)</f>
        <v>0</v>
      </c>
      <c r="AC485" s="48">
        <f>SUMIFS('[6]白单流水  导入新模板'!$S:$S,'[6]白单流水  导入新模板'!$C:$C,$A$2,'[6]白单流水  导入新模板'!$AF:$AF,$C$474,'[6]白单流水  导入新模板'!$AB:$AB,LEFT(LEFT(AC$3,4),4),'[6]白单流水  导入新模板'!$K:$K,$C485)</f>
        <v>0</v>
      </c>
      <c r="AD485" s="72"/>
      <c r="AE485" s="53">
        <f>SUM(AH485:AS485)</f>
        <v>0</v>
      </c>
      <c r="AF485" s="54"/>
      <c r="AG485" s="55">
        <f>AD485-AE485-AF485</f>
        <v>0</v>
      </c>
      <c r="AH485" s="48">
        <f>SUMIFS('[6]白单流水  导入新模板'!$S:$S,'[6]白单流水  导入新模板'!$C:$C,$A$2,'[6]白单流水  导入新模板'!$AF:$AF,$C$474,'[6]白单流水  导入新模板'!$AA:$AA,AH$3,'[6]白单流水  导入新模板'!$K:$K,$C485)</f>
        <v>0</v>
      </c>
      <c r="AI485" s="48">
        <f>SUMIFS('[6]白单流水  导入新模板'!$S:$S,'[6]白单流水  导入新模板'!$C:$C,$A$2,'[6]白单流水  导入新模板'!$AF:$AF,$C$474,'[6]白单流水  导入新模板'!$AA:$AA,AI$3,'[6]白单流水  导入新模板'!$K:$K,$C485)</f>
        <v>0</v>
      </c>
      <c r="AJ485" s="48">
        <f>SUMIFS('[6]白单流水  导入新模板'!$S:$S,'[6]白单流水  导入新模板'!$C:$C,$A$2,'[6]白单流水  导入新模板'!$AF:$AF,$C$474,'[6]白单流水  导入新模板'!$AA:$AA,AJ$3,'[6]白单流水  导入新模板'!$K:$K,$C485)</f>
        <v>0</v>
      </c>
      <c r="AK485" s="48">
        <f>SUMIFS('[6]白单流水  导入新模板'!$S:$S,'[6]白单流水  导入新模板'!$C:$C,$A$2,'[6]白单流水  导入新模板'!$AF:$AF,$C$474,'[6]白单流水  导入新模板'!$AA:$AA,AK$3,'[6]白单流水  导入新模板'!$K:$K,$C485)</f>
        <v>0</v>
      </c>
      <c r="AL485" s="48">
        <f>SUMIFS('[6]白单流水  导入新模板'!$S:$S,'[6]白单流水  导入新模板'!$C:$C,$A$2,'[6]白单流水  导入新模板'!$AF:$AF,$C$474,'[6]白单流水  导入新模板'!$AA:$AA,AL$3,'[6]白单流水  导入新模板'!$K:$K,$C485)</f>
        <v>0</v>
      </c>
      <c r="AM485" s="48">
        <f>SUMIFS('[6]白单流水  导入新模板'!$S:$S,'[6]白单流水  导入新模板'!$C:$C,$A$2,'[6]白单流水  导入新模板'!$AF:$AF,$C$474,'[6]白单流水  导入新模板'!$AA:$AA,AM$3,'[6]白单流水  导入新模板'!$K:$K,$C485)</f>
        <v>0</v>
      </c>
      <c r="AN485" s="48">
        <f>SUMIFS('[6]白单流水  导入新模板'!$S:$S,'[6]白单流水  导入新模板'!$C:$C,$A$2,'[6]白单流水  导入新模板'!$AF:$AF,$C$474,'[6]白单流水  导入新模板'!$AA:$AA,AN$3,'[6]白单流水  导入新模板'!$K:$K,$C485)</f>
        <v>0</v>
      </c>
      <c r="AO485" s="48">
        <f>SUMIFS('[6]白单流水  导入新模板'!$S:$S,'[6]白单流水  导入新模板'!$C:$C,$A$2,'[6]白单流水  导入新模板'!$AF:$AF,$C$474,'[6]白单流水  导入新模板'!$AA:$AA,AO$3,'[6]白单流水  导入新模板'!$K:$K,$C485)</f>
        <v>0</v>
      </c>
      <c r="AP485" s="48">
        <f>SUMIFS('[6]白单流水  导入新模板'!$S:$S,'[6]白单流水  导入新模板'!$C:$C,$A$2,'[6]白单流水  导入新模板'!$AF:$AF,$C$474,'[6]白单流水  导入新模板'!$AA:$AA,AP$3,'[6]白单流水  导入新模板'!$K:$K,$C485)</f>
        <v>0</v>
      </c>
      <c r="AQ485" s="48">
        <f>SUMIFS('[6]白单流水  导入新模板'!$S:$S,'[6]白单流水  导入新模板'!$C:$C,$A$2,'[6]白单流水  导入新模板'!$AF:$AF,$C$474,'[6]白单流水  导入新模板'!$AA:$AA,AQ$3,'[6]白单流水  导入新模板'!$K:$K,$C485)</f>
        <v>0</v>
      </c>
      <c r="AR485" s="48">
        <f>SUMIFS('[6]白单流水  导入新模板'!$S:$S,'[6]白单流水  导入新模板'!$C:$C,$A$2,'[6]白单流水  导入新模板'!$AF:$AF,$C$474,'[6]白单流水  导入新模板'!$AA:$AA,AR$3,'[6]白单流水  导入新模板'!$K:$K,$C485)</f>
        <v>0</v>
      </c>
      <c r="AS485" s="48">
        <f>SUMIFS('[6]白单流水  导入新模板'!$S:$S,'[6]白单流水  导入新模板'!$C:$C,$A$2,'[6]白单流水  导入新模板'!$AF:$AF,$C$474,'[6]白单流水  导入新模板'!$AA:$AA,AS$3,'[6]白单流水  导入新模板'!$K:$K,$C485)</f>
        <v>0</v>
      </c>
      <c r="AT485" s="64"/>
    </row>
    <row r="486" ht="15.6" spans="1:46">
      <c r="A486" s="41"/>
      <c r="B486" s="62"/>
      <c r="C486" s="65" t="s">
        <v>69</v>
      </c>
      <c r="D486" s="43"/>
      <c r="E486" s="43"/>
      <c r="F486" s="63"/>
      <c r="G486" s="44"/>
      <c r="H486" s="44"/>
      <c r="I486" s="44"/>
      <c r="J486" s="44"/>
      <c r="K486" s="43"/>
      <c r="L486" s="48">
        <f>SUMIFS('[6]白单流水  导入新模板'!$S:$S,'[6]白单流水  导入新模板'!$C:$C,$A$2,'[6]白单流水  导入新模板'!$AF:$AF,$C$474,'[6]白单流水  导入新模板'!$AB:$AB,LEFT(LEFT(L$3,4),4),'[6]白单流水  导入新模板'!$K:$K,$C486)</f>
        <v>0</v>
      </c>
      <c r="M486" s="48">
        <f>SUMIFS('[6]白单流水  导入新模板'!$S:$S,'[6]白单流水  导入新模板'!$C:$C,$A$2,'[6]白单流水  导入新模板'!$AF:$AF,$C$474,'[6]白单流水  导入新模板'!$AB:$AB,LEFT(LEFT(M$3,4),4),'[6]白单流水  导入新模板'!$K:$K,$C486)</f>
        <v>0</v>
      </c>
      <c r="N486" s="48">
        <f>SUMIFS('[6]白单流水  导入新模板'!$S:$S,'[6]白单流水  导入新模板'!$C:$C,$A$2,'[6]白单流水  导入新模板'!$AF:$AF,$C$474,'[6]白单流水  导入新模板'!$AB:$AB,LEFT(LEFT(N$3,4),4),'[6]白单流水  导入新模板'!$K:$K,$C486)</f>
        <v>0</v>
      </c>
      <c r="O486" s="48">
        <f>SUMIFS('[6]白单流水  导入新模板'!$S:$S,'[6]白单流水  导入新模板'!$C:$C,$A$2,'[6]白单流水  导入新模板'!$AF:$AF,$C$474,'[6]白单流水  导入新模板'!$AB:$AB,LEFT(LEFT(O$3,4),4),'[6]白单流水  导入新模板'!$K:$K,$C486)</f>
        <v>0</v>
      </c>
      <c r="P486" s="48">
        <f>SUMIFS('[6]白单流水  导入新模板'!$S:$S,'[6]白单流水  导入新模板'!$C:$C,$A$2,'[6]白单流水  导入新模板'!$AF:$AF,$C$474,'[6]白单流水  导入新模板'!$AB:$AB,LEFT(LEFT(P$3,4),4),'[6]白单流水  导入新模板'!$K:$K,$C486)</f>
        <v>0</v>
      </c>
      <c r="Q486" s="48">
        <f>SUMIFS('[6]白单流水  导入新模板'!$S:$S,'[6]白单流水  导入新模板'!$C:$C,$A$2,'[6]白单流水  导入新模板'!$AF:$AF,$C$474,'[6]白单流水  导入新模板'!$AB:$AB,LEFT(LEFT(Q$3,4),4),'[6]白单流水  导入新模板'!$K:$K,$C486)</f>
        <v>0</v>
      </c>
      <c r="R486" s="48">
        <f>SUMIFS('[6]白单流水  导入新模板'!$S:$S,'[6]白单流水  导入新模板'!$C:$C,$A$2,'[6]白单流水  导入新模板'!$AF:$AF,$C$474,'[6]白单流水  导入新模板'!$AB:$AB,LEFT(LEFT(R$3,4),4),'[6]白单流水  导入新模板'!$K:$K,$C486)</f>
        <v>0</v>
      </c>
      <c r="S486" s="48">
        <f>SUMIFS('[6]白单流水  导入新模板'!$S:$S,'[6]白单流水  导入新模板'!$C:$C,$A$2,'[6]白单流水  导入新模板'!$AF:$AF,$C$474,'[6]白单流水  导入新模板'!$AB:$AB,LEFT(LEFT(S$3,4),4),'[6]白单流水  导入新模板'!$K:$K,$C486)</f>
        <v>0</v>
      </c>
      <c r="T486" s="48">
        <f>SUMIFS('[6]白单流水  导入新模板'!$S:$S,'[6]白单流水  导入新模板'!$C:$C,$A$2,'[6]白单流水  导入新模板'!$AF:$AF,$C$474,'[6]白单流水  导入新模板'!$AB:$AB,LEFT(LEFT(T$3,4),4),'[6]白单流水  导入新模板'!$K:$K,$C486)</f>
        <v>0</v>
      </c>
      <c r="U486" s="48">
        <f>SUMIFS('[6]白单流水  导入新模板'!$S:$S,'[6]白单流水  导入新模板'!$C:$C,$A$2,'[6]白单流水  导入新模板'!$AF:$AF,$C$474,'[6]白单流水  导入新模板'!$AB:$AB,LEFT(LEFT(U$3,4),4),'[6]白单流水  导入新模板'!$K:$K,$C486)</f>
        <v>0</v>
      </c>
      <c r="V486" s="48">
        <f>SUMIFS('[6]白单流水  导入新模板'!$S:$S,'[6]白单流水  导入新模板'!$C:$C,$A$2,'[6]白单流水  导入新模板'!$AF:$AF,$C$474,'[6]白单流水  导入新模板'!$AB:$AB,LEFT(LEFT(V$3,4),4),'[6]白单流水  导入新模板'!$K:$K,$C486)</f>
        <v>0</v>
      </c>
      <c r="W486" s="48">
        <f>SUMIFS('[6]白单流水  导入新模板'!$S:$S,'[6]白单流水  导入新模板'!$C:$C,$A$2,'[6]白单流水  导入新模板'!$AF:$AF,$C$474,'[6]白单流水  导入新模板'!$AB:$AB,LEFT(LEFT(W$3,4),4),'[6]白单流水  导入新模板'!$K:$K,$C486)</f>
        <v>0</v>
      </c>
      <c r="X486" s="48">
        <f>SUMIFS('[6]白单流水  导入新模板'!$S:$S,'[6]白单流水  导入新模板'!$C:$C,$A$2,'[6]白单流水  导入新模板'!$AF:$AF,$C$474,'[6]白单流水  导入新模板'!$AB:$AB,LEFT(LEFT(X$3,4),4),'[6]白单流水  导入新模板'!$K:$K,$C486)</f>
        <v>0</v>
      </c>
      <c r="Y486" s="48">
        <f>SUMIFS('[6]白单流水  导入新模板'!$S:$S,'[6]白单流水  导入新模板'!$C:$C,$A$2,'[6]白单流水  导入新模板'!$AF:$AF,$C$474,'[6]白单流水  导入新模板'!$AB:$AB,LEFT(LEFT(Y$3,4),4),'[6]白单流水  导入新模板'!$K:$K,$C486)</f>
        <v>0</v>
      </c>
      <c r="Z486" s="48">
        <f>SUMIFS('[6]白单流水  导入新模板'!$S:$S,'[6]白单流水  导入新模板'!$C:$C,$A$2,'[6]白单流水  导入新模板'!$AF:$AF,$C$474,'[6]白单流水  导入新模板'!$AB:$AB,LEFT(LEFT(Z$3,4),4),'[6]白单流水  导入新模板'!$K:$K,$C486)</f>
        <v>0</v>
      </c>
      <c r="AA486" s="48">
        <f>SUMIFS('[6]白单流水  导入新模板'!$S:$S,'[6]白单流水  导入新模板'!$C:$C,$A$2,'[6]白单流水  导入新模板'!$AF:$AF,$C$474,'[6]白单流水  导入新模板'!$AB:$AB,LEFT(LEFT(AA$3,4),4),'[6]白单流水  导入新模板'!$K:$K,$C486)</f>
        <v>0</v>
      </c>
      <c r="AB486" s="48">
        <f>SUMIFS('[6]白单流水  导入新模板'!$S:$S,'[6]白单流水  导入新模板'!$C:$C,$A$2,'[6]白单流水  导入新模板'!$AF:$AF,$C$474,'[6]白单流水  导入新模板'!$AB:$AB,LEFT(LEFT(AB$3,4),4),'[6]白单流水  导入新模板'!$K:$K,$C486)</f>
        <v>0</v>
      </c>
      <c r="AC486" s="48">
        <f>SUMIFS('[6]白单流水  导入新模板'!$S:$S,'[6]白单流水  导入新模板'!$C:$C,$A$2,'[6]白单流水  导入新模板'!$AF:$AF,$C$474,'[6]白单流水  导入新模板'!$AB:$AB,LEFT(LEFT(AC$3,4),4),'[6]白单流水  导入新模板'!$K:$K,$C486)</f>
        <v>0</v>
      </c>
      <c r="AD486" s="72"/>
      <c r="AE486" s="53">
        <f>SUM(AH486:AS486)</f>
        <v>0</v>
      </c>
      <c r="AF486" s="54"/>
      <c r="AG486" s="55">
        <f>AD486-AE486-AF486</f>
        <v>0</v>
      </c>
      <c r="AH486" s="48">
        <f>SUMIFS('[6]白单流水  导入新模板'!$S:$S,'[6]白单流水  导入新模板'!$C:$C,$A$2,'[6]白单流水  导入新模板'!$AF:$AF,$C$474,'[6]白单流水  导入新模板'!$AA:$AA,AH$3,'[6]白单流水  导入新模板'!$K:$K,$C486)</f>
        <v>0</v>
      </c>
      <c r="AI486" s="48">
        <f>SUMIFS('[6]白单流水  导入新模板'!$S:$S,'[6]白单流水  导入新模板'!$C:$C,$A$2,'[6]白单流水  导入新模板'!$AF:$AF,$C$474,'[6]白单流水  导入新模板'!$AA:$AA,AI$3,'[6]白单流水  导入新模板'!$K:$K,$C486)</f>
        <v>0</v>
      </c>
      <c r="AJ486" s="48">
        <f>SUMIFS('[6]白单流水  导入新模板'!$S:$S,'[6]白单流水  导入新模板'!$C:$C,$A$2,'[6]白单流水  导入新模板'!$AF:$AF,$C$474,'[6]白单流水  导入新模板'!$AA:$AA,AJ$3,'[6]白单流水  导入新模板'!$K:$K,$C486)</f>
        <v>0</v>
      </c>
      <c r="AK486" s="48">
        <f>SUMIFS('[6]白单流水  导入新模板'!$S:$S,'[6]白单流水  导入新模板'!$C:$C,$A$2,'[6]白单流水  导入新模板'!$AF:$AF,$C$474,'[6]白单流水  导入新模板'!$AA:$AA,AK$3,'[6]白单流水  导入新模板'!$K:$K,$C486)</f>
        <v>0</v>
      </c>
      <c r="AL486" s="48">
        <f>SUMIFS('[6]白单流水  导入新模板'!$S:$S,'[6]白单流水  导入新模板'!$C:$C,$A$2,'[6]白单流水  导入新模板'!$AF:$AF,$C$474,'[6]白单流水  导入新模板'!$AA:$AA,AL$3,'[6]白单流水  导入新模板'!$K:$K,$C486)</f>
        <v>0</v>
      </c>
      <c r="AM486" s="48">
        <f>SUMIFS('[6]白单流水  导入新模板'!$S:$S,'[6]白单流水  导入新模板'!$C:$C,$A$2,'[6]白单流水  导入新模板'!$AF:$AF,$C$474,'[6]白单流水  导入新模板'!$AA:$AA,AM$3,'[6]白单流水  导入新模板'!$K:$K,$C486)</f>
        <v>0</v>
      </c>
      <c r="AN486" s="48">
        <f>SUMIFS('[6]白单流水  导入新模板'!$S:$S,'[6]白单流水  导入新模板'!$C:$C,$A$2,'[6]白单流水  导入新模板'!$AF:$AF,$C$474,'[6]白单流水  导入新模板'!$AA:$AA,AN$3,'[6]白单流水  导入新模板'!$K:$K,$C486)</f>
        <v>0</v>
      </c>
      <c r="AO486" s="48">
        <f>SUMIFS('[6]白单流水  导入新模板'!$S:$S,'[6]白单流水  导入新模板'!$C:$C,$A$2,'[6]白单流水  导入新模板'!$AF:$AF,$C$474,'[6]白单流水  导入新模板'!$AA:$AA,AO$3,'[6]白单流水  导入新模板'!$K:$K,$C486)</f>
        <v>0</v>
      </c>
      <c r="AP486" s="48">
        <f>SUMIFS('[6]白单流水  导入新模板'!$S:$S,'[6]白单流水  导入新模板'!$C:$C,$A$2,'[6]白单流水  导入新模板'!$AF:$AF,$C$474,'[6]白单流水  导入新模板'!$AA:$AA,AP$3,'[6]白单流水  导入新模板'!$K:$K,$C486)</f>
        <v>0</v>
      </c>
      <c r="AQ486" s="48">
        <f>SUMIFS('[6]白单流水  导入新模板'!$S:$S,'[6]白单流水  导入新模板'!$C:$C,$A$2,'[6]白单流水  导入新模板'!$AF:$AF,$C$474,'[6]白单流水  导入新模板'!$AA:$AA,AQ$3,'[6]白单流水  导入新模板'!$K:$K,$C486)</f>
        <v>0</v>
      </c>
      <c r="AR486" s="48">
        <f>SUMIFS('[6]白单流水  导入新模板'!$S:$S,'[6]白单流水  导入新模板'!$C:$C,$A$2,'[6]白单流水  导入新模板'!$AF:$AF,$C$474,'[6]白单流水  导入新模板'!$AA:$AA,AR$3,'[6]白单流水  导入新模板'!$K:$K,$C486)</f>
        <v>0</v>
      </c>
      <c r="AS486" s="48">
        <f>SUMIFS('[6]白单流水  导入新模板'!$S:$S,'[6]白单流水  导入新模板'!$C:$C,$A$2,'[6]白单流水  导入新模板'!$AF:$AF,$C$474,'[6]白单流水  导入新模板'!$AA:$AA,AS$3,'[6]白单流水  导入新模板'!$K:$K,$C486)</f>
        <v>0</v>
      </c>
      <c r="AT486" s="64"/>
    </row>
    <row r="487" ht="15.6" spans="1:46">
      <c r="A487" s="73"/>
      <c r="B487" s="62"/>
      <c r="C487" s="65" t="s">
        <v>70</v>
      </c>
      <c r="D487" s="66"/>
      <c r="E487" s="66"/>
      <c r="F487" s="67"/>
      <c r="G487" s="68"/>
      <c r="H487" s="68"/>
      <c r="I487" s="68"/>
      <c r="J487" s="68"/>
      <c r="K487" s="66"/>
      <c r="L487" s="48">
        <f>SUMIFS('[6]白单流水  导入新模板'!$S:$S,'[6]白单流水  导入新模板'!$C:$C,$A$2,'[6]白单流水  导入新模板'!$AF:$AF,$C$474,'[6]白单流水  导入新模板'!$AB:$AB,LEFT(LEFT(L$3,4),4),'[6]白单流水  导入新模板'!$K:$K,$C487)</f>
        <v>0</v>
      </c>
      <c r="M487" s="48">
        <f>SUMIFS('[6]白单流水  导入新模板'!$S:$S,'[6]白单流水  导入新模板'!$C:$C,$A$2,'[6]白单流水  导入新模板'!$AF:$AF,$C$474,'[6]白单流水  导入新模板'!$AB:$AB,LEFT(LEFT(M$3,4),4),'[6]白单流水  导入新模板'!$K:$K,$C487)</f>
        <v>0</v>
      </c>
      <c r="N487" s="48">
        <f>SUMIFS('[6]白单流水  导入新模板'!$S:$S,'[6]白单流水  导入新模板'!$C:$C,$A$2,'[6]白单流水  导入新模板'!$AF:$AF,$C$474,'[6]白单流水  导入新模板'!$AB:$AB,LEFT(LEFT(N$3,4),4),'[6]白单流水  导入新模板'!$K:$K,$C487)</f>
        <v>0</v>
      </c>
      <c r="O487" s="48">
        <f>SUMIFS('[6]白单流水  导入新模板'!$S:$S,'[6]白单流水  导入新模板'!$C:$C,$A$2,'[6]白单流水  导入新模板'!$AF:$AF,$C$474,'[6]白单流水  导入新模板'!$AB:$AB,LEFT(LEFT(O$3,4),4),'[6]白单流水  导入新模板'!$K:$K,$C487)</f>
        <v>0</v>
      </c>
      <c r="P487" s="48">
        <f>SUMIFS('[6]白单流水  导入新模板'!$S:$S,'[6]白单流水  导入新模板'!$C:$C,$A$2,'[6]白单流水  导入新模板'!$AF:$AF,$C$474,'[6]白单流水  导入新模板'!$AB:$AB,LEFT(LEFT(P$3,4),4),'[6]白单流水  导入新模板'!$K:$K,$C487)</f>
        <v>0</v>
      </c>
      <c r="Q487" s="48">
        <f>SUMIFS('[6]白单流水  导入新模板'!$S:$S,'[6]白单流水  导入新模板'!$C:$C,$A$2,'[6]白单流水  导入新模板'!$AF:$AF,$C$474,'[6]白单流水  导入新模板'!$AB:$AB,LEFT(LEFT(Q$3,4),4),'[6]白单流水  导入新模板'!$K:$K,$C487)</f>
        <v>0</v>
      </c>
      <c r="R487" s="48">
        <f>SUMIFS('[6]白单流水  导入新模板'!$S:$S,'[6]白单流水  导入新模板'!$C:$C,$A$2,'[6]白单流水  导入新模板'!$AF:$AF,$C$474,'[6]白单流水  导入新模板'!$AB:$AB,LEFT(LEFT(R$3,4),4),'[6]白单流水  导入新模板'!$K:$K,$C487)</f>
        <v>0</v>
      </c>
      <c r="S487" s="48">
        <f>SUMIFS('[6]白单流水  导入新模板'!$S:$S,'[6]白单流水  导入新模板'!$C:$C,$A$2,'[6]白单流水  导入新模板'!$AF:$AF,$C$474,'[6]白单流水  导入新模板'!$AB:$AB,LEFT(LEFT(S$3,4),4),'[6]白单流水  导入新模板'!$K:$K,$C487)</f>
        <v>0</v>
      </c>
      <c r="T487" s="48">
        <f>SUMIFS('[6]白单流水  导入新模板'!$S:$S,'[6]白单流水  导入新模板'!$C:$C,$A$2,'[6]白单流水  导入新模板'!$AF:$AF,$C$474,'[6]白单流水  导入新模板'!$AB:$AB,LEFT(LEFT(T$3,4),4),'[6]白单流水  导入新模板'!$K:$K,$C487)</f>
        <v>0</v>
      </c>
      <c r="U487" s="48">
        <f>SUMIFS('[6]白单流水  导入新模板'!$S:$S,'[6]白单流水  导入新模板'!$C:$C,$A$2,'[6]白单流水  导入新模板'!$AF:$AF,$C$474,'[6]白单流水  导入新模板'!$AB:$AB,LEFT(LEFT(U$3,4),4),'[6]白单流水  导入新模板'!$K:$K,$C487)</f>
        <v>0</v>
      </c>
      <c r="V487" s="48">
        <f>SUMIFS('[6]白单流水  导入新模板'!$S:$S,'[6]白单流水  导入新模板'!$C:$C,$A$2,'[6]白单流水  导入新模板'!$AF:$AF,$C$474,'[6]白单流水  导入新模板'!$AB:$AB,LEFT(LEFT(V$3,4),4),'[6]白单流水  导入新模板'!$K:$K,$C487)</f>
        <v>0</v>
      </c>
      <c r="W487" s="48">
        <f>SUMIFS('[6]白单流水  导入新模板'!$S:$S,'[6]白单流水  导入新模板'!$C:$C,$A$2,'[6]白单流水  导入新模板'!$AF:$AF,$C$474,'[6]白单流水  导入新模板'!$AB:$AB,LEFT(LEFT(W$3,4),4),'[6]白单流水  导入新模板'!$K:$K,$C487)</f>
        <v>0</v>
      </c>
      <c r="X487" s="48">
        <f>SUMIFS('[6]白单流水  导入新模板'!$S:$S,'[6]白单流水  导入新模板'!$C:$C,$A$2,'[6]白单流水  导入新模板'!$AF:$AF,$C$474,'[6]白单流水  导入新模板'!$AB:$AB,LEFT(LEFT(X$3,4),4),'[6]白单流水  导入新模板'!$K:$K,$C487)</f>
        <v>0</v>
      </c>
      <c r="Y487" s="48">
        <f>SUMIFS('[6]白单流水  导入新模板'!$S:$S,'[6]白单流水  导入新模板'!$C:$C,$A$2,'[6]白单流水  导入新模板'!$AF:$AF,$C$474,'[6]白单流水  导入新模板'!$AB:$AB,LEFT(LEFT(Y$3,4),4),'[6]白单流水  导入新模板'!$K:$K,$C487)</f>
        <v>0</v>
      </c>
      <c r="Z487" s="48">
        <f>SUMIFS('[6]白单流水  导入新模板'!$S:$S,'[6]白单流水  导入新模板'!$C:$C,$A$2,'[6]白单流水  导入新模板'!$AF:$AF,$C$474,'[6]白单流水  导入新模板'!$AB:$AB,LEFT(LEFT(Z$3,4),4),'[6]白单流水  导入新模板'!$K:$K,$C487)</f>
        <v>0</v>
      </c>
      <c r="AA487" s="48">
        <f>SUMIFS('[6]白单流水  导入新模板'!$S:$S,'[6]白单流水  导入新模板'!$C:$C,$A$2,'[6]白单流水  导入新模板'!$AF:$AF,$C$474,'[6]白单流水  导入新模板'!$AB:$AB,LEFT(LEFT(AA$3,4),4),'[6]白单流水  导入新模板'!$K:$K,$C487)</f>
        <v>0</v>
      </c>
      <c r="AB487" s="48">
        <f>SUMIFS('[6]白单流水  导入新模板'!$S:$S,'[6]白单流水  导入新模板'!$C:$C,$A$2,'[6]白单流水  导入新模板'!$AF:$AF,$C$474,'[6]白单流水  导入新模板'!$AB:$AB,LEFT(LEFT(AB$3,4),4),'[6]白单流水  导入新模板'!$K:$K,$C487)</f>
        <v>0</v>
      </c>
      <c r="AC487" s="48">
        <f>SUMIFS('[6]白单流水  导入新模板'!$S:$S,'[6]白单流水  导入新模板'!$C:$C,$A$2,'[6]白单流水  导入新模板'!$AF:$AF,$C$474,'[6]白单流水  导入新模板'!$AB:$AB,LEFT(LEFT(AC$3,4),4),'[6]白单流水  导入新模板'!$K:$K,$C487)</f>
        <v>0</v>
      </c>
      <c r="AD487" s="74"/>
      <c r="AE487" s="53">
        <f>SUM(AH487:AS487)</f>
        <v>0</v>
      </c>
      <c r="AF487" s="54"/>
      <c r="AG487" s="55">
        <f>AD487-AE487-AF487</f>
        <v>0</v>
      </c>
      <c r="AH487" s="48">
        <f>SUMIFS('[6]白单流水  导入新模板'!$S:$S,'[6]白单流水  导入新模板'!$C:$C,$A$2,'[6]白单流水  导入新模板'!$AF:$AF,$C$474,'[6]白单流水  导入新模板'!$AA:$AA,AH$3,'[6]白单流水  导入新模板'!$K:$K,$C487)</f>
        <v>0</v>
      </c>
      <c r="AI487" s="48">
        <f>SUMIFS('[6]白单流水  导入新模板'!$S:$S,'[6]白单流水  导入新模板'!$C:$C,$A$2,'[6]白单流水  导入新模板'!$AF:$AF,$C$474,'[6]白单流水  导入新模板'!$AA:$AA,AI$3,'[6]白单流水  导入新模板'!$K:$K,$C487)</f>
        <v>0</v>
      </c>
      <c r="AJ487" s="48">
        <f>SUMIFS('[6]白单流水  导入新模板'!$S:$S,'[6]白单流水  导入新模板'!$C:$C,$A$2,'[6]白单流水  导入新模板'!$AF:$AF,$C$474,'[6]白单流水  导入新模板'!$AA:$AA,AJ$3,'[6]白单流水  导入新模板'!$K:$K,$C487)</f>
        <v>0</v>
      </c>
      <c r="AK487" s="48">
        <f>SUMIFS('[6]白单流水  导入新模板'!$S:$S,'[6]白单流水  导入新模板'!$C:$C,$A$2,'[6]白单流水  导入新模板'!$AF:$AF,$C$474,'[6]白单流水  导入新模板'!$AA:$AA,AK$3,'[6]白单流水  导入新模板'!$K:$K,$C487)</f>
        <v>0</v>
      </c>
      <c r="AL487" s="48">
        <f>SUMIFS('[6]白单流水  导入新模板'!$S:$S,'[6]白单流水  导入新模板'!$C:$C,$A$2,'[6]白单流水  导入新模板'!$AF:$AF,$C$474,'[6]白单流水  导入新模板'!$AA:$AA,AL$3,'[6]白单流水  导入新模板'!$K:$K,$C487)</f>
        <v>0</v>
      </c>
      <c r="AM487" s="48">
        <f>SUMIFS('[6]白单流水  导入新模板'!$S:$S,'[6]白单流水  导入新模板'!$C:$C,$A$2,'[6]白单流水  导入新模板'!$AF:$AF,$C$474,'[6]白单流水  导入新模板'!$AA:$AA,AM$3,'[6]白单流水  导入新模板'!$K:$K,$C487)</f>
        <v>0</v>
      </c>
      <c r="AN487" s="48">
        <f>SUMIFS('[6]白单流水  导入新模板'!$S:$S,'[6]白单流水  导入新模板'!$C:$C,$A$2,'[6]白单流水  导入新模板'!$AF:$AF,$C$474,'[6]白单流水  导入新模板'!$AA:$AA,AN$3,'[6]白单流水  导入新模板'!$K:$K,$C487)</f>
        <v>0</v>
      </c>
      <c r="AO487" s="48">
        <f>SUMIFS('[6]白单流水  导入新模板'!$S:$S,'[6]白单流水  导入新模板'!$C:$C,$A$2,'[6]白单流水  导入新模板'!$AF:$AF,$C$474,'[6]白单流水  导入新模板'!$AA:$AA,AO$3,'[6]白单流水  导入新模板'!$K:$K,$C487)</f>
        <v>0</v>
      </c>
      <c r="AP487" s="48">
        <f>SUMIFS('[6]白单流水  导入新模板'!$S:$S,'[6]白单流水  导入新模板'!$C:$C,$A$2,'[6]白单流水  导入新模板'!$AF:$AF,$C$474,'[6]白单流水  导入新模板'!$AA:$AA,AP$3,'[6]白单流水  导入新模板'!$K:$K,$C487)</f>
        <v>0</v>
      </c>
      <c r="AQ487" s="48">
        <f>SUMIFS('[6]白单流水  导入新模板'!$S:$S,'[6]白单流水  导入新模板'!$C:$C,$A$2,'[6]白单流水  导入新模板'!$AF:$AF,$C$474,'[6]白单流水  导入新模板'!$AA:$AA,AQ$3,'[6]白单流水  导入新模板'!$K:$K,$C487)</f>
        <v>0</v>
      </c>
      <c r="AR487" s="48">
        <f>SUMIFS('[6]白单流水  导入新模板'!$S:$S,'[6]白单流水  导入新模板'!$C:$C,$A$2,'[6]白单流水  导入新模板'!$AF:$AF,$C$474,'[6]白单流水  导入新模板'!$AA:$AA,AR$3,'[6]白单流水  导入新模板'!$K:$K,$C487)</f>
        <v>0</v>
      </c>
      <c r="AS487" s="48">
        <f>SUMIFS('[6]白单流水  导入新模板'!$S:$S,'[6]白单流水  导入新模板'!$C:$C,$A$2,'[6]白单流水  导入新模板'!$AF:$AF,$C$474,'[6]白单流水  导入新模板'!$AA:$AA,AS$3,'[6]白单流水  导入新模板'!$K:$K,$C487)</f>
        <v>0</v>
      </c>
      <c r="AT487" s="69"/>
    </row>
    <row r="488" ht="15.6" spans="1:46">
      <c r="A488" s="70"/>
      <c r="B488" s="62"/>
      <c r="C488" s="65" t="s">
        <v>71</v>
      </c>
      <c r="D488" s="66"/>
      <c r="E488" s="66"/>
      <c r="F488" s="67"/>
      <c r="G488" s="68"/>
      <c r="H488" s="68"/>
      <c r="I488" s="68"/>
      <c r="J488" s="68"/>
      <c r="K488" s="66"/>
      <c r="L488" s="48">
        <f>SUMIFS('[6]白单流水  导入新模板'!$S:$S,'[6]白单流水  导入新模板'!$C:$C,$A$2,'[6]白单流水  导入新模板'!$AF:$AF,$C$474,'[6]白单流水  导入新模板'!$AB:$AB,LEFT(LEFT(L$3,4),4),'[6]白单流水  导入新模板'!$K:$K,$C488)</f>
        <v>0</v>
      </c>
      <c r="M488" s="48">
        <f>SUMIFS('[6]白单流水  导入新模板'!$S:$S,'[6]白单流水  导入新模板'!$C:$C,$A$2,'[6]白单流水  导入新模板'!$AF:$AF,$C$474,'[6]白单流水  导入新模板'!$AB:$AB,LEFT(LEFT(M$3,4),4),'[6]白单流水  导入新模板'!$K:$K,$C488)</f>
        <v>0</v>
      </c>
      <c r="N488" s="48">
        <f>SUMIFS('[6]白单流水  导入新模板'!$S:$S,'[6]白单流水  导入新模板'!$C:$C,$A$2,'[6]白单流水  导入新模板'!$AF:$AF,$C$474,'[6]白单流水  导入新模板'!$AB:$AB,LEFT(LEFT(N$3,4),4),'[6]白单流水  导入新模板'!$K:$K,$C488)</f>
        <v>0</v>
      </c>
      <c r="O488" s="48">
        <f>SUMIFS('[6]白单流水  导入新模板'!$S:$S,'[6]白单流水  导入新模板'!$C:$C,$A$2,'[6]白单流水  导入新模板'!$AF:$AF,$C$474,'[6]白单流水  导入新模板'!$AB:$AB,LEFT(LEFT(O$3,4),4),'[6]白单流水  导入新模板'!$K:$K,$C488)</f>
        <v>0</v>
      </c>
      <c r="P488" s="48">
        <f>SUMIFS('[6]白单流水  导入新模板'!$S:$S,'[6]白单流水  导入新模板'!$C:$C,$A$2,'[6]白单流水  导入新模板'!$AF:$AF,$C$474,'[6]白单流水  导入新模板'!$AB:$AB,LEFT(LEFT(P$3,4),4),'[6]白单流水  导入新模板'!$K:$K,$C488)</f>
        <v>0</v>
      </c>
      <c r="Q488" s="48">
        <f>SUMIFS('[6]白单流水  导入新模板'!$S:$S,'[6]白单流水  导入新模板'!$C:$C,$A$2,'[6]白单流水  导入新模板'!$AF:$AF,$C$474,'[6]白单流水  导入新模板'!$AB:$AB,LEFT(LEFT(Q$3,4),4),'[6]白单流水  导入新模板'!$K:$K,$C488)</f>
        <v>0</v>
      </c>
      <c r="R488" s="48">
        <f>SUMIFS('[6]白单流水  导入新模板'!$S:$S,'[6]白单流水  导入新模板'!$C:$C,$A$2,'[6]白单流水  导入新模板'!$AF:$AF,$C$474,'[6]白单流水  导入新模板'!$AB:$AB,LEFT(LEFT(R$3,4),4),'[6]白单流水  导入新模板'!$K:$K,$C488)</f>
        <v>0</v>
      </c>
      <c r="S488" s="48">
        <f>SUMIFS('[6]白单流水  导入新模板'!$S:$S,'[6]白单流水  导入新模板'!$C:$C,$A$2,'[6]白单流水  导入新模板'!$AF:$AF,$C$474,'[6]白单流水  导入新模板'!$AB:$AB,LEFT(LEFT(S$3,4),4),'[6]白单流水  导入新模板'!$K:$K,$C488)</f>
        <v>0</v>
      </c>
      <c r="T488" s="48">
        <f>SUMIFS('[6]白单流水  导入新模板'!$S:$S,'[6]白单流水  导入新模板'!$C:$C,$A$2,'[6]白单流水  导入新模板'!$AF:$AF,$C$474,'[6]白单流水  导入新模板'!$AB:$AB,LEFT(LEFT(T$3,4),4),'[6]白单流水  导入新模板'!$K:$K,$C488)</f>
        <v>0</v>
      </c>
      <c r="U488" s="48">
        <f>SUMIFS('[6]白单流水  导入新模板'!$S:$S,'[6]白单流水  导入新模板'!$C:$C,$A$2,'[6]白单流水  导入新模板'!$AF:$AF,$C$474,'[6]白单流水  导入新模板'!$AB:$AB,LEFT(LEFT(U$3,4),4),'[6]白单流水  导入新模板'!$K:$K,$C488)</f>
        <v>0</v>
      </c>
      <c r="V488" s="48">
        <f>SUMIFS('[6]白单流水  导入新模板'!$S:$S,'[6]白单流水  导入新模板'!$C:$C,$A$2,'[6]白单流水  导入新模板'!$AF:$AF,$C$474,'[6]白单流水  导入新模板'!$AB:$AB,LEFT(LEFT(V$3,4),4),'[6]白单流水  导入新模板'!$K:$K,$C488)</f>
        <v>0</v>
      </c>
      <c r="W488" s="48">
        <f>SUMIFS('[6]白单流水  导入新模板'!$S:$S,'[6]白单流水  导入新模板'!$C:$C,$A$2,'[6]白单流水  导入新模板'!$AF:$AF,$C$474,'[6]白单流水  导入新模板'!$AB:$AB,LEFT(LEFT(W$3,4),4),'[6]白单流水  导入新模板'!$K:$K,$C488)</f>
        <v>0</v>
      </c>
      <c r="X488" s="48">
        <f>SUMIFS('[6]白单流水  导入新模板'!$S:$S,'[6]白单流水  导入新模板'!$C:$C,$A$2,'[6]白单流水  导入新模板'!$AF:$AF,$C$474,'[6]白单流水  导入新模板'!$AB:$AB,LEFT(LEFT(X$3,4),4),'[6]白单流水  导入新模板'!$K:$K,$C488)</f>
        <v>0</v>
      </c>
      <c r="Y488" s="48">
        <f>SUMIFS('[6]白单流水  导入新模板'!$S:$S,'[6]白单流水  导入新模板'!$C:$C,$A$2,'[6]白单流水  导入新模板'!$AF:$AF,$C$474,'[6]白单流水  导入新模板'!$AB:$AB,LEFT(LEFT(Y$3,4),4),'[6]白单流水  导入新模板'!$K:$K,$C488)</f>
        <v>0</v>
      </c>
      <c r="Z488" s="48">
        <f>SUMIFS('[6]白单流水  导入新模板'!$S:$S,'[6]白单流水  导入新模板'!$C:$C,$A$2,'[6]白单流水  导入新模板'!$AF:$AF,$C$474,'[6]白单流水  导入新模板'!$AB:$AB,LEFT(LEFT(Z$3,4),4),'[6]白单流水  导入新模板'!$K:$K,$C488)</f>
        <v>0</v>
      </c>
      <c r="AA488" s="48">
        <f>SUMIFS('[6]白单流水  导入新模板'!$S:$S,'[6]白单流水  导入新模板'!$C:$C,$A$2,'[6]白单流水  导入新模板'!$AF:$AF,$C$474,'[6]白单流水  导入新模板'!$AB:$AB,LEFT(LEFT(AA$3,4),4),'[6]白单流水  导入新模板'!$K:$K,$C488)</f>
        <v>0</v>
      </c>
      <c r="AB488" s="48">
        <f>SUMIFS('[6]白单流水  导入新模板'!$S:$S,'[6]白单流水  导入新模板'!$C:$C,$A$2,'[6]白单流水  导入新模板'!$AF:$AF,$C$474,'[6]白单流水  导入新模板'!$AB:$AB,LEFT(LEFT(AB$3,4),4),'[6]白单流水  导入新模板'!$K:$K,$C488)</f>
        <v>0</v>
      </c>
      <c r="AC488" s="48">
        <f>SUMIFS('[6]白单流水  导入新模板'!$S:$S,'[6]白单流水  导入新模板'!$C:$C,$A$2,'[6]白单流水  导入新模板'!$AF:$AF,$C$474,'[6]白单流水  导入新模板'!$AB:$AB,LEFT(LEFT(AC$3,4),4),'[6]白单流水  导入新模板'!$K:$K,$C488)</f>
        <v>0</v>
      </c>
      <c r="AD488" s="74"/>
      <c r="AE488" s="53">
        <f>SUM(AH488:AS488)</f>
        <v>0</v>
      </c>
      <c r="AF488" s="54"/>
      <c r="AG488" s="55">
        <f>AD488-AE488-AF488</f>
        <v>0</v>
      </c>
      <c r="AH488" s="48">
        <f>SUMIFS('[6]白单流水  导入新模板'!$S:$S,'[6]白单流水  导入新模板'!$C:$C,$A$2,'[6]白单流水  导入新模板'!$AF:$AF,$C$474,'[6]白单流水  导入新模板'!$AA:$AA,AH$3,'[6]白单流水  导入新模板'!$K:$K,$C488)</f>
        <v>0</v>
      </c>
      <c r="AI488" s="48">
        <f>SUMIFS('[6]白单流水  导入新模板'!$S:$S,'[6]白单流水  导入新模板'!$C:$C,$A$2,'[6]白单流水  导入新模板'!$AF:$AF,$C$474,'[6]白单流水  导入新模板'!$AA:$AA,AI$3,'[6]白单流水  导入新模板'!$K:$K,$C488)</f>
        <v>0</v>
      </c>
      <c r="AJ488" s="48">
        <f>SUMIFS('[6]白单流水  导入新模板'!$S:$S,'[6]白单流水  导入新模板'!$C:$C,$A$2,'[6]白单流水  导入新模板'!$AF:$AF,$C$474,'[6]白单流水  导入新模板'!$AA:$AA,AJ$3,'[6]白单流水  导入新模板'!$K:$K,$C488)</f>
        <v>0</v>
      </c>
      <c r="AK488" s="48">
        <f>SUMIFS('[6]白单流水  导入新模板'!$S:$S,'[6]白单流水  导入新模板'!$C:$C,$A$2,'[6]白单流水  导入新模板'!$AF:$AF,$C$474,'[6]白单流水  导入新模板'!$AA:$AA,AK$3,'[6]白单流水  导入新模板'!$K:$K,$C488)</f>
        <v>0</v>
      </c>
      <c r="AL488" s="48">
        <f>SUMIFS('[6]白单流水  导入新模板'!$S:$S,'[6]白单流水  导入新模板'!$C:$C,$A$2,'[6]白单流水  导入新模板'!$AF:$AF,$C$474,'[6]白单流水  导入新模板'!$AA:$AA,AL$3,'[6]白单流水  导入新模板'!$K:$K,$C488)</f>
        <v>0</v>
      </c>
      <c r="AM488" s="48">
        <f>SUMIFS('[6]白单流水  导入新模板'!$S:$S,'[6]白单流水  导入新模板'!$C:$C,$A$2,'[6]白单流水  导入新模板'!$AF:$AF,$C$474,'[6]白单流水  导入新模板'!$AA:$AA,AM$3,'[6]白单流水  导入新模板'!$K:$K,$C488)</f>
        <v>0</v>
      </c>
      <c r="AN488" s="48">
        <f>SUMIFS('[6]白单流水  导入新模板'!$S:$S,'[6]白单流水  导入新模板'!$C:$C,$A$2,'[6]白单流水  导入新模板'!$AF:$AF,$C$474,'[6]白单流水  导入新模板'!$AA:$AA,AN$3,'[6]白单流水  导入新模板'!$K:$K,$C488)</f>
        <v>0</v>
      </c>
      <c r="AO488" s="48">
        <f>SUMIFS('[6]白单流水  导入新模板'!$S:$S,'[6]白单流水  导入新模板'!$C:$C,$A$2,'[6]白单流水  导入新模板'!$AF:$AF,$C$474,'[6]白单流水  导入新模板'!$AA:$AA,AO$3,'[6]白单流水  导入新模板'!$K:$K,$C488)</f>
        <v>0</v>
      </c>
      <c r="AP488" s="48">
        <f>SUMIFS('[6]白单流水  导入新模板'!$S:$S,'[6]白单流水  导入新模板'!$C:$C,$A$2,'[6]白单流水  导入新模板'!$AF:$AF,$C$474,'[6]白单流水  导入新模板'!$AA:$AA,AP$3,'[6]白单流水  导入新模板'!$K:$K,$C488)</f>
        <v>0</v>
      </c>
      <c r="AQ488" s="48">
        <f>SUMIFS('[6]白单流水  导入新模板'!$S:$S,'[6]白单流水  导入新模板'!$C:$C,$A$2,'[6]白单流水  导入新模板'!$AF:$AF,$C$474,'[6]白单流水  导入新模板'!$AA:$AA,AQ$3,'[6]白单流水  导入新模板'!$K:$K,$C488)</f>
        <v>0</v>
      </c>
      <c r="AR488" s="48">
        <f>SUMIFS('[6]白单流水  导入新模板'!$S:$S,'[6]白单流水  导入新模板'!$C:$C,$A$2,'[6]白单流水  导入新模板'!$AF:$AF,$C$474,'[6]白单流水  导入新模板'!$AA:$AA,AR$3,'[6]白单流水  导入新模板'!$K:$K,$C488)</f>
        <v>0</v>
      </c>
      <c r="AS488" s="48">
        <f>SUMIFS('[6]白单流水  导入新模板'!$S:$S,'[6]白单流水  导入新模板'!$C:$C,$A$2,'[6]白单流水  导入新模板'!$AF:$AF,$C$474,'[6]白单流水  导入新模板'!$AA:$AA,AS$3,'[6]白单流水  导入新模板'!$K:$K,$C488)</f>
        <v>0</v>
      </c>
      <c r="AT488" s="69"/>
    </row>
    <row r="489" ht="15.6" spans="1:46">
      <c r="A489" s="70"/>
      <c r="B489" s="62"/>
      <c r="C489" s="65" t="s">
        <v>72</v>
      </c>
      <c r="D489" s="52"/>
      <c r="E489" s="52"/>
      <c r="F489" s="59"/>
      <c r="G489" s="60"/>
      <c r="H489" s="60"/>
      <c r="I489" s="60"/>
      <c r="J489" s="60"/>
      <c r="K489" s="52"/>
      <c r="L489" s="48">
        <f>SUMIFS('[6]白单流水  导入新模板'!$S:$S,'[6]白单流水  导入新模板'!$C:$C,$A$2,'[6]白单流水  导入新模板'!$AF:$AF,$C$474,'[6]白单流水  导入新模板'!$AB:$AB,LEFT(LEFT(L$3,4),4),'[6]白单流水  导入新模板'!$K:$K,$C489)</f>
        <v>0</v>
      </c>
      <c r="M489" s="48">
        <f>SUMIFS('[6]白单流水  导入新模板'!$S:$S,'[6]白单流水  导入新模板'!$C:$C,$A$2,'[6]白单流水  导入新模板'!$AF:$AF,$C$474,'[6]白单流水  导入新模板'!$AB:$AB,LEFT(LEFT(M$3,4),4),'[6]白单流水  导入新模板'!$K:$K,$C489)</f>
        <v>0</v>
      </c>
      <c r="N489" s="48">
        <f>SUMIFS('[6]白单流水  导入新模板'!$S:$S,'[6]白单流水  导入新模板'!$C:$C,$A$2,'[6]白单流水  导入新模板'!$AF:$AF,$C$474,'[6]白单流水  导入新模板'!$AB:$AB,LEFT(LEFT(N$3,4),4),'[6]白单流水  导入新模板'!$K:$K,$C489)</f>
        <v>0</v>
      </c>
      <c r="O489" s="48">
        <f>SUMIFS('[6]白单流水  导入新模板'!$S:$S,'[6]白单流水  导入新模板'!$C:$C,$A$2,'[6]白单流水  导入新模板'!$AF:$AF,$C$474,'[6]白单流水  导入新模板'!$AB:$AB,LEFT(LEFT(O$3,4),4),'[6]白单流水  导入新模板'!$K:$K,$C489)</f>
        <v>0</v>
      </c>
      <c r="P489" s="48">
        <f>SUMIFS('[6]白单流水  导入新模板'!$S:$S,'[6]白单流水  导入新模板'!$C:$C,$A$2,'[6]白单流水  导入新模板'!$AF:$AF,$C$474,'[6]白单流水  导入新模板'!$AB:$AB,LEFT(LEFT(P$3,4),4),'[6]白单流水  导入新模板'!$K:$K,$C489)</f>
        <v>0</v>
      </c>
      <c r="Q489" s="48">
        <f>SUMIFS('[6]白单流水  导入新模板'!$S:$S,'[6]白单流水  导入新模板'!$C:$C,$A$2,'[6]白单流水  导入新模板'!$AF:$AF,$C$474,'[6]白单流水  导入新模板'!$AB:$AB,LEFT(LEFT(Q$3,4),4),'[6]白单流水  导入新模板'!$K:$K,$C489)</f>
        <v>0</v>
      </c>
      <c r="R489" s="48">
        <f>SUMIFS('[6]白单流水  导入新模板'!$S:$S,'[6]白单流水  导入新模板'!$C:$C,$A$2,'[6]白单流水  导入新模板'!$AF:$AF,$C$474,'[6]白单流水  导入新模板'!$AB:$AB,LEFT(LEFT(R$3,4),4),'[6]白单流水  导入新模板'!$K:$K,$C489)</f>
        <v>0</v>
      </c>
      <c r="S489" s="48">
        <f>SUMIFS('[6]白单流水  导入新模板'!$S:$S,'[6]白单流水  导入新模板'!$C:$C,$A$2,'[6]白单流水  导入新模板'!$AF:$AF,$C$474,'[6]白单流水  导入新模板'!$AB:$AB,LEFT(LEFT(S$3,4),4),'[6]白单流水  导入新模板'!$K:$K,$C489)</f>
        <v>0</v>
      </c>
      <c r="T489" s="48">
        <f>SUMIFS('[6]白单流水  导入新模板'!$S:$S,'[6]白单流水  导入新模板'!$C:$C,$A$2,'[6]白单流水  导入新模板'!$AF:$AF,$C$474,'[6]白单流水  导入新模板'!$AB:$AB,LEFT(LEFT(T$3,4),4),'[6]白单流水  导入新模板'!$K:$K,$C489)</f>
        <v>0</v>
      </c>
      <c r="U489" s="48">
        <f>SUMIFS('[6]白单流水  导入新模板'!$S:$S,'[6]白单流水  导入新模板'!$C:$C,$A$2,'[6]白单流水  导入新模板'!$AF:$AF,$C$474,'[6]白单流水  导入新模板'!$AB:$AB,LEFT(LEFT(U$3,4),4),'[6]白单流水  导入新模板'!$K:$K,$C489)</f>
        <v>0</v>
      </c>
      <c r="V489" s="48">
        <f>SUMIFS('[6]白单流水  导入新模板'!$S:$S,'[6]白单流水  导入新模板'!$C:$C,$A$2,'[6]白单流水  导入新模板'!$AF:$AF,$C$474,'[6]白单流水  导入新模板'!$AB:$AB,LEFT(LEFT(V$3,4),4),'[6]白单流水  导入新模板'!$K:$K,$C489)</f>
        <v>0</v>
      </c>
      <c r="W489" s="48">
        <f>SUMIFS('[6]白单流水  导入新模板'!$S:$S,'[6]白单流水  导入新模板'!$C:$C,$A$2,'[6]白单流水  导入新模板'!$AF:$AF,$C$474,'[6]白单流水  导入新模板'!$AB:$AB,LEFT(LEFT(W$3,4),4),'[6]白单流水  导入新模板'!$K:$K,$C489)</f>
        <v>0</v>
      </c>
      <c r="X489" s="48">
        <f>SUMIFS('[6]白单流水  导入新模板'!$S:$S,'[6]白单流水  导入新模板'!$C:$C,$A$2,'[6]白单流水  导入新模板'!$AF:$AF,$C$474,'[6]白单流水  导入新模板'!$AB:$AB,LEFT(LEFT(X$3,4),4),'[6]白单流水  导入新模板'!$K:$K,$C489)</f>
        <v>0</v>
      </c>
      <c r="Y489" s="48">
        <f>SUMIFS('[6]白单流水  导入新模板'!$S:$S,'[6]白单流水  导入新模板'!$C:$C,$A$2,'[6]白单流水  导入新模板'!$AF:$AF,$C$474,'[6]白单流水  导入新模板'!$AB:$AB,LEFT(LEFT(Y$3,4),4),'[6]白单流水  导入新模板'!$K:$K,$C489)</f>
        <v>0</v>
      </c>
      <c r="Z489" s="48">
        <f>SUMIFS('[6]白单流水  导入新模板'!$S:$S,'[6]白单流水  导入新模板'!$C:$C,$A$2,'[6]白单流水  导入新模板'!$AF:$AF,$C$474,'[6]白单流水  导入新模板'!$AB:$AB,LEFT(LEFT(Z$3,4),4),'[6]白单流水  导入新模板'!$K:$K,$C489)</f>
        <v>0</v>
      </c>
      <c r="AA489" s="48">
        <f>SUMIFS('[6]白单流水  导入新模板'!$S:$S,'[6]白单流水  导入新模板'!$C:$C,$A$2,'[6]白单流水  导入新模板'!$AF:$AF,$C$474,'[6]白单流水  导入新模板'!$AB:$AB,LEFT(LEFT(AA$3,4),4),'[6]白单流水  导入新模板'!$K:$K,$C489)</f>
        <v>0</v>
      </c>
      <c r="AB489" s="48">
        <f>SUMIFS('[6]白单流水  导入新模板'!$S:$S,'[6]白单流水  导入新模板'!$C:$C,$A$2,'[6]白单流水  导入新模板'!$AF:$AF,$C$474,'[6]白单流水  导入新模板'!$AB:$AB,LEFT(LEFT(AB$3,4),4),'[6]白单流水  导入新模板'!$K:$K,$C489)</f>
        <v>0</v>
      </c>
      <c r="AC489" s="48">
        <f>SUMIFS('[6]白单流水  导入新模板'!$S:$S,'[6]白单流水  导入新模板'!$C:$C,$A$2,'[6]白单流水  导入新模板'!$AF:$AF,$C$474,'[6]白单流水  导入新模板'!$AB:$AB,LEFT(LEFT(AC$3,4),4),'[6]白单流水  导入新模板'!$K:$K,$C489)</f>
        <v>0</v>
      </c>
      <c r="AD489" s="52"/>
      <c r="AE489" s="53">
        <f>SUM(AH489:AS489)</f>
        <v>0</v>
      </c>
      <c r="AF489" s="54"/>
      <c r="AG489" s="55">
        <f>AD489-AE489-AF489</f>
        <v>0</v>
      </c>
      <c r="AH489" s="48">
        <f>SUMIFS('[6]白单流水  导入新模板'!$S:$S,'[6]白单流水  导入新模板'!$C:$C,$A$2,'[6]白单流水  导入新模板'!$AF:$AF,$C$474,'[6]白单流水  导入新模板'!$AA:$AA,AH$3,'[6]白单流水  导入新模板'!$K:$K,$C489)</f>
        <v>0</v>
      </c>
      <c r="AI489" s="48">
        <f>SUMIFS('[6]白单流水  导入新模板'!$S:$S,'[6]白单流水  导入新模板'!$C:$C,$A$2,'[6]白单流水  导入新模板'!$AF:$AF,$C$474,'[6]白单流水  导入新模板'!$AA:$AA,AI$3,'[6]白单流水  导入新模板'!$K:$K,$C489)</f>
        <v>0</v>
      </c>
      <c r="AJ489" s="48">
        <f>SUMIFS('[6]白单流水  导入新模板'!$S:$S,'[6]白单流水  导入新模板'!$C:$C,$A$2,'[6]白单流水  导入新模板'!$AF:$AF,$C$474,'[6]白单流水  导入新模板'!$AA:$AA,AJ$3,'[6]白单流水  导入新模板'!$K:$K,$C489)</f>
        <v>0</v>
      </c>
      <c r="AK489" s="48">
        <f>SUMIFS('[6]白单流水  导入新模板'!$S:$S,'[6]白单流水  导入新模板'!$C:$C,$A$2,'[6]白单流水  导入新模板'!$AF:$AF,$C$474,'[6]白单流水  导入新模板'!$AA:$AA,AK$3,'[6]白单流水  导入新模板'!$K:$K,$C489)</f>
        <v>0</v>
      </c>
      <c r="AL489" s="48">
        <f>SUMIFS('[6]白单流水  导入新模板'!$S:$S,'[6]白单流水  导入新模板'!$C:$C,$A$2,'[6]白单流水  导入新模板'!$AF:$AF,$C$474,'[6]白单流水  导入新模板'!$AA:$AA,AL$3,'[6]白单流水  导入新模板'!$K:$K,$C489)</f>
        <v>0</v>
      </c>
      <c r="AM489" s="48">
        <f>SUMIFS('[6]白单流水  导入新模板'!$S:$S,'[6]白单流水  导入新模板'!$C:$C,$A$2,'[6]白单流水  导入新模板'!$AF:$AF,$C$474,'[6]白单流水  导入新模板'!$AA:$AA,AM$3,'[6]白单流水  导入新模板'!$K:$K,$C489)</f>
        <v>0</v>
      </c>
      <c r="AN489" s="48">
        <f>SUMIFS('[6]白单流水  导入新模板'!$S:$S,'[6]白单流水  导入新模板'!$C:$C,$A$2,'[6]白单流水  导入新模板'!$AF:$AF,$C$474,'[6]白单流水  导入新模板'!$AA:$AA,AN$3,'[6]白单流水  导入新模板'!$K:$K,$C489)</f>
        <v>0</v>
      </c>
      <c r="AO489" s="48">
        <f>SUMIFS('[6]白单流水  导入新模板'!$S:$S,'[6]白单流水  导入新模板'!$C:$C,$A$2,'[6]白单流水  导入新模板'!$AF:$AF,$C$474,'[6]白单流水  导入新模板'!$AA:$AA,AO$3,'[6]白单流水  导入新模板'!$K:$K,$C489)</f>
        <v>0</v>
      </c>
      <c r="AP489" s="48">
        <f>SUMIFS('[6]白单流水  导入新模板'!$S:$S,'[6]白单流水  导入新模板'!$C:$C,$A$2,'[6]白单流水  导入新模板'!$AF:$AF,$C$474,'[6]白单流水  导入新模板'!$AA:$AA,AP$3,'[6]白单流水  导入新模板'!$K:$K,$C489)</f>
        <v>0</v>
      </c>
      <c r="AQ489" s="48">
        <f>SUMIFS('[6]白单流水  导入新模板'!$S:$S,'[6]白单流水  导入新模板'!$C:$C,$A$2,'[6]白单流水  导入新模板'!$AF:$AF,$C$474,'[6]白单流水  导入新模板'!$AA:$AA,AQ$3,'[6]白单流水  导入新模板'!$K:$K,$C489)</f>
        <v>0</v>
      </c>
      <c r="AR489" s="48">
        <f>SUMIFS('[6]白单流水  导入新模板'!$S:$S,'[6]白单流水  导入新模板'!$C:$C,$A$2,'[6]白单流水  导入新模板'!$AF:$AF,$C$474,'[6]白单流水  导入新模板'!$AA:$AA,AR$3,'[6]白单流水  导入新模板'!$K:$K,$C489)</f>
        <v>0</v>
      </c>
      <c r="AS489" s="48">
        <f>SUMIFS('[6]白单流水  导入新模板'!$S:$S,'[6]白单流水  导入新模板'!$C:$C,$A$2,'[6]白单流水  导入新模板'!$AF:$AF,$C$474,'[6]白单流水  导入新模板'!$AA:$AA,AS$3,'[6]白单流水  导入新模板'!$K:$K,$C489)</f>
        <v>0</v>
      </c>
      <c r="AT489" s="56"/>
    </row>
    <row r="490" ht="15.6" spans="1:46">
      <c r="A490" s="70"/>
      <c r="B490" s="62"/>
      <c r="C490" s="65" t="s">
        <v>73</v>
      </c>
      <c r="D490" s="66"/>
      <c r="E490" s="66"/>
      <c r="F490" s="67"/>
      <c r="G490" s="68"/>
      <c r="H490" s="68"/>
      <c r="I490" s="68"/>
      <c r="J490" s="68"/>
      <c r="K490" s="66"/>
      <c r="L490" s="48">
        <f>SUMIFS('[6]白单流水  导入新模板'!$S:$S,'[6]白单流水  导入新模板'!$C:$C,$A$2,'[6]白单流水  导入新模板'!$AF:$AF,$C$474,'[6]白单流水  导入新模板'!$AB:$AB,LEFT(LEFT(L$3,4),4),'[6]白单流水  导入新模板'!$K:$K,$C490)</f>
        <v>0</v>
      </c>
      <c r="M490" s="48">
        <f>SUMIFS('[6]白单流水  导入新模板'!$S:$S,'[6]白单流水  导入新模板'!$C:$C,$A$2,'[6]白单流水  导入新模板'!$AF:$AF,$C$474,'[6]白单流水  导入新模板'!$AB:$AB,LEFT(LEFT(M$3,4),4),'[6]白单流水  导入新模板'!$K:$K,$C490)</f>
        <v>0</v>
      </c>
      <c r="N490" s="48">
        <f>SUMIFS('[6]白单流水  导入新模板'!$S:$S,'[6]白单流水  导入新模板'!$C:$C,$A$2,'[6]白单流水  导入新模板'!$AF:$AF,$C$474,'[6]白单流水  导入新模板'!$AB:$AB,LEFT(LEFT(N$3,4),4),'[6]白单流水  导入新模板'!$K:$K,$C490)</f>
        <v>0</v>
      </c>
      <c r="O490" s="48">
        <f>SUMIFS('[6]白单流水  导入新模板'!$S:$S,'[6]白单流水  导入新模板'!$C:$C,$A$2,'[6]白单流水  导入新模板'!$AF:$AF,$C$474,'[6]白单流水  导入新模板'!$AB:$AB,LEFT(LEFT(O$3,4),4),'[6]白单流水  导入新模板'!$K:$K,$C490)</f>
        <v>0</v>
      </c>
      <c r="P490" s="48">
        <f>SUMIFS('[6]白单流水  导入新模板'!$S:$S,'[6]白单流水  导入新模板'!$C:$C,$A$2,'[6]白单流水  导入新模板'!$AF:$AF,$C$474,'[6]白单流水  导入新模板'!$AB:$AB,LEFT(LEFT(P$3,4),4),'[6]白单流水  导入新模板'!$K:$K,$C490)</f>
        <v>0</v>
      </c>
      <c r="Q490" s="48">
        <f>SUMIFS('[6]白单流水  导入新模板'!$S:$S,'[6]白单流水  导入新模板'!$C:$C,$A$2,'[6]白单流水  导入新模板'!$AF:$AF,$C$474,'[6]白单流水  导入新模板'!$AB:$AB,LEFT(LEFT(Q$3,4),4),'[6]白单流水  导入新模板'!$K:$K,$C490)</f>
        <v>0</v>
      </c>
      <c r="R490" s="48">
        <f>SUMIFS('[6]白单流水  导入新模板'!$S:$S,'[6]白单流水  导入新模板'!$C:$C,$A$2,'[6]白单流水  导入新模板'!$AF:$AF,$C$474,'[6]白单流水  导入新模板'!$AB:$AB,LEFT(LEFT(R$3,4),4),'[6]白单流水  导入新模板'!$K:$K,$C490)</f>
        <v>0</v>
      </c>
      <c r="S490" s="48">
        <f>SUMIFS('[6]白单流水  导入新模板'!$S:$S,'[6]白单流水  导入新模板'!$C:$C,$A$2,'[6]白单流水  导入新模板'!$AF:$AF,$C$474,'[6]白单流水  导入新模板'!$AB:$AB,LEFT(LEFT(S$3,4),4),'[6]白单流水  导入新模板'!$K:$K,$C490)</f>
        <v>0</v>
      </c>
      <c r="T490" s="48">
        <f>SUMIFS('[6]白单流水  导入新模板'!$S:$S,'[6]白单流水  导入新模板'!$C:$C,$A$2,'[6]白单流水  导入新模板'!$AF:$AF,$C$474,'[6]白单流水  导入新模板'!$AB:$AB,LEFT(LEFT(T$3,4),4),'[6]白单流水  导入新模板'!$K:$K,$C490)</f>
        <v>0</v>
      </c>
      <c r="U490" s="48">
        <f>SUMIFS('[6]白单流水  导入新模板'!$S:$S,'[6]白单流水  导入新模板'!$C:$C,$A$2,'[6]白单流水  导入新模板'!$AF:$AF,$C$474,'[6]白单流水  导入新模板'!$AB:$AB,LEFT(LEFT(U$3,4),4),'[6]白单流水  导入新模板'!$K:$K,$C490)</f>
        <v>0</v>
      </c>
      <c r="V490" s="48">
        <f>SUMIFS('[6]白单流水  导入新模板'!$S:$S,'[6]白单流水  导入新模板'!$C:$C,$A$2,'[6]白单流水  导入新模板'!$AF:$AF,$C$474,'[6]白单流水  导入新模板'!$AB:$AB,LEFT(LEFT(V$3,4),4),'[6]白单流水  导入新模板'!$K:$K,$C490)</f>
        <v>0</v>
      </c>
      <c r="W490" s="48">
        <f>SUMIFS('[6]白单流水  导入新模板'!$S:$S,'[6]白单流水  导入新模板'!$C:$C,$A$2,'[6]白单流水  导入新模板'!$AF:$AF,$C$474,'[6]白单流水  导入新模板'!$AB:$AB,LEFT(LEFT(W$3,4),4),'[6]白单流水  导入新模板'!$K:$K,$C490)</f>
        <v>0</v>
      </c>
      <c r="X490" s="48">
        <f>SUMIFS('[6]白单流水  导入新模板'!$S:$S,'[6]白单流水  导入新模板'!$C:$C,$A$2,'[6]白单流水  导入新模板'!$AF:$AF,$C$474,'[6]白单流水  导入新模板'!$AB:$AB,LEFT(LEFT(X$3,4),4),'[6]白单流水  导入新模板'!$K:$K,$C490)</f>
        <v>0</v>
      </c>
      <c r="Y490" s="48">
        <f>SUMIFS('[6]白单流水  导入新模板'!$S:$S,'[6]白单流水  导入新模板'!$C:$C,$A$2,'[6]白单流水  导入新模板'!$AF:$AF,$C$474,'[6]白单流水  导入新模板'!$AB:$AB,LEFT(LEFT(Y$3,4),4),'[6]白单流水  导入新模板'!$K:$K,$C490)</f>
        <v>0</v>
      </c>
      <c r="Z490" s="48">
        <f>SUMIFS('[6]白单流水  导入新模板'!$S:$S,'[6]白单流水  导入新模板'!$C:$C,$A$2,'[6]白单流水  导入新模板'!$AF:$AF,$C$474,'[6]白单流水  导入新模板'!$AB:$AB,LEFT(LEFT(Z$3,4),4),'[6]白单流水  导入新模板'!$K:$K,$C490)</f>
        <v>0</v>
      </c>
      <c r="AA490" s="48">
        <f>SUMIFS('[6]白单流水  导入新模板'!$S:$S,'[6]白单流水  导入新模板'!$C:$C,$A$2,'[6]白单流水  导入新模板'!$AF:$AF,$C$474,'[6]白单流水  导入新模板'!$AB:$AB,LEFT(LEFT(AA$3,4),4),'[6]白单流水  导入新模板'!$K:$K,$C490)</f>
        <v>0</v>
      </c>
      <c r="AB490" s="48">
        <f>SUMIFS('[6]白单流水  导入新模板'!$S:$S,'[6]白单流水  导入新模板'!$C:$C,$A$2,'[6]白单流水  导入新模板'!$AF:$AF,$C$474,'[6]白单流水  导入新模板'!$AB:$AB,LEFT(LEFT(AB$3,4),4),'[6]白单流水  导入新模板'!$K:$K,$C490)</f>
        <v>0</v>
      </c>
      <c r="AC490" s="48">
        <f>SUMIFS('[6]白单流水  导入新模板'!$S:$S,'[6]白单流水  导入新模板'!$C:$C,$A$2,'[6]白单流水  导入新模板'!$AF:$AF,$C$474,'[6]白单流水  导入新模板'!$AB:$AB,LEFT(LEFT(AC$3,4),4),'[6]白单流水  导入新模板'!$K:$K,$C490)</f>
        <v>0</v>
      </c>
      <c r="AD490" s="74"/>
      <c r="AE490" s="53">
        <f>SUM(AH490:AS490)</f>
        <v>0</v>
      </c>
      <c r="AF490" s="54"/>
      <c r="AG490" s="55">
        <f>AD490-AE490-AF490</f>
        <v>0</v>
      </c>
      <c r="AH490" s="48">
        <f>SUMIFS('[6]白单流水  导入新模板'!$S:$S,'[6]白单流水  导入新模板'!$C:$C,$A$2,'[6]白单流水  导入新模板'!$AF:$AF,$C$474,'[6]白单流水  导入新模板'!$AA:$AA,AH$3,'[6]白单流水  导入新模板'!$K:$K,$C490)</f>
        <v>0</v>
      </c>
      <c r="AI490" s="48">
        <f>SUMIFS('[6]白单流水  导入新模板'!$S:$S,'[6]白单流水  导入新模板'!$C:$C,$A$2,'[6]白单流水  导入新模板'!$AF:$AF,$C$474,'[6]白单流水  导入新模板'!$AA:$AA,AI$3,'[6]白单流水  导入新模板'!$K:$K,$C490)</f>
        <v>0</v>
      </c>
      <c r="AJ490" s="48">
        <f>SUMIFS('[6]白单流水  导入新模板'!$S:$S,'[6]白单流水  导入新模板'!$C:$C,$A$2,'[6]白单流水  导入新模板'!$AF:$AF,$C$474,'[6]白单流水  导入新模板'!$AA:$AA,AJ$3,'[6]白单流水  导入新模板'!$K:$K,$C490)</f>
        <v>0</v>
      </c>
      <c r="AK490" s="48">
        <f>SUMIFS('[6]白单流水  导入新模板'!$S:$S,'[6]白单流水  导入新模板'!$C:$C,$A$2,'[6]白单流水  导入新模板'!$AF:$AF,$C$474,'[6]白单流水  导入新模板'!$AA:$AA,AK$3,'[6]白单流水  导入新模板'!$K:$K,$C490)</f>
        <v>0</v>
      </c>
      <c r="AL490" s="48">
        <f>SUMIFS('[6]白单流水  导入新模板'!$S:$S,'[6]白单流水  导入新模板'!$C:$C,$A$2,'[6]白单流水  导入新模板'!$AF:$AF,$C$474,'[6]白单流水  导入新模板'!$AA:$AA,AL$3,'[6]白单流水  导入新模板'!$K:$K,$C490)</f>
        <v>0</v>
      </c>
      <c r="AM490" s="48">
        <f>SUMIFS('[6]白单流水  导入新模板'!$S:$S,'[6]白单流水  导入新模板'!$C:$C,$A$2,'[6]白单流水  导入新模板'!$AF:$AF,$C$474,'[6]白单流水  导入新模板'!$AA:$AA,AM$3,'[6]白单流水  导入新模板'!$K:$K,$C490)</f>
        <v>0</v>
      </c>
      <c r="AN490" s="48">
        <f>SUMIFS('[6]白单流水  导入新模板'!$S:$S,'[6]白单流水  导入新模板'!$C:$C,$A$2,'[6]白单流水  导入新模板'!$AF:$AF,$C$474,'[6]白单流水  导入新模板'!$AA:$AA,AN$3,'[6]白单流水  导入新模板'!$K:$K,$C490)</f>
        <v>0</v>
      </c>
      <c r="AO490" s="48">
        <f>SUMIFS('[6]白单流水  导入新模板'!$S:$S,'[6]白单流水  导入新模板'!$C:$C,$A$2,'[6]白单流水  导入新模板'!$AF:$AF,$C$474,'[6]白单流水  导入新模板'!$AA:$AA,AO$3,'[6]白单流水  导入新模板'!$K:$K,$C490)</f>
        <v>0</v>
      </c>
      <c r="AP490" s="48">
        <f>SUMIFS('[6]白单流水  导入新模板'!$S:$S,'[6]白单流水  导入新模板'!$C:$C,$A$2,'[6]白单流水  导入新模板'!$AF:$AF,$C$474,'[6]白单流水  导入新模板'!$AA:$AA,AP$3,'[6]白单流水  导入新模板'!$K:$K,$C490)</f>
        <v>0</v>
      </c>
      <c r="AQ490" s="48">
        <f>SUMIFS('[6]白单流水  导入新模板'!$S:$S,'[6]白单流水  导入新模板'!$C:$C,$A$2,'[6]白单流水  导入新模板'!$AF:$AF,$C$474,'[6]白单流水  导入新模板'!$AA:$AA,AQ$3,'[6]白单流水  导入新模板'!$K:$K,$C490)</f>
        <v>0</v>
      </c>
      <c r="AR490" s="48">
        <f>SUMIFS('[6]白单流水  导入新模板'!$S:$S,'[6]白单流水  导入新模板'!$C:$C,$A$2,'[6]白单流水  导入新模板'!$AF:$AF,$C$474,'[6]白单流水  导入新模板'!$AA:$AA,AR$3,'[6]白单流水  导入新模板'!$K:$K,$C490)</f>
        <v>0</v>
      </c>
      <c r="AS490" s="48">
        <f>SUMIFS('[6]白单流水  导入新模板'!$S:$S,'[6]白单流水  导入新模板'!$C:$C,$A$2,'[6]白单流水  导入新模板'!$AF:$AF,$C$474,'[6]白单流水  导入新模板'!$AA:$AA,AS$3,'[6]白单流水  导入新模板'!$K:$K,$C490)</f>
        <v>0</v>
      </c>
      <c r="AT490" s="69"/>
    </row>
    <row r="491" ht="15.6" spans="1:46">
      <c r="A491" s="70"/>
      <c r="B491" s="62"/>
      <c r="C491" s="65" t="s">
        <v>74</v>
      </c>
      <c r="D491" s="52"/>
      <c r="E491" s="52"/>
      <c r="F491" s="59"/>
      <c r="G491" s="60"/>
      <c r="H491" s="60"/>
      <c r="I491" s="60"/>
      <c r="J491" s="60"/>
      <c r="K491" s="52"/>
      <c r="L491" s="48">
        <f>SUMIFS('[6]白单流水  导入新模板'!$S:$S,'[6]白单流水  导入新模板'!$C:$C,$A$2,'[6]白单流水  导入新模板'!$AF:$AF,$C$474,'[6]白单流水  导入新模板'!$AB:$AB,LEFT(LEFT(L$3,4),4),'[6]白单流水  导入新模板'!$K:$K,$C491)</f>
        <v>0</v>
      </c>
      <c r="M491" s="48">
        <f>SUMIFS('[6]白单流水  导入新模板'!$S:$S,'[6]白单流水  导入新模板'!$C:$C,$A$2,'[6]白单流水  导入新模板'!$AF:$AF,$C$474,'[6]白单流水  导入新模板'!$AB:$AB,LEFT(LEFT(M$3,4),4),'[6]白单流水  导入新模板'!$K:$K,$C491)</f>
        <v>0</v>
      </c>
      <c r="N491" s="48">
        <f>SUMIFS('[6]白单流水  导入新模板'!$S:$S,'[6]白单流水  导入新模板'!$C:$C,$A$2,'[6]白单流水  导入新模板'!$AF:$AF,$C$474,'[6]白单流水  导入新模板'!$AB:$AB,LEFT(LEFT(N$3,4),4),'[6]白单流水  导入新模板'!$K:$K,$C491)</f>
        <v>0</v>
      </c>
      <c r="O491" s="48">
        <f>SUMIFS('[6]白单流水  导入新模板'!$S:$S,'[6]白单流水  导入新模板'!$C:$C,$A$2,'[6]白单流水  导入新模板'!$AF:$AF,$C$474,'[6]白单流水  导入新模板'!$AB:$AB,LEFT(LEFT(O$3,4),4),'[6]白单流水  导入新模板'!$K:$K,$C491)</f>
        <v>0</v>
      </c>
      <c r="P491" s="48">
        <f>SUMIFS('[6]白单流水  导入新模板'!$S:$S,'[6]白单流水  导入新模板'!$C:$C,$A$2,'[6]白单流水  导入新模板'!$AF:$AF,$C$474,'[6]白单流水  导入新模板'!$AB:$AB,LEFT(LEFT(P$3,4),4),'[6]白单流水  导入新模板'!$K:$K,$C491)</f>
        <v>0</v>
      </c>
      <c r="Q491" s="48">
        <f>SUMIFS('[6]白单流水  导入新模板'!$S:$S,'[6]白单流水  导入新模板'!$C:$C,$A$2,'[6]白单流水  导入新模板'!$AF:$AF,$C$474,'[6]白单流水  导入新模板'!$AB:$AB,LEFT(LEFT(Q$3,4),4),'[6]白单流水  导入新模板'!$K:$K,$C491)</f>
        <v>0</v>
      </c>
      <c r="R491" s="48">
        <f>SUMIFS('[6]白单流水  导入新模板'!$S:$S,'[6]白单流水  导入新模板'!$C:$C,$A$2,'[6]白单流水  导入新模板'!$AF:$AF,$C$474,'[6]白单流水  导入新模板'!$AB:$AB,LEFT(LEFT(R$3,4),4),'[6]白单流水  导入新模板'!$K:$K,$C491)</f>
        <v>0</v>
      </c>
      <c r="S491" s="48">
        <f>SUMIFS('[6]白单流水  导入新模板'!$S:$S,'[6]白单流水  导入新模板'!$C:$C,$A$2,'[6]白单流水  导入新模板'!$AF:$AF,$C$474,'[6]白单流水  导入新模板'!$AB:$AB,LEFT(LEFT(S$3,4),4),'[6]白单流水  导入新模板'!$K:$K,$C491)</f>
        <v>0</v>
      </c>
      <c r="T491" s="48">
        <f>SUMIFS('[6]白单流水  导入新模板'!$S:$S,'[6]白单流水  导入新模板'!$C:$C,$A$2,'[6]白单流水  导入新模板'!$AF:$AF,$C$474,'[6]白单流水  导入新模板'!$AB:$AB,LEFT(LEFT(T$3,4),4),'[6]白单流水  导入新模板'!$K:$K,$C491)</f>
        <v>0</v>
      </c>
      <c r="U491" s="48">
        <f>SUMIFS('[6]白单流水  导入新模板'!$S:$S,'[6]白单流水  导入新模板'!$C:$C,$A$2,'[6]白单流水  导入新模板'!$AF:$AF,$C$474,'[6]白单流水  导入新模板'!$AB:$AB,LEFT(LEFT(U$3,4),4),'[6]白单流水  导入新模板'!$K:$K,$C491)</f>
        <v>0</v>
      </c>
      <c r="V491" s="48">
        <f>SUMIFS('[6]白单流水  导入新模板'!$S:$S,'[6]白单流水  导入新模板'!$C:$C,$A$2,'[6]白单流水  导入新模板'!$AF:$AF,$C$474,'[6]白单流水  导入新模板'!$AB:$AB,LEFT(LEFT(V$3,4),4),'[6]白单流水  导入新模板'!$K:$K,$C491)</f>
        <v>0</v>
      </c>
      <c r="W491" s="48">
        <f>SUMIFS('[6]白单流水  导入新模板'!$S:$S,'[6]白单流水  导入新模板'!$C:$C,$A$2,'[6]白单流水  导入新模板'!$AF:$AF,$C$474,'[6]白单流水  导入新模板'!$AB:$AB,LEFT(LEFT(W$3,4),4),'[6]白单流水  导入新模板'!$K:$K,$C491)</f>
        <v>0</v>
      </c>
      <c r="X491" s="48">
        <f>SUMIFS('[6]白单流水  导入新模板'!$S:$S,'[6]白单流水  导入新模板'!$C:$C,$A$2,'[6]白单流水  导入新模板'!$AF:$AF,$C$474,'[6]白单流水  导入新模板'!$AB:$AB,LEFT(LEFT(X$3,4),4),'[6]白单流水  导入新模板'!$K:$K,$C491)</f>
        <v>0</v>
      </c>
      <c r="Y491" s="48">
        <f>SUMIFS('[6]白单流水  导入新模板'!$S:$S,'[6]白单流水  导入新模板'!$C:$C,$A$2,'[6]白单流水  导入新模板'!$AF:$AF,$C$474,'[6]白单流水  导入新模板'!$AB:$AB,LEFT(LEFT(Y$3,4),4),'[6]白单流水  导入新模板'!$K:$K,$C491)</f>
        <v>0</v>
      </c>
      <c r="Z491" s="48">
        <f>SUMIFS('[6]白单流水  导入新模板'!$S:$S,'[6]白单流水  导入新模板'!$C:$C,$A$2,'[6]白单流水  导入新模板'!$AF:$AF,$C$474,'[6]白单流水  导入新模板'!$AB:$AB,LEFT(LEFT(Z$3,4),4),'[6]白单流水  导入新模板'!$K:$K,$C491)</f>
        <v>0</v>
      </c>
      <c r="AA491" s="48">
        <f>SUMIFS('[6]白单流水  导入新模板'!$S:$S,'[6]白单流水  导入新模板'!$C:$C,$A$2,'[6]白单流水  导入新模板'!$AF:$AF,$C$474,'[6]白单流水  导入新模板'!$AB:$AB,LEFT(LEFT(AA$3,4),4),'[6]白单流水  导入新模板'!$K:$K,$C491)</f>
        <v>0</v>
      </c>
      <c r="AB491" s="48">
        <f>SUMIFS('[6]白单流水  导入新模板'!$S:$S,'[6]白单流水  导入新模板'!$C:$C,$A$2,'[6]白单流水  导入新模板'!$AF:$AF,$C$474,'[6]白单流水  导入新模板'!$AB:$AB,LEFT(LEFT(AB$3,4),4),'[6]白单流水  导入新模板'!$K:$K,$C491)</f>
        <v>0</v>
      </c>
      <c r="AC491" s="48">
        <f>SUMIFS('[6]白单流水  导入新模板'!$S:$S,'[6]白单流水  导入新模板'!$C:$C,$A$2,'[6]白单流水  导入新模板'!$AF:$AF,$C$474,'[6]白单流水  导入新模板'!$AB:$AB,LEFT(LEFT(AC$3,4),4),'[6]白单流水  导入新模板'!$K:$K,$C491)</f>
        <v>0</v>
      </c>
      <c r="AD491" s="52"/>
      <c r="AE491" s="53">
        <f>SUM(AH491:AS491)</f>
        <v>0</v>
      </c>
      <c r="AF491" s="54"/>
      <c r="AG491" s="55">
        <f>AD491-AE491-AF491</f>
        <v>0</v>
      </c>
      <c r="AH491" s="48">
        <f>SUMIFS('[6]白单流水  导入新模板'!$S:$S,'[6]白单流水  导入新模板'!$C:$C,$A$2,'[6]白单流水  导入新模板'!$AF:$AF,$C$474,'[6]白单流水  导入新模板'!$AA:$AA,AH$3,'[6]白单流水  导入新模板'!$K:$K,$C491)</f>
        <v>0</v>
      </c>
      <c r="AI491" s="48">
        <f>SUMIFS('[6]白单流水  导入新模板'!$S:$S,'[6]白单流水  导入新模板'!$C:$C,$A$2,'[6]白单流水  导入新模板'!$AF:$AF,$C$474,'[6]白单流水  导入新模板'!$AA:$AA,AI$3,'[6]白单流水  导入新模板'!$K:$K,$C491)</f>
        <v>0</v>
      </c>
      <c r="AJ491" s="48">
        <f>SUMIFS('[6]白单流水  导入新模板'!$S:$S,'[6]白单流水  导入新模板'!$C:$C,$A$2,'[6]白单流水  导入新模板'!$AF:$AF,$C$474,'[6]白单流水  导入新模板'!$AA:$AA,AJ$3,'[6]白单流水  导入新模板'!$K:$K,$C491)</f>
        <v>0</v>
      </c>
      <c r="AK491" s="48">
        <f>SUMIFS('[6]白单流水  导入新模板'!$S:$S,'[6]白单流水  导入新模板'!$C:$C,$A$2,'[6]白单流水  导入新模板'!$AF:$AF,$C$474,'[6]白单流水  导入新模板'!$AA:$AA,AK$3,'[6]白单流水  导入新模板'!$K:$K,$C491)</f>
        <v>0</v>
      </c>
      <c r="AL491" s="48">
        <f>SUMIFS('[6]白单流水  导入新模板'!$S:$S,'[6]白单流水  导入新模板'!$C:$C,$A$2,'[6]白单流水  导入新模板'!$AF:$AF,$C$474,'[6]白单流水  导入新模板'!$AA:$AA,AL$3,'[6]白单流水  导入新模板'!$K:$K,$C491)</f>
        <v>0</v>
      </c>
      <c r="AM491" s="48">
        <f>SUMIFS('[6]白单流水  导入新模板'!$S:$S,'[6]白单流水  导入新模板'!$C:$C,$A$2,'[6]白单流水  导入新模板'!$AF:$AF,$C$474,'[6]白单流水  导入新模板'!$AA:$AA,AM$3,'[6]白单流水  导入新模板'!$K:$K,$C491)</f>
        <v>0</v>
      </c>
      <c r="AN491" s="48">
        <f>SUMIFS('[6]白单流水  导入新模板'!$S:$S,'[6]白单流水  导入新模板'!$C:$C,$A$2,'[6]白单流水  导入新模板'!$AF:$AF,$C$474,'[6]白单流水  导入新模板'!$AA:$AA,AN$3,'[6]白单流水  导入新模板'!$K:$K,$C491)</f>
        <v>0</v>
      </c>
      <c r="AO491" s="48">
        <f>SUMIFS('[6]白单流水  导入新模板'!$S:$S,'[6]白单流水  导入新模板'!$C:$C,$A$2,'[6]白单流水  导入新模板'!$AF:$AF,$C$474,'[6]白单流水  导入新模板'!$AA:$AA,AO$3,'[6]白单流水  导入新模板'!$K:$K,$C491)</f>
        <v>0</v>
      </c>
      <c r="AP491" s="48">
        <f>SUMIFS('[6]白单流水  导入新模板'!$S:$S,'[6]白单流水  导入新模板'!$C:$C,$A$2,'[6]白单流水  导入新模板'!$AF:$AF,$C$474,'[6]白单流水  导入新模板'!$AA:$AA,AP$3,'[6]白单流水  导入新模板'!$K:$K,$C491)</f>
        <v>0</v>
      </c>
      <c r="AQ491" s="48">
        <f>SUMIFS('[6]白单流水  导入新模板'!$S:$S,'[6]白单流水  导入新模板'!$C:$C,$A$2,'[6]白单流水  导入新模板'!$AF:$AF,$C$474,'[6]白单流水  导入新模板'!$AA:$AA,AQ$3,'[6]白单流水  导入新模板'!$K:$K,$C491)</f>
        <v>0</v>
      </c>
      <c r="AR491" s="48">
        <f>SUMIFS('[6]白单流水  导入新模板'!$S:$S,'[6]白单流水  导入新模板'!$C:$C,$A$2,'[6]白单流水  导入新模板'!$AF:$AF,$C$474,'[6]白单流水  导入新模板'!$AA:$AA,AR$3,'[6]白单流水  导入新模板'!$K:$K,$C491)</f>
        <v>0</v>
      </c>
      <c r="AS491" s="48">
        <f>SUMIFS('[6]白单流水  导入新模板'!$S:$S,'[6]白单流水  导入新模板'!$C:$C,$A$2,'[6]白单流水  导入新模板'!$AF:$AF,$C$474,'[6]白单流水  导入新模板'!$AA:$AA,AS$3,'[6]白单流水  导入新模板'!$K:$K,$C491)</f>
        <v>0</v>
      </c>
      <c r="AT491" s="56"/>
    </row>
    <row r="492" ht="15.6" spans="1:46">
      <c r="A492" s="70"/>
      <c r="B492" s="62"/>
      <c r="C492" s="65" t="s">
        <v>75</v>
      </c>
      <c r="D492" s="66"/>
      <c r="E492" s="66"/>
      <c r="F492" s="67"/>
      <c r="G492" s="68"/>
      <c r="H492" s="68"/>
      <c r="I492" s="68"/>
      <c r="J492" s="68"/>
      <c r="K492" s="66"/>
      <c r="L492" s="48">
        <f>SUMIFS('[6]白单流水  导入新模板'!$S:$S,'[6]白单流水  导入新模板'!$C:$C,$A$2,'[6]白单流水  导入新模板'!$AF:$AF,$C$474,'[6]白单流水  导入新模板'!$AB:$AB,LEFT(LEFT(L$3,4),4),'[6]白单流水  导入新模板'!$K:$K,$C492)</f>
        <v>0</v>
      </c>
      <c r="M492" s="48">
        <f>SUMIFS('[6]白单流水  导入新模板'!$S:$S,'[6]白单流水  导入新模板'!$C:$C,$A$2,'[6]白单流水  导入新模板'!$AF:$AF,$C$474,'[6]白单流水  导入新模板'!$AB:$AB,LEFT(LEFT(M$3,4),4),'[6]白单流水  导入新模板'!$K:$K,$C492)</f>
        <v>0</v>
      </c>
      <c r="N492" s="48">
        <f>SUMIFS('[6]白单流水  导入新模板'!$S:$S,'[6]白单流水  导入新模板'!$C:$C,$A$2,'[6]白单流水  导入新模板'!$AF:$AF,$C$474,'[6]白单流水  导入新模板'!$AB:$AB,LEFT(LEFT(N$3,4),4),'[6]白单流水  导入新模板'!$K:$K,$C492)</f>
        <v>0</v>
      </c>
      <c r="O492" s="48">
        <f>SUMIFS('[6]白单流水  导入新模板'!$S:$S,'[6]白单流水  导入新模板'!$C:$C,$A$2,'[6]白单流水  导入新模板'!$AF:$AF,$C$474,'[6]白单流水  导入新模板'!$AB:$AB,LEFT(LEFT(O$3,4),4),'[6]白单流水  导入新模板'!$K:$K,$C492)</f>
        <v>0</v>
      </c>
      <c r="P492" s="48">
        <f>SUMIFS('[6]白单流水  导入新模板'!$S:$S,'[6]白单流水  导入新模板'!$C:$C,$A$2,'[6]白单流水  导入新模板'!$AF:$AF,$C$474,'[6]白单流水  导入新模板'!$AB:$AB,LEFT(LEFT(P$3,4),4),'[6]白单流水  导入新模板'!$K:$K,$C492)</f>
        <v>0</v>
      </c>
      <c r="Q492" s="48">
        <f>SUMIFS('[6]白单流水  导入新模板'!$S:$S,'[6]白单流水  导入新模板'!$C:$C,$A$2,'[6]白单流水  导入新模板'!$AF:$AF,$C$474,'[6]白单流水  导入新模板'!$AB:$AB,LEFT(LEFT(Q$3,4),4),'[6]白单流水  导入新模板'!$K:$K,$C492)</f>
        <v>0</v>
      </c>
      <c r="R492" s="48">
        <f>SUMIFS('[6]白单流水  导入新模板'!$S:$S,'[6]白单流水  导入新模板'!$C:$C,$A$2,'[6]白单流水  导入新模板'!$AF:$AF,$C$474,'[6]白单流水  导入新模板'!$AB:$AB,LEFT(LEFT(R$3,4),4),'[6]白单流水  导入新模板'!$K:$K,$C492)</f>
        <v>0</v>
      </c>
      <c r="S492" s="48">
        <f>SUMIFS('[6]白单流水  导入新模板'!$S:$S,'[6]白单流水  导入新模板'!$C:$C,$A$2,'[6]白单流水  导入新模板'!$AF:$AF,$C$474,'[6]白单流水  导入新模板'!$AB:$AB,LEFT(LEFT(S$3,4),4),'[6]白单流水  导入新模板'!$K:$K,$C492)</f>
        <v>0</v>
      </c>
      <c r="T492" s="48">
        <f>SUMIFS('[6]白单流水  导入新模板'!$S:$S,'[6]白单流水  导入新模板'!$C:$C,$A$2,'[6]白单流水  导入新模板'!$AF:$AF,$C$474,'[6]白单流水  导入新模板'!$AB:$AB,LEFT(LEFT(T$3,4),4),'[6]白单流水  导入新模板'!$K:$K,$C492)</f>
        <v>0</v>
      </c>
      <c r="U492" s="48">
        <f>SUMIFS('[6]白单流水  导入新模板'!$S:$S,'[6]白单流水  导入新模板'!$C:$C,$A$2,'[6]白单流水  导入新模板'!$AF:$AF,$C$474,'[6]白单流水  导入新模板'!$AB:$AB,LEFT(LEFT(U$3,4),4),'[6]白单流水  导入新模板'!$K:$K,$C492)</f>
        <v>0</v>
      </c>
      <c r="V492" s="48">
        <f>SUMIFS('[6]白单流水  导入新模板'!$S:$S,'[6]白单流水  导入新模板'!$C:$C,$A$2,'[6]白单流水  导入新模板'!$AF:$AF,$C$474,'[6]白单流水  导入新模板'!$AB:$AB,LEFT(LEFT(V$3,4),4),'[6]白单流水  导入新模板'!$K:$K,$C492)</f>
        <v>0</v>
      </c>
      <c r="W492" s="48">
        <f>SUMIFS('[6]白单流水  导入新模板'!$S:$S,'[6]白单流水  导入新模板'!$C:$C,$A$2,'[6]白单流水  导入新模板'!$AF:$AF,$C$474,'[6]白单流水  导入新模板'!$AB:$AB,LEFT(LEFT(W$3,4),4),'[6]白单流水  导入新模板'!$K:$K,$C492)</f>
        <v>0</v>
      </c>
      <c r="X492" s="48">
        <f>SUMIFS('[6]白单流水  导入新模板'!$S:$S,'[6]白单流水  导入新模板'!$C:$C,$A$2,'[6]白单流水  导入新模板'!$AF:$AF,$C$474,'[6]白单流水  导入新模板'!$AB:$AB,LEFT(LEFT(X$3,4),4),'[6]白单流水  导入新模板'!$K:$K,$C492)</f>
        <v>0</v>
      </c>
      <c r="Y492" s="48">
        <f>SUMIFS('[6]白单流水  导入新模板'!$S:$S,'[6]白单流水  导入新模板'!$C:$C,$A$2,'[6]白单流水  导入新模板'!$AF:$AF,$C$474,'[6]白单流水  导入新模板'!$AB:$AB,LEFT(LEFT(Y$3,4),4),'[6]白单流水  导入新模板'!$K:$K,$C492)</f>
        <v>0</v>
      </c>
      <c r="Z492" s="48">
        <f>SUMIFS('[6]白单流水  导入新模板'!$S:$S,'[6]白单流水  导入新模板'!$C:$C,$A$2,'[6]白单流水  导入新模板'!$AF:$AF,$C$474,'[6]白单流水  导入新模板'!$AB:$AB,LEFT(LEFT(Z$3,4),4),'[6]白单流水  导入新模板'!$K:$K,$C492)</f>
        <v>0</v>
      </c>
      <c r="AA492" s="48">
        <f>SUMIFS('[6]白单流水  导入新模板'!$S:$S,'[6]白单流水  导入新模板'!$C:$C,$A$2,'[6]白单流水  导入新模板'!$AF:$AF,$C$474,'[6]白单流水  导入新模板'!$AB:$AB,LEFT(LEFT(AA$3,4),4),'[6]白单流水  导入新模板'!$K:$K,$C492)</f>
        <v>0</v>
      </c>
      <c r="AB492" s="48">
        <f>SUMIFS('[6]白单流水  导入新模板'!$S:$S,'[6]白单流水  导入新模板'!$C:$C,$A$2,'[6]白单流水  导入新模板'!$AF:$AF,$C$474,'[6]白单流水  导入新模板'!$AB:$AB,LEFT(LEFT(AB$3,4),4),'[6]白单流水  导入新模板'!$K:$K,$C492)</f>
        <v>0</v>
      </c>
      <c r="AC492" s="48">
        <f>SUMIFS('[6]白单流水  导入新模板'!$S:$S,'[6]白单流水  导入新模板'!$C:$C,$A$2,'[6]白单流水  导入新模板'!$AF:$AF,$C$474,'[6]白单流水  导入新模板'!$AB:$AB,LEFT(LEFT(AC$3,4),4),'[6]白单流水  导入新模板'!$K:$K,$C492)</f>
        <v>0</v>
      </c>
      <c r="AD492" s="74"/>
      <c r="AE492" s="53">
        <f>SUM(AH492:AS492)</f>
        <v>0</v>
      </c>
      <c r="AF492" s="54"/>
      <c r="AG492" s="55">
        <f>AD492-AE492-AF492</f>
        <v>0</v>
      </c>
      <c r="AH492" s="48">
        <f>SUMIFS('[6]白单流水  导入新模板'!$S:$S,'[6]白单流水  导入新模板'!$C:$C,$A$2,'[6]白单流水  导入新模板'!$AF:$AF,$C$474,'[6]白单流水  导入新模板'!$AA:$AA,AH$3,'[6]白单流水  导入新模板'!$K:$K,$C492)</f>
        <v>0</v>
      </c>
      <c r="AI492" s="48">
        <f>SUMIFS('[6]白单流水  导入新模板'!$S:$S,'[6]白单流水  导入新模板'!$C:$C,$A$2,'[6]白单流水  导入新模板'!$AF:$AF,$C$474,'[6]白单流水  导入新模板'!$AA:$AA,AI$3,'[6]白单流水  导入新模板'!$K:$K,$C492)</f>
        <v>0</v>
      </c>
      <c r="AJ492" s="48">
        <f>SUMIFS('[6]白单流水  导入新模板'!$S:$S,'[6]白单流水  导入新模板'!$C:$C,$A$2,'[6]白单流水  导入新模板'!$AF:$AF,$C$474,'[6]白单流水  导入新模板'!$AA:$AA,AJ$3,'[6]白单流水  导入新模板'!$K:$K,$C492)</f>
        <v>0</v>
      </c>
      <c r="AK492" s="48">
        <f>SUMIFS('[6]白单流水  导入新模板'!$S:$S,'[6]白单流水  导入新模板'!$C:$C,$A$2,'[6]白单流水  导入新模板'!$AF:$AF,$C$474,'[6]白单流水  导入新模板'!$AA:$AA,AK$3,'[6]白单流水  导入新模板'!$K:$K,$C492)</f>
        <v>0</v>
      </c>
      <c r="AL492" s="48">
        <f>SUMIFS('[6]白单流水  导入新模板'!$S:$S,'[6]白单流水  导入新模板'!$C:$C,$A$2,'[6]白单流水  导入新模板'!$AF:$AF,$C$474,'[6]白单流水  导入新模板'!$AA:$AA,AL$3,'[6]白单流水  导入新模板'!$K:$K,$C492)</f>
        <v>0</v>
      </c>
      <c r="AM492" s="48">
        <f>SUMIFS('[6]白单流水  导入新模板'!$S:$S,'[6]白单流水  导入新模板'!$C:$C,$A$2,'[6]白单流水  导入新模板'!$AF:$AF,$C$474,'[6]白单流水  导入新模板'!$AA:$AA,AM$3,'[6]白单流水  导入新模板'!$K:$K,$C492)</f>
        <v>0</v>
      </c>
      <c r="AN492" s="48">
        <f>SUMIFS('[6]白单流水  导入新模板'!$S:$S,'[6]白单流水  导入新模板'!$C:$C,$A$2,'[6]白单流水  导入新模板'!$AF:$AF,$C$474,'[6]白单流水  导入新模板'!$AA:$AA,AN$3,'[6]白单流水  导入新模板'!$K:$K,$C492)</f>
        <v>0</v>
      </c>
      <c r="AO492" s="48">
        <f>SUMIFS('[6]白单流水  导入新模板'!$S:$S,'[6]白单流水  导入新模板'!$C:$C,$A$2,'[6]白单流水  导入新模板'!$AF:$AF,$C$474,'[6]白单流水  导入新模板'!$AA:$AA,AO$3,'[6]白单流水  导入新模板'!$K:$K,$C492)</f>
        <v>0</v>
      </c>
      <c r="AP492" s="48">
        <f>SUMIFS('[6]白单流水  导入新模板'!$S:$S,'[6]白单流水  导入新模板'!$C:$C,$A$2,'[6]白单流水  导入新模板'!$AF:$AF,$C$474,'[6]白单流水  导入新模板'!$AA:$AA,AP$3,'[6]白单流水  导入新模板'!$K:$K,$C492)</f>
        <v>0</v>
      </c>
      <c r="AQ492" s="48">
        <f>SUMIFS('[6]白单流水  导入新模板'!$S:$S,'[6]白单流水  导入新模板'!$C:$C,$A$2,'[6]白单流水  导入新模板'!$AF:$AF,$C$474,'[6]白单流水  导入新模板'!$AA:$AA,AQ$3,'[6]白单流水  导入新模板'!$K:$K,$C492)</f>
        <v>0</v>
      </c>
      <c r="AR492" s="48">
        <f>SUMIFS('[6]白单流水  导入新模板'!$S:$S,'[6]白单流水  导入新模板'!$C:$C,$A$2,'[6]白单流水  导入新模板'!$AF:$AF,$C$474,'[6]白单流水  导入新模板'!$AA:$AA,AR$3,'[6]白单流水  导入新模板'!$K:$K,$C492)</f>
        <v>0</v>
      </c>
      <c r="AS492" s="48">
        <f>SUMIFS('[6]白单流水  导入新模板'!$S:$S,'[6]白单流水  导入新模板'!$C:$C,$A$2,'[6]白单流水  导入新模板'!$AF:$AF,$C$474,'[6]白单流水  导入新模板'!$AA:$AA,AS$3,'[6]白单流水  导入新模板'!$K:$K,$C492)</f>
        <v>0</v>
      </c>
      <c r="AT492" s="69"/>
    </row>
    <row r="493" ht="15.6" spans="1:46">
      <c r="A493" s="70"/>
      <c r="B493" s="62"/>
      <c r="C493" s="65" t="s">
        <v>29</v>
      </c>
      <c r="D493" s="66"/>
      <c r="E493" s="66"/>
      <c r="F493" s="67"/>
      <c r="G493" s="68"/>
      <c r="H493" s="68"/>
      <c r="I493" s="68"/>
      <c r="J493" s="68"/>
      <c r="K493" s="66"/>
      <c r="L493" s="48">
        <f>SUMIFS('[6]白单流水  导入新模板'!$S:$S,'[6]白单流水  导入新模板'!$C:$C,$A$2,'[6]白单流水  导入新模板'!$AF:$AF,$C$474,'[6]白单流水  导入新模板'!$AB:$AB,LEFT(LEFT(L$3,4),4),'[6]白单流水  导入新模板'!$K:$K,$C493)</f>
        <v>0</v>
      </c>
      <c r="M493" s="48">
        <f>SUMIFS('[6]白单流水  导入新模板'!$S:$S,'[6]白单流水  导入新模板'!$C:$C,$A$2,'[6]白单流水  导入新模板'!$AF:$AF,$C$474,'[6]白单流水  导入新模板'!$AB:$AB,LEFT(LEFT(M$3,4),4),'[6]白单流水  导入新模板'!$K:$K,$C493)</f>
        <v>0</v>
      </c>
      <c r="N493" s="48">
        <f>SUMIFS('[6]白单流水  导入新模板'!$S:$S,'[6]白单流水  导入新模板'!$C:$C,$A$2,'[6]白单流水  导入新模板'!$AF:$AF,$C$474,'[6]白单流水  导入新模板'!$AB:$AB,LEFT(LEFT(N$3,4),4),'[6]白单流水  导入新模板'!$K:$K,$C493)</f>
        <v>0</v>
      </c>
      <c r="O493" s="48">
        <f>SUMIFS('[6]白单流水  导入新模板'!$S:$S,'[6]白单流水  导入新模板'!$C:$C,$A$2,'[6]白单流水  导入新模板'!$AF:$AF,$C$474,'[6]白单流水  导入新模板'!$AB:$AB,LEFT(LEFT(O$3,4),4),'[6]白单流水  导入新模板'!$K:$K,$C493)</f>
        <v>0</v>
      </c>
      <c r="P493" s="48">
        <f>SUMIFS('[6]白单流水  导入新模板'!$S:$S,'[6]白单流水  导入新模板'!$C:$C,$A$2,'[6]白单流水  导入新模板'!$AF:$AF,$C$474,'[6]白单流水  导入新模板'!$AB:$AB,LEFT(LEFT(P$3,4),4),'[6]白单流水  导入新模板'!$K:$K,$C493)</f>
        <v>0</v>
      </c>
      <c r="Q493" s="48">
        <f>SUMIFS('[6]白单流水  导入新模板'!$S:$S,'[6]白单流水  导入新模板'!$C:$C,$A$2,'[6]白单流水  导入新模板'!$AF:$AF,$C$474,'[6]白单流水  导入新模板'!$AB:$AB,LEFT(LEFT(Q$3,4),4),'[6]白单流水  导入新模板'!$K:$K,$C493)</f>
        <v>0</v>
      </c>
      <c r="R493" s="48">
        <f>SUMIFS('[6]白单流水  导入新模板'!$S:$S,'[6]白单流水  导入新模板'!$C:$C,$A$2,'[6]白单流水  导入新模板'!$AF:$AF,$C$474,'[6]白单流水  导入新模板'!$AB:$AB,LEFT(LEFT(R$3,4),4),'[6]白单流水  导入新模板'!$K:$K,$C493)</f>
        <v>0</v>
      </c>
      <c r="S493" s="48">
        <f>SUMIFS('[6]白单流水  导入新模板'!$S:$S,'[6]白单流水  导入新模板'!$C:$C,$A$2,'[6]白单流水  导入新模板'!$AF:$AF,$C$474,'[6]白单流水  导入新模板'!$AB:$AB,LEFT(LEFT(S$3,4),4),'[6]白单流水  导入新模板'!$K:$K,$C493)</f>
        <v>0</v>
      </c>
      <c r="T493" s="48">
        <f>SUMIFS('[6]白单流水  导入新模板'!$S:$S,'[6]白单流水  导入新模板'!$C:$C,$A$2,'[6]白单流水  导入新模板'!$AF:$AF,$C$474,'[6]白单流水  导入新模板'!$AB:$AB,LEFT(LEFT(T$3,4),4),'[6]白单流水  导入新模板'!$K:$K,$C493)</f>
        <v>0</v>
      </c>
      <c r="U493" s="48">
        <f>SUMIFS('[6]白单流水  导入新模板'!$S:$S,'[6]白单流水  导入新模板'!$C:$C,$A$2,'[6]白单流水  导入新模板'!$AF:$AF,$C$474,'[6]白单流水  导入新模板'!$AB:$AB,LEFT(LEFT(U$3,4),4),'[6]白单流水  导入新模板'!$K:$K,$C493)</f>
        <v>0</v>
      </c>
      <c r="V493" s="48">
        <f>SUMIFS('[6]白单流水  导入新模板'!$S:$S,'[6]白单流水  导入新模板'!$C:$C,$A$2,'[6]白单流水  导入新模板'!$AF:$AF,$C$474,'[6]白单流水  导入新模板'!$AB:$AB,LEFT(LEFT(V$3,4),4),'[6]白单流水  导入新模板'!$K:$K,$C493)</f>
        <v>0</v>
      </c>
      <c r="W493" s="48">
        <f>SUMIFS('[6]白单流水  导入新模板'!$S:$S,'[6]白单流水  导入新模板'!$C:$C,$A$2,'[6]白单流水  导入新模板'!$AF:$AF,$C$474,'[6]白单流水  导入新模板'!$AB:$AB,LEFT(LEFT(W$3,4),4),'[6]白单流水  导入新模板'!$K:$K,$C493)</f>
        <v>0</v>
      </c>
      <c r="X493" s="48">
        <f>SUMIFS('[6]白单流水  导入新模板'!$S:$S,'[6]白单流水  导入新模板'!$C:$C,$A$2,'[6]白单流水  导入新模板'!$AF:$AF,$C$474,'[6]白单流水  导入新模板'!$AB:$AB,LEFT(LEFT(X$3,4),4),'[6]白单流水  导入新模板'!$K:$K,$C493)</f>
        <v>0</v>
      </c>
      <c r="Y493" s="48">
        <f>SUMIFS('[6]白单流水  导入新模板'!$S:$S,'[6]白单流水  导入新模板'!$C:$C,$A$2,'[6]白单流水  导入新模板'!$AF:$AF,$C$474,'[6]白单流水  导入新模板'!$AB:$AB,LEFT(LEFT(Y$3,4),4),'[6]白单流水  导入新模板'!$K:$K,$C493)</f>
        <v>0</v>
      </c>
      <c r="Z493" s="48">
        <f>SUMIFS('[6]白单流水  导入新模板'!$S:$S,'[6]白单流水  导入新模板'!$C:$C,$A$2,'[6]白单流水  导入新模板'!$AF:$AF,$C$474,'[6]白单流水  导入新模板'!$AB:$AB,LEFT(LEFT(Z$3,4),4),'[6]白单流水  导入新模板'!$K:$K,$C493)</f>
        <v>0</v>
      </c>
      <c r="AA493" s="48">
        <f>SUMIFS('[6]白单流水  导入新模板'!$S:$S,'[6]白单流水  导入新模板'!$C:$C,$A$2,'[6]白单流水  导入新模板'!$AF:$AF,$C$474,'[6]白单流水  导入新模板'!$AB:$AB,LEFT(LEFT(AA$3,4),4),'[6]白单流水  导入新模板'!$K:$K,$C493)</f>
        <v>0</v>
      </c>
      <c r="AB493" s="48">
        <f>SUMIFS('[6]白单流水  导入新模板'!$S:$S,'[6]白单流水  导入新模板'!$C:$C,$A$2,'[6]白单流水  导入新模板'!$AF:$AF,$C$474,'[6]白单流水  导入新模板'!$AB:$AB,LEFT(LEFT(AB$3,4),4),'[6]白单流水  导入新模板'!$K:$K,$C493)</f>
        <v>0</v>
      </c>
      <c r="AC493" s="48">
        <f>SUMIFS('[6]白单流水  导入新模板'!$S:$S,'[6]白单流水  导入新模板'!$C:$C,$A$2,'[6]白单流水  导入新模板'!$AF:$AF,$C$474,'[6]白单流水  导入新模板'!$AB:$AB,LEFT(LEFT(AC$3,4),4),'[6]白单流水  导入新模板'!$K:$K,$C493)</f>
        <v>0</v>
      </c>
      <c r="AD493" s="74"/>
      <c r="AE493" s="53">
        <f>SUM(AH493:AS493)</f>
        <v>0</v>
      </c>
      <c r="AF493" s="54"/>
      <c r="AG493" s="55">
        <f>AD493-AE493-AF493</f>
        <v>0</v>
      </c>
      <c r="AH493" s="48">
        <f>SUMIFS('[6]白单流水  导入新模板'!$S:$S,'[6]白单流水  导入新模板'!$C:$C,$A$2,'[6]白单流水  导入新模板'!$AF:$AF,$C$474,'[6]白单流水  导入新模板'!$AA:$AA,AH$3,'[6]白单流水  导入新模板'!$K:$K,$C493)</f>
        <v>0</v>
      </c>
      <c r="AI493" s="48">
        <f>SUMIFS('[6]白单流水  导入新模板'!$S:$S,'[6]白单流水  导入新模板'!$C:$C,$A$2,'[6]白单流水  导入新模板'!$AF:$AF,$C$474,'[6]白单流水  导入新模板'!$AA:$AA,AI$3,'[6]白单流水  导入新模板'!$K:$K,$C493)</f>
        <v>0</v>
      </c>
      <c r="AJ493" s="48">
        <f>SUMIFS('[6]白单流水  导入新模板'!$S:$S,'[6]白单流水  导入新模板'!$C:$C,$A$2,'[6]白单流水  导入新模板'!$AF:$AF,$C$474,'[6]白单流水  导入新模板'!$AA:$AA,AJ$3,'[6]白单流水  导入新模板'!$K:$K,$C493)</f>
        <v>0</v>
      </c>
      <c r="AK493" s="48">
        <f>SUMIFS('[6]白单流水  导入新模板'!$S:$S,'[6]白单流水  导入新模板'!$C:$C,$A$2,'[6]白单流水  导入新模板'!$AF:$AF,$C$474,'[6]白单流水  导入新模板'!$AA:$AA,AK$3,'[6]白单流水  导入新模板'!$K:$K,$C493)</f>
        <v>0</v>
      </c>
      <c r="AL493" s="48">
        <f>SUMIFS('[6]白单流水  导入新模板'!$S:$S,'[6]白单流水  导入新模板'!$C:$C,$A$2,'[6]白单流水  导入新模板'!$AF:$AF,$C$474,'[6]白单流水  导入新模板'!$AA:$AA,AL$3,'[6]白单流水  导入新模板'!$K:$K,$C493)</f>
        <v>0</v>
      </c>
      <c r="AM493" s="48">
        <f>SUMIFS('[6]白单流水  导入新模板'!$S:$S,'[6]白单流水  导入新模板'!$C:$C,$A$2,'[6]白单流水  导入新模板'!$AF:$AF,$C$474,'[6]白单流水  导入新模板'!$AA:$AA,AM$3,'[6]白单流水  导入新模板'!$K:$K,$C493)</f>
        <v>0</v>
      </c>
      <c r="AN493" s="48">
        <f>SUMIFS('[6]白单流水  导入新模板'!$S:$S,'[6]白单流水  导入新模板'!$C:$C,$A$2,'[6]白单流水  导入新模板'!$AF:$AF,$C$474,'[6]白单流水  导入新模板'!$AA:$AA,AN$3,'[6]白单流水  导入新模板'!$K:$K,$C493)</f>
        <v>0</v>
      </c>
      <c r="AO493" s="48">
        <f>SUMIFS('[6]白单流水  导入新模板'!$S:$S,'[6]白单流水  导入新模板'!$C:$C,$A$2,'[6]白单流水  导入新模板'!$AF:$AF,$C$474,'[6]白单流水  导入新模板'!$AA:$AA,AO$3,'[6]白单流水  导入新模板'!$K:$K,$C493)</f>
        <v>0</v>
      </c>
      <c r="AP493" s="48">
        <f>SUMIFS('[6]白单流水  导入新模板'!$S:$S,'[6]白单流水  导入新模板'!$C:$C,$A$2,'[6]白单流水  导入新模板'!$AF:$AF,$C$474,'[6]白单流水  导入新模板'!$AA:$AA,AP$3,'[6]白单流水  导入新模板'!$K:$K,$C493)</f>
        <v>0</v>
      </c>
      <c r="AQ493" s="48">
        <f>SUMIFS('[6]白单流水  导入新模板'!$S:$S,'[6]白单流水  导入新模板'!$C:$C,$A$2,'[6]白单流水  导入新模板'!$AF:$AF,$C$474,'[6]白单流水  导入新模板'!$AA:$AA,AQ$3,'[6]白单流水  导入新模板'!$K:$K,$C493)</f>
        <v>0</v>
      </c>
      <c r="AR493" s="48">
        <f>SUMIFS('[6]白单流水  导入新模板'!$S:$S,'[6]白单流水  导入新模板'!$C:$C,$A$2,'[6]白单流水  导入新模板'!$AF:$AF,$C$474,'[6]白单流水  导入新模板'!$AA:$AA,AR$3,'[6]白单流水  导入新模板'!$K:$K,$C493)</f>
        <v>0</v>
      </c>
      <c r="AS493" s="48">
        <f>SUMIFS('[6]白单流水  导入新模板'!$S:$S,'[6]白单流水  导入新模板'!$C:$C,$A$2,'[6]白单流水  导入新模板'!$AF:$AF,$C$474,'[6]白单流水  导入新模板'!$AA:$AA,AS$3,'[6]白单流水  导入新模板'!$K:$K,$C493)</f>
        <v>0</v>
      </c>
      <c r="AT493" s="69"/>
    </row>
    <row r="494" ht="15.6" spans="1:46">
      <c r="A494" s="70"/>
      <c r="B494" s="62"/>
      <c r="C494" s="65" t="s">
        <v>76</v>
      </c>
      <c r="D494" s="66"/>
      <c r="E494" s="66"/>
      <c r="F494" s="67"/>
      <c r="G494" s="68"/>
      <c r="H494" s="68"/>
      <c r="I494" s="68"/>
      <c r="J494" s="68"/>
      <c r="K494" s="66"/>
      <c r="L494" s="48">
        <f>SUMIFS('[6]白单流水  导入新模板'!$S:$S,'[6]白单流水  导入新模板'!$C:$C,$A$2,'[6]白单流水  导入新模板'!$AF:$AF,$C$474,'[6]白单流水  导入新模板'!$AB:$AB,LEFT(LEFT(L$3,4),4),'[6]白单流水  导入新模板'!$K:$K,$C494)</f>
        <v>0</v>
      </c>
      <c r="M494" s="48">
        <f>SUMIFS('[6]白单流水  导入新模板'!$S:$S,'[6]白单流水  导入新模板'!$C:$C,$A$2,'[6]白单流水  导入新模板'!$AF:$AF,$C$474,'[6]白单流水  导入新模板'!$AB:$AB,LEFT(LEFT(M$3,4),4),'[6]白单流水  导入新模板'!$K:$K,$C494)</f>
        <v>0</v>
      </c>
      <c r="N494" s="48">
        <f>SUMIFS('[6]白单流水  导入新模板'!$S:$S,'[6]白单流水  导入新模板'!$C:$C,$A$2,'[6]白单流水  导入新模板'!$AF:$AF,$C$474,'[6]白单流水  导入新模板'!$AB:$AB,LEFT(LEFT(N$3,4),4),'[6]白单流水  导入新模板'!$K:$K,$C494)</f>
        <v>0</v>
      </c>
      <c r="O494" s="48">
        <f>SUMIFS('[6]白单流水  导入新模板'!$S:$S,'[6]白单流水  导入新模板'!$C:$C,$A$2,'[6]白单流水  导入新模板'!$AF:$AF,$C$474,'[6]白单流水  导入新模板'!$AB:$AB,LEFT(LEFT(O$3,4),4),'[6]白单流水  导入新模板'!$K:$K,$C494)</f>
        <v>0</v>
      </c>
      <c r="P494" s="48">
        <f>SUMIFS('[6]白单流水  导入新模板'!$S:$S,'[6]白单流水  导入新模板'!$C:$C,$A$2,'[6]白单流水  导入新模板'!$AF:$AF,$C$474,'[6]白单流水  导入新模板'!$AB:$AB,LEFT(LEFT(P$3,4),4),'[6]白单流水  导入新模板'!$K:$K,$C494)</f>
        <v>0</v>
      </c>
      <c r="Q494" s="48">
        <f>SUMIFS('[6]白单流水  导入新模板'!$S:$S,'[6]白单流水  导入新模板'!$C:$C,$A$2,'[6]白单流水  导入新模板'!$AF:$AF,$C$474,'[6]白单流水  导入新模板'!$AB:$AB,LEFT(LEFT(Q$3,4),4),'[6]白单流水  导入新模板'!$K:$K,$C494)</f>
        <v>0</v>
      </c>
      <c r="R494" s="48">
        <f>SUMIFS('[6]白单流水  导入新模板'!$S:$S,'[6]白单流水  导入新模板'!$C:$C,$A$2,'[6]白单流水  导入新模板'!$AF:$AF,$C$474,'[6]白单流水  导入新模板'!$AB:$AB,LEFT(LEFT(R$3,4),4),'[6]白单流水  导入新模板'!$K:$K,$C494)</f>
        <v>0</v>
      </c>
      <c r="S494" s="48">
        <f>SUMIFS('[6]白单流水  导入新模板'!$S:$S,'[6]白单流水  导入新模板'!$C:$C,$A$2,'[6]白单流水  导入新模板'!$AF:$AF,$C$474,'[6]白单流水  导入新模板'!$AB:$AB,LEFT(LEFT(S$3,4),4),'[6]白单流水  导入新模板'!$K:$K,$C494)</f>
        <v>0</v>
      </c>
      <c r="T494" s="48">
        <f>SUMIFS('[6]白单流水  导入新模板'!$S:$S,'[6]白单流水  导入新模板'!$C:$C,$A$2,'[6]白单流水  导入新模板'!$AF:$AF,$C$474,'[6]白单流水  导入新模板'!$AB:$AB,LEFT(LEFT(T$3,4),4),'[6]白单流水  导入新模板'!$K:$K,$C494)</f>
        <v>0</v>
      </c>
      <c r="U494" s="48">
        <f>SUMIFS('[6]白单流水  导入新模板'!$S:$S,'[6]白单流水  导入新模板'!$C:$C,$A$2,'[6]白单流水  导入新模板'!$AF:$AF,$C$474,'[6]白单流水  导入新模板'!$AB:$AB,LEFT(LEFT(U$3,4),4),'[6]白单流水  导入新模板'!$K:$K,$C494)</f>
        <v>0</v>
      </c>
      <c r="V494" s="48">
        <f>SUMIFS('[6]白单流水  导入新模板'!$S:$S,'[6]白单流水  导入新模板'!$C:$C,$A$2,'[6]白单流水  导入新模板'!$AF:$AF,$C$474,'[6]白单流水  导入新模板'!$AB:$AB,LEFT(LEFT(V$3,4),4),'[6]白单流水  导入新模板'!$K:$K,$C494)</f>
        <v>0</v>
      </c>
      <c r="W494" s="48">
        <f>SUMIFS('[6]白单流水  导入新模板'!$S:$S,'[6]白单流水  导入新模板'!$C:$C,$A$2,'[6]白单流水  导入新模板'!$AF:$AF,$C$474,'[6]白单流水  导入新模板'!$AB:$AB,LEFT(LEFT(W$3,4),4),'[6]白单流水  导入新模板'!$K:$K,$C494)</f>
        <v>0</v>
      </c>
      <c r="X494" s="48">
        <f>SUMIFS('[6]白单流水  导入新模板'!$S:$S,'[6]白单流水  导入新模板'!$C:$C,$A$2,'[6]白单流水  导入新模板'!$AF:$AF,$C$474,'[6]白单流水  导入新模板'!$AB:$AB,LEFT(LEFT(X$3,4),4),'[6]白单流水  导入新模板'!$K:$K,$C494)</f>
        <v>0</v>
      </c>
      <c r="Y494" s="48">
        <f>SUMIFS('[6]白单流水  导入新模板'!$S:$S,'[6]白单流水  导入新模板'!$C:$C,$A$2,'[6]白单流水  导入新模板'!$AF:$AF,$C$474,'[6]白单流水  导入新模板'!$AB:$AB,LEFT(LEFT(Y$3,4),4),'[6]白单流水  导入新模板'!$K:$K,$C494)</f>
        <v>0</v>
      </c>
      <c r="Z494" s="48">
        <f>SUMIFS('[6]白单流水  导入新模板'!$S:$S,'[6]白单流水  导入新模板'!$C:$C,$A$2,'[6]白单流水  导入新模板'!$AF:$AF,$C$474,'[6]白单流水  导入新模板'!$AB:$AB,LEFT(LEFT(Z$3,4),4),'[6]白单流水  导入新模板'!$K:$K,$C494)</f>
        <v>0</v>
      </c>
      <c r="AA494" s="48">
        <f>SUMIFS('[6]白单流水  导入新模板'!$S:$S,'[6]白单流水  导入新模板'!$C:$C,$A$2,'[6]白单流水  导入新模板'!$AF:$AF,$C$474,'[6]白单流水  导入新模板'!$AB:$AB,LEFT(LEFT(AA$3,4),4),'[6]白单流水  导入新模板'!$K:$K,$C494)</f>
        <v>0</v>
      </c>
      <c r="AB494" s="48">
        <f>SUMIFS('[6]白单流水  导入新模板'!$S:$S,'[6]白单流水  导入新模板'!$C:$C,$A$2,'[6]白单流水  导入新模板'!$AF:$AF,$C$474,'[6]白单流水  导入新模板'!$AB:$AB,LEFT(LEFT(AB$3,4),4),'[6]白单流水  导入新模板'!$K:$K,$C494)</f>
        <v>0</v>
      </c>
      <c r="AC494" s="48">
        <f>SUMIFS('[6]白单流水  导入新模板'!$S:$S,'[6]白单流水  导入新模板'!$C:$C,$A$2,'[6]白单流水  导入新模板'!$AF:$AF,$C$474,'[6]白单流水  导入新模板'!$AB:$AB,LEFT(LEFT(AC$3,4),4),'[6]白单流水  导入新模板'!$K:$K,$C494)</f>
        <v>0</v>
      </c>
      <c r="AD494" s="74"/>
      <c r="AE494" s="53">
        <f>SUM(AH494:AS494)</f>
        <v>0</v>
      </c>
      <c r="AF494" s="54"/>
      <c r="AG494" s="55">
        <f>AD494-AE494-AF494</f>
        <v>0</v>
      </c>
      <c r="AH494" s="48">
        <f>SUMIFS('[6]白单流水  导入新模板'!$S:$S,'[6]白单流水  导入新模板'!$C:$C,$A$2,'[6]白单流水  导入新模板'!$AF:$AF,$C$474,'[6]白单流水  导入新模板'!$AA:$AA,AH$3,'[6]白单流水  导入新模板'!$K:$K,$C494)</f>
        <v>0</v>
      </c>
      <c r="AI494" s="48">
        <f>SUMIFS('[6]白单流水  导入新模板'!$S:$S,'[6]白单流水  导入新模板'!$C:$C,$A$2,'[6]白单流水  导入新模板'!$AF:$AF,$C$474,'[6]白单流水  导入新模板'!$AA:$AA,AI$3,'[6]白单流水  导入新模板'!$K:$K,$C494)</f>
        <v>0</v>
      </c>
      <c r="AJ494" s="48">
        <f>SUMIFS('[6]白单流水  导入新模板'!$S:$S,'[6]白单流水  导入新模板'!$C:$C,$A$2,'[6]白单流水  导入新模板'!$AF:$AF,$C$474,'[6]白单流水  导入新模板'!$AA:$AA,AJ$3,'[6]白单流水  导入新模板'!$K:$K,$C494)</f>
        <v>0</v>
      </c>
      <c r="AK494" s="48">
        <f>SUMIFS('[6]白单流水  导入新模板'!$S:$S,'[6]白单流水  导入新模板'!$C:$C,$A$2,'[6]白单流水  导入新模板'!$AF:$AF,$C$474,'[6]白单流水  导入新模板'!$AA:$AA,AK$3,'[6]白单流水  导入新模板'!$K:$K,$C494)</f>
        <v>0</v>
      </c>
      <c r="AL494" s="48">
        <f>SUMIFS('[6]白单流水  导入新模板'!$S:$S,'[6]白单流水  导入新模板'!$C:$C,$A$2,'[6]白单流水  导入新模板'!$AF:$AF,$C$474,'[6]白单流水  导入新模板'!$AA:$AA,AL$3,'[6]白单流水  导入新模板'!$K:$K,$C494)</f>
        <v>0</v>
      </c>
      <c r="AM494" s="48">
        <f>SUMIFS('[6]白单流水  导入新模板'!$S:$S,'[6]白单流水  导入新模板'!$C:$C,$A$2,'[6]白单流水  导入新模板'!$AF:$AF,$C$474,'[6]白单流水  导入新模板'!$AA:$AA,AM$3,'[6]白单流水  导入新模板'!$K:$K,$C494)</f>
        <v>0</v>
      </c>
      <c r="AN494" s="48">
        <f>SUMIFS('[6]白单流水  导入新模板'!$S:$S,'[6]白单流水  导入新模板'!$C:$C,$A$2,'[6]白单流水  导入新模板'!$AF:$AF,$C$474,'[6]白单流水  导入新模板'!$AA:$AA,AN$3,'[6]白单流水  导入新模板'!$K:$K,$C494)</f>
        <v>0</v>
      </c>
      <c r="AO494" s="48">
        <f>SUMIFS('[6]白单流水  导入新模板'!$S:$S,'[6]白单流水  导入新模板'!$C:$C,$A$2,'[6]白单流水  导入新模板'!$AF:$AF,$C$474,'[6]白单流水  导入新模板'!$AA:$AA,AO$3,'[6]白单流水  导入新模板'!$K:$K,$C494)</f>
        <v>0</v>
      </c>
      <c r="AP494" s="48">
        <f>SUMIFS('[6]白单流水  导入新模板'!$S:$S,'[6]白单流水  导入新模板'!$C:$C,$A$2,'[6]白单流水  导入新模板'!$AF:$AF,$C$474,'[6]白单流水  导入新模板'!$AA:$AA,AP$3,'[6]白单流水  导入新模板'!$K:$K,$C494)</f>
        <v>0</v>
      </c>
      <c r="AQ494" s="48">
        <f>SUMIFS('[6]白单流水  导入新模板'!$S:$S,'[6]白单流水  导入新模板'!$C:$C,$A$2,'[6]白单流水  导入新模板'!$AF:$AF,$C$474,'[6]白单流水  导入新模板'!$AA:$AA,AQ$3,'[6]白单流水  导入新模板'!$K:$K,$C494)</f>
        <v>0</v>
      </c>
      <c r="AR494" s="48">
        <f>SUMIFS('[6]白单流水  导入新模板'!$S:$S,'[6]白单流水  导入新模板'!$C:$C,$A$2,'[6]白单流水  导入新模板'!$AF:$AF,$C$474,'[6]白单流水  导入新模板'!$AA:$AA,AR$3,'[6]白单流水  导入新模板'!$K:$K,$C494)</f>
        <v>0</v>
      </c>
      <c r="AS494" s="48">
        <f>SUMIFS('[6]白单流水  导入新模板'!$S:$S,'[6]白单流水  导入新模板'!$C:$C,$A$2,'[6]白单流水  导入新模板'!$AF:$AF,$C$474,'[6]白单流水  导入新模板'!$AA:$AA,AS$3,'[6]白单流水  导入新模板'!$K:$K,$C494)</f>
        <v>0</v>
      </c>
      <c r="AT494" s="69"/>
    </row>
    <row r="495" ht="15.6" spans="1:46">
      <c r="A495" s="70"/>
      <c r="B495" s="62"/>
      <c r="C495" s="65" t="s">
        <v>77</v>
      </c>
      <c r="D495" s="66"/>
      <c r="E495" s="66"/>
      <c r="F495" s="67"/>
      <c r="G495" s="68"/>
      <c r="H495" s="68"/>
      <c r="I495" s="68"/>
      <c r="J495" s="68"/>
      <c r="K495" s="66"/>
      <c r="L495" s="48">
        <f>SUMIFS('[6]白单流水  导入新模板'!$S:$S,'[6]白单流水  导入新模板'!$C:$C,$A$2,'[6]白单流水  导入新模板'!$AF:$AF,$C$474,'[6]白单流水  导入新模板'!$AB:$AB,LEFT(LEFT(L$3,4),4),'[6]白单流水  导入新模板'!$K:$K,$C495)</f>
        <v>0</v>
      </c>
      <c r="M495" s="48">
        <f>SUMIFS('[6]白单流水  导入新模板'!$S:$S,'[6]白单流水  导入新模板'!$C:$C,$A$2,'[6]白单流水  导入新模板'!$AF:$AF,$C$474,'[6]白单流水  导入新模板'!$AB:$AB,LEFT(LEFT(M$3,4),4),'[6]白单流水  导入新模板'!$K:$K,$C495)</f>
        <v>0</v>
      </c>
      <c r="N495" s="48">
        <f>SUMIFS('[6]白单流水  导入新模板'!$S:$S,'[6]白单流水  导入新模板'!$C:$C,$A$2,'[6]白单流水  导入新模板'!$AF:$AF,$C$474,'[6]白单流水  导入新模板'!$AB:$AB,LEFT(LEFT(N$3,4),4),'[6]白单流水  导入新模板'!$K:$K,$C495)</f>
        <v>0</v>
      </c>
      <c r="O495" s="48">
        <f>SUMIFS('[6]白单流水  导入新模板'!$S:$S,'[6]白单流水  导入新模板'!$C:$C,$A$2,'[6]白单流水  导入新模板'!$AF:$AF,$C$474,'[6]白单流水  导入新模板'!$AB:$AB,LEFT(LEFT(O$3,4),4),'[6]白单流水  导入新模板'!$K:$K,$C495)</f>
        <v>0</v>
      </c>
      <c r="P495" s="48">
        <f>SUMIFS('[6]白单流水  导入新模板'!$S:$S,'[6]白单流水  导入新模板'!$C:$C,$A$2,'[6]白单流水  导入新模板'!$AF:$AF,$C$474,'[6]白单流水  导入新模板'!$AB:$AB,LEFT(LEFT(P$3,4),4),'[6]白单流水  导入新模板'!$K:$K,$C495)</f>
        <v>0</v>
      </c>
      <c r="Q495" s="48">
        <f>SUMIFS('[6]白单流水  导入新模板'!$S:$S,'[6]白单流水  导入新模板'!$C:$C,$A$2,'[6]白单流水  导入新模板'!$AF:$AF,$C$474,'[6]白单流水  导入新模板'!$AB:$AB,LEFT(LEFT(Q$3,4),4),'[6]白单流水  导入新模板'!$K:$K,$C495)</f>
        <v>0</v>
      </c>
      <c r="R495" s="48">
        <f>SUMIFS('[6]白单流水  导入新模板'!$S:$S,'[6]白单流水  导入新模板'!$C:$C,$A$2,'[6]白单流水  导入新模板'!$AF:$AF,$C$474,'[6]白单流水  导入新模板'!$AB:$AB,LEFT(LEFT(R$3,4),4),'[6]白单流水  导入新模板'!$K:$K,$C495)</f>
        <v>0</v>
      </c>
      <c r="S495" s="48">
        <f>SUMIFS('[6]白单流水  导入新模板'!$S:$S,'[6]白单流水  导入新模板'!$C:$C,$A$2,'[6]白单流水  导入新模板'!$AF:$AF,$C$474,'[6]白单流水  导入新模板'!$AB:$AB,LEFT(LEFT(S$3,4),4),'[6]白单流水  导入新模板'!$K:$K,$C495)</f>
        <v>0</v>
      </c>
      <c r="T495" s="48">
        <f>SUMIFS('[6]白单流水  导入新模板'!$S:$S,'[6]白单流水  导入新模板'!$C:$C,$A$2,'[6]白单流水  导入新模板'!$AF:$AF,$C$474,'[6]白单流水  导入新模板'!$AB:$AB,LEFT(LEFT(T$3,4),4),'[6]白单流水  导入新模板'!$K:$K,$C495)</f>
        <v>0</v>
      </c>
      <c r="U495" s="48">
        <f>SUMIFS('[6]白单流水  导入新模板'!$S:$S,'[6]白单流水  导入新模板'!$C:$C,$A$2,'[6]白单流水  导入新模板'!$AF:$AF,$C$474,'[6]白单流水  导入新模板'!$AB:$AB,LEFT(LEFT(U$3,4),4),'[6]白单流水  导入新模板'!$K:$K,$C495)</f>
        <v>0</v>
      </c>
      <c r="V495" s="48">
        <f>SUMIFS('[6]白单流水  导入新模板'!$S:$S,'[6]白单流水  导入新模板'!$C:$C,$A$2,'[6]白单流水  导入新模板'!$AF:$AF,$C$474,'[6]白单流水  导入新模板'!$AB:$AB,LEFT(LEFT(V$3,4),4),'[6]白单流水  导入新模板'!$K:$K,$C495)</f>
        <v>0</v>
      </c>
      <c r="W495" s="48">
        <f>SUMIFS('[6]白单流水  导入新模板'!$S:$S,'[6]白单流水  导入新模板'!$C:$C,$A$2,'[6]白单流水  导入新模板'!$AF:$AF,$C$474,'[6]白单流水  导入新模板'!$AB:$AB,LEFT(LEFT(W$3,4),4),'[6]白单流水  导入新模板'!$K:$K,$C495)</f>
        <v>0</v>
      </c>
      <c r="X495" s="48">
        <f>SUMIFS('[6]白单流水  导入新模板'!$S:$S,'[6]白单流水  导入新模板'!$C:$C,$A$2,'[6]白单流水  导入新模板'!$AF:$AF,$C$474,'[6]白单流水  导入新模板'!$AB:$AB,LEFT(LEFT(X$3,4),4),'[6]白单流水  导入新模板'!$K:$K,$C495)</f>
        <v>0</v>
      </c>
      <c r="Y495" s="48">
        <f>SUMIFS('[6]白单流水  导入新模板'!$S:$S,'[6]白单流水  导入新模板'!$C:$C,$A$2,'[6]白单流水  导入新模板'!$AF:$AF,$C$474,'[6]白单流水  导入新模板'!$AB:$AB,LEFT(LEFT(Y$3,4),4),'[6]白单流水  导入新模板'!$K:$K,$C495)</f>
        <v>0</v>
      </c>
      <c r="Z495" s="48">
        <f>SUMIFS('[6]白单流水  导入新模板'!$S:$S,'[6]白单流水  导入新模板'!$C:$C,$A$2,'[6]白单流水  导入新模板'!$AF:$AF,$C$474,'[6]白单流水  导入新模板'!$AB:$AB,LEFT(LEFT(Z$3,4),4),'[6]白单流水  导入新模板'!$K:$K,$C495)</f>
        <v>0</v>
      </c>
      <c r="AA495" s="48">
        <f>SUMIFS('[6]白单流水  导入新模板'!$S:$S,'[6]白单流水  导入新模板'!$C:$C,$A$2,'[6]白单流水  导入新模板'!$AF:$AF,$C$474,'[6]白单流水  导入新模板'!$AB:$AB,LEFT(LEFT(AA$3,4),4),'[6]白单流水  导入新模板'!$K:$K,$C495)</f>
        <v>0</v>
      </c>
      <c r="AB495" s="48">
        <f>SUMIFS('[6]白单流水  导入新模板'!$S:$S,'[6]白单流水  导入新模板'!$C:$C,$A$2,'[6]白单流水  导入新模板'!$AF:$AF,$C$474,'[6]白单流水  导入新模板'!$AB:$AB,LEFT(LEFT(AB$3,4),4),'[6]白单流水  导入新模板'!$K:$K,$C495)</f>
        <v>0</v>
      </c>
      <c r="AC495" s="48">
        <f>SUMIFS('[6]白单流水  导入新模板'!$S:$S,'[6]白单流水  导入新模板'!$C:$C,$A$2,'[6]白单流水  导入新模板'!$AF:$AF,$C$474,'[6]白单流水  导入新模板'!$AB:$AB,LEFT(LEFT(AC$3,4),4),'[6]白单流水  导入新模板'!$K:$K,$C495)</f>
        <v>0</v>
      </c>
      <c r="AD495" s="74"/>
      <c r="AE495" s="53">
        <f>SUM(AH495:AS495)</f>
        <v>0</v>
      </c>
      <c r="AF495" s="54"/>
      <c r="AG495" s="55">
        <f>AD495-AE495-AF495</f>
        <v>0</v>
      </c>
      <c r="AH495" s="48">
        <f>SUMIFS('[6]白单流水  导入新模板'!$S:$S,'[6]白单流水  导入新模板'!$C:$C,$A$2,'[6]白单流水  导入新模板'!$AF:$AF,$C$474,'[6]白单流水  导入新模板'!$AA:$AA,AH$3,'[6]白单流水  导入新模板'!$K:$K,$C495)</f>
        <v>0</v>
      </c>
      <c r="AI495" s="48">
        <f>SUMIFS('[6]白单流水  导入新模板'!$S:$S,'[6]白单流水  导入新模板'!$C:$C,$A$2,'[6]白单流水  导入新模板'!$AF:$AF,$C$474,'[6]白单流水  导入新模板'!$AA:$AA,AI$3,'[6]白单流水  导入新模板'!$K:$K,$C495)</f>
        <v>0</v>
      </c>
      <c r="AJ495" s="48">
        <f>SUMIFS('[6]白单流水  导入新模板'!$S:$S,'[6]白单流水  导入新模板'!$C:$C,$A$2,'[6]白单流水  导入新模板'!$AF:$AF,$C$474,'[6]白单流水  导入新模板'!$AA:$AA,AJ$3,'[6]白单流水  导入新模板'!$K:$K,$C495)</f>
        <v>0</v>
      </c>
      <c r="AK495" s="48">
        <f>SUMIFS('[6]白单流水  导入新模板'!$S:$S,'[6]白单流水  导入新模板'!$C:$C,$A$2,'[6]白单流水  导入新模板'!$AF:$AF,$C$474,'[6]白单流水  导入新模板'!$AA:$AA,AK$3,'[6]白单流水  导入新模板'!$K:$K,$C495)</f>
        <v>0</v>
      </c>
      <c r="AL495" s="48">
        <f>SUMIFS('[6]白单流水  导入新模板'!$S:$S,'[6]白单流水  导入新模板'!$C:$C,$A$2,'[6]白单流水  导入新模板'!$AF:$AF,$C$474,'[6]白单流水  导入新模板'!$AA:$AA,AL$3,'[6]白单流水  导入新模板'!$K:$K,$C495)</f>
        <v>0</v>
      </c>
      <c r="AM495" s="48">
        <f>SUMIFS('[6]白单流水  导入新模板'!$S:$S,'[6]白单流水  导入新模板'!$C:$C,$A$2,'[6]白单流水  导入新模板'!$AF:$AF,$C$474,'[6]白单流水  导入新模板'!$AA:$AA,AM$3,'[6]白单流水  导入新模板'!$K:$K,$C495)</f>
        <v>0</v>
      </c>
      <c r="AN495" s="48">
        <f>SUMIFS('[6]白单流水  导入新模板'!$S:$S,'[6]白单流水  导入新模板'!$C:$C,$A$2,'[6]白单流水  导入新模板'!$AF:$AF,$C$474,'[6]白单流水  导入新模板'!$AA:$AA,AN$3,'[6]白单流水  导入新模板'!$K:$K,$C495)</f>
        <v>0</v>
      </c>
      <c r="AO495" s="48">
        <f>SUMIFS('[6]白单流水  导入新模板'!$S:$S,'[6]白单流水  导入新模板'!$C:$C,$A$2,'[6]白单流水  导入新模板'!$AF:$AF,$C$474,'[6]白单流水  导入新模板'!$AA:$AA,AO$3,'[6]白单流水  导入新模板'!$K:$K,$C495)</f>
        <v>0</v>
      </c>
      <c r="AP495" s="48">
        <f>SUMIFS('[6]白单流水  导入新模板'!$S:$S,'[6]白单流水  导入新模板'!$C:$C,$A$2,'[6]白单流水  导入新模板'!$AF:$AF,$C$474,'[6]白单流水  导入新模板'!$AA:$AA,AP$3,'[6]白单流水  导入新模板'!$K:$K,$C495)</f>
        <v>0</v>
      </c>
      <c r="AQ495" s="48">
        <f>SUMIFS('[6]白单流水  导入新模板'!$S:$S,'[6]白单流水  导入新模板'!$C:$C,$A$2,'[6]白单流水  导入新模板'!$AF:$AF,$C$474,'[6]白单流水  导入新模板'!$AA:$AA,AQ$3,'[6]白单流水  导入新模板'!$K:$K,$C495)</f>
        <v>0</v>
      </c>
      <c r="AR495" s="48">
        <f>SUMIFS('[6]白单流水  导入新模板'!$S:$S,'[6]白单流水  导入新模板'!$C:$C,$A$2,'[6]白单流水  导入新模板'!$AF:$AF,$C$474,'[6]白单流水  导入新模板'!$AA:$AA,AR$3,'[6]白单流水  导入新模板'!$K:$K,$C495)</f>
        <v>0</v>
      </c>
      <c r="AS495" s="48">
        <f>SUMIFS('[6]白单流水  导入新模板'!$S:$S,'[6]白单流水  导入新模板'!$C:$C,$A$2,'[6]白单流水  导入新模板'!$AF:$AF,$C$474,'[6]白单流水  导入新模板'!$AA:$AA,AS$3,'[6]白单流水  导入新模板'!$K:$K,$C495)</f>
        <v>0</v>
      </c>
      <c r="AT495" s="69"/>
    </row>
    <row r="496" ht="15.6" spans="1:46">
      <c r="A496" s="70"/>
      <c r="B496" s="62"/>
      <c r="C496" s="65" t="s">
        <v>78</v>
      </c>
      <c r="D496" s="52"/>
      <c r="E496" s="52"/>
      <c r="F496" s="59"/>
      <c r="G496" s="60"/>
      <c r="H496" s="60"/>
      <c r="I496" s="60"/>
      <c r="J496" s="60"/>
      <c r="K496" s="52"/>
      <c r="L496" s="48">
        <f>SUMIFS('[6]白单流水  导入新模板'!$S:$S,'[6]白单流水  导入新模板'!$C:$C,$A$2,'[6]白单流水  导入新模板'!$AF:$AF,$C$474,'[6]白单流水  导入新模板'!$AB:$AB,LEFT(LEFT(L$3,4),4),'[6]白单流水  导入新模板'!$K:$K,$C496)</f>
        <v>0</v>
      </c>
      <c r="M496" s="48">
        <f>SUMIFS('[6]白单流水  导入新模板'!$S:$S,'[6]白单流水  导入新模板'!$C:$C,$A$2,'[6]白单流水  导入新模板'!$AF:$AF,$C$474,'[6]白单流水  导入新模板'!$AB:$AB,LEFT(LEFT(M$3,4),4),'[6]白单流水  导入新模板'!$K:$K,$C496)</f>
        <v>0</v>
      </c>
      <c r="N496" s="48">
        <f>SUMIFS('[6]白单流水  导入新模板'!$S:$S,'[6]白单流水  导入新模板'!$C:$C,$A$2,'[6]白单流水  导入新模板'!$AF:$AF,$C$474,'[6]白单流水  导入新模板'!$AB:$AB,LEFT(LEFT(N$3,4),4),'[6]白单流水  导入新模板'!$K:$K,$C496)</f>
        <v>0</v>
      </c>
      <c r="O496" s="48">
        <f>SUMIFS('[6]白单流水  导入新模板'!$S:$S,'[6]白单流水  导入新模板'!$C:$C,$A$2,'[6]白单流水  导入新模板'!$AF:$AF,$C$474,'[6]白单流水  导入新模板'!$AB:$AB,LEFT(LEFT(O$3,4),4),'[6]白单流水  导入新模板'!$K:$K,$C496)</f>
        <v>0</v>
      </c>
      <c r="P496" s="48">
        <f>SUMIFS('[6]白单流水  导入新模板'!$S:$S,'[6]白单流水  导入新模板'!$C:$C,$A$2,'[6]白单流水  导入新模板'!$AF:$AF,$C$474,'[6]白单流水  导入新模板'!$AB:$AB,LEFT(LEFT(P$3,4),4),'[6]白单流水  导入新模板'!$K:$K,$C496)</f>
        <v>0</v>
      </c>
      <c r="Q496" s="48">
        <f>SUMIFS('[6]白单流水  导入新模板'!$S:$S,'[6]白单流水  导入新模板'!$C:$C,$A$2,'[6]白单流水  导入新模板'!$AF:$AF,$C$474,'[6]白单流水  导入新模板'!$AB:$AB,LEFT(LEFT(Q$3,4),4),'[6]白单流水  导入新模板'!$K:$K,$C496)</f>
        <v>0</v>
      </c>
      <c r="R496" s="48">
        <f>SUMIFS('[6]白单流水  导入新模板'!$S:$S,'[6]白单流水  导入新模板'!$C:$C,$A$2,'[6]白单流水  导入新模板'!$AF:$AF,$C$474,'[6]白单流水  导入新模板'!$AB:$AB,LEFT(LEFT(R$3,4),4),'[6]白单流水  导入新模板'!$K:$K,$C496)</f>
        <v>0</v>
      </c>
      <c r="S496" s="48">
        <f>SUMIFS('[6]白单流水  导入新模板'!$S:$S,'[6]白单流水  导入新模板'!$C:$C,$A$2,'[6]白单流水  导入新模板'!$AF:$AF,$C$474,'[6]白单流水  导入新模板'!$AB:$AB,LEFT(LEFT(S$3,4),4),'[6]白单流水  导入新模板'!$K:$K,$C496)</f>
        <v>0</v>
      </c>
      <c r="T496" s="48">
        <f>SUMIFS('[6]白单流水  导入新模板'!$S:$S,'[6]白单流水  导入新模板'!$C:$C,$A$2,'[6]白单流水  导入新模板'!$AF:$AF,$C$474,'[6]白单流水  导入新模板'!$AB:$AB,LEFT(LEFT(T$3,4),4),'[6]白单流水  导入新模板'!$K:$K,$C496)</f>
        <v>0</v>
      </c>
      <c r="U496" s="48">
        <f>SUMIFS('[6]白单流水  导入新模板'!$S:$S,'[6]白单流水  导入新模板'!$C:$C,$A$2,'[6]白单流水  导入新模板'!$AF:$AF,$C$474,'[6]白单流水  导入新模板'!$AB:$AB,LEFT(LEFT(U$3,4),4),'[6]白单流水  导入新模板'!$K:$K,$C496)</f>
        <v>0</v>
      </c>
      <c r="V496" s="48">
        <f>SUMIFS('[6]白单流水  导入新模板'!$S:$S,'[6]白单流水  导入新模板'!$C:$C,$A$2,'[6]白单流水  导入新模板'!$AF:$AF,$C$474,'[6]白单流水  导入新模板'!$AB:$AB,LEFT(LEFT(V$3,4),4),'[6]白单流水  导入新模板'!$K:$K,$C496)</f>
        <v>0</v>
      </c>
      <c r="W496" s="48">
        <f>SUMIFS('[6]白单流水  导入新模板'!$S:$S,'[6]白单流水  导入新模板'!$C:$C,$A$2,'[6]白单流水  导入新模板'!$AF:$AF,$C$474,'[6]白单流水  导入新模板'!$AB:$AB,LEFT(LEFT(W$3,4),4),'[6]白单流水  导入新模板'!$K:$K,$C496)</f>
        <v>0</v>
      </c>
      <c r="X496" s="48">
        <f>SUMIFS('[6]白单流水  导入新模板'!$S:$S,'[6]白单流水  导入新模板'!$C:$C,$A$2,'[6]白单流水  导入新模板'!$AF:$AF,$C$474,'[6]白单流水  导入新模板'!$AB:$AB,LEFT(LEFT(X$3,4),4),'[6]白单流水  导入新模板'!$K:$K,$C496)</f>
        <v>0</v>
      </c>
      <c r="Y496" s="48">
        <f>SUMIFS('[6]白单流水  导入新模板'!$S:$S,'[6]白单流水  导入新模板'!$C:$C,$A$2,'[6]白单流水  导入新模板'!$AF:$AF,$C$474,'[6]白单流水  导入新模板'!$AB:$AB,LEFT(LEFT(Y$3,4),4),'[6]白单流水  导入新模板'!$K:$K,$C496)</f>
        <v>0</v>
      </c>
      <c r="Z496" s="48">
        <f>SUMIFS('[6]白单流水  导入新模板'!$S:$S,'[6]白单流水  导入新模板'!$C:$C,$A$2,'[6]白单流水  导入新模板'!$AF:$AF,$C$474,'[6]白单流水  导入新模板'!$AB:$AB,LEFT(LEFT(Z$3,4),4),'[6]白单流水  导入新模板'!$K:$K,$C496)</f>
        <v>0</v>
      </c>
      <c r="AA496" s="48">
        <f>SUMIFS('[6]白单流水  导入新模板'!$S:$S,'[6]白单流水  导入新模板'!$C:$C,$A$2,'[6]白单流水  导入新模板'!$AF:$AF,$C$474,'[6]白单流水  导入新模板'!$AB:$AB,LEFT(LEFT(AA$3,4),4),'[6]白单流水  导入新模板'!$K:$K,$C496)</f>
        <v>0</v>
      </c>
      <c r="AB496" s="48">
        <f>SUMIFS('[6]白单流水  导入新模板'!$S:$S,'[6]白单流水  导入新模板'!$C:$C,$A$2,'[6]白单流水  导入新模板'!$AF:$AF,$C$474,'[6]白单流水  导入新模板'!$AB:$AB,LEFT(LEFT(AB$3,4),4),'[6]白单流水  导入新模板'!$K:$K,$C496)</f>
        <v>0</v>
      </c>
      <c r="AC496" s="48">
        <f>SUMIFS('[6]白单流水  导入新模板'!$S:$S,'[6]白单流水  导入新模板'!$C:$C,$A$2,'[6]白单流水  导入新模板'!$AF:$AF,$C$474,'[6]白单流水  导入新模板'!$AB:$AB,LEFT(LEFT(AC$3,4),4),'[6]白单流水  导入新模板'!$K:$K,$C496)</f>
        <v>0</v>
      </c>
      <c r="AD496" s="52"/>
      <c r="AE496" s="53">
        <f>SUM(AH496:AS496)</f>
        <v>0</v>
      </c>
      <c r="AF496" s="54"/>
      <c r="AG496" s="55">
        <f>AD496-AE496-AF496</f>
        <v>0</v>
      </c>
      <c r="AH496" s="48">
        <f>SUMIFS('[6]白单流水  导入新模板'!$S:$S,'[6]白单流水  导入新模板'!$C:$C,$A$2,'[6]白单流水  导入新模板'!$AF:$AF,$C$474,'[6]白单流水  导入新模板'!$AA:$AA,AH$3,'[6]白单流水  导入新模板'!$K:$K,$C496)</f>
        <v>0</v>
      </c>
      <c r="AI496" s="48">
        <f>SUMIFS('[6]白单流水  导入新模板'!$S:$S,'[6]白单流水  导入新模板'!$C:$C,$A$2,'[6]白单流水  导入新模板'!$AF:$AF,$C$474,'[6]白单流水  导入新模板'!$AA:$AA,AI$3,'[6]白单流水  导入新模板'!$K:$K,$C496)</f>
        <v>0</v>
      </c>
      <c r="AJ496" s="48">
        <f>SUMIFS('[6]白单流水  导入新模板'!$S:$S,'[6]白单流水  导入新模板'!$C:$C,$A$2,'[6]白单流水  导入新模板'!$AF:$AF,$C$474,'[6]白单流水  导入新模板'!$AA:$AA,AJ$3,'[6]白单流水  导入新模板'!$K:$K,$C496)</f>
        <v>0</v>
      </c>
      <c r="AK496" s="48">
        <f>SUMIFS('[6]白单流水  导入新模板'!$S:$S,'[6]白单流水  导入新模板'!$C:$C,$A$2,'[6]白单流水  导入新模板'!$AF:$AF,$C$474,'[6]白单流水  导入新模板'!$AA:$AA,AK$3,'[6]白单流水  导入新模板'!$K:$K,$C496)</f>
        <v>0</v>
      </c>
      <c r="AL496" s="48">
        <f>SUMIFS('[6]白单流水  导入新模板'!$S:$S,'[6]白单流水  导入新模板'!$C:$C,$A$2,'[6]白单流水  导入新模板'!$AF:$AF,$C$474,'[6]白单流水  导入新模板'!$AA:$AA,AL$3,'[6]白单流水  导入新模板'!$K:$K,$C496)</f>
        <v>0</v>
      </c>
      <c r="AM496" s="48">
        <f>SUMIFS('[6]白单流水  导入新模板'!$S:$S,'[6]白单流水  导入新模板'!$C:$C,$A$2,'[6]白单流水  导入新模板'!$AF:$AF,$C$474,'[6]白单流水  导入新模板'!$AA:$AA,AM$3,'[6]白单流水  导入新模板'!$K:$K,$C496)</f>
        <v>0</v>
      </c>
      <c r="AN496" s="48">
        <f>SUMIFS('[6]白单流水  导入新模板'!$S:$S,'[6]白单流水  导入新模板'!$C:$C,$A$2,'[6]白单流水  导入新模板'!$AF:$AF,$C$474,'[6]白单流水  导入新模板'!$AA:$AA,AN$3,'[6]白单流水  导入新模板'!$K:$K,$C496)</f>
        <v>0</v>
      </c>
      <c r="AO496" s="48">
        <f>SUMIFS('[6]白单流水  导入新模板'!$S:$S,'[6]白单流水  导入新模板'!$C:$C,$A$2,'[6]白单流水  导入新模板'!$AF:$AF,$C$474,'[6]白单流水  导入新模板'!$AA:$AA,AO$3,'[6]白单流水  导入新模板'!$K:$K,$C496)</f>
        <v>0</v>
      </c>
      <c r="AP496" s="48">
        <f>SUMIFS('[6]白单流水  导入新模板'!$S:$S,'[6]白单流水  导入新模板'!$C:$C,$A$2,'[6]白单流水  导入新模板'!$AF:$AF,$C$474,'[6]白单流水  导入新模板'!$AA:$AA,AP$3,'[6]白单流水  导入新模板'!$K:$K,$C496)</f>
        <v>0</v>
      </c>
      <c r="AQ496" s="48">
        <f>SUMIFS('[6]白单流水  导入新模板'!$S:$S,'[6]白单流水  导入新模板'!$C:$C,$A$2,'[6]白单流水  导入新模板'!$AF:$AF,$C$474,'[6]白单流水  导入新模板'!$AA:$AA,AQ$3,'[6]白单流水  导入新模板'!$K:$K,$C496)</f>
        <v>0</v>
      </c>
      <c r="AR496" s="48">
        <f>SUMIFS('[6]白单流水  导入新模板'!$S:$S,'[6]白单流水  导入新模板'!$C:$C,$A$2,'[6]白单流水  导入新模板'!$AF:$AF,$C$474,'[6]白单流水  导入新模板'!$AA:$AA,AR$3,'[6]白单流水  导入新模板'!$K:$K,$C496)</f>
        <v>0</v>
      </c>
      <c r="AS496" s="48">
        <f>SUMIFS('[6]白单流水  导入新模板'!$S:$S,'[6]白单流水  导入新模板'!$C:$C,$A$2,'[6]白单流水  导入新模板'!$AF:$AF,$C$474,'[6]白单流水  导入新模板'!$AA:$AA,AS$3,'[6]白单流水  导入新模板'!$K:$K,$C496)</f>
        <v>0</v>
      </c>
      <c r="AT496" s="56"/>
    </row>
    <row r="497" ht="109.2" spans="1:47">
      <c r="A497" s="70"/>
      <c r="B497" s="62">
        <v>22</v>
      </c>
      <c r="C497" s="42" t="s">
        <v>110</v>
      </c>
      <c r="D497" s="43"/>
      <c r="E497" s="43"/>
      <c r="F497" s="63"/>
      <c r="G497" s="44"/>
      <c r="H497" s="44"/>
      <c r="I497" s="44"/>
      <c r="J497" s="44"/>
      <c r="K497" s="43"/>
      <c r="L497" s="43">
        <f>SUM(L498:L519)</f>
        <v>0</v>
      </c>
      <c r="M497" s="43">
        <f>SUM(M498:M519)</f>
        <v>0</v>
      </c>
      <c r="N497" s="43">
        <f>SUM(N498:N519)</f>
        <v>0</v>
      </c>
      <c r="O497" s="43">
        <f>SUM(O498:O519)</f>
        <v>0</v>
      </c>
      <c r="P497" s="43">
        <f>SUM(P498:P519)</f>
        <v>0</v>
      </c>
      <c r="Q497" s="43">
        <f>SUM(Q498:Q519)</f>
        <v>0</v>
      </c>
      <c r="R497" s="43">
        <f>SUM(R498:R519)</f>
        <v>0</v>
      </c>
      <c r="S497" s="43">
        <f>SUM(S498:S519)</f>
        <v>0</v>
      </c>
      <c r="T497" s="43">
        <f>SUM(T498:T519)</f>
        <v>0</v>
      </c>
      <c r="U497" s="43">
        <f>SUM(U498:U519)</f>
        <v>0</v>
      </c>
      <c r="V497" s="43">
        <f>SUM(V498:V519)</f>
        <v>0</v>
      </c>
      <c r="W497" s="43">
        <f>SUM(W498:W519)</f>
        <v>0</v>
      </c>
      <c r="X497" s="43">
        <f>SUM(X498:X519)</f>
        <v>20000</v>
      </c>
      <c r="Y497" s="43">
        <f>SUM(Y498:Y519)</f>
        <v>0</v>
      </c>
      <c r="Z497" s="43">
        <f>SUM(Z498:Z519)</f>
        <v>1790</v>
      </c>
      <c r="AA497" s="43">
        <f>SUM(AA498:AA519)</f>
        <v>0</v>
      </c>
      <c r="AB497" s="43">
        <f>SUM(AB498:AB519)</f>
        <v>300</v>
      </c>
      <c r="AC497" s="43">
        <f>SUM(AC498:AC519)</f>
        <v>28730.48</v>
      </c>
      <c r="AD497" s="43">
        <f>SUM(AD498:AD519)</f>
        <v>0</v>
      </c>
      <c r="AE497" s="43">
        <f>SUM(AE498:AE519)</f>
        <v>168471.66</v>
      </c>
      <c r="AF497" s="43">
        <f>SUM(AF498:AF519)</f>
        <v>0</v>
      </c>
      <c r="AG497" s="43">
        <f>SUM(AG498:AG519)</f>
        <v>-168471.66</v>
      </c>
      <c r="AH497" s="43">
        <f>SUM(AH498:AH519)</f>
        <v>0</v>
      </c>
      <c r="AI497" s="43">
        <f>SUM(AI498:AI519)</f>
        <v>0.02</v>
      </c>
      <c r="AJ497" s="43">
        <f>SUM(AJ498:AJ519)</f>
        <v>0</v>
      </c>
      <c r="AK497" s="43">
        <f>SUM(AK498:AK519)</f>
        <v>168471.24</v>
      </c>
      <c r="AL497" s="43">
        <f>SUM(AL498:AL519)</f>
        <v>0</v>
      </c>
      <c r="AM497" s="43">
        <f>SUM(AM498:AM519)</f>
        <v>0</v>
      </c>
      <c r="AN497" s="43">
        <f>SUM(AN498:AN519)</f>
        <v>0</v>
      </c>
      <c r="AO497" s="43">
        <f>SUM(AO498:AO519)</f>
        <v>0</v>
      </c>
      <c r="AP497" s="43">
        <f>SUM(AP498:AP519)</f>
        <v>0.4</v>
      </c>
      <c r="AQ497" s="43">
        <f>SUM(AQ498:AQ519)</f>
        <v>0</v>
      </c>
      <c r="AR497" s="43">
        <f>SUM(AR498:AR519)</f>
        <v>0</v>
      </c>
      <c r="AS497" s="43">
        <f>SUM(AS498:AS519)</f>
        <v>0</v>
      </c>
      <c r="AT497" s="64"/>
      <c r="AU497" s="1">
        <f>X497+Y497+Z497+AA497+AB497+AC497+AE497</f>
        <v>219292.14</v>
      </c>
    </row>
    <row r="498" ht="15.6" spans="1:47">
      <c r="A498" s="41"/>
      <c r="B498" s="62"/>
      <c r="C498" s="65" t="s">
        <v>58</v>
      </c>
      <c r="D498" s="43"/>
      <c r="E498" s="43"/>
      <c r="F498" s="63"/>
      <c r="G498" s="44"/>
      <c r="H498" s="44"/>
      <c r="I498" s="44"/>
      <c r="J498" s="44"/>
      <c r="K498" s="43"/>
      <c r="L498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导入新模板'!$K:$K,$C498)</f>
        <v>0</v>
      </c>
      <c r="M498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导入新模板'!$K:$K,$C498)</f>
        <v>0</v>
      </c>
      <c r="N498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导入新模板'!$K:$K,$C498)</f>
        <v>0</v>
      </c>
      <c r="O498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导入新模板'!$K:$K,$C498)</f>
        <v>0</v>
      </c>
      <c r="P498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导入新模板'!$K:$K,$C498)</f>
        <v>0</v>
      </c>
      <c r="Q498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导入新模板'!$K:$K,$C498)</f>
        <v>0</v>
      </c>
      <c r="R498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导入新模板'!$K:$K,$C498)</f>
        <v>0</v>
      </c>
      <c r="S498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导入新模板'!$K:$K,$C498)</f>
        <v>0</v>
      </c>
      <c r="T498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导入新模板'!$K:$K,$C498)</f>
        <v>0</v>
      </c>
      <c r="U498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导入新模板'!$K:$K,$C498)</f>
        <v>0</v>
      </c>
      <c r="V498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导入新模板'!$K:$K,$C498)</f>
        <v>0</v>
      </c>
      <c r="W498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导入新模板'!$K:$K,$C498)</f>
        <v>0</v>
      </c>
      <c r="X498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导入新模板'!$K:$K,$C498)</f>
        <v>0</v>
      </c>
      <c r="Y498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导入新模板'!$K:$K,$C498)</f>
        <v>0</v>
      </c>
      <c r="Z498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导入新模板'!$K:$K,$C498)</f>
        <v>0</v>
      </c>
      <c r="AA498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导入新模板'!$K:$K,$C498)</f>
        <v>0</v>
      </c>
      <c r="AB498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导入新模板'!$K:$K,$C498)</f>
        <v>0</v>
      </c>
      <c r="AC498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导入新模板'!$K:$K,$C498)</f>
        <v>0</v>
      </c>
      <c r="AD498" s="72"/>
      <c r="AE498" s="53">
        <f>SUM(AH498:AS498)</f>
        <v>0</v>
      </c>
      <c r="AF498" s="54"/>
      <c r="AG498" s="55">
        <f>AD498-AE498-AF498</f>
        <v>0</v>
      </c>
      <c r="AH498" s="48">
        <f>SUMIFS('[6]白单流水  导入新模板'!$S:$S,'[6]白单流水  导入新模板'!$C:$C,$A$2,'[6]白单流水  导入新模板'!$AF:$AF,LEFT(LEFT($C$497,4),4),'[6]白单流水  导入新模板'!$AA:$AA,AH$3,'[6]白单流水  导入新模板'!$K:$K,$C498)</f>
        <v>0</v>
      </c>
      <c r="AI498" s="48">
        <f>SUMIFS('[6]白单流水  导入新模板'!$S:$S,'[6]白单流水  导入新模板'!$C:$C,$A$2,'[6]白单流水  导入新模板'!$AF:$AF,LEFT(LEFT($C$497,4),4),'[6]白单流水  导入新模板'!$AA:$AA,AI$3,'[6]白单流水  导入新模板'!$K:$K,$C498)</f>
        <v>0</v>
      </c>
      <c r="AJ498" s="48">
        <f>SUMIFS('[6]白单流水  导入新模板'!$S:$S,'[6]白单流水  导入新模板'!$C:$C,$A$2,'[6]白单流水  导入新模板'!$AF:$AF,LEFT(LEFT($C$497,4),4),'[6]白单流水  导入新模板'!$AA:$AA,AJ$3,'[6]白单流水  导入新模板'!$K:$K,$C498)</f>
        <v>0</v>
      </c>
      <c r="AK498" s="48">
        <f>SUMIFS('[6]白单流水  导入新模板'!$S:$S,'[6]白单流水  导入新模板'!$C:$C,$A$2,'[6]白单流水  导入新模板'!$AF:$AF,LEFT(LEFT($C$497,4),4),'[6]白单流水  导入新模板'!$AA:$AA,AK$3,'[6]白单流水  导入新模板'!$K:$K,$C498)</f>
        <v>0</v>
      </c>
      <c r="AL498" s="48">
        <f>SUMIFS('[6]白单流水  导入新模板'!$S:$S,'[6]白单流水  导入新模板'!$C:$C,$A$2,'[6]白单流水  导入新模板'!$AF:$AF,LEFT(LEFT($C$497,4),4),'[6]白单流水  导入新模板'!$AA:$AA,AL$3,'[6]白单流水  导入新模板'!$K:$K,$C498)</f>
        <v>0</v>
      </c>
      <c r="AM498" s="48">
        <f>SUMIFS('[6]白单流水  导入新模板'!$S:$S,'[6]白单流水  导入新模板'!$C:$C,$A$2,'[6]白单流水  导入新模板'!$AF:$AF,LEFT(LEFT($C$497,4),4),'[6]白单流水  导入新模板'!$AA:$AA,AM$3,'[6]白单流水  导入新模板'!$K:$K,$C498)</f>
        <v>0</v>
      </c>
      <c r="AN498" s="48">
        <f>SUMIFS('[6]白单流水  导入新模板'!$S:$S,'[6]白单流水  导入新模板'!$C:$C,$A$2,'[6]白单流水  导入新模板'!$AF:$AF,LEFT(LEFT($C$497,4),4),'[6]白单流水  导入新模板'!$AA:$AA,AN$3,'[6]白单流水  导入新模板'!$K:$K,$C498)</f>
        <v>0</v>
      </c>
      <c r="AO498" s="48">
        <f>SUMIFS('[6]白单流水  导入新模板'!$S:$S,'[6]白单流水  导入新模板'!$C:$C,$A$2,'[6]白单流水  导入新模板'!$AF:$AF,LEFT(LEFT($C$497,4),4),'[6]白单流水  导入新模板'!$AA:$AA,AO$3,'[6]白单流水  导入新模板'!$K:$K,$C498)</f>
        <v>0</v>
      </c>
      <c r="AP498" s="48">
        <f>SUMIFS('[6]白单流水  导入新模板'!$S:$S,'[6]白单流水  导入新模板'!$C:$C,$A$2,'[6]白单流水  导入新模板'!$AF:$AF,LEFT(LEFT($C$497,4),4),'[6]白单流水  导入新模板'!$AA:$AA,AP$3,'[6]白单流水  导入新模板'!$K:$K,$C498)</f>
        <v>0</v>
      </c>
      <c r="AQ498" s="48">
        <f>SUMIFS('[6]白单流水  导入新模板'!$S:$S,'[6]白单流水  导入新模板'!$C:$C,$A$2,'[6]白单流水  导入新模板'!$AF:$AF,LEFT(LEFT($C$497,4),4),'[6]白单流水  导入新模板'!$AA:$AA,AQ$3,'[6]白单流水  导入新模板'!$K:$K,$C498)</f>
        <v>0</v>
      </c>
      <c r="AR498" s="48">
        <f>SUMIFS('[6]白单流水  导入新模板'!$S:$S,'[6]白单流水  导入新模板'!$C:$C,$A$2,'[6]白单流水  导入新模板'!$AF:$AF,LEFT(LEFT($C$497,4),4),'[6]白单流水  导入新模板'!$AA:$AA,AR$3,'[6]白单流水  导入新模板'!$K:$K,$C498)</f>
        <v>0</v>
      </c>
      <c r="AS498" s="48">
        <f>SUMIFS('[6]白单流水  导入新模板'!$S:$S,'[6]白单流水  导入新模板'!$C:$C,$A$2,'[6]白单流水  导入新模板'!$AF:$AF,LEFT(LEFT($C$497,4),4),'[6]白单流水  导入新模板'!$AA:$AA,AS$3,'[6]白单流水  导入新模板'!$K:$K,$C498)</f>
        <v>0</v>
      </c>
      <c r="AT498" s="64"/>
    </row>
    <row r="499" ht="15.6" spans="1:47">
      <c r="A499" s="41"/>
      <c r="B499" s="62"/>
      <c r="C499" s="65" t="s">
        <v>59</v>
      </c>
      <c r="D499" s="43"/>
      <c r="E499" s="43"/>
      <c r="F499" s="63"/>
      <c r="G499" s="44"/>
      <c r="H499" s="44"/>
      <c r="I499" s="44"/>
      <c r="J499" s="44"/>
      <c r="K499" s="43"/>
      <c r="L499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导入新模板'!$K:$K,$C499)</f>
        <v>0</v>
      </c>
      <c r="M499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导入新模板'!$K:$K,$C499)</f>
        <v>0</v>
      </c>
      <c r="N499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导入新模板'!$K:$K,$C499)</f>
        <v>0</v>
      </c>
      <c r="O499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导入新模板'!$K:$K,$C499)</f>
        <v>0</v>
      </c>
      <c r="P499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导入新模板'!$K:$K,$C499)</f>
        <v>0</v>
      </c>
      <c r="Q499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导入新模板'!$K:$K,$C499)</f>
        <v>0</v>
      </c>
      <c r="R499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导入新模板'!$K:$K,$C499)</f>
        <v>0</v>
      </c>
      <c r="S499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导入新模板'!$K:$K,$C499)</f>
        <v>0</v>
      </c>
      <c r="T499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导入新模板'!$K:$K,$C499)</f>
        <v>0</v>
      </c>
      <c r="U499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导入新模板'!$K:$K,$C499)</f>
        <v>0</v>
      </c>
      <c r="V499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导入新模板'!$K:$K,$C499)</f>
        <v>0</v>
      </c>
      <c r="W499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导入新模板'!$K:$K,$C499)</f>
        <v>0</v>
      </c>
      <c r="X499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导入新模板'!$K:$K,$C499)</f>
        <v>0</v>
      </c>
      <c r="Y499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导入新模板'!$K:$K,$C499)</f>
        <v>0</v>
      </c>
      <c r="Z499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导入新模板'!$K:$K,$C499)</f>
        <v>0</v>
      </c>
      <c r="AA499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导入新模板'!$K:$K,$C499)</f>
        <v>0</v>
      </c>
      <c r="AB499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导入新模板'!$K:$K,$C499)</f>
        <v>0</v>
      </c>
      <c r="AC499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导入新模板'!$K:$K,$C499)</f>
        <v>0</v>
      </c>
      <c r="AD499" s="72"/>
      <c r="AE499" s="53">
        <f>SUM(AH499:AS499)</f>
        <v>0</v>
      </c>
      <c r="AF499" s="54"/>
      <c r="AG499" s="55">
        <f>AD499-AE499-AF499</f>
        <v>0</v>
      </c>
      <c r="AH499" s="48">
        <f>SUMIFS('[6]白单流水  导入新模板'!$S:$S,'[6]白单流水  导入新模板'!$C:$C,$A$2,'[6]白单流水  导入新模板'!$AF:$AF,LEFT(LEFT($C$497,4),4),'[6]白单流水  导入新模板'!$AA:$AA,AH$3,'[6]白单流水  导入新模板'!$K:$K,$C499)</f>
        <v>0</v>
      </c>
      <c r="AI499" s="48">
        <f>SUMIFS('[6]白单流水  导入新模板'!$S:$S,'[6]白单流水  导入新模板'!$C:$C,$A$2,'[6]白单流水  导入新模板'!$AF:$AF,LEFT(LEFT($C$497,4),4),'[6]白单流水  导入新模板'!$AA:$AA,AI$3,'[6]白单流水  导入新模板'!$K:$K,$C499)</f>
        <v>0</v>
      </c>
      <c r="AJ499" s="48">
        <f>SUMIFS('[6]白单流水  导入新模板'!$S:$S,'[6]白单流水  导入新模板'!$C:$C,$A$2,'[6]白单流水  导入新模板'!$AF:$AF,LEFT(LEFT($C$497,4),4),'[6]白单流水  导入新模板'!$AA:$AA,AJ$3,'[6]白单流水  导入新模板'!$K:$K,$C499)</f>
        <v>0</v>
      </c>
      <c r="AK499" s="48">
        <f>SUMIFS('[6]白单流水  导入新模板'!$S:$S,'[6]白单流水  导入新模板'!$C:$C,$A$2,'[6]白单流水  导入新模板'!$AF:$AF,LEFT(LEFT($C$497,4),4),'[6]白单流水  导入新模板'!$AA:$AA,AK$3,'[6]白单流水  导入新模板'!$K:$K,$C499)</f>
        <v>0</v>
      </c>
      <c r="AL499" s="48">
        <f>SUMIFS('[6]白单流水  导入新模板'!$S:$S,'[6]白单流水  导入新模板'!$C:$C,$A$2,'[6]白单流水  导入新模板'!$AF:$AF,LEFT(LEFT($C$497,4),4),'[6]白单流水  导入新模板'!$AA:$AA,AL$3,'[6]白单流水  导入新模板'!$K:$K,$C499)</f>
        <v>0</v>
      </c>
      <c r="AM499" s="48">
        <f>SUMIFS('[6]白单流水  导入新模板'!$S:$S,'[6]白单流水  导入新模板'!$C:$C,$A$2,'[6]白单流水  导入新模板'!$AF:$AF,LEFT(LEFT($C$497,4),4),'[6]白单流水  导入新模板'!$AA:$AA,AM$3,'[6]白单流水  导入新模板'!$K:$K,$C499)</f>
        <v>0</v>
      </c>
      <c r="AN499" s="48">
        <f>SUMIFS('[6]白单流水  导入新模板'!$S:$S,'[6]白单流水  导入新模板'!$C:$C,$A$2,'[6]白单流水  导入新模板'!$AF:$AF,LEFT(LEFT($C$497,4),4),'[6]白单流水  导入新模板'!$AA:$AA,AN$3,'[6]白单流水  导入新模板'!$K:$K,$C499)</f>
        <v>0</v>
      </c>
      <c r="AO499" s="48">
        <f>SUMIFS('[6]白单流水  导入新模板'!$S:$S,'[6]白单流水  导入新模板'!$C:$C,$A$2,'[6]白单流水  导入新模板'!$AF:$AF,LEFT(LEFT($C$497,4),4),'[6]白单流水  导入新模板'!$AA:$AA,AO$3,'[6]白单流水  导入新模板'!$K:$K,$C499)</f>
        <v>0</v>
      </c>
      <c r="AP499" s="48">
        <f>SUMIFS('[6]白单流水  导入新模板'!$S:$S,'[6]白单流水  导入新模板'!$C:$C,$A$2,'[6]白单流水  导入新模板'!$AF:$AF,LEFT(LEFT($C$497,4),4),'[6]白单流水  导入新模板'!$AA:$AA,AP$3,'[6]白单流水  导入新模板'!$K:$K,$C499)</f>
        <v>0</v>
      </c>
      <c r="AQ499" s="48">
        <f>SUMIFS('[6]白单流水  导入新模板'!$S:$S,'[6]白单流水  导入新模板'!$C:$C,$A$2,'[6]白单流水  导入新模板'!$AF:$AF,LEFT(LEFT($C$497,4),4),'[6]白单流水  导入新模板'!$AA:$AA,AQ$3,'[6]白单流水  导入新模板'!$K:$K,$C499)</f>
        <v>0</v>
      </c>
      <c r="AR499" s="48">
        <f>SUMIFS('[6]白单流水  导入新模板'!$S:$S,'[6]白单流水  导入新模板'!$C:$C,$A$2,'[6]白单流水  导入新模板'!$AF:$AF,LEFT(LEFT($C$497,4),4),'[6]白单流水  导入新模板'!$AA:$AA,AR$3,'[6]白单流水  导入新模板'!$K:$K,$C499)</f>
        <v>0</v>
      </c>
      <c r="AS499" s="48">
        <f>SUMIFS('[6]白单流水  导入新模板'!$S:$S,'[6]白单流水  导入新模板'!$C:$C,$A$2,'[6]白单流水  导入新模板'!$AF:$AF,LEFT(LEFT($C$497,4),4),'[6]白单流水  导入新模板'!$AA:$AA,AS$3,'[6]白单流水  导入新模板'!$K:$K,$C499)</f>
        <v>0</v>
      </c>
      <c r="AT499" s="64"/>
    </row>
    <row r="500" ht="15.6" spans="1:47">
      <c r="A500" s="41"/>
      <c r="B500" s="62"/>
      <c r="C500" s="65" t="s">
        <v>60</v>
      </c>
      <c r="D500" s="43"/>
      <c r="E500" s="43"/>
      <c r="F500" s="63"/>
      <c r="G500" s="44"/>
      <c r="H500" s="44"/>
      <c r="I500" s="44"/>
      <c r="J500" s="44"/>
      <c r="K500" s="43"/>
      <c r="L500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导入新模板'!$K:$K,$C500)</f>
        <v>0</v>
      </c>
      <c r="M500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导入新模板'!$K:$K,$C500)</f>
        <v>0</v>
      </c>
      <c r="N500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导入新模板'!$K:$K,$C500)</f>
        <v>0</v>
      </c>
      <c r="O500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导入新模板'!$K:$K,$C500)</f>
        <v>0</v>
      </c>
      <c r="P500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导入新模板'!$K:$K,$C500)</f>
        <v>0</v>
      </c>
      <c r="Q500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导入新模板'!$K:$K,$C500)</f>
        <v>0</v>
      </c>
      <c r="R500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导入新模板'!$K:$K,$C500)</f>
        <v>0</v>
      </c>
      <c r="S500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导入新模板'!$K:$K,$C500)</f>
        <v>0</v>
      </c>
      <c r="T500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导入新模板'!$K:$K,$C500)</f>
        <v>0</v>
      </c>
      <c r="U500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导入新模板'!$K:$K,$C500)</f>
        <v>0</v>
      </c>
      <c r="V500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导入新模板'!$K:$K,$C500)</f>
        <v>0</v>
      </c>
      <c r="W500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导入新模板'!$K:$K,$C500)</f>
        <v>0</v>
      </c>
      <c r="X500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导入新模板'!$K:$K,$C500)</f>
        <v>0</v>
      </c>
      <c r="Y500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导入新模板'!$K:$K,$C500)</f>
        <v>0</v>
      </c>
      <c r="Z500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导入新模板'!$K:$K,$C500)</f>
        <v>0</v>
      </c>
      <c r="AA500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导入新模板'!$K:$K,$C500)</f>
        <v>0</v>
      </c>
      <c r="AB500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导入新模板'!$K:$K,$C500)</f>
        <v>0</v>
      </c>
      <c r="AC500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导入新模板'!$K:$K,$C500)</f>
        <v>0</v>
      </c>
      <c r="AD500" s="72"/>
      <c r="AE500" s="53">
        <f>SUM(AH500:AS500)</f>
        <v>0</v>
      </c>
      <c r="AF500" s="54"/>
      <c r="AG500" s="55">
        <f>AD500-AE500-AF500</f>
        <v>0</v>
      </c>
      <c r="AH500" s="48">
        <f>SUMIFS('[6]白单流水  导入新模板'!$S:$S,'[6]白单流水  导入新模板'!$C:$C,$A$2,'[6]白单流水  导入新模板'!$AF:$AF,LEFT(LEFT($C$497,4),4),'[6]白单流水  导入新模板'!$AA:$AA,AH$3,'[6]白单流水  导入新模板'!$K:$K,$C500)</f>
        <v>0</v>
      </c>
      <c r="AI500" s="48">
        <f>SUMIFS('[6]白单流水  导入新模板'!$S:$S,'[6]白单流水  导入新模板'!$C:$C,$A$2,'[6]白单流水  导入新模板'!$AF:$AF,LEFT(LEFT($C$497,4),4),'[6]白单流水  导入新模板'!$AA:$AA,AI$3,'[6]白单流水  导入新模板'!$K:$K,$C500)</f>
        <v>0</v>
      </c>
      <c r="AJ500" s="48">
        <f>SUMIFS('[6]白单流水  导入新模板'!$S:$S,'[6]白单流水  导入新模板'!$C:$C,$A$2,'[6]白单流水  导入新模板'!$AF:$AF,LEFT(LEFT($C$497,4),4),'[6]白单流水  导入新模板'!$AA:$AA,AJ$3,'[6]白单流水  导入新模板'!$K:$K,$C500)</f>
        <v>0</v>
      </c>
      <c r="AK500" s="48">
        <f>SUMIFS('[6]白单流水  导入新模板'!$S:$S,'[6]白单流水  导入新模板'!$C:$C,$A$2,'[6]白单流水  导入新模板'!$AF:$AF,LEFT(LEFT($C$497,4),4),'[6]白单流水  导入新模板'!$AA:$AA,AK$3,'[6]白单流水  导入新模板'!$K:$K,$C500)</f>
        <v>0</v>
      </c>
      <c r="AL500" s="48">
        <f>SUMIFS('[6]白单流水  导入新模板'!$S:$S,'[6]白单流水  导入新模板'!$C:$C,$A$2,'[6]白单流水  导入新模板'!$AF:$AF,LEFT(LEFT($C$497,4),4),'[6]白单流水  导入新模板'!$AA:$AA,AL$3,'[6]白单流水  导入新模板'!$K:$K,$C500)</f>
        <v>0</v>
      </c>
      <c r="AM500" s="48">
        <f>SUMIFS('[6]白单流水  导入新模板'!$S:$S,'[6]白单流水  导入新模板'!$C:$C,$A$2,'[6]白单流水  导入新模板'!$AF:$AF,LEFT(LEFT($C$497,4),4),'[6]白单流水  导入新模板'!$AA:$AA,AM$3,'[6]白单流水  导入新模板'!$K:$K,$C500)</f>
        <v>0</v>
      </c>
      <c r="AN500" s="48">
        <f>SUMIFS('[6]白单流水  导入新模板'!$S:$S,'[6]白单流水  导入新模板'!$C:$C,$A$2,'[6]白单流水  导入新模板'!$AF:$AF,LEFT(LEFT($C$497,4),4),'[6]白单流水  导入新模板'!$AA:$AA,AN$3,'[6]白单流水  导入新模板'!$K:$K,$C500)</f>
        <v>0</v>
      </c>
      <c r="AO500" s="48">
        <f>SUMIFS('[6]白单流水  导入新模板'!$S:$S,'[6]白单流水  导入新模板'!$C:$C,$A$2,'[6]白单流水  导入新模板'!$AF:$AF,LEFT(LEFT($C$497,4),4),'[6]白单流水  导入新模板'!$AA:$AA,AO$3,'[6]白单流水  导入新模板'!$K:$K,$C500)</f>
        <v>0</v>
      </c>
      <c r="AP500" s="48">
        <f>SUMIFS('[6]白单流水  导入新模板'!$S:$S,'[6]白单流水  导入新模板'!$C:$C,$A$2,'[6]白单流水  导入新模板'!$AF:$AF,LEFT(LEFT($C$497,4),4),'[6]白单流水  导入新模板'!$AA:$AA,AP$3,'[6]白单流水  导入新模板'!$K:$K,$C500)</f>
        <v>0</v>
      </c>
      <c r="AQ500" s="48">
        <f>SUMIFS('[6]白单流水  导入新模板'!$S:$S,'[6]白单流水  导入新模板'!$C:$C,$A$2,'[6]白单流水  导入新模板'!$AF:$AF,LEFT(LEFT($C$497,4),4),'[6]白单流水  导入新模板'!$AA:$AA,AQ$3,'[6]白单流水  导入新模板'!$K:$K,$C500)</f>
        <v>0</v>
      </c>
      <c r="AR500" s="48">
        <f>SUMIFS('[6]白单流水  导入新模板'!$S:$S,'[6]白单流水  导入新模板'!$C:$C,$A$2,'[6]白单流水  导入新模板'!$AF:$AF,LEFT(LEFT($C$497,4),4),'[6]白单流水  导入新模板'!$AA:$AA,AR$3,'[6]白单流水  导入新模板'!$K:$K,$C500)</f>
        <v>0</v>
      </c>
      <c r="AS500" s="48">
        <f>SUMIFS('[6]白单流水  导入新模板'!$S:$S,'[6]白单流水  导入新模板'!$C:$C,$A$2,'[6]白单流水  导入新模板'!$AF:$AF,LEFT(LEFT($C$497,4),4),'[6]白单流水  导入新模板'!$AA:$AA,AS$3,'[6]白单流水  导入新模板'!$K:$K,$C500)</f>
        <v>0</v>
      </c>
      <c r="AT500" s="64"/>
    </row>
    <row r="501" ht="15.6" spans="1:47">
      <c r="A501" s="41"/>
      <c r="B501" s="62"/>
      <c r="C501" s="65" t="s">
        <v>61</v>
      </c>
      <c r="D501" s="43"/>
      <c r="E501" s="43"/>
      <c r="F501" s="63"/>
      <c r="G501" s="44"/>
      <c r="H501" s="44"/>
      <c r="I501" s="44"/>
      <c r="J501" s="44"/>
      <c r="K501" s="43"/>
      <c r="L501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导入新模板'!$K:$K,$C501)</f>
        <v>0</v>
      </c>
      <c r="M501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导入新模板'!$K:$K,$C501)</f>
        <v>0</v>
      </c>
      <c r="N501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导入新模板'!$K:$K,$C501)</f>
        <v>0</v>
      </c>
      <c r="O501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导入新模板'!$K:$K,$C501)</f>
        <v>0</v>
      </c>
      <c r="P501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导入新模板'!$K:$K,$C501)</f>
        <v>0</v>
      </c>
      <c r="Q501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导入新模板'!$K:$K,$C501)</f>
        <v>0</v>
      </c>
      <c r="R501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导入新模板'!$K:$K,$C501)</f>
        <v>0</v>
      </c>
      <c r="S501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导入新模板'!$K:$K,$C501)</f>
        <v>0</v>
      </c>
      <c r="T501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导入新模板'!$K:$K,$C501)</f>
        <v>0</v>
      </c>
      <c r="U501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导入新模板'!$K:$K,$C501)</f>
        <v>0</v>
      </c>
      <c r="V501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导入新模板'!$K:$K,$C501)</f>
        <v>0</v>
      </c>
      <c r="W501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导入新模板'!$K:$K,$C501)</f>
        <v>0</v>
      </c>
      <c r="X501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导入新模板'!$K:$K,$C501)</f>
        <v>0</v>
      </c>
      <c r="Y501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导入新模板'!$K:$K,$C501)</f>
        <v>0</v>
      </c>
      <c r="Z501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导入新模板'!$K:$K,$C501)</f>
        <v>0</v>
      </c>
      <c r="AA501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导入新模板'!$K:$K,$C501)</f>
        <v>0</v>
      </c>
      <c r="AB501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导入新模板'!$K:$K,$C501)</f>
        <v>0</v>
      </c>
      <c r="AC501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导入新模板'!$K:$K,$C501)</f>
        <v>0</v>
      </c>
      <c r="AD501" s="72"/>
      <c r="AE501" s="53">
        <f>SUM(AH501:AS501)</f>
        <v>0</v>
      </c>
      <c r="AF501" s="54"/>
      <c r="AG501" s="55">
        <f>AD501-AE501-AF501</f>
        <v>0</v>
      </c>
      <c r="AH501" s="48">
        <f>SUMIFS('[6]白单流水  导入新模板'!$S:$S,'[6]白单流水  导入新模板'!$C:$C,$A$2,'[6]白单流水  导入新模板'!$AF:$AF,LEFT(LEFT($C$497,4),4),'[6]白单流水  导入新模板'!$AA:$AA,AH$3,'[6]白单流水  导入新模板'!$K:$K,$C501)</f>
        <v>0</v>
      </c>
      <c r="AI501" s="48">
        <f>SUMIFS('[6]白单流水  导入新模板'!$S:$S,'[6]白单流水  导入新模板'!$C:$C,$A$2,'[6]白单流水  导入新模板'!$AF:$AF,LEFT(LEFT($C$497,4),4),'[6]白单流水  导入新模板'!$AA:$AA,AI$3,'[6]白单流水  导入新模板'!$K:$K,$C501)</f>
        <v>0</v>
      </c>
      <c r="AJ501" s="48">
        <f>SUMIFS('[6]白单流水  导入新模板'!$S:$S,'[6]白单流水  导入新模板'!$C:$C,$A$2,'[6]白单流水  导入新模板'!$AF:$AF,LEFT(LEFT($C$497,4),4),'[6]白单流水  导入新模板'!$AA:$AA,AJ$3,'[6]白单流水  导入新模板'!$K:$K,$C501)</f>
        <v>0</v>
      </c>
      <c r="AK501" s="48">
        <f>SUMIFS('[6]白单流水  导入新模板'!$S:$S,'[6]白单流水  导入新模板'!$C:$C,$A$2,'[6]白单流水  导入新模板'!$AF:$AF,LEFT(LEFT($C$497,4),4),'[6]白单流水  导入新模板'!$AA:$AA,AK$3,'[6]白单流水  导入新模板'!$K:$K,$C501)</f>
        <v>0</v>
      </c>
      <c r="AL501" s="48">
        <f>SUMIFS('[6]白单流水  导入新模板'!$S:$S,'[6]白单流水  导入新模板'!$C:$C,$A$2,'[6]白单流水  导入新模板'!$AF:$AF,LEFT(LEFT($C$497,4),4),'[6]白单流水  导入新模板'!$AA:$AA,AL$3,'[6]白单流水  导入新模板'!$K:$K,$C501)</f>
        <v>0</v>
      </c>
      <c r="AM501" s="48">
        <f>SUMIFS('[6]白单流水  导入新模板'!$S:$S,'[6]白单流水  导入新模板'!$C:$C,$A$2,'[6]白单流水  导入新模板'!$AF:$AF,LEFT(LEFT($C$497,4),4),'[6]白单流水  导入新模板'!$AA:$AA,AM$3,'[6]白单流水  导入新模板'!$K:$K,$C501)</f>
        <v>0</v>
      </c>
      <c r="AN501" s="48">
        <f>SUMIFS('[6]白单流水  导入新模板'!$S:$S,'[6]白单流水  导入新模板'!$C:$C,$A$2,'[6]白单流水  导入新模板'!$AF:$AF,LEFT(LEFT($C$497,4),4),'[6]白单流水  导入新模板'!$AA:$AA,AN$3,'[6]白单流水  导入新模板'!$K:$K,$C501)</f>
        <v>0</v>
      </c>
      <c r="AO501" s="48">
        <f>SUMIFS('[6]白单流水  导入新模板'!$S:$S,'[6]白单流水  导入新模板'!$C:$C,$A$2,'[6]白单流水  导入新模板'!$AF:$AF,LEFT(LEFT($C$497,4),4),'[6]白单流水  导入新模板'!$AA:$AA,AO$3,'[6]白单流水  导入新模板'!$K:$K,$C501)</f>
        <v>0</v>
      </c>
      <c r="AP501" s="48">
        <f>SUMIFS('[6]白单流水  导入新模板'!$S:$S,'[6]白单流水  导入新模板'!$C:$C,$A$2,'[6]白单流水  导入新模板'!$AF:$AF,LEFT(LEFT($C$497,4),4),'[6]白单流水  导入新模板'!$AA:$AA,AP$3,'[6]白单流水  导入新模板'!$K:$K,$C501)</f>
        <v>0</v>
      </c>
      <c r="AQ501" s="48">
        <f>SUMIFS('[6]白单流水  导入新模板'!$S:$S,'[6]白单流水  导入新模板'!$C:$C,$A$2,'[6]白单流水  导入新模板'!$AF:$AF,LEFT(LEFT($C$497,4),4),'[6]白单流水  导入新模板'!$AA:$AA,AQ$3,'[6]白单流水  导入新模板'!$K:$K,$C501)</f>
        <v>0</v>
      </c>
      <c r="AR501" s="48">
        <f>SUMIFS('[6]白单流水  导入新模板'!$S:$S,'[6]白单流水  导入新模板'!$C:$C,$A$2,'[6]白单流水  导入新模板'!$AF:$AF,LEFT(LEFT($C$497,4),4),'[6]白单流水  导入新模板'!$AA:$AA,AR$3,'[6]白单流水  导入新模板'!$K:$K,$C501)</f>
        <v>0</v>
      </c>
      <c r="AS501" s="48">
        <f>SUMIFS('[6]白单流水  导入新模板'!$S:$S,'[6]白单流水  导入新模板'!$C:$C,$A$2,'[6]白单流水  导入新模板'!$AF:$AF,LEFT(LEFT($C$497,4),4),'[6]白单流水  导入新模板'!$AA:$AA,AS$3,'[6]白单流水  导入新模板'!$K:$K,$C501)</f>
        <v>0</v>
      </c>
      <c r="AT501" s="64"/>
    </row>
    <row r="502" ht="15.6" spans="1:47">
      <c r="A502" s="41"/>
      <c r="B502" s="62"/>
      <c r="C502" s="65" t="s">
        <v>62</v>
      </c>
      <c r="D502" s="43"/>
      <c r="E502" s="43"/>
      <c r="F502" s="63"/>
      <c r="G502" s="44"/>
      <c r="H502" s="44"/>
      <c r="I502" s="44"/>
      <c r="J502" s="44"/>
      <c r="K502" s="43"/>
      <c r="L502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导入新模板'!$K:$K,$C502)</f>
        <v>0</v>
      </c>
      <c r="M502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导入新模板'!$K:$K,$C502)</f>
        <v>0</v>
      </c>
      <c r="N502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导入新模板'!$K:$K,$C502)</f>
        <v>0</v>
      </c>
      <c r="O502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导入新模板'!$K:$K,$C502)</f>
        <v>0</v>
      </c>
      <c r="P502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导入新模板'!$K:$K,$C502)</f>
        <v>0</v>
      </c>
      <c r="Q502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导入新模板'!$K:$K,$C502)</f>
        <v>0</v>
      </c>
      <c r="R502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导入新模板'!$K:$K,$C502)</f>
        <v>0</v>
      </c>
      <c r="S502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导入新模板'!$K:$K,$C502)</f>
        <v>0</v>
      </c>
      <c r="T502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导入新模板'!$K:$K,$C502)</f>
        <v>0</v>
      </c>
      <c r="U502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导入新模板'!$K:$K,$C502)</f>
        <v>0</v>
      </c>
      <c r="V502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导入新模板'!$K:$K,$C502)</f>
        <v>0</v>
      </c>
      <c r="W502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导入新模板'!$K:$K,$C502)</f>
        <v>0</v>
      </c>
      <c r="X502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导入新模板'!$K:$K,$C502)</f>
        <v>0</v>
      </c>
      <c r="Y502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导入新模板'!$K:$K,$C502)</f>
        <v>0</v>
      </c>
      <c r="Z502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导入新模板'!$K:$K,$C502)</f>
        <v>0</v>
      </c>
      <c r="AA502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导入新模板'!$K:$K,$C502)</f>
        <v>0</v>
      </c>
      <c r="AB502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导入新模板'!$K:$K,$C502)</f>
        <v>0</v>
      </c>
      <c r="AC502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导入新模板'!$K:$K,$C502)</f>
        <v>0</v>
      </c>
      <c r="AD502" s="72"/>
      <c r="AE502" s="53">
        <f>SUM(AH502:AS502)</f>
        <v>0</v>
      </c>
      <c r="AF502" s="54"/>
      <c r="AG502" s="55">
        <f>AD502-AE502-AF502</f>
        <v>0</v>
      </c>
      <c r="AH502" s="48">
        <f>SUMIFS('[6]白单流水  导入新模板'!$S:$S,'[6]白单流水  导入新模板'!$C:$C,$A$2,'[6]白单流水  导入新模板'!$AF:$AF,LEFT(LEFT($C$497,4),4),'[6]白单流水  导入新模板'!$AA:$AA,AH$3,'[6]白单流水  导入新模板'!$K:$K,$C502)</f>
        <v>0</v>
      </c>
      <c r="AI502" s="48">
        <f>SUMIFS('[6]白单流水  导入新模板'!$S:$S,'[6]白单流水  导入新模板'!$C:$C,$A$2,'[6]白单流水  导入新模板'!$AF:$AF,LEFT(LEFT($C$497,4),4),'[6]白单流水  导入新模板'!$AA:$AA,AI$3,'[6]白单流水  导入新模板'!$K:$K,$C502)</f>
        <v>0</v>
      </c>
      <c r="AJ502" s="48">
        <f>SUMIFS('[6]白单流水  导入新模板'!$S:$S,'[6]白单流水  导入新模板'!$C:$C,$A$2,'[6]白单流水  导入新模板'!$AF:$AF,LEFT(LEFT($C$497,4),4),'[6]白单流水  导入新模板'!$AA:$AA,AJ$3,'[6]白单流水  导入新模板'!$K:$K,$C502)</f>
        <v>0</v>
      </c>
      <c r="AK502" s="48">
        <f>SUMIFS('[6]白单流水  导入新模板'!$S:$S,'[6]白单流水  导入新模板'!$C:$C,$A$2,'[6]白单流水  导入新模板'!$AF:$AF,LEFT(LEFT($C$497,4),4),'[6]白单流水  导入新模板'!$AA:$AA,AK$3,'[6]白单流水  导入新模板'!$K:$K,$C502)</f>
        <v>0</v>
      </c>
      <c r="AL502" s="48">
        <f>SUMIFS('[6]白单流水  导入新模板'!$S:$S,'[6]白单流水  导入新模板'!$C:$C,$A$2,'[6]白单流水  导入新模板'!$AF:$AF,LEFT(LEFT($C$497,4),4),'[6]白单流水  导入新模板'!$AA:$AA,AL$3,'[6]白单流水  导入新模板'!$K:$K,$C502)</f>
        <v>0</v>
      </c>
      <c r="AM502" s="48">
        <f>SUMIFS('[6]白单流水  导入新模板'!$S:$S,'[6]白单流水  导入新模板'!$C:$C,$A$2,'[6]白单流水  导入新模板'!$AF:$AF,LEFT(LEFT($C$497,4),4),'[6]白单流水  导入新模板'!$AA:$AA,AM$3,'[6]白单流水  导入新模板'!$K:$K,$C502)</f>
        <v>0</v>
      </c>
      <c r="AN502" s="48">
        <f>SUMIFS('[6]白单流水  导入新模板'!$S:$S,'[6]白单流水  导入新模板'!$C:$C,$A$2,'[6]白单流水  导入新模板'!$AF:$AF,LEFT(LEFT($C$497,4),4),'[6]白单流水  导入新模板'!$AA:$AA,AN$3,'[6]白单流水  导入新模板'!$K:$K,$C502)</f>
        <v>0</v>
      </c>
      <c r="AO502" s="48">
        <f>SUMIFS('[6]白单流水  导入新模板'!$S:$S,'[6]白单流水  导入新模板'!$C:$C,$A$2,'[6]白单流水  导入新模板'!$AF:$AF,LEFT(LEFT($C$497,4),4),'[6]白单流水  导入新模板'!$AA:$AA,AO$3,'[6]白单流水  导入新模板'!$K:$K,$C502)</f>
        <v>0</v>
      </c>
      <c r="AP502" s="48">
        <f>SUMIFS('[6]白单流水  导入新模板'!$S:$S,'[6]白单流水  导入新模板'!$C:$C,$A$2,'[6]白单流水  导入新模板'!$AF:$AF,LEFT(LEFT($C$497,4),4),'[6]白单流水  导入新模板'!$AA:$AA,AP$3,'[6]白单流水  导入新模板'!$K:$K,$C502)</f>
        <v>0</v>
      </c>
      <c r="AQ502" s="48">
        <f>SUMIFS('[6]白单流水  导入新模板'!$S:$S,'[6]白单流水  导入新模板'!$C:$C,$A$2,'[6]白单流水  导入新模板'!$AF:$AF,LEFT(LEFT($C$497,4),4),'[6]白单流水  导入新模板'!$AA:$AA,AQ$3,'[6]白单流水  导入新模板'!$K:$K,$C502)</f>
        <v>0</v>
      </c>
      <c r="AR502" s="48">
        <f>SUMIFS('[6]白单流水  导入新模板'!$S:$S,'[6]白单流水  导入新模板'!$C:$C,$A$2,'[6]白单流水  导入新模板'!$AF:$AF,LEFT(LEFT($C$497,4),4),'[6]白单流水  导入新模板'!$AA:$AA,AR$3,'[6]白单流水  导入新模板'!$K:$K,$C502)</f>
        <v>0</v>
      </c>
      <c r="AS502" s="48">
        <f>SUMIFS('[6]白单流水  导入新模板'!$S:$S,'[6]白单流水  导入新模板'!$C:$C,$A$2,'[6]白单流水  导入新模板'!$AF:$AF,LEFT(LEFT($C$497,4),4),'[6]白单流水  导入新模板'!$AA:$AA,AS$3,'[6]白单流水  导入新模板'!$K:$K,$C502)</f>
        <v>0</v>
      </c>
      <c r="AT502" s="64"/>
    </row>
    <row r="503" ht="15.6" spans="1:47">
      <c r="A503" s="41"/>
      <c r="B503" s="62"/>
      <c r="C503" s="65" t="s">
        <v>63</v>
      </c>
      <c r="D503" s="43"/>
      <c r="E503" s="43"/>
      <c r="F503" s="63"/>
      <c r="G503" s="44"/>
      <c r="H503" s="44"/>
      <c r="I503" s="44"/>
      <c r="J503" s="44"/>
      <c r="K503" s="43"/>
      <c r="L503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导入新模板'!$K:$K,$C503)</f>
        <v>0</v>
      </c>
      <c r="M503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导入新模板'!$K:$K,$C503)</f>
        <v>0</v>
      </c>
      <c r="N503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导入新模板'!$K:$K,$C503)</f>
        <v>0</v>
      </c>
      <c r="O503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导入新模板'!$K:$K,$C503)</f>
        <v>0</v>
      </c>
      <c r="P503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导入新模板'!$K:$K,$C503)</f>
        <v>0</v>
      </c>
      <c r="Q503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导入新模板'!$K:$K,$C503)</f>
        <v>0</v>
      </c>
      <c r="R503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导入新模板'!$K:$K,$C503)</f>
        <v>0</v>
      </c>
      <c r="S503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导入新模板'!$K:$K,$C503)</f>
        <v>0</v>
      </c>
      <c r="T503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导入新模板'!$K:$K,$C503)</f>
        <v>0</v>
      </c>
      <c r="U503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导入新模板'!$K:$K,$C503)</f>
        <v>0</v>
      </c>
      <c r="V503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导入新模板'!$K:$K,$C503)</f>
        <v>0</v>
      </c>
      <c r="W503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导入新模板'!$K:$K,$C503)</f>
        <v>0</v>
      </c>
      <c r="X503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导入新模板'!$K:$K,$C503)</f>
        <v>0</v>
      </c>
      <c r="Y503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导入新模板'!$K:$K,$C503)</f>
        <v>0</v>
      </c>
      <c r="Z503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导入新模板'!$K:$K,$C503)</f>
        <v>0</v>
      </c>
      <c r="AA503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导入新模板'!$K:$K,$C503)</f>
        <v>0</v>
      </c>
      <c r="AB503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导入新模板'!$K:$K,$C503)</f>
        <v>0</v>
      </c>
      <c r="AC503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导入新模板'!$K:$K,$C503)</f>
        <v>0</v>
      </c>
      <c r="AD503" s="72"/>
      <c r="AE503" s="53">
        <f>SUM(AH503:AS503)</f>
        <v>0</v>
      </c>
      <c r="AF503" s="54"/>
      <c r="AG503" s="55">
        <f>AD503-AE503-AF503</f>
        <v>0</v>
      </c>
      <c r="AH503" s="48">
        <f>SUMIFS('[6]白单流水  导入新模板'!$S:$S,'[6]白单流水  导入新模板'!$C:$C,$A$2,'[6]白单流水  导入新模板'!$AF:$AF,LEFT(LEFT($C$497,4),4),'[6]白单流水  导入新模板'!$AA:$AA,AH$3,'[6]白单流水  导入新模板'!$K:$K,$C503)</f>
        <v>0</v>
      </c>
      <c r="AI503" s="48">
        <f>SUMIFS('[6]白单流水  导入新模板'!$S:$S,'[6]白单流水  导入新模板'!$C:$C,$A$2,'[6]白单流水  导入新模板'!$AF:$AF,LEFT(LEFT($C$497,4),4),'[6]白单流水  导入新模板'!$AA:$AA,AI$3,'[6]白单流水  导入新模板'!$K:$K,$C503)</f>
        <v>0</v>
      </c>
      <c r="AJ503" s="48">
        <f>SUMIFS('[6]白单流水  导入新模板'!$S:$S,'[6]白单流水  导入新模板'!$C:$C,$A$2,'[6]白单流水  导入新模板'!$AF:$AF,LEFT(LEFT($C$497,4),4),'[6]白单流水  导入新模板'!$AA:$AA,AJ$3,'[6]白单流水  导入新模板'!$K:$K,$C503)</f>
        <v>0</v>
      </c>
      <c r="AK503" s="48">
        <f>SUMIFS('[6]白单流水  导入新模板'!$S:$S,'[6]白单流水  导入新模板'!$C:$C,$A$2,'[6]白单流水  导入新模板'!$AF:$AF,LEFT(LEFT($C$497,4),4),'[6]白单流水  导入新模板'!$AA:$AA,AK$3,'[6]白单流水  导入新模板'!$K:$K,$C503)</f>
        <v>0</v>
      </c>
      <c r="AL503" s="48">
        <f>SUMIFS('[6]白单流水  导入新模板'!$S:$S,'[6]白单流水  导入新模板'!$C:$C,$A$2,'[6]白单流水  导入新模板'!$AF:$AF,LEFT(LEFT($C$497,4),4),'[6]白单流水  导入新模板'!$AA:$AA,AL$3,'[6]白单流水  导入新模板'!$K:$K,$C503)</f>
        <v>0</v>
      </c>
      <c r="AM503" s="48">
        <f>SUMIFS('[6]白单流水  导入新模板'!$S:$S,'[6]白单流水  导入新模板'!$C:$C,$A$2,'[6]白单流水  导入新模板'!$AF:$AF,LEFT(LEFT($C$497,4),4),'[6]白单流水  导入新模板'!$AA:$AA,AM$3,'[6]白单流水  导入新模板'!$K:$K,$C503)</f>
        <v>0</v>
      </c>
      <c r="AN503" s="48">
        <f>SUMIFS('[6]白单流水  导入新模板'!$S:$S,'[6]白单流水  导入新模板'!$C:$C,$A$2,'[6]白单流水  导入新模板'!$AF:$AF,LEFT(LEFT($C$497,4),4),'[6]白单流水  导入新模板'!$AA:$AA,AN$3,'[6]白单流水  导入新模板'!$K:$K,$C503)</f>
        <v>0</v>
      </c>
      <c r="AO503" s="48">
        <f>SUMIFS('[6]白单流水  导入新模板'!$S:$S,'[6]白单流水  导入新模板'!$C:$C,$A$2,'[6]白单流水  导入新模板'!$AF:$AF,LEFT(LEFT($C$497,4),4),'[6]白单流水  导入新模板'!$AA:$AA,AO$3,'[6]白单流水  导入新模板'!$K:$K,$C503)</f>
        <v>0</v>
      </c>
      <c r="AP503" s="48">
        <f>SUMIFS('[6]白单流水  导入新模板'!$S:$S,'[6]白单流水  导入新模板'!$C:$C,$A$2,'[6]白单流水  导入新模板'!$AF:$AF,LEFT(LEFT($C$497,4),4),'[6]白单流水  导入新模板'!$AA:$AA,AP$3,'[6]白单流水  导入新模板'!$K:$K,$C503)</f>
        <v>0</v>
      </c>
      <c r="AQ503" s="48">
        <f>SUMIFS('[6]白单流水  导入新模板'!$S:$S,'[6]白单流水  导入新模板'!$C:$C,$A$2,'[6]白单流水  导入新模板'!$AF:$AF,LEFT(LEFT($C$497,4),4),'[6]白单流水  导入新模板'!$AA:$AA,AQ$3,'[6]白单流水  导入新模板'!$K:$K,$C503)</f>
        <v>0</v>
      </c>
      <c r="AR503" s="48">
        <f>SUMIFS('[6]白单流水  导入新模板'!$S:$S,'[6]白单流水  导入新模板'!$C:$C,$A$2,'[6]白单流水  导入新模板'!$AF:$AF,LEFT(LEFT($C$497,4),4),'[6]白单流水  导入新模板'!$AA:$AA,AR$3,'[6]白单流水  导入新模板'!$K:$K,$C503)</f>
        <v>0</v>
      </c>
      <c r="AS503" s="48">
        <f>SUMIFS('[6]白单流水  导入新模板'!$S:$S,'[6]白单流水  导入新模板'!$C:$C,$A$2,'[6]白单流水  导入新模板'!$AF:$AF,LEFT(LEFT($C$497,4),4),'[6]白单流水  导入新模板'!$AA:$AA,AS$3,'[6]白单流水  导入新模板'!$K:$K,$C503)</f>
        <v>0</v>
      </c>
      <c r="AT503" s="64"/>
    </row>
    <row r="504" ht="15.6" spans="1:47">
      <c r="A504" s="41"/>
      <c r="B504" s="62"/>
      <c r="C504" s="65" t="s">
        <v>64</v>
      </c>
      <c r="D504" s="43"/>
      <c r="E504" s="43"/>
      <c r="F504" s="63"/>
      <c r="G504" s="44"/>
      <c r="H504" s="44"/>
      <c r="I504" s="44"/>
      <c r="J504" s="44"/>
      <c r="K504" s="43"/>
      <c r="L504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导入新模板'!$K:$K,$C504)</f>
        <v>0</v>
      </c>
      <c r="M504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导入新模板'!$K:$K,$C504)</f>
        <v>0</v>
      </c>
      <c r="N504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导入新模板'!$K:$K,$C504)</f>
        <v>0</v>
      </c>
      <c r="O504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导入新模板'!$K:$K,$C504)</f>
        <v>0</v>
      </c>
      <c r="P504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导入新模板'!$K:$K,$C504)</f>
        <v>0</v>
      </c>
      <c r="Q504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导入新模板'!$K:$K,$C504)</f>
        <v>0</v>
      </c>
      <c r="R504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导入新模板'!$K:$K,$C504)</f>
        <v>0</v>
      </c>
      <c r="S504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导入新模板'!$K:$K,$C504)</f>
        <v>0</v>
      </c>
      <c r="T504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导入新模板'!$K:$K,$C504)</f>
        <v>0</v>
      </c>
      <c r="U504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导入新模板'!$K:$K,$C504)</f>
        <v>0</v>
      </c>
      <c r="V504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导入新模板'!$K:$K,$C504)</f>
        <v>0</v>
      </c>
      <c r="W504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导入新模板'!$K:$K,$C504)</f>
        <v>0</v>
      </c>
      <c r="X504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导入新模板'!$K:$K,$C504)</f>
        <v>0</v>
      </c>
      <c r="Y504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导入新模板'!$K:$K,$C504)</f>
        <v>0</v>
      </c>
      <c r="Z504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导入新模板'!$K:$K,$C504)</f>
        <v>0</v>
      </c>
      <c r="AA504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导入新模板'!$K:$K,$C504)</f>
        <v>0</v>
      </c>
      <c r="AB504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导入新模板'!$K:$K,$C504)</f>
        <v>0</v>
      </c>
      <c r="AC504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导入新模板'!$K:$K,$C504)</f>
        <v>0</v>
      </c>
      <c r="AD504" s="72"/>
      <c r="AE504" s="53">
        <f>SUM(AH504:AS504)</f>
        <v>0</v>
      </c>
      <c r="AF504" s="54"/>
      <c r="AG504" s="55">
        <f>AD504-AE504-AF504</f>
        <v>0</v>
      </c>
      <c r="AH504" s="48">
        <f>SUMIFS('[6]白单流水  导入新模板'!$S:$S,'[6]白单流水  导入新模板'!$C:$C,$A$2,'[6]白单流水  导入新模板'!$AF:$AF,LEFT(LEFT($C$497,4),4),'[6]白单流水  导入新模板'!$AA:$AA,AH$3,'[6]白单流水  导入新模板'!$K:$K,$C504)</f>
        <v>0</v>
      </c>
      <c r="AI504" s="48">
        <f>SUMIFS('[6]白单流水  导入新模板'!$S:$S,'[6]白单流水  导入新模板'!$C:$C,$A$2,'[6]白单流水  导入新模板'!$AF:$AF,LEFT(LEFT($C$497,4),4),'[6]白单流水  导入新模板'!$AA:$AA,AI$3,'[6]白单流水  导入新模板'!$K:$K,$C504)</f>
        <v>0</v>
      </c>
      <c r="AJ504" s="48">
        <f>SUMIFS('[6]白单流水  导入新模板'!$S:$S,'[6]白单流水  导入新模板'!$C:$C,$A$2,'[6]白单流水  导入新模板'!$AF:$AF,LEFT(LEFT($C$497,4),4),'[6]白单流水  导入新模板'!$AA:$AA,AJ$3,'[6]白单流水  导入新模板'!$K:$K,$C504)</f>
        <v>0</v>
      </c>
      <c r="AK504" s="48">
        <f>SUMIFS('[6]白单流水  导入新模板'!$S:$S,'[6]白单流水  导入新模板'!$C:$C,$A$2,'[6]白单流水  导入新模板'!$AF:$AF,LEFT(LEFT($C$497,4),4),'[6]白单流水  导入新模板'!$AA:$AA,AK$3,'[6]白单流水  导入新模板'!$K:$K,$C504)</f>
        <v>0</v>
      </c>
      <c r="AL504" s="48">
        <f>SUMIFS('[6]白单流水  导入新模板'!$S:$S,'[6]白单流水  导入新模板'!$C:$C,$A$2,'[6]白单流水  导入新模板'!$AF:$AF,LEFT(LEFT($C$497,4),4),'[6]白单流水  导入新模板'!$AA:$AA,AL$3,'[6]白单流水  导入新模板'!$K:$K,$C504)</f>
        <v>0</v>
      </c>
      <c r="AM504" s="48">
        <f>SUMIFS('[6]白单流水  导入新模板'!$S:$S,'[6]白单流水  导入新模板'!$C:$C,$A$2,'[6]白单流水  导入新模板'!$AF:$AF,LEFT(LEFT($C$497,4),4),'[6]白单流水  导入新模板'!$AA:$AA,AM$3,'[6]白单流水  导入新模板'!$K:$K,$C504)</f>
        <v>0</v>
      </c>
      <c r="AN504" s="48">
        <f>SUMIFS('[6]白单流水  导入新模板'!$S:$S,'[6]白单流水  导入新模板'!$C:$C,$A$2,'[6]白单流水  导入新模板'!$AF:$AF,LEFT(LEFT($C$497,4),4),'[6]白单流水  导入新模板'!$AA:$AA,AN$3,'[6]白单流水  导入新模板'!$K:$K,$C504)</f>
        <v>0</v>
      </c>
      <c r="AO504" s="48">
        <f>SUMIFS('[6]白单流水  导入新模板'!$S:$S,'[6]白单流水  导入新模板'!$C:$C,$A$2,'[6]白单流水  导入新模板'!$AF:$AF,LEFT(LEFT($C$497,4),4),'[6]白单流水  导入新模板'!$AA:$AA,AO$3,'[6]白单流水  导入新模板'!$K:$K,$C504)</f>
        <v>0</v>
      </c>
      <c r="AP504" s="48">
        <f>SUMIFS('[6]白单流水  导入新模板'!$S:$S,'[6]白单流水  导入新模板'!$C:$C,$A$2,'[6]白单流水  导入新模板'!$AF:$AF,LEFT(LEFT($C$497,4),4),'[6]白单流水  导入新模板'!$AA:$AA,AP$3,'[6]白单流水  导入新模板'!$K:$K,$C504)</f>
        <v>0</v>
      </c>
      <c r="AQ504" s="48">
        <f>SUMIFS('[6]白单流水  导入新模板'!$S:$S,'[6]白单流水  导入新模板'!$C:$C,$A$2,'[6]白单流水  导入新模板'!$AF:$AF,LEFT(LEFT($C$497,4),4),'[6]白单流水  导入新模板'!$AA:$AA,AQ$3,'[6]白单流水  导入新模板'!$K:$K,$C504)</f>
        <v>0</v>
      </c>
      <c r="AR504" s="48">
        <f>SUMIFS('[6]白单流水  导入新模板'!$S:$S,'[6]白单流水  导入新模板'!$C:$C,$A$2,'[6]白单流水  导入新模板'!$AF:$AF,LEFT(LEFT($C$497,4),4),'[6]白单流水  导入新模板'!$AA:$AA,AR$3,'[6]白单流水  导入新模板'!$K:$K,$C504)</f>
        <v>0</v>
      </c>
      <c r="AS504" s="48">
        <f>SUMIFS('[6]白单流水  导入新模板'!$S:$S,'[6]白单流水  导入新模板'!$C:$C,$A$2,'[6]白单流水  导入新模板'!$AF:$AF,LEFT(LEFT($C$497,4),4),'[6]白单流水  导入新模板'!$AA:$AA,AS$3,'[6]白单流水  导入新模板'!$K:$K,$C504)</f>
        <v>0</v>
      </c>
      <c r="AT504" s="64"/>
    </row>
    <row r="505" ht="15.6" spans="1:47">
      <c r="A505" s="41"/>
      <c r="B505" s="62"/>
      <c r="C505" s="65" t="s">
        <v>65</v>
      </c>
      <c r="D505" s="43"/>
      <c r="E505" s="43"/>
      <c r="F505" s="63"/>
      <c r="G505" s="44"/>
      <c r="H505" s="44"/>
      <c r="I505" s="44"/>
      <c r="J505" s="44"/>
      <c r="K505" s="43"/>
      <c r="L505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导入新模板'!$K:$K,$C505)</f>
        <v>0</v>
      </c>
      <c r="M505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导入新模板'!$K:$K,$C505)</f>
        <v>0</v>
      </c>
      <c r="N505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导入新模板'!$K:$K,$C505)</f>
        <v>0</v>
      </c>
      <c r="O505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导入新模板'!$K:$K,$C505)</f>
        <v>0</v>
      </c>
      <c r="P505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导入新模板'!$K:$K,$C505)</f>
        <v>0</v>
      </c>
      <c r="Q505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导入新模板'!$K:$K,$C505)</f>
        <v>0</v>
      </c>
      <c r="R505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导入新模板'!$K:$K,$C505)</f>
        <v>0</v>
      </c>
      <c r="S505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导入新模板'!$K:$K,$C505)</f>
        <v>0</v>
      </c>
      <c r="T505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导入新模板'!$K:$K,$C505)</f>
        <v>0</v>
      </c>
      <c r="U505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导入新模板'!$K:$K,$C505)</f>
        <v>0</v>
      </c>
      <c r="V505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导入新模板'!$K:$K,$C505)</f>
        <v>0</v>
      </c>
      <c r="W505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导入新模板'!$K:$K,$C505)</f>
        <v>0</v>
      </c>
      <c r="X505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导入新模板'!$K:$K,$C505)</f>
        <v>0</v>
      </c>
      <c r="Y505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导入新模板'!$K:$K,$C505)</f>
        <v>0</v>
      </c>
      <c r="Z505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导入新模板'!$K:$K,$C505)</f>
        <v>0</v>
      </c>
      <c r="AA505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导入新模板'!$K:$K,$C505)</f>
        <v>0</v>
      </c>
      <c r="AB505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导入新模板'!$K:$K,$C505)</f>
        <v>0</v>
      </c>
      <c r="AC505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导入新模板'!$K:$K,$C505)</f>
        <v>0</v>
      </c>
      <c r="AD505" s="72"/>
      <c r="AE505" s="53">
        <f>SUM(AH505:AS505)</f>
        <v>0</v>
      </c>
      <c r="AF505" s="54"/>
      <c r="AG505" s="55">
        <f>AD505-AE505-AF505</f>
        <v>0</v>
      </c>
      <c r="AH505" s="48">
        <f>SUMIFS('[6]白单流水  导入新模板'!$S:$S,'[6]白单流水  导入新模板'!$C:$C,$A$2,'[6]白单流水  导入新模板'!$AF:$AF,LEFT(LEFT($C$497,4),4),'[6]白单流水  导入新模板'!$AA:$AA,AH$3,'[6]白单流水  导入新模板'!$K:$K,$C505)</f>
        <v>0</v>
      </c>
      <c r="AI505" s="48">
        <f>SUMIFS('[6]白单流水  导入新模板'!$S:$S,'[6]白单流水  导入新模板'!$C:$C,$A$2,'[6]白单流水  导入新模板'!$AF:$AF,LEFT(LEFT($C$497,4),4),'[6]白单流水  导入新模板'!$AA:$AA,AI$3,'[6]白单流水  导入新模板'!$K:$K,$C505)</f>
        <v>0</v>
      </c>
      <c r="AJ505" s="48">
        <f>SUMIFS('[6]白单流水  导入新模板'!$S:$S,'[6]白单流水  导入新模板'!$C:$C,$A$2,'[6]白单流水  导入新模板'!$AF:$AF,LEFT(LEFT($C$497,4),4),'[6]白单流水  导入新模板'!$AA:$AA,AJ$3,'[6]白单流水  导入新模板'!$K:$K,$C505)</f>
        <v>0</v>
      </c>
      <c r="AK505" s="48">
        <f>SUMIFS('[6]白单流水  导入新模板'!$S:$S,'[6]白单流水  导入新模板'!$C:$C,$A$2,'[6]白单流水  导入新模板'!$AF:$AF,LEFT(LEFT($C$497,4),4),'[6]白单流水  导入新模板'!$AA:$AA,AK$3,'[6]白单流水  导入新模板'!$K:$K,$C505)</f>
        <v>0</v>
      </c>
      <c r="AL505" s="48">
        <f>SUMIFS('[6]白单流水  导入新模板'!$S:$S,'[6]白单流水  导入新模板'!$C:$C,$A$2,'[6]白单流水  导入新模板'!$AF:$AF,LEFT(LEFT($C$497,4),4),'[6]白单流水  导入新模板'!$AA:$AA,AL$3,'[6]白单流水  导入新模板'!$K:$K,$C505)</f>
        <v>0</v>
      </c>
      <c r="AM505" s="48">
        <f>SUMIFS('[6]白单流水  导入新模板'!$S:$S,'[6]白单流水  导入新模板'!$C:$C,$A$2,'[6]白单流水  导入新模板'!$AF:$AF,LEFT(LEFT($C$497,4),4),'[6]白单流水  导入新模板'!$AA:$AA,AM$3,'[6]白单流水  导入新模板'!$K:$K,$C505)</f>
        <v>0</v>
      </c>
      <c r="AN505" s="48">
        <f>SUMIFS('[6]白单流水  导入新模板'!$S:$S,'[6]白单流水  导入新模板'!$C:$C,$A$2,'[6]白单流水  导入新模板'!$AF:$AF,LEFT(LEFT($C$497,4),4),'[6]白单流水  导入新模板'!$AA:$AA,AN$3,'[6]白单流水  导入新模板'!$K:$K,$C505)</f>
        <v>0</v>
      </c>
      <c r="AO505" s="48">
        <f>SUMIFS('[6]白单流水  导入新模板'!$S:$S,'[6]白单流水  导入新模板'!$C:$C,$A$2,'[6]白单流水  导入新模板'!$AF:$AF,LEFT(LEFT($C$497,4),4),'[6]白单流水  导入新模板'!$AA:$AA,AO$3,'[6]白单流水  导入新模板'!$K:$K,$C505)</f>
        <v>0</v>
      </c>
      <c r="AP505" s="48">
        <f>SUMIFS('[6]白单流水  导入新模板'!$S:$S,'[6]白单流水  导入新模板'!$C:$C,$A$2,'[6]白单流水  导入新模板'!$AF:$AF,LEFT(LEFT($C$497,4),4),'[6]白单流水  导入新模板'!$AA:$AA,AP$3,'[6]白单流水  导入新模板'!$K:$K,$C505)</f>
        <v>0</v>
      </c>
      <c r="AQ505" s="48">
        <f>SUMIFS('[6]白单流水  导入新模板'!$S:$S,'[6]白单流水  导入新模板'!$C:$C,$A$2,'[6]白单流水  导入新模板'!$AF:$AF,LEFT(LEFT($C$497,4),4),'[6]白单流水  导入新模板'!$AA:$AA,AQ$3,'[6]白单流水  导入新模板'!$K:$K,$C505)</f>
        <v>0</v>
      </c>
      <c r="AR505" s="48">
        <f>SUMIFS('[6]白单流水  导入新模板'!$S:$S,'[6]白单流水  导入新模板'!$C:$C,$A$2,'[6]白单流水  导入新模板'!$AF:$AF,LEFT(LEFT($C$497,4),4),'[6]白单流水  导入新模板'!$AA:$AA,AR$3,'[6]白单流水  导入新模板'!$K:$K,$C505)</f>
        <v>0</v>
      </c>
      <c r="AS505" s="48">
        <f>SUMIFS('[6]白单流水  导入新模板'!$S:$S,'[6]白单流水  导入新模板'!$C:$C,$A$2,'[6]白单流水  导入新模板'!$AF:$AF,LEFT(LEFT($C$497,4),4),'[6]白单流水  导入新模板'!$AA:$AA,AS$3,'[6]白单流水  导入新模板'!$K:$K,$C505)</f>
        <v>0</v>
      </c>
      <c r="AT505" s="64"/>
    </row>
    <row r="506" ht="15.6" spans="1:47">
      <c r="A506" s="41"/>
      <c r="B506" s="62"/>
      <c r="C506" s="65" t="s">
        <v>66</v>
      </c>
      <c r="D506" s="43"/>
      <c r="E506" s="43"/>
      <c r="F506" s="63"/>
      <c r="G506" s="44"/>
      <c r="H506" s="44"/>
      <c r="I506" s="44"/>
      <c r="J506" s="44"/>
      <c r="K506" s="43"/>
      <c r="L506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导入新模板'!$K:$K,$C506)</f>
        <v>0</v>
      </c>
      <c r="M506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导入新模板'!$K:$K,$C506)</f>
        <v>0</v>
      </c>
      <c r="N506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导入新模板'!$K:$K,$C506)</f>
        <v>0</v>
      </c>
      <c r="O506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导入新模板'!$K:$K,$C506)</f>
        <v>0</v>
      </c>
      <c r="P506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导入新模板'!$K:$K,$C506)</f>
        <v>0</v>
      </c>
      <c r="Q506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导入新模板'!$K:$K,$C506)</f>
        <v>0</v>
      </c>
      <c r="R506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导入新模板'!$K:$K,$C506)</f>
        <v>0</v>
      </c>
      <c r="S506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导入新模板'!$K:$K,$C506)</f>
        <v>0</v>
      </c>
      <c r="T506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导入新模板'!$K:$K,$C506)</f>
        <v>0</v>
      </c>
      <c r="U506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导入新模板'!$K:$K,$C506)</f>
        <v>0</v>
      </c>
      <c r="V506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导入新模板'!$K:$K,$C506)</f>
        <v>0</v>
      </c>
      <c r="W506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导入新模板'!$K:$K,$C506)</f>
        <v>0</v>
      </c>
      <c r="X506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导入新模板'!$K:$K,$C506)</f>
        <v>0</v>
      </c>
      <c r="Y506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导入新模板'!$K:$K,$C506)</f>
        <v>0</v>
      </c>
      <c r="Z506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导入新模板'!$K:$K,$C506)</f>
        <v>0</v>
      </c>
      <c r="AA506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导入新模板'!$K:$K,$C506)</f>
        <v>0</v>
      </c>
      <c r="AB506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导入新模板'!$K:$K,$C506)</f>
        <v>0</v>
      </c>
      <c r="AC506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导入新模板'!$K:$K,$C506)</f>
        <v>0</v>
      </c>
      <c r="AD506" s="72"/>
      <c r="AE506" s="53">
        <f>SUM(AH506:AS506)</f>
        <v>0</v>
      </c>
      <c r="AF506" s="54"/>
      <c r="AG506" s="55">
        <f>AD506-AE506-AF506</f>
        <v>0</v>
      </c>
      <c r="AH506" s="48">
        <f>SUMIFS('[6]白单流水  导入新模板'!$S:$S,'[6]白单流水  导入新模板'!$C:$C,$A$2,'[6]白单流水  导入新模板'!$AF:$AF,LEFT(LEFT($C$497,4),4),'[6]白单流水  导入新模板'!$AA:$AA,AH$3,'[6]白单流水  导入新模板'!$K:$K,$C506)</f>
        <v>0</v>
      </c>
      <c r="AI506" s="48">
        <f>SUMIFS('[6]白单流水  导入新模板'!$S:$S,'[6]白单流水  导入新模板'!$C:$C,$A$2,'[6]白单流水  导入新模板'!$AF:$AF,LEFT(LEFT($C$497,4),4),'[6]白单流水  导入新模板'!$AA:$AA,AI$3,'[6]白单流水  导入新模板'!$K:$K,$C506)</f>
        <v>0</v>
      </c>
      <c r="AJ506" s="48">
        <f>SUMIFS('[6]白单流水  导入新模板'!$S:$S,'[6]白单流水  导入新模板'!$C:$C,$A$2,'[6]白单流水  导入新模板'!$AF:$AF,LEFT(LEFT($C$497,4),4),'[6]白单流水  导入新模板'!$AA:$AA,AJ$3,'[6]白单流水  导入新模板'!$K:$K,$C506)</f>
        <v>0</v>
      </c>
      <c r="AK506" s="48">
        <f>SUMIFS('[6]白单流水  导入新模板'!$S:$S,'[6]白单流水  导入新模板'!$C:$C,$A$2,'[6]白单流水  导入新模板'!$AF:$AF,LEFT(LEFT($C$497,4),4),'[6]白单流水  导入新模板'!$AA:$AA,AK$3,'[6]白单流水  导入新模板'!$K:$K,$C506)</f>
        <v>0</v>
      </c>
      <c r="AL506" s="48">
        <f>SUMIFS('[6]白单流水  导入新模板'!$S:$S,'[6]白单流水  导入新模板'!$C:$C,$A$2,'[6]白单流水  导入新模板'!$AF:$AF,LEFT(LEFT($C$497,4),4),'[6]白单流水  导入新模板'!$AA:$AA,AL$3,'[6]白单流水  导入新模板'!$K:$K,$C506)</f>
        <v>0</v>
      </c>
      <c r="AM506" s="48">
        <f>SUMIFS('[6]白单流水  导入新模板'!$S:$S,'[6]白单流水  导入新模板'!$C:$C,$A$2,'[6]白单流水  导入新模板'!$AF:$AF,LEFT(LEFT($C$497,4),4),'[6]白单流水  导入新模板'!$AA:$AA,AM$3,'[6]白单流水  导入新模板'!$K:$K,$C506)</f>
        <v>0</v>
      </c>
      <c r="AN506" s="48">
        <f>SUMIFS('[6]白单流水  导入新模板'!$S:$S,'[6]白单流水  导入新模板'!$C:$C,$A$2,'[6]白单流水  导入新模板'!$AF:$AF,LEFT(LEFT($C$497,4),4),'[6]白单流水  导入新模板'!$AA:$AA,AN$3,'[6]白单流水  导入新模板'!$K:$K,$C506)</f>
        <v>0</v>
      </c>
      <c r="AO506" s="48">
        <f>SUMIFS('[6]白单流水  导入新模板'!$S:$S,'[6]白单流水  导入新模板'!$C:$C,$A$2,'[6]白单流水  导入新模板'!$AF:$AF,LEFT(LEFT($C$497,4),4),'[6]白单流水  导入新模板'!$AA:$AA,AO$3,'[6]白单流水  导入新模板'!$K:$K,$C506)</f>
        <v>0</v>
      </c>
      <c r="AP506" s="48">
        <f>SUMIFS('[6]白单流水  导入新模板'!$S:$S,'[6]白单流水  导入新模板'!$C:$C,$A$2,'[6]白单流水  导入新模板'!$AF:$AF,LEFT(LEFT($C$497,4),4),'[6]白单流水  导入新模板'!$AA:$AA,AP$3,'[6]白单流水  导入新模板'!$K:$K,$C506)</f>
        <v>0</v>
      </c>
      <c r="AQ506" s="48">
        <f>SUMIFS('[6]白单流水  导入新模板'!$S:$S,'[6]白单流水  导入新模板'!$C:$C,$A$2,'[6]白单流水  导入新模板'!$AF:$AF,LEFT(LEFT($C$497,4),4),'[6]白单流水  导入新模板'!$AA:$AA,AQ$3,'[6]白单流水  导入新模板'!$K:$K,$C506)</f>
        <v>0</v>
      </c>
      <c r="AR506" s="48">
        <f>SUMIFS('[6]白单流水  导入新模板'!$S:$S,'[6]白单流水  导入新模板'!$C:$C,$A$2,'[6]白单流水  导入新模板'!$AF:$AF,LEFT(LEFT($C$497,4),4),'[6]白单流水  导入新模板'!$AA:$AA,AR$3,'[6]白单流水  导入新模板'!$K:$K,$C506)</f>
        <v>0</v>
      </c>
      <c r="AS506" s="48">
        <f>SUMIFS('[6]白单流水  导入新模板'!$S:$S,'[6]白单流水  导入新模板'!$C:$C,$A$2,'[6]白单流水  导入新模板'!$AF:$AF,LEFT(LEFT($C$497,4),4),'[6]白单流水  导入新模板'!$AA:$AA,AS$3,'[6]白单流水  导入新模板'!$K:$K,$C506)</f>
        <v>0</v>
      </c>
      <c r="AT506" s="64"/>
    </row>
    <row r="507" ht="15.6" spans="1:47">
      <c r="A507" s="41"/>
      <c r="B507" s="62"/>
      <c r="C507" s="65" t="s">
        <v>67</v>
      </c>
      <c r="D507" s="43"/>
      <c r="E507" s="43"/>
      <c r="F507" s="63"/>
      <c r="G507" s="44"/>
      <c r="H507" s="44"/>
      <c r="I507" s="44"/>
      <c r="J507" s="44"/>
      <c r="K507" s="43"/>
      <c r="L507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导入新模板'!$K:$K,$C507)</f>
        <v>0</v>
      </c>
      <c r="M507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导入新模板'!$K:$K,$C507)</f>
        <v>0</v>
      </c>
      <c r="N507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导入新模板'!$K:$K,$C507)</f>
        <v>0</v>
      </c>
      <c r="O507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导入新模板'!$K:$K,$C507)</f>
        <v>0</v>
      </c>
      <c r="P507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导入新模板'!$K:$K,$C507)</f>
        <v>0</v>
      </c>
      <c r="Q507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导入新模板'!$K:$K,$C507)</f>
        <v>0</v>
      </c>
      <c r="R507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导入新模板'!$K:$K,$C507)</f>
        <v>0</v>
      </c>
      <c r="S507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导入新模板'!$K:$K,$C507)</f>
        <v>0</v>
      </c>
      <c r="T507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导入新模板'!$K:$K,$C507)</f>
        <v>0</v>
      </c>
      <c r="U507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导入新模板'!$K:$K,$C507)</f>
        <v>0</v>
      </c>
      <c r="V507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导入新模板'!$K:$K,$C507)</f>
        <v>0</v>
      </c>
      <c r="W507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导入新模板'!$K:$K,$C507)</f>
        <v>0</v>
      </c>
      <c r="X507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导入新模板'!$K:$K,$C507)</f>
        <v>0</v>
      </c>
      <c r="Y507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导入新模板'!$K:$K,$C507)</f>
        <v>0</v>
      </c>
      <c r="Z507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导入新模板'!$K:$K,$C507)</f>
        <v>0</v>
      </c>
      <c r="AA507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导入新模板'!$K:$K,$C507)</f>
        <v>0</v>
      </c>
      <c r="AB507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导入新模板'!$K:$K,$C507)</f>
        <v>0</v>
      </c>
      <c r="AC507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导入新模板'!$K:$K,$C507)</f>
        <v>0</v>
      </c>
      <c r="AD507" s="72"/>
      <c r="AE507" s="53">
        <f>SUM(AH507:AS507)</f>
        <v>0</v>
      </c>
      <c r="AF507" s="54"/>
      <c r="AG507" s="55">
        <f>AD507-AE507-AF507</f>
        <v>0</v>
      </c>
      <c r="AH507" s="48">
        <f>SUMIFS('[6]白单流水  导入新模板'!$S:$S,'[6]白单流水  导入新模板'!$C:$C,$A$2,'[6]白单流水  导入新模板'!$AF:$AF,LEFT(LEFT($C$497,4),4),'[6]白单流水  导入新模板'!$AA:$AA,AH$3,'[6]白单流水  导入新模板'!$K:$K,$C507)</f>
        <v>0</v>
      </c>
      <c r="AI507" s="48">
        <f>SUMIFS('[6]白单流水  导入新模板'!$S:$S,'[6]白单流水  导入新模板'!$C:$C,$A$2,'[6]白单流水  导入新模板'!$AF:$AF,LEFT(LEFT($C$497,4),4),'[6]白单流水  导入新模板'!$AA:$AA,AI$3,'[6]白单流水  导入新模板'!$K:$K,$C507)</f>
        <v>0</v>
      </c>
      <c r="AJ507" s="48">
        <f>SUMIFS('[6]白单流水  导入新模板'!$S:$S,'[6]白单流水  导入新模板'!$C:$C,$A$2,'[6]白单流水  导入新模板'!$AF:$AF,LEFT(LEFT($C$497,4),4),'[6]白单流水  导入新模板'!$AA:$AA,AJ$3,'[6]白单流水  导入新模板'!$K:$K,$C507)</f>
        <v>0</v>
      </c>
      <c r="AK507" s="48">
        <f>SUMIFS('[6]白单流水  导入新模板'!$S:$S,'[6]白单流水  导入新模板'!$C:$C,$A$2,'[6]白单流水  导入新模板'!$AF:$AF,LEFT(LEFT($C$497,4),4),'[6]白单流水  导入新模板'!$AA:$AA,AK$3,'[6]白单流水  导入新模板'!$K:$K,$C507)</f>
        <v>0</v>
      </c>
      <c r="AL507" s="48">
        <f>SUMIFS('[6]白单流水  导入新模板'!$S:$S,'[6]白单流水  导入新模板'!$C:$C,$A$2,'[6]白单流水  导入新模板'!$AF:$AF,LEFT(LEFT($C$497,4),4),'[6]白单流水  导入新模板'!$AA:$AA,AL$3,'[6]白单流水  导入新模板'!$K:$K,$C507)</f>
        <v>0</v>
      </c>
      <c r="AM507" s="48">
        <f>SUMIFS('[6]白单流水  导入新模板'!$S:$S,'[6]白单流水  导入新模板'!$C:$C,$A$2,'[6]白单流水  导入新模板'!$AF:$AF,LEFT(LEFT($C$497,4),4),'[6]白单流水  导入新模板'!$AA:$AA,AM$3,'[6]白单流水  导入新模板'!$K:$K,$C507)</f>
        <v>0</v>
      </c>
      <c r="AN507" s="48">
        <f>SUMIFS('[6]白单流水  导入新模板'!$S:$S,'[6]白单流水  导入新模板'!$C:$C,$A$2,'[6]白单流水  导入新模板'!$AF:$AF,LEFT(LEFT($C$497,4),4),'[6]白单流水  导入新模板'!$AA:$AA,AN$3,'[6]白单流水  导入新模板'!$K:$K,$C507)</f>
        <v>0</v>
      </c>
      <c r="AO507" s="48">
        <f>SUMIFS('[6]白单流水  导入新模板'!$S:$S,'[6]白单流水  导入新模板'!$C:$C,$A$2,'[6]白单流水  导入新模板'!$AF:$AF,LEFT(LEFT($C$497,4),4),'[6]白单流水  导入新模板'!$AA:$AA,AO$3,'[6]白单流水  导入新模板'!$K:$K,$C507)</f>
        <v>0</v>
      </c>
      <c r="AP507" s="48">
        <f>SUMIFS('[6]白单流水  导入新模板'!$S:$S,'[6]白单流水  导入新模板'!$C:$C,$A$2,'[6]白单流水  导入新模板'!$AF:$AF,LEFT(LEFT($C$497,4),4),'[6]白单流水  导入新模板'!$AA:$AA,AP$3,'[6]白单流水  导入新模板'!$K:$K,$C507)</f>
        <v>0</v>
      </c>
      <c r="AQ507" s="48">
        <f>SUMIFS('[6]白单流水  导入新模板'!$S:$S,'[6]白单流水  导入新模板'!$C:$C,$A$2,'[6]白单流水  导入新模板'!$AF:$AF,LEFT(LEFT($C$497,4),4),'[6]白单流水  导入新模板'!$AA:$AA,AQ$3,'[6]白单流水  导入新模板'!$K:$K,$C507)</f>
        <v>0</v>
      </c>
      <c r="AR507" s="48">
        <f>SUMIFS('[6]白单流水  导入新模板'!$S:$S,'[6]白单流水  导入新模板'!$C:$C,$A$2,'[6]白单流水  导入新模板'!$AF:$AF,LEFT(LEFT($C$497,4),4),'[6]白单流水  导入新模板'!$AA:$AA,AR$3,'[6]白单流水  导入新模板'!$K:$K,$C507)</f>
        <v>0</v>
      </c>
      <c r="AS507" s="48">
        <f>SUMIFS('[6]白单流水  导入新模板'!$S:$S,'[6]白单流水  导入新模板'!$C:$C,$A$2,'[6]白单流水  导入新模板'!$AF:$AF,LEFT(LEFT($C$497,4),4),'[6]白单流水  导入新模板'!$AA:$AA,AS$3,'[6]白单流水  导入新模板'!$K:$K,$C507)</f>
        <v>0</v>
      </c>
      <c r="AT507" s="64"/>
    </row>
    <row r="508" ht="15.6" spans="1:47">
      <c r="A508" s="41"/>
      <c r="B508" s="62"/>
      <c r="C508" s="65" t="s">
        <v>68</v>
      </c>
      <c r="D508" s="43"/>
      <c r="E508" s="43"/>
      <c r="F508" s="63"/>
      <c r="G508" s="44"/>
      <c r="H508" s="44"/>
      <c r="I508" s="44"/>
      <c r="J508" s="44"/>
      <c r="K508" s="43"/>
      <c r="L508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导入新模板'!$K:$K,$C508)</f>
        <v>0</v>
      </c>
      <c r="M508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导入新模板'!$K:$K,$C508)</f>
        <v>0</v>
      </c>
      <c r="N508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导入新模板'!$K:$K,$C508)</f>
        <v>0</v>
      </c>
      <c r="O508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导入新模板'!$K:$K,$C508)</f>
        <v>0</v>
      </c>
      <c r="P508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导入新模板'!$K:$K,$C508)</f>
        <v>0</v>
      </c>
      <c r="Q508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导入新模板'!$K:$K,$C508)</f>
        <v>0</v>
      </c>
      <c r="R508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导入新模板'!$K:$K,$C508)</f>
        <v>0</v>
      </c>
      <c r="S508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导入新模板'!$K:$K,$C508)</f>
        <v>0</v>
      </c>
      <c r="T508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导入新模板'!$K:$K,$C508)</f>
        <v>0</v>
      </c>
      <c r="U508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导入新模板'!$K:$K,$C508)</f>
        <v>0</v>
      </c>
      <c r="V508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导入新模板'!$K:$K,$C508)</f>
        <v>0</v>
      </c>
      <c r="W508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导入新模板'!$K:$K,$C508)</f>
        <v>0</v>
      </c>
      <c r="X508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导入新模板'!$K:$K,$C508)</f>
        <v>0</v>
      </c>
      <c r="Y508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导入新模板'!$K:$K,$C508)</f>
        <v>0</v>
      </c>
      <c r="Z508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导入新模板'!$K:$K,$C508)</f>
        <v>0</v>
      </c>
      <c r="AA508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导入新模板'!$K:$K,$C508)</f>
        <v>0</v>
      </c>
      <c r="AB508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导入新模板'!$K:$K,$C508)</f>
        <v>0</v>
      </c>
      <c r="AC508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导入新模板'!$K:$K,$C508)</f>
        <v>0</v>
      </c>
      <c r="AD508" s="72"/>
      <c r="AE508" s="53">
        <f>SUM(AH508:AS508)</f>
        <v>0</v>
      </c>
      <c r="AF508" s="54"/>
      <c r="AG508" s="55">
        <f>AD508-AE508-AF508</f>
        <v>0</v>
      </c>
      <c r="AH508" s="48">
        <f>SUMIFS('[6]白单流水  导入新模板'!$S:$S,'[6]白单流水  导入新模板'!$C:$C,$A$2,'[6]白单流水  导入新模板'!$AF:$AF,LEFT(LEFT($C$497,4),4),'[6]白单流水  导入新模板'!$AA:$AA,AH$3,'[6]白单流水  导入新模板'!$K:$K,$C508)</f>
        <v>0</v>
      </c>
      <c r="AI508" s="48">
        <f>SUMIFS('[6]白单流水  导入新模板'!$S:$S,'[6]白单流水  导入新模板'!$C:$C,$A$2,'[6]白单流水  导入新模板'!$AF:$AF,LEFT(LEFT($C$497,4),4),'[6]白单流水  导入新模板'!$AA:$AA,AI$3,'[6]白单流水  导入新模板'!$K:$K,$C508)</f>
        <v>0</v>
      </c>
      <c r="AJ508" s="48">
        <f>SUMIFS('[6]白单流水  导入新模板'!$S:$S,'[6]白单流水  导入新模板'!$C:$C,$A$2,'[6]白单流水  导入新模板'!$AF:$AF,LEFT(LEFT($C$497,4),4),'[6]白单流水  导入新模板'!$AA:$AA,AJ$3,'[6]白单流水  导入新模板'!$K:$K,$C508)</f>
        <v>0</v>
      </c>
      <c r="AK508" s="48">
        <f>SUMIFS('[6]白单流水  导入新模板'!$S:$S,'[6]白单流水  导入新模板'!$C:$C,$A$2,'[6]白单流水  导入新模板'!$AF:$AF,LEFT(LEFT($C$497,4),4),'[6]白单流水  导入新模板'!$AA:$AA,AK$3,'[6]白单流水  导入新模板'!$K:$K,$C508)</f>
        <v>0</v>
      </c>
      <c r="AL508" s="48">
        <f>SUMIFS('[6]白单流水  导入新模板'!$S:$S,'[6]白单流水  导入新模板'!$C:$C,$A$2,'[6]白单流水  导入新模板'!$AF:$AF,LEFT(LEFT($C$497,4),4),'[6]白单流水  导入新模板'!$AA:$AA,AL$3,'[6]白单流水  导入新模板'!$K:$K,$C508)</f>
        <v>0</v>
      </c>
      <c r="AM508" s="48">
        <f>SUMIFS('[6]白单流水  导入新模板'!$S:$S,'[6]白单流水  导入新模板'!$C:$C,$A$2,'[6]白单流水  导入新模板'!$AF:$AF,LEFT(LEFT($C$497,4),4),'[6]白单流水  导入新模板'!$AA:$AA,AM$3,'[6]白单流水  导入新模板'!$K:$K,$C508)</f>
        <v>0</v>
      </c>
      <c r="AN508" s="48">
        <f>SUMIFS('[6]白单流水  导入新模板'!$S:$S,'[6]白单流水  导入新模板'!$C:$C,$A$2,'[6]白单流水  导入新模板'!$AF:$AF,LEFT(LEFT($C$497,4),4),'[6]白单流水  导入新模板'!$AA:$AA,AN$3,'[6]白单流水  导入新模板'!$K:$K,$C508)</f>
        <v>0</v>
      </c>
      <c r="AO508" s="48">
        <f>SUMIFS('[6]白单流水  导入新模板'!$S:$S,'[6]白单流水  导入新模板'!$C:$C,$A$2,'[6]白单流水  导入新模板'!$AF:$AF,LEFT(LEFT($C$497,4),4),'[6]白单流水  导入新模板'!$AA:$AA,AO$3,'[6]白单流水  导入新模板'!$K:$K,$C508)</f>
        <v>0</v>
      </c>
      <c r="AP508" s="48">
        <f>SUMIFS('[6]白单流水  导入新模板'!$S:$S,'[6]白单流水  导入新模板'!$C:$C,$A$2,'[6]白单流水  导入新模板'!$AF:$AF,LEFT(LEFT($C$497,4),4),'[6]白单流水  导入新模板'!$AA:$AA,AP$3,'[6]白单流水  导入新模板'!$K:$K,$C508)</f>
        <v>0</v>
      </c>
      <c r="AQ508" s="48">
        <f>SUMIFS('[6]白单流水  导入新模板'!$S:$S,'[6]白单流水  导入新模板'!$C:$C,$A$2,'[6]白单流水  导入新模板'!$AF:$AF,LEFT(LEFT($C$497,4),4),'[6]白单流水  导入新模板'!$AA:$AA,AQ$3,'[6]白单流水  导入新模板'!$K:$K,$C508)</f>
        <v>0</v>
      </c>
      <c r="AR508" s="48">
        <f>SUMIFS('[6]白单流水  导入新模板'!$S:$S,'[6]白单流水  导入新模板'!$C:$C,$A$2,'[6]白单流水  导入新模板'!$AF:$AF,LEFT(LEFT($C$497,4),4),'[6]白单流水  导入新模板'!$AA:$AA,AR$3,'[6]白单流水  导入新模板'!$K:$K,$C508)</f>
        <v>0</v>
      </c>
      <c r="AS508" s="48">
        <f>SUMIFS('[6]白单流水  导入新模板'!$S:$S,'[6]白单流水  导入新模板'!$C:$C,$A$2,'[6]白单流水  导入新模板'!$AF:$AF,LEFT(LEFT($C$497,4),4),'[6]白单流水  导入新模板'!$AA:$AA,AS$3,'[6]白单流水  导入新模板'!$K:$K,$C508)</f>
        <v>0</v>
      </c>
      <c r="AT508" s="64"/>
    </row>
    <row r="509" ht="15.6" spans="1:47">
      <c r="A509" s="41"/>
      <c r="B509" s="62"/>
      <c r="C509" s="65" t="s">
        <v>86</v>
      </c>
      <c r="D509" s="43"/>
      <c r="E509" s="43"/>
      <c r="F509" s="63"/>
      <c r="G509" s="44"/>
      <c r="H509" s="44"/>
      <c r="I509" s="44"/>
      <c r="J509" s="44"/>
      <c r="K509" s="43"/>
      <c r="L509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导入新模板'!$K:$K,$C509)</f>
        <v>0</v>
      </c>
      <c r="M509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导入新模板'!$K:$K,$C509)</f>
        <v>0</v>
      </c>
      <c r="N509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导入新模板'!$K:$K,$C509)</f>
        <v>0</v>
      </c>
      <c r="O509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导入新模板'!$K:$K,$C509)</f>
        <v>0</v>
      </c>
      <c r="P509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导入新模板'!$K:$K,$C509)</f>
        <v>0</v>
      </c>
      <c r="Q509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导入新模板'!$K:$K,$C509)</f>
        <v>0</v>
      </c>
      <c r="R509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导入新模板'!$K:$K,$C509)</f>
        <v>0</v>
      </c>
      <c r="S509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导入新模板'!$K:$K,$C509)</f>
        <v>0</v>
      </c>
      <c r="T509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导入新模板'!$K:$K,$C509)</f>
        <v>0</v>
      </c>
      <c r="U509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导入新模板'!$K:$K,$C509)</f>
        <v>0</v>
      </c>
      <c r="V509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导入新模板'!$K:$K,$C509)</f>
        <v>0</v>
      </c>
      <c r="W509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导入新模板'!$K:$K,$C509)</f>
        <v>0</v>
      </c>
      <c r="X509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导入新模板'!$K:$K,$C509)</f>
        <v>0</v>
      </c>
      <c r="Y509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导入新模板'!$K:$K,$C509)</f>
        <v>0</v>
      </c>
      <c r="Z509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导入新模板'!$K:$K,$C509)</f>
        <v>0</v>
      </c>
      <c r="AA509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导入新模板'!$K:$K,$C509)</f>
        <v>0</v>
      </c>
      <c r="AB509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导入新模板'!$K:$K,$C509)</f>
        <v>0</v>
      </c>
      <c r="AC509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导入新模板'!$K:$K,$C509)</f>
        <v>0</v>
      </c>
      <c r="AD509" s="72"/>
      <c r="AE509" s="53">
        <f>SUM(AH509:AS509)</f>
        <v>0</v>
      </c>
      <c r="AF509" s="54"/>
      <c r="AG509" s="55">
        <f>AD509-AE509-AF509</f>
        <v>0</v>
      </c>
      <c r="AH509" s="48">
        <f>SUMIFS('[6]白单流水  导入新模板'!$S:$S,'[6]白单流水  导入新模板'!$C:$C,$A$2,'[6]白单流水  导入新模板'!$AF:$AF,LEFT(LEFT($C$497,4),4),'[6]白单流水  导入新模板'!$AA:$AA,AH$3,'[6]白单流水  导入新模板'!$K:$K,$C509)</f>
        <v>0</v>
      </c>
      <c r="AI509" s="48">
        <f>SUMIFS('[6]白单流水  导入新模板'!$S:$S,'[6]白单流水  导入新模板'!$C:$C,$A$2,'[6]白单流水  导入新模板'!$AF:$AF,LEFT(LEFT($C$497,4),4),'[6]白单流水  导入新模板'!$AA:$AA,AI$3,'[6]白单流水  导入新模板'!$K:$K,$C509)</f>
        <v>0</v>
      </c>
      <c r="AJ509" s="48">
        <f>SUMIFS('[6]白单流水  导入新模板'!$S:$S,'[6]白单流水  导入新模板'!$C:$C,$A$2,'[6]白单流水  导入新模板'!$AF:$AF,LEFT(LEFT($C$497,4),4),'[6]白单流水  导入新模板'!$AA:$AA,AJ$3,'[6]白单流水  导入新模板'!$K:$K,$C509)</f>
        <v>0</v>
      </c>
      <c r="AK509" s="48">
        <f>SUMIFS('[6]白单流水  导入新模板'!$S:$S,'[6]白单流水  导入新模板'!$C:$C,$A$2,'[6]白单流水  导入新模板'!$AF:$AF,LEFT(LEFT($C$497,4),4),'[6]白单流水  导入新模板'!$AA:$AA,AK$3,'[6]白单流水  导入新模板'!$K:$K,$C509)</f>
        <v>0</v>
      </c>
      <c r="AL509" s="48">
        <f>SUMIFS('[6]白单流水  导入新模板'!$S:$S,'[6]白单流水  导入新模板'!$C:$C,$A$2,'[6]白单流水  导入新模板'!$AF:$AF,LEFT(LEFT($C$497,4),4),'[6]白单流水  导入新模板'!$AA:$AA,AL$3,'[6]白单流水  导入新模板'!$K:$K,$C509)</f>
        <v>0</v>
      </c>
      <c r="AM509" s="48">
        <f>SUMIFS('[6]白单流水  导入新模板'!$S:$S,'[6]白单流水  导入新模板'!$C:$C,$A$2,'[6]白单流水  导入新模板'!$AF:$AF,LEFT(LEFT($C$497,4),4),'[6]白单流水  导入新模板'!$AA:$AA,AM$3,'[6]白单流水  导入新模板'!$K:$K,$C509)</f>
        <v>0</v>
      </c>
      <c r="AN509" s="48">
        <f>SUMIFS('[6]白单流水  导入新模板'!$S:$S,'[6]白单流水  导入新模板'!$C:$C,$A$2,'[6]白单流水  导入新模板'!$AF:$AF,LEFT(LEFT($C$497,4),4),'[6]白单流水  导入新模板'!$AA:$AA,AN$3,'[6]白单流水  导入新模板'!$K:$K,$C509)</f>
        <v>0</v>
      </c>
      <c r="AO509" s="48">
        <f>SUMIFS('[6]白单流水  导入新模板'!$S:$S,'[6]白单流水  导入新模板'!$C:$C,$A$2,'[6]白单流水  导入新模板'!$AF:$AF,LEFT(LEFT($C$497,4),4),'[6]白单流水  导入新模板'!$AA:$AA,AO$3,'[6]白单流水  导入新模板'!$K:$K,$C509)</f>
        <v>0</v>
      </c>
      <c r="AP509" s="48">
        <f>SUMIFS('[6]白单流水  导入新模板'!$S:$S,'[6]白单流水  导入新模板'!$C:$C,$A$2,'[6]白单流水  导入新模板'!$AF:$AF,LEFT(LEFT($C$497,4),4),'[6]白单流水  导入新模板'!$AA:$AA,AP$3,'[6]白单流水  导入新模板'!$K:$K,$C509)</f>
        <v>0</v>
      </c>
      <c r="AQ509" s="48">
        <f>SUMIFS('[6]白单流水  导入新模板'!$S:$S,'[6]白单流水  导入新模板'!$C:$C,$A$2,'[6]白单流水  导入新模板'!$AF:$AF,LEFT(LEFT($C$497,4),4),'[6]白单流水  导入新模板'!$AA:$AA,AQ$3,'[6]白单流水  导入新模板'!$K:$K,$C509)</f>
        <v>0</v>
      </c>
      <c r="AR509" s="48">
        <f>SUMIFS('[6]白单流水  导入新模板'!$S:$S,'[6]白单流水  导入新模板'!$C:$C,$A$2,'[6]白单流水  导入新模板'!$AF:$AF,LEFT(LEFT($C$497,4),4),'[6]白单流水  导入新模板'!$AA:$AA,AR$3,'[6]白单流水  导入新模板'!$K:$K,$C509)</f>
        <v>0</v>
      </c>
      <c r="AS509" s="48">
        <f>SUMIFS('[6]白单流水  导入新模板'!$S:$S,'[6]白单流水  导入新模板'!$C:$C,$A$2,'[6]白单流水  导入新模板'!$AF:$AF,LEFT(LEFT($C$497,4),4),'[6]白单流水  导入新模板'!$AA:$AA,AS$3,'[6]白单流水  导入新模板'!$K:$K,$C509)</f>
        <v>0</v>
      </c>
      <c r="AT509" s="64"/>
    </row>
    <row r="510" ht="15.6" spans="1:47">
      <c r="A510" s="73"/>
      <c r="B510" s="62"/>
      <c r="C510" s="65" t="s">
        <v>70</v>
      </c>
      <c r="D510" s="66"/>
      <c r="E510" s="66"/>
      <c r="F510" s="67"/>
      <c r="G510" s="68"/>
      <c r="H510" s="68"/>
      <c r="I510" s="68"/>
      <c r="J510" s="68"/>
      <c r="K510" s="66"/>
      <c r="L510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导入新模板'!$K:$K,$C510)</f>
        <v>0</v>
      </c>
      <c r="M510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导入新模板'!$K:$K,$C510)</f>
        <v>0</v>
      </c>
      <c r="N510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导入新模板'!$K:$K,$C510)</f>
        <v>0</v>
      </c>
      <c r="O510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导入新模板'!$K:$K,$C510)</f>
        <v>0</v>
      </c>
      <c r="P510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导入新模板'!$K:$K,$C510)</f>
        <v>0</v>
      </c>
      <c r="Q510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导入新模板'!$K:$K,$C510)</f>
        <v>0</v>
      </c>
      <c r="R510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导入新模板'!$K:$K,$C510)</f>
        <v>0</v>
      </c>
      <c r="S510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导入新模板'!$K:$K,$C510)</f>
        <v>0</v>
      </c>
      <c r="T510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导入新模板'!$K:$K,$C510)</f>
        <v>0</v>
      </c>
      <c r="U510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导入新模板'!$K:$K,$C510)</f>
        <v>0</v>
      </c>
      <c r="V510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导入新模板'!$K:$K,$C510)</f>
        <v>0</v>
      </c>
      <c r="W510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导入新模板'!$K:$K,$C510)</f>
        <v>0</v>
      </c>
      <c r="X510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导入新模板'!$K:$K,$C510)</f>
        <v>20000</v>
      </c>
      <c r="Y510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导入新模板'!$K:$K,$C510)</f>
        <v>0</v>
      </c>
      <c r="Z510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导入新模板'!$K:$K,$C510)</f>
        <v>0</v>
      </c>
      <c r="AA510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导入新模板'!$K:$K,$C510)</f>
        <v>0</v>
      </c>
      <c r="AB510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导入新模板'!$K:$K,$C510)</f>
        <v>0</v>
      </c>
      <c r="AC510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导入新模板'!$K:$K,$C510)</f>
        <v>0</v>
      </c>
      <c r="AD510" s="74"/>
      <c r="AE510" s="53">
        <f>SUM(AH510:AS510)</f>
        <v>0</v>
      </c>
      <c r="AF510" s="54"/>
      <c r="AG510" s="55">
        <f>AD510-AE510-AF510</f>
        <v>0</v>
      </c>
      <c r="AH510" s="48">
        <f>SUMIFS('[6]白单流水  导入新模板'!$S:$S,'[6]白单流水  导入新模板'!$C:$C,$A$2,'[6]白单流水  导入新模板'!$AF:$AF,LEFT(LEFT($C$497,4),4),'[6]白单流水  导入新模板'!$AA:$AA,AH$3,'[6]白单流水  导入新模板'!$K:$K,$C510)</f>
        <v>0</v>
      </c>
      <c r="AI510" s="48">
        <f>SUMIFS('[6]白单流水  导入新模板'!$S:$S,'[6]白单流水  导入新模板'!$C:$C,$A$2,'[6]白单流水  导入新模板'!$AF:$AF,LEFT(LEFT($C$497,4),4),'[6]白单流水  导入新模板'!$AA:$AA,AI$3,'[6]白单流水  导入新模板'!$K:$K,$C510)</f>
        <v>0</v>
      </c>
      <c r="AJ510" s="48">
        <f>SUMIFS('[6]白单流水  导入新模板'!$S:$S,'[6]白单流水  导入新模板'!$C:$C,$A$2,'[6]白单流水  导入新模板'!$AF:$AF,LEFT(LEFT($C$497,4),4),'[6]白单流水  导入新模板'!$AA:$AA,AJ$3,'[6]白单流水  导入新模板'!$K:$K,$C510)</f>
        <v>0</v>
      </c>
      <c r="AK510" s="48">
        <f>SUMIFS('[6]白单流水  导入新模板'!$S:$S,'[6]白单流水  导入新模板'!$C:$C,$A$2,'[6]白单流水  导入新模板'!$AF:$AF,LEFT(LEFT($C$497,4),4),'[6]白单流水  导入新模板'!$AA:$AA,AK$3,'[6]白单流水  导入新模板'!$K:$K,$C510)</f>
        <v>0</v>
      </c>
      <c r="AL510" s="48">
        <f>SUMIFS('[6]白单流水  导入新模板'!$S:$S,'[6]白单流水  导入新模板'!$C:$C,$A$2,'[6]白单流水  导入新模板'!$AF:$AF,LEFT(LEFT($C$497,4),4),'[6]白单流水  导入新模板'!$AA:$AA,AL$3,'[6]白单流水  导入新模板'!$K:$K,$C510)</f>
        <v>0</v>
      </c>
      <c r="AM510" s="48">
        <f>SUMIFS('[6]白单流水  导入新模板'!$S:$S,'[6]白单流水  导入新模板'!$C:$C,$A$2,'[6]白单流水  导入新模板'!$AF:$AF,LEFT(LEFT($C$497,4),4),'[6]白单流水  导入新模板'!$AA:$AA,AM$3,'[6]白单流水  导入新模板'!$K:$K,$C510)</f>
        <v>0</v>
      </c>
      <c r="AN510" s="48">
        <f>SUMIFS('[6]白单流水  导入新模板'!$S:$S,'[6]白单流水  导入新模板'!$C:$C,$A$2,'[6]白单流水  导入新模板'!$AF:$AF,LEFT(LEFT($C$497,4),4),'[6]白单流水  导入新模板'!$AA:$AA,AN$3,'[6]白单流水  导入新模板'!$K:$K,$C510)</f>
        <v>0</v>
      </c>
      <c r="AO510" s="48">
        <f>SUMIFS('[6]白单流水  导入新模板'!$S:$S,'[6]白单流水  导入新模板'!$C:$C,$A$2,'[6]白单流水  导入新模板'!$AF:$AF,LEFT(LEFT($C$497,4),4),'[6]白单流水  导入新模板'!$AA:$AA,AO$3,'[6]白单流水  导入新模板'!$K:$K,$C510)</f>
        <v>0</v>
      </c>
      <c r="AP510" s="48">
        <f>SUMIFS('[6]白单流水  导入新模板'!$S:$S,'[6]白单流水  导入新模板'!$C:$C,$A$2,'[6]白单流水  导入新模板'!$AF:$AF,LEFT(LEFT($C$497,4),4),'[6]白单流水  导入新模板'!$AA:$AA,AP$3,'[6]白单流水  导入新模板'!$K:$K,$C510)</f>
        <v>0</v>
      </c>
      <c r="AQ510" s="48">
        <f>SUMIFS('[6]白单流水  导入新模板'!$S:$S,'[6]白单流水  导入新模板'!$C:$C,$A$2,'[6]白单流水  导入新模板'!$AF:$AF,LEFT(LEFT($C$497,4),4),'[6]白单流水  导入新模板'!$AA:$AA,AQ$3,'[6]白单流水  导入新模板'!$K:$K,$C510)</f>
        <v>0</v>
      </c>
      <c r="AR510" s="48">
        <f>SUMIFS('[6]白单流水  导入新模板'!$S:$S,'[6]白单流水  导入新模板'!$C:$C,$A$2,'[6]白单流水  导入新模板'!$AF:$AF,LEFT(LEFT($C$497,4),4),'[6]白单流水  导入新模板'!$AA:$AA,AR$3,'[6]白单流水  导入新模板'!$K:$K,$C510)</f>
        <v>0</v>
      </c>
      <c r="AS510" s="48">
        <f>SUMIFS('[6]白单流水  导入新模板'!$S:$S,'[6]白单流水  导入新模板'!$C:$C,$A$2,'[6]白单流水  导入新模板'!$AF:$AF,LEFT(LEFT($C$497,4),4),'[6]白单流水  导入新模板'!$AA:$AA,AS$3,'[6]白单流水  导入新模板'!$K:$K,$C510)</f>
        <v>0</v>
      </c>
      <c r="AT510" s="69"/>
    </row>
    <row r="511" ht="15.6" spans="1:47">
      <c r="A511" s="70"/>
      <c r="B511" s="62"/>
      <c r="C511" s="65" t="s">
        <v>71</v>
      </c>
      <c r="D511" s="66"/>
      <c r="E511" s="66"/>
      <c r="F511" s="67"/>
      <c r="G511" s="68"/>
      <c r="H511" s="68"/>
      <c r="I511" s="68"/>
      <c r="J511" s="68"/>
      <c r="K511" s="66"/>
      <c r="L511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导入新模板'!$K:$K,$C511)</f>
        <v>0</v>
      </c>
      <c r="M511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导入新模板'!$K:$K,$C511)</f>
        <v>0</v>
      </c>
      <c r="N511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导入新模板'!$K:$K,$C511)</f>
        <v>0</v>
      </c>
      <c r="O511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导入新模板'!$K:$K,$C511)</f>
        <v>0</v>
      </c>
      <c r="P511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导入新模板'!$K:$K,$C511)</f>
        <v>0</v>
      </c>
      <c r="Q511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导入新模板'!$K:$K,$C511)</f>
        <v>0</v>
      </c>
      <c r="R511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导入新模板'!$K:$K,$C511)</f>
        <v>0</v>
      </c>
      <c r="S511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导入新模板'!$K:$K,$C511)</f>
        <v>0</v>
      </c>
      <c r="T511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导入新模板'!$K:$K,$C511)</f>
        <v>0</v>
      </c>
      <c r="U511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导入新模板'!$K:$K,$C511)</f>
        <v>0</v>
      </c>
      <c r="V511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导入新模板'!$K:$K,$C511)</f>
        <v>0</v>
      </c>
      <c r="W511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导入新模板'!$K:$K,$C511)</f>
        <v>0</v>
      </c>
      <c r="X511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导入新模板'!$K:$K,$C511)</f>
        <v>0</v>
      </c>
      <c r="Y511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导入新模板'!$K:$K,$C511)</f>
        <v>0</v>
      </c>
      <c r="Z511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导入新模板'!$K:$K,$C511)</f>
        <v>0</v>
      </c>
      <c r="AA511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导入新模板'!$K:$K,$C511)</f>
        <v>0</v>
      </c>
      <c r="AB511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导入新模板'!$K:$K,$C511)</f>
        <v>0</v>
      </c>
      <c r="AC511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导入新模板'!$K:$K,$C511)</f>
        <v>0</v>
      </c>
      <c r="AD511" s="74"/>
      <c r="AE511" s="53">
        <f>SUM(AH511:AS511)</f>
        <v>0</v>
      </c>
      <c r="AF511" s="54"/>
      <c r="AG511" s="55">
        <f>AD511-AE511-AF511</f>
        <v>0</v>
      </c>
      <c r="AH511" s="48">
        <f>SUMIFS('[6]白单流水  导入新模板'!$S:$S,'[6]白单流水  导入新模板'!$C:$C,$A$2,'[6]白单流水  导入新模板'!$AF:$AF,LEFT(LEFT($C$497,4),4),'[6]白单流水  导入新模板'!$AA:$AA,AH$3,'[6]白单流水  导入新模板'!$K:$K,$C511)</f>
        <v>0</v>
      </c>
      <c r="AI511" s="48">
        <f>SUMIFS('[6]白单流水  导入新模板'!$S:$S,'[6]白单流水  导入新模板'!$C:$C,$A$2,'[6]白单流水  导入新模板'!$AF:$AF,LEFT(LEFT($C$497,4),4),'[6]白单流水  导入新模板'!$AA:$AA,AI$3,'[6]白单流水  导入新模板'!$K:$K,$C511)</f>
        <v>0</v>
      </c>
      <c r="AJ511" s="48">
        <f>SUMIFS('[6]白单流水  导入新模板'!$S:$S,'[6]白单流水  导入新模板'!$C:$C,$A$2,'[6]白单流水  导入新模板'!$AF:$AF,LEFT(LEFT($C$497,4),4),'[6]白单流水  导入新模板'!$AA:$AA,AJ$3,'[6]白单流水  导入新模板'!$K:$K,$C511)</f>
        <v>0</v>
      </c>
      <c r="AK511" s="48">
        <f>SUMIFS('[6]白单流水  导入新模板'!$S:$S,'[6]白单流水  导入新模板'!$C:$C,$A$2,'[6]白单流水  导入新模板'!$AF:$AF,LEFT(LEFT($C$497,4),4),'[6]白单流水  导入新模板'!$AA:$AA,AK$3,'[6]白单流水  导入新模板'!$K:$K,$C511)</f>
        <v>0</v>
      </c>
      <c r="AL511" s="48">
        <f>SUMIFS('[6]白单流水  导入新模板'!$S:$S,'[6]白单流水  导入新模板'!$C:$C,$A$2,'[6]白单流水  导入新模板'!$AF:$AF,LEFT(LEFT($C$497,4),4),'[6]白单流水  导入新模板'!$AA:$AA,AL$3,'[6]白单流水  导入新模板'!$K:$K,$C511)</f>
        <v>0</v>
      </c>
      <c r="AM511" s="48">
        <f>SUMIFS('[6]白单流水  导入新模板'!$S:$S,'[6]白单流水  导入新模板'!$C:$C,$A$2,'[6]白单流水  导入新模板'!$AF:$AF,LEFT(LEFT($C$497,4),4),'[6]白单流水  导入新模板'!$AA:$AA,AM$3,'[6]白单流水  导入新模板'!$K:$K,$C511)</f>
        <v>0</v>
      </c>
      <c r="AN511" s="48">
        <f>SUMIFS('[6]白单流水  导入新模板'!$S:$S,'[6]白单流水  导入新模板'!$C:$C,$A$2,'[6]白单流水  导入新模板'!$AF:$AF,LEFT(LEFT($C$497,4),4),'[6]白单流水  导入新模板'!$AA:$AA,AN$3,'[6]白单流水  导入新模板'!$K:$K,$C511)</f>
        <v>0</v>
      </c>
      <c r="AO511" s="48">
        <f>SUMIFS('[6]白单流水  导入新模板'!$S:$S,'[6]白单流水  导入新模板'!$C:$C,$A$2,'[6]白单流水  导入新模板'!$AF:$AF,LEFT(LEFT($C$497,4),4),'[6]白单流水  导入新模板'!$AA:$AA,AO$3,'[6]白单流水  导入新模板'!$K:$K,$C511)</f>
        <v>0</v>
      </c>
      <c r="AP511" s="48">
        <f>SUMIFS('[6]白单流水  导入新模板'!$S:$S,'[6]白单流水  导入新模板'!$C:$C,$A$2,'[6]白单流水  导入新模板'!$AF:$AF,LEFT(LEFT($C$497,4),4),'[6]白单流水  导入新模板'!$AA:$AA,AP$3,'[6]白单流水  导入新模板'!$K:$K,$C511)</f>
        <v>0</v>
      </c>
      <c r="AQ511" s="48">
        <f>SUMIFS('[6]白单流水  导入新模板'!$S:$S,'[6]白单流水  导入新模板'!$C:$C,$A$2,'[6]白单流水  导入新模板'!$AF:$AF,LEFT(LEFT($C$497,4),4),'[6]白单流水  导入新模板'!$AA:$AA,AQ$3,'[6]白单流水  导入新模板'!$K:$K,$C511)</f>
        <v>0</v>
      </c>
      <c r="AR511" s="48">
        <f>SUMIFS('[6]白单流水  导入新模板'!$S:$S,'[6]白单流水  导入新模板'!$C:$C,$A$2,'[6]白单流水  导入新模板'!$AF:$AF,LEFT(LEFT($C$497,4),4),'[6]白单流水  导入新模板'!$AA:$AA,AR$3,'[6]白单流水  导入新模板'!$K:$K,$C511)</f>
        <v>0</v>
      </c>
      <c r="AS511" s="48">
        <f>SUMIFS('[6]白单流水  导入新模板'!$S:$S,'[6]白单流水  导入新模板'!$C:$C,$A$2,'[6]白单流水  导入新模板'!$AF:$AF,LEFT(LEFT($C$497,4),4),'[6]白单流水  导入新模板'!$AA:$AA,AS$3,'[6]白单流水  导入新模板'!$K:$K,$C511)</f>
        <v>0</v>
      </c>
      <c r="AT511" s="69"/>
    </row>
    <row r="512" ht="15.6" spans="1:47">
      <c r="A512" s="70"/>
      <c r="B512" s="62"/>
      <c r="C512" s="65" t="s">
        <v>72</v>
      </c>
      <c r="D512" s="52"/>
      <c r="E512" s="52"/>
      <c r="F512" s="59"/>
      <c r="G512" s="60"/>
      <c r="H512" s="60"/>
      <c r="I512" s="60"/>
      <c r="J512" s="60"/>
      <c r="K512" s="52"/>
      <c r="L512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导入新模板'!$K:$K,$C512)</f>
        <v>0</v>
      </c>
      <c r="M512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导入新模板'!$K:$K,$C512)</f>
        <v>0</v>
      </c>
      <c r="N512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导入新模板'!$K:$K,$C512)</f>
        <v>0</v>
      </c>
      <c r="O512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导入新模板'!$K:$K,$C512)</f>
        <v>0</v>
      </c>
      <c r="P512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导入新模板'!$K:$K,$C512)</f>
        <v>0</v>
      </c>
      <c r="Q512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导入新模板'!$K:$K,$C512)</f>
        <v>0</v>
      </c>
      <c r="R512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导入新模板'!$K:$K,$C512)</f>
        <v>0</v>
      </c>
      <c r="S512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导入新模板'!$K:$K,$C512)</f>
        <v>0</v>
      </c>
      <c r="T512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导入新模板'!$K:$K,$C512)</f>
        <v>0</v>
      </c>
      <c r="U512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导入新模板'!$K:$K,$C512)</f>
        <v>0</v>
      </c>
      <c r="V512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导入新模板'!$K:$K,$C512)</f>
        <v>0</v>
      </c>
      <c r="W512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导入新模板'!$K:$K,$C512)</f>
        <v>0</v>
      </c>
      <c r="X512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导入新模板'!$K:$K,$C512)</f>
        <v>0</v>
      </c>
      <c r="Y512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导入新模板'!$K:$K,$C512)</f>
        <v>0</v>
      </c>
      <c r="Z512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导入新模板'!$K:$K,$C512)</f>
        <v>1790</v>
      </c>
      <c r="AA512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导入新模板'!$K:$K,$C512)</f>
        <v>0</v>
      </c>
      <c r="AB512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导入新模板'!$K:$K,$C512)</f>
        <v>0</v>
      </c>
      <c r="AC512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导入新模板'!$K:$K,$C512)</f>
        <v>0</v>
      </c>
      <c r="AD512" s="52"/>
      <c r="AE512" s="53">
        <f>SUM(AH512:AS512)</f>
        <v>0</v>
      </c>
      <c r="AF512" s="54"/>
      <c r="AG512" s="55">
        <f>AD512-AE512-AF512</f>
        <v>0</v>
      </c>
      <c r="AH512" s="48">
        <f>SUMIFS('[6]白单流水  导入新模板'!$S:$S,'[6]白单流水  导入新模板'!$C:$C,$A$2,'[6]白单流水  导入新模板'!$AF:$AF,LEFT(LEFT($C$497,4),4),'[6]白单流水  导入新模板'!$AA:$AA,AH$3,'[6]白单流水  导入新模板'!$K:$K,$C512)</f>
        <v>0</v>
      </c>
      <c r="AI512" s="48">
        <f>SUMIFS('[6]白单流水  导入新模板'!$S:$S,'[6]白单流水  导入新模板'!$C:$C,$A$2,'[6]白单流水  导入新模板'!$AF:$AF,LEFT(LEFT($C$497,4),4),'[6]白单流水  导入新模板'!$AA:$AA,AI$3,'[6]白单流水  导入新模板'!$K:$K,$C512)</f>
        <v>0</v>
      </c>
      <c r="AJ512" s="48">
        <f>SUMIFS('[6]白单流水  导入新模板'!$S:$S,'[6]白单流水  导入新模板'!$C:$C,$A$2,'[6]白单流水  导入新模板'!$AF:$AF,LEFT(LEFT($C$497,4),4),'[6]白单流水  导入新模板'!$AA:$AA,AJ$3,'[6]白单流水  导入新模板'!$K:$K,$C512)</f>
        <v>0</v>
      </c>
      <c r="AK512" s="48">
        <f>SUMIFS('[6]白单流水  导入新模板'!$S:$S,'[6]白单流水  导入新模板'!$C:$C,$A$2,'[6]白单流水  导入新模板'!$AF:$AF,LEFT(LEFT($C$497,4),4),'[6]白单流水  导入新模板'!$AA:$AA,AK$3,'[6]白单流水  导入新模板'!$K:$K,$C512)</f>
        <v>0</v>
      </c>
      <c r="AL512" s="48">
        <f>SUMIFS('[6]白单流水  导入新模板'!$S:$S,'[6]白单流水  导入新模板'!$C:$C,$A$2,'[6]白单流水  导入新模板'!$AF:$AF,LEFT(LEFT($C$497,4),4),'[6]白单流水  导入新模板'!$AA:$AA,AL$3,'[6]白单流水  导入新模板'!$K:$K,$C512)</f>
        <v>0</v>
      </c>
      <c r="AM512" s="48">
        <f>SUMIFS('[6]白单流水  导入新模板'!$S:$S,'[6]白单流水  导入新模板'!$C:$C,$A$2,'[6]白单流水  导入新模板'!$AF:$AF,LEFT(LEFT($C$497,4),4),'[6]白单流水  导入新模板'!$AA:$AA,AM$3,'[6]白单流水  导入新模板'!$K:$K,$C512)</f>
        <v>0</v>
      </c>
      <c r="AN512" s="48">
        <f>SUMIFS('[6]白单流水  导入新模板'!$S:$S,'[6]白单流水  导入新模板'!$C:$C,$A$2,'[6]白单流水  导入新模板'!$AF:$AF,LEFT(LEFT($C$497,4),4),'[6]白单流水  导入新模板'!$AA:$AA,AN$3,'[6]白单流水  导入新模板'!$K:$K,$C512)</f>
        <v>0</v>
      </c>
      <c r="AO512" s="48">
        <f>SUMIFS('[6]白单流水  导入新模板'!$S:$S,'[6]白单流水  导入新模板'!$C:$C,$A$2,'[6]白单流水  导入新模板'!$AF:$AF,LEFT(LEFT($C$497,4),4),'[6]白单流水  导入新模板'!$AA:$AA,AO$3,'[6]白单流水  导入新模板'!$K:$K,$C512)</f>
        <v>0</v>
      </c>
      <c r="AP512" s="48">
        <f>SUMIFS('[6]白单流水  导入新模板'!$S:$S,'[6]白单流水  导入新模板'!$C:$C,$A$2,'[6]白单流水  导入新模板'!$AF:$AF,LEFT(LEFT($C$497,4),4),'[6]白单流水  导入新模板'!$AA:$AA,AP$3,'[6]白单流水  导入新模板'!$K:$K,$C512)</f>
        <v>0</v>
      </c>
      <c r="AQ512" s="48">
        <f>SUMIFS('[6]白单流水  导入新模板'!$S:$S,'[6]白单流水  导入新模板'!$C:$C,$A$2,'[6]白单流水  导入新模板'!$AF:$AF,LEFT(LEFT($C$497,4),4),'[6]白单流水  导入新模板'!$AA:$AA,AQ$3,'[6]白单流水  导入新模板'!$K:$K,$C512)</f>
        <v>0</v>
      </c>
      <c r="AR512" s="48">
        <f>SUMIFS('[6]白单流水  导入新模板'!$S:$S,'[6]白单流水  导入新模板'!$C:$C,$A$2,'[6]白单流水  导入新模板'!$AF:$AF,LEFT(LEFT($C$497,4),4),'[6]白单流水  导入新模板'!$AA:$AA,AR$3,'[6]白单流水  导入新模板'!$K:$K,$C512)</f>
        <v>0</v>
      </c>
      <c r="AS512" s="48">
        <f>SUMIFS('[6]白单流水  导入新模板'!$S:$S,'[6]白单流水  导入新模板'!$C:$C,$A$2,'[6]白单流水  导入新模板'!$AF:$AF,LEFT(LEFT($C$497,4),4),'[6]白单流水  导入新模板'!$AA:$AA,AS$3,'[6]白单流水  导入新模板'!$K:$K,$C512)</f>
        <v>0</v>
      </c>
      <c r="AT512" s="56"/>
    </row>
    <row r="513" ht="15.6" spans="1:47">
      <c r="A513" s="70"/>
      <c r="B513" s="62"/>
      <c r="C513" s="65" t="s">
        <v>73</v>
      </c>
      <c r="D513" s="66"/>
      <c r="E513" s="66"/>
      <c r="F513" s="67"/>
      <c r="G513" s="68"/>
      <c r="H513" s="68"/>
      <c r="I513" s="68"/>
      <c r="J513" s="68"/>
      <c r="K513" s="66"/>
      <c r="L513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导入新模板'!$K:$K,$C513)</f>
        <v>0</v>
      </c>
      <c r="M513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导入新模板'!$K:$K,$C513)</f>
        <v>0</v>
      </c>
      <c r="N513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导入新模板'!$K:$K,$C513)</f>
        <v>0</v>
      </c>
      <c r="O513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导入新模板'!$K:$K,$C513)</f>
        <v>0</v>
      </c>
      <c r="P513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导入新模板'!$K:$K,$C513)</f>
        <v>0</v>
      </c>
      <c r="Q513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导入新模板'!$K:$K,$C513)</f>
        <v>0</v>
      </c>
      <c r="R513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导入新模板'!$K:$K,$C513)</f>
        <v>0</v>
      </c>
      <c r="S513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导入新模板'!$K:$K,$C513)</f>
        <v>0</v>
      </c>
      <c r="T513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导入新模板'!$K:$K,$C513)</f>
        <v>0</v>
      </c>
      <c r="U513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导入新模板'!$K:$K,$C513)</f>
        <v>0</v>
      </c>
      <c r="V513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导入新模板'!$K:$K,$C513)</f>
        <v>0</v>
      </c>
      <c r="W513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导入新模板'!$K:$K,$C513)</f>
        <v>0</v>
      </c>
      <c r="X513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导入新模板'!$K:$K,$C513)</f>
        <v>0</v>
      </c>
      <c r="Y513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导入新模板'!$K:$K,$C513)</f>
        <v>0</v>
      </c>
      <c r="Z513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导入新模板'!$K:$K,$C513)</f>
        <v>0</v>
      </c>
      <c r="AA513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导入新模板'!$K:$K,$C513)</f>
        <v>0</v>
      </c>
      <c r="AB513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导入新模板'!$K:$K,$C513)</f>
        <v>0</v>
      </c>
      <c r="AC513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导入新模板'!$K:$K,$C513)</f>
        <v>0</v>
      </c>
      <c r="AD513" s="74"/>
      <c r="AE513" s="53">
        <f>SUM(AH513:AS513)</f>
        <v>0</v>
      </c>
      <c r="AF513" s="54"/>
      <c r="AG513" s="55">
        <f>AD513-AE513-AF513</f>
        <v>0</v>
      </c>
      <c r="AH513" s="48">
        <f>SUMIFS('[6]白单流水  导入新模板'!$S:$S,'[6]白单流水  导入新模板'!$C:$C,$A$2,'[6]白单流水  导入新模板'!$AF:$AF,LEFT(LEFT($C$497,4),4),'[6]白单流水  导入新模板'!$AA:$AA,AH$3,'[6]白单流水  导入新模板'!$K:$K,$C513)</f>
        <v>0</v>
      </c>
      <c r="AI513" s="48">
        <f>SUMIFS('[6]白单流水  导入新模板'!$S:$S,'[6]白单流水  导入新模板'!$C:$C,$A$2,'[6]白单流水  导入新模板'!$AF:$AF,LEFT(LEFT($C$497,4),4),'[6]白单流水  导入新模板'!$AA:$AA,AI$3,'[6]白单流水  导入新模板'!$K:$K,$C513)</f>
        <v>0</v>
      </c>
      <c r="AJ513" s="48">
        <f>SUMIFS('[6]白单流水  导入新模板'!$S:$S,'[6]白单流水  导入新模板'!$C:$C,$A$2,'[6]白单流水  导入新模板'!$AF:$AF,LEFT(LEFT($C$497,4),4),'[6]白单流水  导入新模板'!$AA:$AA,AJ$3,'[6]白单流水  导入新模板'!$K:$K,$C513)</f>
        <v>0</v>
      </c>
      <c r="AK513" s="48">
        <f>SUMIFS('[6]白单流水  导入新模板'!$S:$S,'[6]白单流水  导入新模板'!$C:$C,$A$2,'[6]白单流水  导入新模板'!$AF:$AF,LEFT(LEFT($C$497,4),4),'[6]白单流水  导入新模板'!$AA:$AA,AK$3,'[6]白单流水  导入新模板'!$K:$K,$C513)</f>
        <v>0</v>
      </c>
      <c r="AL513" s="48">
        <f>SUMIFS('[6]白单流水  导入新模板'!$S:$S,'[6]白单流水  导入新模板'!$C:$C,$A$2,'[6]白单流水  导入新模板'!$AF:$AF,LEFT(LEFT($C$497,4),4),'[6]白单流水  导入新模板'!$AA:$AA,AL$3,'[6]白单流水  导入新模板'!$K:$K,$C513)</f>
        <v>0</v>
      </c>
      <c r="AM513" s="48">
        <f>SUMIFS('[6]白单流水  导入新模板'!$S:$S,'[6]白单流水  导入新模板'!$C:$C,$A$2,'[6]白单流水  导入新模板'!$AF:$AF,LEFT(LEFT($C$497,4),4),'[6]白单流水  导入新模板'!$AA:$AA,AM$3,'[6]白单流水  导入新模板'!$K:$K,$C513)</f>
        <v>0</v>
      </c>
      <c r="AN513" s="48">
        <f>SUMIFS('[6]白单流水  导入新模板'!$S:$S,'[6]白单流水  导入新模板'!$C:$C,$A$2,'[6]白单流水  导入新模板'!$AF:$AF,LEFT(LEFT($C$497,4),4),'[6]白单流水  导入新模板'!$AA:$AA,AN$3,'[6]白单流水  导入新模板'!$K:$K,$C513)</f>
        <v>0</v>
      </c>
      <c r="AO513" s="48">
        <f>SUMIFS('[6]白单流水  导入新模板'!$S:$S,'[6]白单流水  导入新模板'!$C:$C,$A$2,'[6]白单流水  导入新模板'!$AF:$AF,LEFT(LEFT($C$497,4),4),'[6]白单流水  导入新模板'!$AA:$AA,AO$3,'[6]白单流水  导入新模板'!$K:$K,$C513)</f>
        <v>0</v>
      </c>
      <c r="AP513" s="48">
        <f>SUMIFS('[6]白单流水  导入新模板'!$S:$S,'[6]白单流水  导入新模板'!$C:$C,$A$2,'[6]白单流水  导入新模板'!$AF:$AF,LEFT(LEFT($C$497,4),4),'[6]白单流水  导入新模板'!$AA:$AA,AP$3,'[6]白单流水  导入新模板'!$K:$K,$C513)</f>
        <v>0</v>
      </c>
      <c r="AQ513" s="48">
        <f>SUMIFS('[6]白单流水  导入新模板'!$S:$S,'[6]白单流水  导入新模板'!$C:$C,$A$2,'[6]白单流水  导入新模板'!$AF:$AF,LEFT(LEFT($C$497,4),4),'[6]白单流水  导入新模板'!$AA:$AA,AQ$3,'[6]白单流水  导入新模板'!$K:$K,$C513)</f>
        <v>0</v>
      </c>
      <c r="AR513" s="48">
        <f>SUMIFS('[6]白单流水  导入新模板'!$S:$S,'[6]白单流水  导入新模板'!$C:$C,$A$2,'[6]白单流水  导入新模板'!$AF:$AF,LEFT(LEFT($C$497,4),4),'[6]白单流水  导入新模板'!$AA:$AA,AR$3,'[6]白单流水  导入新模板'!$K:$K,$C513)</f>
        <v>0</v>
      </c>
      <c r="AS513" s="48">
        <f>SUMIFS('[6]白单流水  导入新模板'!$S:$S,'[6]白单流水  导入新模板'!$C:$C,$A$2,'[6]白单流水  导入新模板'!$AF:$AF,LEFT(LEFT($C$497,4),4),'[6]白单流水  导入新模板'!$AA:$AA,AS$3,'[6]白单流水  导入新模板'!$K:$K,$C513)</f>
        <v>0</v>
      </c>
      <c r="AT513" s="69"/>
    </row>
    <row r="514" ht="15.6" spans="1:47">
      <c r="A514" s="70"/>
      <c r="B514" s="62"/>
      <c r="C514" s="65" t="s">
        <v>74</v>
      </c>
      <c r="D514" s="52"/>
      <c r="E514" s="52"/>
      <c r="F514" s="59"/>
      <c r="G514" s="60"/>
      <c r="H514" s="60"/>
      <c r="I514" s="60"/>
      <c r="J514" s="60"/>
      <c r="K514" s="52"/>
      <c r="L514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导入新模板'!$K:$K,$C514)</f>
        <v>0</v>
      </c>
      <c r="M514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导入新模板'!$K:$K,$C514)</f>
        <v>0</v>
      </c>
      <c r="N514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导入新模板'!$K:$K,$C514)</f>
        <v>0</v>
      </c>
      <c r="O514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导入新模板'!$K:$K,$C514)</f>
        <v>0</v>
      </c>
      <c r="P514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导入新模板'!$K:$K,$C514)</f>
        <v>0</v>
      </c>
      <c r="Q514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导入新模板'!$K:$K,$C514)</f>
        <v>0</v>
      </c>
      <c r="R514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导入新模板'!$K:$K,$C514)</f>
        <v>0</v>
      </c>
      <c r="S514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导入新模板'!$K:$K,$C514)</f>
        <v>0</v>
      </c>
      <c r="T514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导入新模板'!$K:$K,$C514)</f>
        <v>0</v>
      </c>
      <c r="U514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导入新模板'!$K:$K,$C514)</f>
        <v>0</v>
      </c>
      <c r="V514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导入新模板'!$K:$K,$C514)</f>
        <v>0</v>
      </c>
      <c r="W514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导入新模板'!$K:$K,$C514)</f>
        <v>0</v>
      </c>
      <c r="X514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导入新模板'!$K:$K,$C514)</f>
        <v>0</v>
      </c>
      <c r="Y514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导入新模板'!$K:$K,$C514)</f>
        <v>0</v>
      </c>
      <c r="Z514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导入新模板'!$K:$K,$C514)</f>
        <v>0</v>
      </c>
      <c r="AA514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导入新模板'!$K:$K,$C514)</f>
        <v>0</v>
      </c>
      <c r="AB514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导入新模板'!$K:$K,$C514)</f>
        <v>300</v>
      </c>
      <c r="AC514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导入新模板'!$K:$K,$C514)</f>
        <v>0</v>
      </c>
      <c r="AD514" s="52"/>
      <c r="AE514" s="53">
        <f>SUM(AH514:AS514)</f>
        <v>0</v>
      </c>
      <c r="AF514" s="54"/>
      <c r="AG514" s="55">
        <f>AD514-AE514-AF514</f>
        <v>0</v>
      </c>
      <c r="AH514" s="48">
        <f>SUMIFS('[6]白单流水  导入新模板'!$S:$S,'[6]白单流水  导入新模板'!$C:$C,$A$2,'[6]白单流水  导入新模板'!$AF:$AF,LEFT(LEFT($C$497,4),4),'[6]白单流水  导入新模板'!$AA:$AA,AH$3,'[6]白单流水  导入新模板'!$K:$K,$C514)</f>
        <v>0</v>
      </c>
      <c r="AI514" s="48">
        <f>SUMIFS('[6]白单流水  导入新模板'!$S:$S,'[6]白单流水  导入新模板'!$C:$C,$A$2,'[6]白单流水  导入新模板'!$AF:$AF,LEFT(LEFT($C$497,4),4),'[6]白单流水  导入新模板'!$AA:$AA,AI$3,'[6]白单流水  导入新模板'!$K:$K,$C514)</f>
        <v>0</v>
      </c>
      <c r="AJ514" s="48">
        <f>SUMIFS('[6]白单流水  导入新模板'!$S:$S,'[6]白单流水  导入新模板'!$C:$C,$A$2,'[6]白单流水  导入新模板'!$AF:$AF,LEFT(LEFT($C$497,4),4),'[6]白单流水  导入新模板'!$AA:$AA,AJ$3,'[6]白单流水  导入新模板'!$K:$K,$C514)</f>
        <v>0</v>
      </c>
      <c r="AK514" s="48">
        <f>SUMIFS('[6]白单流水  导入新模板'!$S:$S,'[6]白单流水  导入新模板'!$C:$C,$A$2,'[6]白单流水  导入新模板'!$AF:$AF,LEFT(LEFT($C$497,4),4),'[6]白单流水  导入新模板'!$AA:$AA,AK$3,'[6]白单流水  导入新模板'!$K:$K,$C514)</f>
        <v>0</v>
      </c>
      <c r="AL514" s="48">
        <f>SUMIFS('[6]白单流水  导入新模板'!$S:$S,'[6]白单流水  导入新模板'!$C:$C,$A$2,'[6]白单流水  导入新模板'!$AF:$AF,LEFT(LEFT($C$497,4),4),'[6]白单流水  导入新模板'!$AA:$AA,AL$3,'[6]白单流水  导入新模板'!$K:$K,$C514)</f>
        <v>0</v>
      </c>
      <c r="AM514" s="48">
        <f>SUMIFS('[6]白单流水  导入新模板'!$S:$S,'[6]白单流水  导入新模板'!$C:$C,$A$2,'[6]白单流水  导入新模板'!$AF:$AF,LEFT(LEFT($C$497,4),4),'[6]白单流水  导入新模板'!$AA:$AA,AM$3,'[6]白单流水  导入新模板'!$K:$K,$C514)</f>
        <v>0</v>
      </c>
      <c r="AN514" s="48">
        <f>SUMIFS('[6]白单流水  导入新模板'!$S:$S,'[6]白单流水  导入新模板'!$C:$C,$A$2,'[6]白单流水  导入新模板'!$AF:$AF,LEFT(LEFT($C$497,4),4),'[6]白单流水  导入新模板'!$AA:$AA,AN$3,'[6]白单流水  导入新模板'!$K:$K,$C514)</f>
        <v>0</v>
      </c>
      <c r="AO514" s="48">
        <f>SUMIFS('[6]白单流水  导入新模板'!$S:$S,'[6]白单流水  导入新模板'!$C:$C,$A$2,'[6]白单流水  导入新模板'!$AF:$AF,LEFT(LEFT($C$497,4),4),'[6]白单流水  导入新模板'!$AA:$AA,AO$3,'[6]白单流水  导入新模板'!$K:$K,$C514)</f>
        <v>0</v>
      </c>
      <c r="AP514" s="48">
        <f>SUMIFS('[6]白单流水  导入新模板'!$S:$S,'[6]白单流水  导入新模板'!$C:$C,$A$2,'[6]白单流水  导入新模板'!$AF:$AF,LEFT(LEFT($C$497,4),4),'[6]白单流水  导入新模板'!$AA:$AA,AP$3,'[6]白单流水  导入新模板'!$K:$K,$C514)</f>
        <v>0</v>
      </c>
      <c r="AQ514" s="48">
        <f>SUMIFS('[6]白单流水  导入新模板'!$S:$S,'[6]白单流水  导入新模板'!$C:$C,$A$2,'[6]白单流水  导入新模板'!$AF:$AF,LEFT(LEFT($C$497,4),4),'[6]白单流水  导入新模板'!$AA:$AA,AQ$3,'[6]白单流水  导入新模板'!$K:$K,$C514)</f>
        <v>0</v>
      </c>
      <c r="AR514" s="48">
        <f>SUMIFS('[6]白单流水  导入新模板'!$S:$S,'[6]白单流水  导入新模板'!$C:$C,$A$2,'[6]白单流水  导入新模板'!$AF:$AF,LEFT(LEFT($C$497,4),4),'[6]白单流水  导入新模板'!$AA:$AA,AR$3,'[6]白单流水  导入新模板'!$K:$K,$C514)</f>
        <v>0</v>
      </c>
      <c r="AS514" s="48">
        <f>SUMIFS('[6]白单流水  导入新模板'!$S:$S,'[6]白单流水  导入新模板'!$C:$C,$A$2,'[6]白单流水  导入新模板'!$AF:$AF,LEFT(LEFT($C$497,4),4),'[6]白单流水  导入新模板'!$AA:$AA,AS$3,'[6]白单流水  导入新模板'!$K:$K,$C514)</f>
        <v>0</v>
      </c>
      <c r="AT514" s="56"/>
    </row>
    <row r="515" ht="15.6" spans="1:47">
      <c r="A515" s="70"/>
      <c r="B515" s="62"/>
      <c r="C515" s="65" t="s">
        <v>75</v>
      </c>
      <c r="D515" s="66"/>
      <c r="E515" s="66"/>
      <c r="F515" s="67"/>
      <c r="G515" s="68"/>
      <c r="H515" s="68"/>
      <c r="I515" s="68"/>
      <c r="J515" s="68"/>
      <c r="K515" s="66"/>
      <c r="L515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导入新模板'!$K:$K,$C515)</f>
        <v>0</v>
      </c>
      <c r="M515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导入新模板'!$K:$K,$C515)</f>
        <v>0</v>
      </c>
      <c r="N515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导入新模板'!$K:$K,$C515)</f>
        <v>0</v>
      </c>
      <c r="O515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导入新模板'!$K:$K,$C515)</f>
        <v>0</v>
      </c>
      <c r="P515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导入新模板'!$K:$K,$C515)</f>
        <v>0</v>
      </c>
      <c r="Q515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导入新模板'!$K:$K,$C515)</f>
        <v>0</v>
      </c>
      <c r="R515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导入新模板'!$K:$K,$C515)</f>
        <v>0</v>
      </c>
      <c r="S515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导入新模板'!$K:$K,$C515)</f>
        <v>0</v>
      </c>
      <c r="T515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导入新模板'!$K:$K,$C515)</f>
        <v>0</v>
      </c>
      <c r="U515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导入新模板'!$K:$K,$C515)</f>
        <v>0</v>
      </c>
      <c r="V515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导入新模板'!$K:$K,$C515)</f>
        <v>0</v>
      </c>
      <c r="W515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导入新模板'!$K:$K,$C515)</f>
        <v>0</v>
      </c>
      <c r="X515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导入新模板'!$K:$K,$C515)</f>
        <v>0</v>
      </c>
      <c r="Y515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导入新模板'!$K:$K,$C515)</f>
        <v>0</v>
      </c>
      <c r="Z515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导入新模板'!$K:$K,$C515)</f>
        <v>0</v>
      </c>
      <c r="AA515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导入新模板'!$K:$K,$C515)</f>
        <v>0</v>
      </c>
      <c r="AB515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导入新模板'!$K:$K,$C515)</f>
        <v>0</v>
      </c>
      <c r="AC515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导入新模板'!$K:$K,$C515)</f>
        <v>28730.48</v>
      </c>
      <c r="AD515" s="74"/>
      <c r="AE515" s="53">
        <f>SUM(AH515:AS515)</f>
        <v>0</v>
      </c>
      <c r="AF515" s="54"/>
      <c r="AG515" s="55">
        <f>AD515-AE515-AF515</f>
        <v>0</v>
      </c>
      <c r="AH515" s="48">
        <f>SUMIFS('[6]白单流水  导入新模板'!$S:$S,'[6]白单流水  导入新模板'!$C:$C,$A$2,'[6]白单流水  导入新模板'!$AF:$AF,LEFT(LEFT($C$497,4),4),'[6]白单流水  导入新模板'!$AA:$AA,AH$3,'[6]白单流水  导入新模板'!$K:$K,$C515)</f>
        <v>0</v>
      </c>
      <c r="AI515" s="48">
        <f>SUMIFS('[6]白单流水  导入新模板'!$S:$S,'[6]白单流水  导入新模板'!$C:$C,$A$2,'[6]白单流水  导入新模板'!$AF:$AF,LEFT(LEFT($C$497,4),4),'[6]白单流水  导入新模板'!$AA:$AA,AI$3,'[6]白单流水  导入新模板'!$K:$K,$C515)</f>
        <v>0</v>
      </c>
      <c r="AJ515" s="48">
        <f>SUMIFS('[6]白单流水  导入新模板'!$S:$S,'[6]白单流水  导入新模板'!$C:$C,$A$2,'[6]白单流水  导入新模板'!$AF:$AF,LEFT(LEFT($C$497,4),4),'[6]白单流水  导入新模板'!$AA:$AA,AJ$3,'[6]白单流水  导入新模板'!$K:$K,$C515)</f>
        <v>0</v>
      </c>
      <c r="AK515" s="48">
        <f>SUMIFS('[6]白单流水  导入新模板'!$S:$S,'[6]白单流水  导入新模板'!$C:$C,$A$2,'[6]白单流水  导入新模板'!$AF:$AF,LEFT(LEFT($C$497,4),4),'[6]白单流水  导入新模板'!$AA:$AA,AK$3,'[6]白单流水  导入新模板'!$K:$K,$C515)</f>
        <v>0</v>
      </c>
      <c r="AL515" s="48">
        <f>SUMIFS('[6]白单流水  导入新模板'!$S:$S,'[6]白单流水  导入新模板'!$C:$C,$A$2,'[6]白单流水  导入新模板'!$AF:$AF,LEFT(LEFT($C$497,4),4),'[6]白单流水  导入新模板'!$AA:$AA,AL$3,'[6]白单流水  导入新模板'!$K:$K,$C515)</f>
        <v>0</v>
      </c>
      <c r="AM515" s="48">
        <f>SUMIFS('[6]白单流水  导入新模板'!$S:$S,'[6]白单流水  导入新模板'!$C:$C,$A$2,'[6]白单流水  导入新模板'!$AF:$AF,LEFT(LEFT($C$497,4),4),'[6]白单流水  导入新模板'!$AA:$AA,AM$3,'[6]白单流水  导入新模板'!$K:$K,$C515)</f>
        <v>0</v>
      </c>
      <c r="AN515" s="48">
        <f>SUMIFS('[6]白单流水  导入新模板'!$S:$S,'[6]白单流水  导入新模板'!$C:$C,$A$2,'[6]白单流水  导入新模板'!$AF:$AF,LEFT(LEFT($C$497,4),4),'[6]白单流水  导入新模板'!$AA:$AA,AN$3,'[6]白单流水  导入新模板'!$K:$K,$C515)</f>
        <v>0</v>
      </c>
      <c r="AO515" s="48">
        <f>SUMIFS('[6]白单流水  导入新模板'!$S:$S,'[6]白单流水  导入新模板'!$C:$C,$A$2,'[6]白单流水  导入新模板'!$AF:$AF,LEFT(LEFT($C$497,4),4),'[6]白单流水  导入新模板'!$AA:$AA,AO$3,'[6]白单流水  导入新模板'!$K:$K,$C515)</f>
        <v>0</v>
      </c>
      <c r="AP515" s="48">
        <f>SUMIFS('[6]白单流水  导入新模板'!$S:$S,'[6]白单流水  导入新模板'!$C:$C,$A$2,'[6]白单流水  导入新模板'!$AF:$AF,LEFT(LEFT($C$497,4),4),'[6]白单流水  导入新模板'!$AA:$AA,AP$3,'[6]白单流水  导入新模板'!$K:$K,$C515)</f>
        <v>0</v>
      </c>
      <c r="AQ515" s="48">
        <f>SUMIFS('[6]白单流水  导入新模板'!$S:$S,'[6]白单流水  导入新模板'!$C:$C,$A$2,'[6]白单流水  导入新模板'!$AF:$AF,LEFT(LEFT($C$497,4),4),'[6]白单流水  导入新模板'!$AA:$AA,AQ$3,'[6]白单流水  导入新模板'!$K:$K,$C515)</f>
        <v>0</v>
      </c>
      <c r="AR515" s="48">
        <f>SUMIFS('[6]白单流水  导入新模板'!$S:$S,'[6]白单流水  导入新模板'!$C:$C,$A$2,'[6]白单流水  导入新模板'!$AF:$AF,LEFT(LEFT($C$497,4),4),'[6]白单流水  导入新模板'!$AA:$AA,AR$3,'[6]白单流水  导入新模板'!$K:$K,$C515)</f>
        <v>0</v>
      </c>
      <c r="AS515" s="48">
        <f>SUMIFS('[6]白单流水  导入新模板'!$S:$S,'[6]白单流水  导入新模板'!$C:$C,$A$2,'[6]白单流水  导入新模板'!$AF:$AF,LEFT(LEFT($C$497,4),4),'[6]白单流水  导入新模板'!$AA:$AA,AS$3,'[6]白单流水  导入新模板'!$K:$K,$C515)</f>
        <v>0</v>
      </c>
      <c r="AT515" s="69"/>
    </row>
    <row r="516" ht="15.6" spans="1:47">
      <c r="A516" s="70"/>
      <c r="B516" s="62"/>
      <c r="C516" s="65" t="s">
        <v>29</v>
      </c>
      <c r="D516" s="66"/>
      <c r="E516" s="66"/>
      <c r="F516" s="67"/>
      <c r="G516" s="68"/>
      <c r="H516" s="68"/>
      <c r="I516" s="68"/>
      <c r="J516" s="68"/>
      <c r="K516" s="66"/>
      <c r="L516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导入新模板'!$K:$K,$C516)</f>
        <v>0</v>
      </c>
      <c r="M516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导入新模板'!$K:$K,$C516)</f>
        <v>0</v>
      </c>
      <c r="N516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导入新模板'!$K:$K,$C516)</f>
        <v>0</v>
      </c>
      <c r="O516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导入新模板'!$K:$K,$C516)</f>
        <v>0</v>
      </c>
      <c r="P516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导入新模板'!$K:$K,$C516)</f>
        <v>0</v>
      </c>
      <c r="Q516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导入新模板'!$K:$K,$C516)</f>
        <v>0</v>
      </c>
      <c r="R516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导入新模板'!$K:$K,$C516)</f>
        <v>0</v>
      </c>
      <c r="S516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导入新模板'!$K:$K,$C516)</f>
        <v>0</v>
      </c>
      <c r="T516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导入新模板'!$K:$K,$C516)</f>
        <v>0</v>
      </c>
      <c r="U516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导入新模板'!$K:$K,$C516)</f>
        <v>0</v>
      </c>
      <c r="V516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导入新模板'!$K:$K,$C516)</f>
        <v>0</v>
      </c>
      <c r="W516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导入新模板'!$K:$K,$C516)</f>
        <v>0</v>
      </c>
      <c r="X516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导入新模板'!$K:$K,$C516)</f>
        <v>0</v>
      </c>
      <c r="Y516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导入新模板'!$K:$K,$C516)</f>
        <v>0</v>
      </c>
      <c r="Z516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导入新模板'!$K:$K,$C516)</f>
        <v>0</v>
      </c>
      <c r="AA516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导入新模板'!$K:$K,$C516)</f>
        <v>0</v>
      </c>
      <c r="AB516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导入新模板'!$K:$K,$C516)</f>
        <v>0</v>
      </c>
      <c r="AC516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导入新模板'!$K:$K,$C516)</f>
        <v>0</v>
      </c>
      <c r="AD516" s="74"/>
      <c r="AE516" s="53">
        <f>SUM(AH516:AS516)</f>
        <v>168471.66</v>
      </c>
      <c r="AF516" s="54"/>
      <c r="AG516" s="55">
        <f>AD516-AE516-AF516</f>
        <v>-168471.66</v>
      </c>
      <c r="AH516" s="48">
        <f>SUMIFS('[6]白单流水  导入新模板'!$S:$S,'[6]白单流水  导入新模板'!$C:$C,$A$2,'[6]白单流水  导入新模板'!$AF:$AF,LEFT(LEFT($C$497,4),4),'[6]白单流水  导入新模板'!$AA:$AA,AH$3,'[6]白单流水  导入新模板'!$K:$K,$C516)</f>
        <v>0</v>
      </c>
      <c r="AI516" s="48">
        <f>SUMIFS('[6]白单流水  导入新模板'!$S:$S,'[6]白单流水  导入新模板'!$C:$C,$A$2,'[6]白单流水  导入新模板'!$AF:$AF,LEFT(LEFT($C$497,4),4),'[6]白单流水  导入新模板'!$AA:$AA,AI$3,'[6]白单流水  导入新模板'!$K:$K,$C516)</f>
        <v>0.02</v>
      </c>
      <c r="AJ516" s="48">
        <f>SUMIFS('[6]白单流水  导入新模板'!$S:$S,'[6]白单流水  导入新模板'!$C:$C,$A$2,'[6]白单流水  导入新模板'!$AF:$AF,LEFT(LEFT($C$497,4),4),'[6]白单流水  导入新模板'!$AA:$AA,AJ$3,'[6]白单流水  导入新模板'!$K:$K,$C516)</f>
        <v>0</v>
      </c>
      <c r="AK516" s="48">
        <f>SUMIFS('[6]白单流水  导入新模板'!$S:$S,'[6]白单流水  导入新模板'!$C:$C,$A$2,'[6]白单流水  导入新模板'!$AF:$AF,LEFT(LEFT($C$497,4),4),'[6]白单流水  导入新模板'!$AA:$AA,AK$3,'[6]白单流水  导入新模板'!$K:$K,$C516)</f>
        <v>168471.24</v>
      </c>
      <c r="AL516" s="48">
        <f>SUMIFS('[6]白单流水  导入新模板'!$S:$S,'[6]白单流水  导入新模板'!$C:$C,$A$2,'[6]白单流水  导入新模板'!$AF:$AF,LEFT(LEFT($C$497,4),4),'[6]白单流水  导入新模板'!$AA:$AA,AL$3,'[6]白单流水  导入新模板'!$K:$K,$C516)</f>
        <v>0</v>
      </c>
      <c r="AM516" s="48">
        <f>SUMIFS('[6]白单流水  导入新模板'!$S:$S,'[6]白单流水  导入新模板'!$C:$C,$A$2,'[6]白单流水  导入新模板'!$AF:$AF,LEFT(LEFT($C$497,4),4),'[6]白单流水  导入新模板'!$AA:$AA,AM$3,'[6]白单流水  导入新模板'!$K:$K,$C516)</f>
        <v>0</v>
      </c>
      <c r="AN516" s="48">
        <f>SUMIFS('[6]白单流水  导入新模板'!$S:$S,'[6]白单流水  导入新模板'!$C:$C,$A$2,'[6]白单流水  导入新模板'!$AF:$AF,LEFT(LEFT($C$497,4),4),'[6]白单流水  导入新模板'!$AA:$AA,AN$3,'[6]白单流水  导入新模板'!$K:$K,$C516)</f>
        <v>0</v>
      </c>
      <c r="AO516" s="48">
        <f>SUMIFS('[6]白单流水  导入新模板'!$S:$S,'[6]白单流水  导入新模板'!$C:$C,$A$2,'[6]白单流水  导入新模板'!$AF:$AF,LEFT(LEFT($C$497,4),4),'[6]白单流水  导入新模板'!$AA:$AA,AO$3,'[6]白单流水  导入新模板'!$K:$K,$C516)</f>
        <v>0</v>
      </c>
      <c r="AP516" s="48">
        <f>SUMIFS('[6]白单流水  导入新模板'!$S:$S,'[6]白单流水  导入新模板'!$C:$C,$A$2,'[6]白单流水  导入新模板'!$AF:$AF,LEFT(LEFT($C$497,4),4),'[6]白单流水  导入新模板'!$AA:$AA,AP$3,'[6]白单流水  导入新模板'!$K:$K,$C516)</f>
        <v>0.4</v>
      </c>
      <c r="AQ516" s="48">
        <f>SUMIFS('[6]白单流水  导入新模板'!$S:$S,'[6]白单流水  导入新模板'!$C:$C,$A$2,'[6]白单流水  导入新模板'!$AF:$AF,LEFT(LEFT($C$497,4),4),'[6]白单流水  导入新模板'!$AA:$AA,AQ$3,'[6]白单流水  导入新模板'!$K:$K,$C516)</f>
        <v>0</v>
      </c>
      <c r="AR516" s="48">
        <f>SUMIFS('[6]白单流水  导入新模板'!$S:$S,'[6]白单流水  导入新模板'!$C:$C,$A$2,'[6]白单流水  导入新模板'!$AF:$AF,LEFT(LEFT($C$497,4),4),'[6]白单流水  导入新模板'!$AA:$AA,AR$3,'[6]白单流水  导入新模板'!$K:$K,$C516)</f>
        <v>0</v>
      </c>
      <c r="AS516" s="48">
        <f>SUMIFS('[6]白单流水  导入新模板'!$S:$S,'[6]白单流水  导入新模板'!$C:$C,$A$2,'[6]白单流水  导入新模板'!$AF:$AF,LEFT(LEFT($C$497,4),4),'[6]白单流水  导入新模板'!$AA:$AA,AS$3,'[6]白单流水  导入新模板'!$K:$K,$C516)</f>
        <v>0</v>
      </c>
      <c r="AT516" s="69"/>
    </row>
    <row r="517" ht="15.6" spans="1:47">
      <c r="A517" s="70"/>
      <c r="B517" s="62"/>
      <c r="C517" s="65" t="s">
        <v>76</v>
      </c>
      <c r="D517" s="66"/>
      <c r="E517" s="66"/>
      <c r="F517" s="67"/>
      <c r="G517" s="68"/>
      <c r="H517" s="68"/>
      <c r="I517" s="68"/>
      <c r="J517" s="68"/>
      <c r="K517" s="66"/>
      <c r="L517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导入新模板'!$K:$K,$C517)</f>
        <v>0</v>
      </c>
      <c r="M517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导入新模板'!$K:$K,$C517)</f>
        <v>0</v>
      </c>
      <c r="N517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导入新模板'!$K:$K,$C517)</f>
        <v>0</v>
      </c>
      <c r="O517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导入新模板'!$K:$K,$C517)</f>
        <v>0</v>
      </c>
      <c r="P517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导入新模板'!$K:$K,$C517)</f>
        <v>0</v>
      </c>
      <c r="Q517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导入新模板'!$K:$K,$C517)</f>
        <v>0</v>
      </c>
      <c r="R517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导入新模板'!$K:$K,$C517)</f>
        <v>0</v>
      </c>
      <c r="S517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导入新模板'!$K:$K,$C517)</f>
        <v>0</v>
      </c>
      <c r="T517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导入新模板'!$K:$K,$C517)</f>
        <v>0</v>
      </c>
      <c r="U517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导入新模板'!$K:$K,$C517)</f>
        <v>0</v>
      </c>
      <c r="V517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导入新模板'!$K:$K,$C517)</f>
        <v>0</v>
      </c>
      <c r="W517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导入新模板'!$K:$K,$C517)</f>
        <v>0</v>
      </c>
      <c r="X517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导入新模板'!$K:$K,$C517)</f>
        <v>0</v>
      </c>
      <c r="Y517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导入新模板'!$K:$K,$C517)</f>
        <v>0</v>
      </c>
      <c r="Z517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导入新模板'!$K:$K,$C517)</f>
        <v>0</v>
      </c>
      <c r="AA517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导入新模板'!$K:$K,$C517)</f>
        <v>0</v>
      </c>
      <c r="AB517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导入新模板'!$K:$K,$C517)</f>
        <v>0</v>
      </c>
      <c r="AC517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导入新模板'!$K:$K,$C517)</f>
        <v>0</v>
      </c>
      <c r="AD517" s="74"/>
      <c r="AE517" s="53">
        <f>SUM(AH517:AS517)</f>
        <v>0</v>
      </c>
      <c r="AF517" s="54"/>
      <c r="AG517" s="55">
        <f>AD517-AE517-AF517</f>
        <v>0</v>
      </c>
      <c r="AH517" s="48">
        <f>SUMIFS('[6]白单流水  导入新模板'!$S:$S,'[6]白单流水  导入新模板'!$C:$C,$A$2,'[6]白单流水  导入新模板'!$AF:$AF,LEFT(LEFT($C$497,4),4),'[6]白单流水  导入新模板'!$AA:$AA,AH$3,'[6]白单流水  导入新模板'!$K:$K,$C517)</f>
        <v>0</v>
      </c>
      <c r="AI517" s="48">
        <f>SUMIFS('[6]白单流水  导入新模板'!$S:$S,'[6]白单流水  导入新模板'!$C:$C,$A$2,'[6]白单流水  导入新模板'!$AF:$AF,LEFT(LEFT($C$497,4),4),'[6]白单流水  导入新模板'!$AA:$AA,AI$3,'[6]白单流水  导入新模板'!$K:$K,$C517)</f>
        <v>0</v>
      </c>
      <c r="AJ517" s="48">
        <f>SUMIFS('[6]白单流水  导入新模板'!$S:$S,'[6]白单流水  导入新模板'!$C:$C,$A$2,'[6]白单流水  导入新模板'!$AF:$AF,LEFT(LEFT($C$497,4),4),'[6]白单流水  导入新模板'!$AA:$AA,AJ$3,'[6]白单流水  导入新模板'!$K:$K,$C517)</f>
        <v>0</v>
      </c>
      <c r="AK517" s="48">
        <f>SUMIFS('[6]白单流水  导入新模板'!$S:$S,'[6]白单流水  导入新模板'!$C:$C,$A$2,'[6]白单流水  导入新模板'!$AF:$AF,LEFT(LEFT($C$497,4),4),'[6]白单流水  导入新模板'!$AA:$AA,AK$3,'[6]白单流水  导入新模板'!$K:$K,$C517)</f>
        <v>0</v>
      </c>
      <c r="AL517" s="48">
        <f>SUMIFS('[6]白单流水  导入新模板'!$S:$S,'[6]白单流水  导入新模板'!$C:$C,$A$2,'[6]白单流水  导入新模板'!$AF:$AF,LEFT(LEFT($C$497,4),4),'[6]白单流水  导入新模板'!$AA:$AA,AL$3,'[6]白单流水  导入新模板'!$K:$K,$C517)</f>
        <v>0</v>
      </c>
      <c r="AM517" s="48">
        <f>SUMIFS('[6]白单流水  导入新模板'!$S:$S,'[6]白单流水  导入新模板'!$C:$C,$A$2,'[6]白单流水  导入新模板'!$AF:$AF,LEFT(LEFT($C$497,4),4),'[6]白单流水  导入新模板'!$AA:$AA,AM$3,'[6]白单流水  导入新模板'!$K:$K,$C517)</f>
        <v>0</v>
      </c>
      <c r="AN517" s="48">
        <f>SUMIFS('[6]白单流水  导入新模板'!$S:$S,'[6]白单流水  导入新模板'!$C:$C,$A$2,'[6]白单流水  导入新模板'!$AF:$AF,LEFT(LEFT($C$497,4),4),'[6]白单流水  导入新模板'!$AA:$AA,AN$3,'[6]白单流水  导入新模板'!$K:$K,$C517)</f>
        <v>0</v>
      </c>
      <c r="AO517" s="48">
        <f>SUMIFS('[6]白单流水  导入新模板'!$S:$S,'[6]白单流水  导入新模板'!$C:$C,$A$2,'[6]白单流水  导入新模板'!$AF:$AF,LEFT(LEFT($C$497,4),4),'[6]白单流水  导入新模板'!$AA:$AA,AO$3,'[6]白单流水  导入新模板'!$K:$K,$C517)</f>
        <v>0</v>
      </c>
      <c r="AP517" s="48">
        <f>SUMIFS('[6]白单流水  导入新模板'!$S:$S,'[6]白单流水  导入新模板'!$C:$C,$A$2,'[6]白单流水  导入新模板'!$AF:$AF,LEFT(LEFT($C$497,4),4),'[6]白单流水  导入新模板'!$AA:$AA,AP$3,'[6]白单流水  导入新模板'!$K:$K,$C517)</f>
        <v>0</v>
      </c>
      <c r="AQ517" s="48">
        <f>SUMIFS('[6]白单流水  导入新模板'!$S:$S,'[6]白单流水  导入新模板'!$C:$C,$A$2,'[6]白单流水  导入新模板'!$AF:$AF,LEFT(LEFT($C$497,4),4),'[6]白单流水  导入新模板'!$AA:$AA,AQ$3,'[6]白单流水  导入新模板'!$K:$K,$C517)</f>
        <v>0</v>
      </c>
      <c r="AR517" s="48">
        <f>SUMIFS('[6]白单流水  导入新模板'!$S:$S,'[6]白单流水  导入新模板'!$C:$C,$A$2,'[6]白单流水  导入新模板'!$AF:$AF,LEFT(LEFT($C$497,4),4),'[6]白单流水  导入新模板'!$AA:$AA,AR$3,'[6]白单流水  导入新模板'!$K:$K,$C517)</f>
        <v>0</v>
      </c>
      <c r="AS517" s="48">
        <f>SUMIFS('[6]白单流水  导入新模板'!$S:$S,'[6]白单流水  导入新模板'!$C:$C,$A$2,'[6]白单流水  导入新模板'!$AF:$AF,LEFT(LEFT($C$497,4),4),'[6]白单流水  导入新模板'!$AA:$AA,AS$3,'[6]白单流水  导入新模板'!$K:$K,$C517)</f>
        <v>0</v>
      </c>
      <c r="AT517" s="69"/>
    </row>
    <row r="518" ht="15.6" spans="1:47">
      <c r="A518" s="70"/>
      <c r="B518" s="62"/>
      <c r="C518" s="65" t="s">
        <v>77</v>
      </c>
      <c r="D518" s="66"/>
      <c r="E518" s="66"/>
      <c r="F518" s="67"/>
      <c r="G518" s="68"/>
      <c r="H518" s="68"/>
      <c r="I518" s="68"/>
      <c r="J518" s="68"/>
      <c r="K518" s="66"/>
      <c r="L518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导入新模板'!$K:$K,$C518)</f>
        <v>0</v>
      </c>
      <c r="M518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导入新模板'!$K:$K,$C518)</f>
        <v>0</v>
      </c>
      <c r="N518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导入新模板'!$K:$K,$C518)</f>
        <v>0</v>
      </c>
      <c r="O518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导入新模板'!$K:$K,$C518)</f>
        <v>0</v>
      </c>
      <c r="P518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导入新模板'!$K:$K,$C518)</f>
        <v>0</v>
      </c>
      <c r="Q518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导入新模板'!$K:$K,$C518)</f>
        <v>0</v>
      </c>
      <c r="R518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导入新模板'!$K:$K,$C518)</f>
        <v>0</v>
      </c>
      <c r="S518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导入新模板'!$K:$K,$C518)</f>
        <v>0</v>
      </c>
      <c r="T518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导入新模板'!$K:$K,$C518)</f>
        <v>0</v>
      </c>
      <c r="U518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导入新模板'!$K:$K,$C518)</f>
        <v>0</v>
      </c>
      <c r="V518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导入新模板'!$K:$K,$C518)</f>
        <v>0</v>
      </c>
      <c r="W518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导入新模板'!$K:$K,$C518)</f>
        <v>0</v>
      </c>
      <c r="X518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导入新模板'!$K:$K,$C518)</f>
        <v>0</v>
      </c>
      <c r="Y518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导入新模板'!$K:$K,$C518)</f>
        <v>0</v>
      </c>
      <c r="Z518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导入新模板'!$K:$K,$C518)</f>
        <v>0</v>
      </c>
      <c r="AA518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导入新模板'!$K:$K,$C518)</f>
        <v>0</v>
      </c>
      <c r="AB518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导入新模板'!$K:$K,$C518)</f>
        <v>0</v>
      </c>
      <c r="AC518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导入新模板'!$K:$K,$C518)</f>
        <v>0</v>
      </c>
      <c r="AD518" s="74"/>
      <c r="AE518" s="53">
        <f>SUM(AH518:AS518)</f>
        <v>0</v>
      </c>
      <c r="AF518" s="54"/>
      <c r="AG518" s="55">
        <f>AD518-AE518-AF518</f>
        <v>0</v>
      </c>
      <c r="AH518" s="48">
        <f>SUMIFS('[6]白单流水  导入新模板'!$S:$S,'[6]白单流水  导入新模板'!$C:$C,$A$2,'[6]白单流水  导入新模板'!$AF:$AF,LEFT(LEFT($C$497,4),4),'[6]白单流水  导入新模板'!$AA:$AA,AH$3,'[6]白单流水  导入新模板'!$K:$K,$C518)</f>
        <v>0</v>
      </c>
      <c r="AI518" s="48">
        <f>SUMIFS('[6]白单流水  导入新模板'!$S:$S,'[6]白单流水  导入新模板'!$C:$C,$A$2,'[6]白单流水  导入新模板'!$AF:$AF,LEFT(LEFT($C$497,4),4),'[6]白单流水  导入新模板'!$AA:$AA,AI$3,'[6]白单流水  导入新模板'!$K:$K,$C518)</f>
        <v>0</v>
      </c>
      <c r="AJ518" s="48">
        <f>SUMIFS('[6]白单流水  导入新模板'!$S:$S,'[6]白单流水  导入新模板'!$C:$C,$A$2,'[6]白单流水  导入新模板'!$AF:$AF,LEFT(LEFT($C$497,4),4),'[6]白单流水  导入新模板'!$AA:$AA,AJ$3,'[6]白单流水  导入新模板'!$K:$K,$C518)</f>
        <v>0</v>
      </c>
      <c r="AK518" s="48">
        <f>SUMIFS('[6]白单流水  导入新模板'!$S:$S,'[6]白单流水  导入新模板'!$C:$C,$A$2,'[6]白单流水  导入新模板'!$AF:$AF,LEFT(LEFT($C$497,4),4),'[6]白单流水  导入新模板'!$AA:$AA,AK$3,'[6]白单流水  导入新模板'!$K:$K,$C518)</f>
        <v>0</v>
      </c>
      <c r="AL518" s="48">
        <f>SUMIFS('[6]白单流水  导入新模板'!$S:$S,'[6]白单流水  导入新模板'!$C:$C,$A$2,'[6]白单流水  导入新模板'!$AF:$AF,LEFT(LEFT($C$497,4),4),'[6]白单流水  导入新模板'!$AA:$AA,AL$3,'[6]白单流水  导入新模板'!$K:$K,$C518)</f>
        <v>0</v>
      </c>
      <c r="AM518" s="48">
        <f>SUMIFS('[6]白单流水  导入新模板'!$S:$S,'[6]白单流水  导入新模板'!$C:$C,$A$2,'[6]白单流水  导入新模板'!$AF:$AF,LEFT(LEFT($C$497,4),4),'[6]白单流水  导入新模板'!$AA:$AA,AM$3,'[6]白单流水  导入新模板'!$K:$K,$C518)</f>
        <v>0</v>
      </c>
      <c r="AN518" s="48">
        <f>SUMIFS('[6]白单流水  导入新模板'!$S:$S,'[6]白单流水  导入新模板'!$C:$C,$A$2,'[6]白单流水  导入新模板'!$AF:$AF,LEFT(LEFT($C$497,4),4),'[6]白单流水  导入新模板'!$AA:$AA,AN$3,'[6]白单流水  导入新模板'!$K:$K,$C518)</f>
        <v>0</v>
      </c>
      <c r="AO518" s="48">
        <f>SUMIFS('[6]白单流水  导入新模板'!$S:$S,'[6]白单流水  导入新模板'!$C:$C,$A$2,'[6]白单流水  导入新模板'!$AF:$AF,LEFT(LEFT($C$497,4),4),'[6]白单流水  导入新模板'!$AA:$AA,AO$3,'[6]白单流水  导入新模板'!$K:$K,$C518)</f>
        <v>0</v>
      </c>
      <c r="AP518" s="48">
        <f>SUMIFS('[6]白单流水  导入新模板'!$S:$S,'[6]白单流水  导入新模板'!$C:$C,$A$2,'[6]白单流水  导入新模板'!$AF:$AF,LEFT(LEFT($C$497,4),4),'[6]白单流水  导入新模板'!$AA:$AA,AP$3,'[6]白单流水  导入新模板'!$K:$K,$C518)</f>
        <v>0</v>
      </c>
      <c r="AQ518" s="48">
        <f>SUMIFS('[6]白单流水  导入新模板'!$S:$S,'[6]白单流水  导入新模板'!$C:$C,$A$2,'[6]白单流水  导入新模板'!$AF:$AF,LEFT(LEFT($C$497,4),4),'[6]白单流水  导入新模板'!$AA:$AA,AQ$3,'[6]白单流水  导入新模板'!$K:$K,$C518)</f>
        <v>0</v>
      </c>
      <c r="AR518" s="48">
        <f>SUMIFS('[6]白单流水  导入新模板'!$S:$S,'[6]白单流水  导入新模板'!$C:$C,$A$2,'[6]白单流水  导入新模板'!$AF:$AF,LEFT(LEFT($C$497,4),4),'[6]白单流水  导入新模板'!$AA:$AA,AR$3,'[6]白单流水  导入新模板'!$K:$K,$C518)</f>
        <v>0</v>
      </c>
      <c r="AS518" s="48">
        <f>SUMIFS('[6]白单流水  导入新模板'!$S:$S,'[6]白单流水  导入新模板'!$C:$C,$A$2,'[6]白单流水  导入新模板'!$AF:$AF,LEFT(LEFT($C$497,4),4),'[6]白单流水  导入新模板'!$AA:$AA,AS$3,'[6]白单流水  导入新模板'!$K:$K,$C518)</f>
        <v>0</v>
      </c>
      <c r="AT518" s="69"/>
    </row>
    <row r="519" ht="15.6" spans="1:47">
      <c r="A519" s="70"/>
      <c r="B519" s="62"/>
      <c r="C519" s="65" t="s">
        <v>78</v>
      </c>
      <c r="D519" s="52"/>
      <c r="E519" s="52"/>
      <c r="F519" s="59"/>
      <c r="G519" s="60"/>
      <c r="H519" s="60"/>
      <c r="I519" s="60"/>
      <c r="J519" s="60"/>
      <c r="K519" s="52"/>
      <c r="L519" s="48">
        <f>SUMIFS('[6]白单流水  导入新模板'!$S:$S,'[6]白单流水  导入新模板'!$C:$C,$A$2,'[6]白单流水  导入新模板'!$AF:$AF,LEFT(LEFT($C$497,4),4),'[6]白单流水  导入新模板'!$AB:$AB,LEFT(LEFT(L$3,4),4),'[6]白单流水  导入新模板'!$K:$K,$C519)</f>
        <v>0</v>
      </c>
      <c r="M519" s="48">
        <f>SUMIFS('[6]白单流水  导入新模板'!$S:$S,'[6]白单流水  导入新模板'!$C:$C,$A$2,'[6]白单流水  导入新模板'!$AF:$AF,LEFT(LEFT($C$497,4),4),'[6]白单流水  导入新模板'!$AB:$AB,LEFT(LEFT(M$3,4),4),'[6]白单流水  导入新模板'!$K:$K,$C519)</f>
        <v>0</v>
      </c>
      <c r="N519" s="48">
        <f>SUMIFS('[6]白单流水  导入新模板'!$S:$S,'[6]白单流水  导入新模板'!$C:$C,$A$2,'[6]白单流水  导入新模板'!$AF:$AF,LEFT(LEFT($C$497,4),4),'[6]白单流水  导入新模板'!$AB:$AB,LEFT(LEFT(N$3,4),4),'[6]白单流水  导入新模板'!$K:$K,$C519)</f>
        <v>0</v>
      </c>
      <c r="O519" s="48">
        <f>SUMIFS('[6]白单流水  导入新模板'!$S:$S,'[6]白单流水  导入新模板'!$C:$C,$A$2,'[6]白单流水  导入新模板'!$AF:$AF,LEFT(LEFT($C$497,4),4),'[6]白单流水  导入新模板'!$AB:$AB,LEFT(LEFT(O$3,4),4),'[6]白单流水  导入新模板'!$K:$K,$C519)</f>
        <v>0</v>
      </c>
      <c r="P519" s="48">
        <f>SUMIFS('[6]白单流水  导入新模板'!$S:$S,'[6]白单流水  导入新模板'!$C:$C,$A$2,'[6]白单流水  导入新模板'!$AF:$AF,LEFT(LEFT($C$497,4),4),'[6]白单流水  导入新模板'!$AB:$AB,LEFT(LEFT(P$3,4),4),'[6]白单流水  导入新模板'!$K:$K,$C519)</f>
        <v>0</v>
      </c>
      <c r="Q519" s="48">
        <f>SUMIFS('[6]白单流水  导入新模板'!$S:$S,'[6]白单流水  导入新模板'!$C:$C,$A$2,'[6]白单流水  导入新模板'!$AF:$AF,LEFT(LEFT($C$497,4),4),'[6]白单流水  导入新模板'!$AB:$AB,LEFT(LEFT(Q$3,4),4),'[6]白单流水  导入新模板'!$K:$K,$C519)</f>
        <v>0</v>
      </c>
      <c r="R519" s="48">
        <f>SUMIFS('[6]白单流水  导入新模板'!$S:$S,'[6]白单流水  导入新模板'!$C:$C,$A$2,'[6]白单流水  导入新模板'!$AF:$AF,LEFT(LEFT($C$497,4),4),'[6]白单流水  导入新模板'!$AB:$AB,LEFT(LEFT(R$3,4),4),'[6]白单流水  导入新模板'!$K:$K,$C519)</f>
        <v>0</v>
      </c>
      <c r="S519" s="48">
        <f>SUMIFS('[6]白单流水  导入新模板'!$S:$S,'[6]白单流水  导入新模板'!$C:$C,$A$2,'[6]白单流水  导入新模板'!$AF:$AF,LEFT(LEFT($C$497,4),4),'[6]白单流水  导入新模板'!$AB:$AB,LEFT(LEFT(S$3,4),4),'[6]白单流水  导入新模板'!$K:$K,$C519)</f>
        <v>0</v>
      </c>
      <c r="T519" s="48">
        <f>SUMIFS('[6]白单流水  导入新模板'!$S:$S,'[6]白单流水  导入新模板'!$C:$C,$A$2,'[6]白单流水  导入新模板'!$AF:$AF,LEFT(LEFT($C$497,4),4),'[6]白单流水  导入新模板'!$AB:$AB,LEFT(LEFT(T$3,4),4),'[6]白单流水  导入新模板'!$K:$K,$C519)</f>
        <v>0</v>
      </c>
      <c r="U519" s="48">
        <f>SUMIFS('[6]白单流水  导入新模板'!$S:$S,'[6]白单流水  导入新模板'!$C:$C,$A$2,'[6]白单流水  导入新模板'!$AF:$AF,LEFT(LEFT($C$497,4),4),'[6]白单流水  导入新模板'!$AB:$AB,LEFT(LEFT(U$3,4),4),'[6]白单流水  导入新模板'!$K:$K,$C519)</f>
        <v>0</v>
      </c>
      <c r="V519" s="48">
        <f>SUMIFS('[6]白单流水  导入新模板'!$S:$S,'[6]白单流水  导入新模板'!$C:$C,$A$2,'[6]白单流水  导入新模板'!$AF:$AF,LEFT(LEFT($C$497,4),4),'[6]白单流水  导入新模板'!$AB:$AB,LEFT(LEFT(V$3,4),4),'[6]白单流水  导入新模板'!$K:$K,$C519)</f>
        <v>0</v>
      </c>
      <c r="W519" s="48">
        <f>SUMIFS('[6]白单流水  导入新模板'!$S:$S,'[6]白单流水  导入新模板'!$C:$C,$A$2,'[6]白单流水  导入新模板'!$AF:$AF,LEFT(LEFT($C$497,4),4),'[6]白单流水  导入新模板'!$AB:$AB,LEFT(LEFT(W$3,4),4),'[6]白单流水  导入新模板'!$K:$K,$C519)</f>
        <v>0</v>
      </c>
      <c r="X519" s="48">
        <f>SUMIFS('[6]白单流水  导入新模板'!$S:$S,'[6]白单流水  导入新模板'!$C:$C,$A$2,'[6]白单流水  导入新模板'!$AF:$AF,LEFT(LEFT($C$497,4),4),'[6]白单流水  导入新模板'!$AB:$AB,LEFT(LEFT(X$3,4),4),'[6]白单流水  导入新模板'!$K:$K,$C519)</f>
        <v>0</v>
      </c>
      <c r="Y519" s="48">
        <f>SUMIFS('[6]白单流水  导入新模板'!$S:$S,'[6]白单流水  导入新模板'!$C:$C,$A$2,'[6]白单流水  导入新模板'!$AF:$AF,LEFT(LEFT($C$497,4),4),'[6]白单流水  导入新模板'!$AB:$AB,LEFT(LEFT(Y$3,4),4),'[6]白单流水  导入新模板'!$K:$K,$C519)</f>
        <v>0</v>
      </c>
      <c r="Z519" s="48">
        <f>SUMIFS('[6]白单流水  导入新模板'!$S:$S,'[6]白单流水  导入新模板'!$C:$C,$A$2,'[6]白单流水  导入新模板'!$AF:$AF,LEFT(LEFT($C$497,4),4),'[6]白单流水  导入新模板'!$AB:$AB,LEFT(LEFT(Z$3,4),4),'[6]白单流水  导入新模板'!$K:$K,$C519)</f>
        <v>0</v>
      </c>
      <c r="AA519" s="48">
        <f>SUMIFS('[6]白单流水  导入新模板'!$S:$S,'[6]白单流水  导入新模板'!$C:$C,$A$2,'[6]白单流水  导入新模板'!$AF:$AF,LEFT(LEFT($C$497,4),4),'[6]白单流水  导入新模板'!$AB:$AB,LEFT(LEFT(AA$3,4),4),'[6]白单流水  导入新模板'!$K:$K,$C519)</f>
        <v>0</v>
      </c>
      <c r="AB519" s="48">
        <f>SUMIFS('[6]白单流水  导入新模板'!$S:$S,'[6]白单流水  导入新模板'!$C:$C,$A$2,'[6]白单流水  导入新模板'!$AF:$AF,LEFT(LEFT($C$497,4),4),'[6]白单流水  导入新模板'!$AB:$AB,LEFT(LEFT(AB$3,4),4),'[6]白单流水  导入新模板'!$K:$K,$C519)</f>
        <v>0</v>
      </c>
      <c r="AC519" s="48">
        <f>SUMIFS('[6]白单流水  导入新模板'!$S:$S,'[6]白单流水  导入新模板'!$C:$C,$A$2,'[6]白单流水  导入新模板'!$AF:$AF,LEFT(LEFT($C$497,4),4),'[6]白单流水  导入新模板'!$AB:$AB,LEFT(LEFT(AC$3,4),4),'[6]白单流水  导入新模板'!$K:$K,$C519)</f>
        <v>0</v>
      </c>
      <c r="AD519" s="52"/>
      <c r="AE519" s="53">
        <f>SUM(AH519:AS519)</f>
        <v>0</v>
      </c>
      <c r="AF519" s="54"/>
      <c r="AG519" s="55">
        <f>AD519-AE519-AF519</f>
        <v>0</v>
      </c>
      <c r="AH519" s="48">
        <f>SUMIFS('[6]白单流水  导入新模板'!$S:$S,'[6]白单流水  导入新模板'!$C:$C,$A$2,'[6]白单流水  导入新模板'!$AF:$AF,LEFT(LEFT($C$497,4),4),'[6]白单流水  导入新模板'!$AA:$AA,AH$3,'[6]白单流水  导入新模板'!$K:$K,$C519)</f>
        <v>0</v>
      </c>
      <c r="AI519" s="48">
        <f>SUMIFS('[6]白单流水  导入新模板'!$S:$S,'[6]白单流水  导入新模板'!$C:$C,$A$2,'[6]白单流水  导入新模板'!$AF:$AF,LEFT(LEFT($C$497,4),4),'[6]白单流水  导入新模板'!$AA:$AA,AI$3,'[6]白单流水  导入新模板'!$K:$K,$C519)</f>
        <v>0</v>
      </c>
      <c r="AJ519" s="48">
        <f>SUMIFS('[6]白单流水  导入新模板'!$S:$S,'[6]白单流水  导入新模板'!$C:$C,$A$2,'[6]白单流水  导入新模板'!$AF:$AF,LEFT(LEFT($C$497,4),4),'[6]白单流水  导入新模板'!$AA:$AA,AJ$3,'[6]白单流水  导入新模板'!$K:$K,$C519)</f>
        <v>0</v>
      </c>
      <c r="AK519" s="48">
        <f>SUMIFS('[6]白单流水  导入新模板'!$S:$S,'[6]白单流水  导入新模板'!$C:$C,$A$2,'[6]白单流水  导入新模板'!$AF:$AF,LEFT(LEFT($C$497,4),4),'[6]白单流水  导入新模板'!$AA:$AA,AK$3,'[6]白单流水  导入新模板'!$K:$K,$C519)</f>
        <v>0</v>
      </c>
      <c r="AL519" s="48">
        <f>SUMIFS('[6]白单流水  导入新模板'!$S:$S,'[6]白单流水  导入新模板'!$C:$C,$A$2,'[6]白单流水  导入新模板'!$AF:$AF,LEFT(LEFT($C$497,4),4),'[6]白单流水  导入新模板'!$AA:$AA,AL$3,'[6]白单流水  导入新模板'!$K:$K,$C519)</f>
        <v>0</v>
      </c>
      <c r="AM519" s="48">
        <f>SUMIFS('[6]白单流水  导入新模板'!$S:$S,'[6]白单流水  导入新模板'!$C:$C,$A$2,'[6]白单流水  导入新模板'!$AF:$AF,LEFT(LEFT($C$497,4),4),'[6]白单流水  导入新模板'!$AA:$AA,AM$3,'[6]白单流水  导入新模板'!$K:$K,$C519)</f>
        <v>0</v>
      </c>
      <c r="AN519" s="48">
        <f>SUMIFS('[6]白单流水  导入新模板'!$S:$S,'[6]白单流水  导入新模板'!$C:$C,$A$2,'[6]白单流水  导入新模板'!$AF:$AF,LEFT(LEFT($C$497,4),4),'[6]白单流水  导入新模板'!$AA:$AA,AN$3,'[6]白单流水  导入新模板'!$K:$K,$C519)</f>
        <v>0</v>
      </c>
      <c r="AO519" s="48">
        <f>SUMIFS('[6]白单流水  导入新模板'!$S:$S,'[6]白单流水  导入新模板'!$C:$C,$A$2,'[6]白单流水  导入新模板'!$AF:$AF,LEFT(LEFT($C$497,4),4),'[6]白单流水  导入新模板'!$AA:$AA,AO$3,'[6]白单流水  导入新模板'!$K:$K,$C519)</f>
        <v>0</v>
      </c>
      <c r="AP519" s="48">
        <f>SUMIFS('[6]白单流水  导入新模板'!$S:$S,'[6]白单流水  导入新模板'!$C:$C,$A$2,'[6]白单流水  导入新模板'!$AF:$AF,LEFT(LEFT($C$497,4),4),'[6]白单流水  导入新模板'!$AA:$AA,AP$3,'[6]白单流水  导入新模板'!$K:$K,$C519)</f>
        <v>0</v>
      </c>
      <c r="AQ519" s="48">
        <f>SUMIFS('[6]白单流水  导入新模板'!$S:$S,'[6]白单流水  导入新模板'!$C:$C,$A$2,'[6]白单流水  导入新模板'!$AF:$AF,LEFT(LEFT($C$497,4),4),'[6]白单流水  导入新模板'!$AA:$AA,AQ$3,'[6]白单流水  导入新模板'!$K:$K,$C519)</f>
        <v>0</v>
      </c>
      <c r="AR519" s="48">
        <f>SUMIFS('[6]白单流水  导入新模板'!$S:$S,'[6]白单流水  导入新模板'!$C:$C,$A$2,'[6]白单流水  导入新模板'!$AF:$AF,LEFT(LEFT($C$497,4),4),'[6]白单流水  导入新模板'!$AA:$AA,AR$3,'[6]白单流水  导入新模板'!$K:$K,$C519)</f>
        <v>0</v>
      </c>
      <c r="AS519" s="48">
        <f>SUMIFS('[6]白单流水  导入新模板'!$S:$S,'[6]白单流水  导入新模板'!$C:$C,$A$2,'[6]白单流水  导入新模板'!$AF:$AF,LEFT(LEFT($C$497,4),4),'[6]白单流水  导入新模板'!$AA:$AA,AS$3,'[6]白单流水  导入新模板'!$K:$K,$C519)</f>
        <v>0</v>
      </c>
      <c r="AT519" s="56"/>
    </row>
    <row r="520" ht="31.2" spans="1:47">
      <c r="A520" s="70"/>
      <c r="B520" s="62">
        <v>23</v>
      </c>
      <c r="C520" s="42" t="s">
        <v>111</v>
      </c>
      <c r="D520" s="43"/>
      <c r="E520" s="43"/>
      <c r="F520" s="63"/>
      <c r="G520" s="44"/>
      <c r="H520" s="44"/>
      <c r="I520" s="44"/>
      <c r="J520" s="44"/>
      <c r="K520" s="43"/>
      <c r="L520" s="43">
        <f>L525+L530+L535</f>
        <v>0</v>
      </c>
      <c r="M520" s="43">
        <f>M525+M530+M535</f>
        <v>0</v>
      </c>
      <c r="N520" s="43">
        <f>N525+N530+N535</f>
        <v>0</v>
      </c>
      <c r="O520" s="43">
        <f>O525+O530+O535</f>
        <v>0</v>
      </c>
      <c r="P520" s="43">
        <f>P525+P530+P535</f>
        <v>0</v>
      </c>
      <c r="Q520" s="43">
        <f>Q525+Q530+Q535</f>
        <v>0</v>
      </c>
      <c r="R520" s="43">
        <f>R525+R530+R535</f>
        <v>0</v>
      </c>
      <c r="S520" s="43">
        <f>S525+S530+S535</f>
        <v>0</v>
      </c>
      <c r="T520" s="43">
        <f>T525+T530+T535</f>
        <v>0</v>
      </c>
      <c r="U520" s="43">
        <f>U525+U530+U535</f>
        <v>0</v>
      </c>
      <c r="V520" s="43">
        <f>V525+V530+V535</f>
        <v>0</v>
      </c>
      <c r="W520" s="43">
        <f>W525+W530+W535</f>
        <v>0</v>
      </c>
      <c r="X520" s="43">
        <f>X525+X530+X535</f>
        <v>0</v>
      </c>
      <c r="Y520" s="43">
        <f>Y525+Y530+Y535</f>
        <v>0</v>
      </c>
      <c r="Z520" s="43">
        <f>Z525+Z530+Z535</f>
        <v>0</v>
      </c>
      <c r="AA520" s="43">
        <f>AA525+AA530+AA535</f>
        <v>0</v>
      </c>
      <c r="AB520" s="43">
        <f>AB525+AB530+AB535</f>
        <v>0</v>
      </c>
      <c r="AC520" s="43">
        <f>AC525+AC530+AC535</f>
        <v>0</v>
      </c>
      <c r="AD520" s="72"/>
      <c r="AE520" s="43">
        <f>AE525+AE530+AE535</f>
        <v>0</v>
      </c>
      <c r="AF520" s="43">
        <f>AF525+AF530+AF535</f>
        <v>0</v>
      </c>
      <c r="AG520" s="43">
        <f>AG525+AG530+AG535</f>
        <v>0</v>
      </c>
      <c r="AH520" s="43">
        <f>AH525+AH530+AH535</f>
        <v>0</v>
      </c>
      <c r="AI520" s="43">
        <f>AI525+AI530+AI535</f>
        <v>0</v>
      </c>
      <c r="AJ520" s="43">
        <f>AJ525+AJ530+AJ535</f>
        <v>0</v>
      </c>
      <c r="AK520" s="43">
        <f>AK525+AK530+AK535</f>
        <v>0</v>
      </c>
      <c r="AL520" s="43">
        <f>AL525+AL530+AL535</f>
        <v>0</v>
      </c>
      <c r="AM520" s="43">
        <f>AM525+AM530+AM535</f>
        <v>0</v>
      </c>
      <c r="AN520" s="43">
        <f>AN525+AN530+AN535</f>
        <v>0</v>
      </c>
      <c r="AO520" s="43">
        <f>AO525+AO530+AO535</f>
        <v>0</v>
      </c>
      <c r="AP520" s="43">
        <f>AP525+AP530+AP535</f>
        <v>0</v>
      </c>
      <c r="AQ520" s="43">
        <f>AQ525+AQ530+AQ535</f>
        <v>0</v>
      </c>
      <c r="AR520" s="43">
        <f>AR525+AR530+AR535</f>
        <v>0</v>
      </c>
      <c r="AS520" s="43">
        <f>AS525+AS530+AS535</f>
        <v>0</v>
      </c>
      <c r="AT520" s="64"/>
      <c r="AU520" s="1">
        <f>X520+Y520+Z520+AA520+AB520+AC520+AE520</f>
        <v>0</v>
      </c>
    </row>
    <row r="521" ht="15.6" spans="1:47">
      <c r="A521" s="70"/>
      <c r="B521" s="62"/>
      <c r="C521" s="65" t="s">
        <v>75</v>
      </c>
      <c r="D521" s="66"/>
      <c r="E521" s="66"/>
      <c r="F521" s="67"/>
      <c r="G521" s="68"/>
      <c r="H521" s="68"/>
      <c r="I521" s="68"/>
      <c r="J521" s="68"/>
      <c r="K521" s="66"/>
      <c r="L521" s="43">
        <f>L526+L531+L536</f>
        <v>0</v>
      </c>
      <c r="M521" s="43">
        <f>M526+M531+M536</f>
        <v>0</v>
      </c>
      <c r="N521" s="43">
        <f>N526+N531+N536</f>
        <v>0</v>
      </c>
      <c r="O521" s="43">
        <f>O526+O531+O536</f>
        <v>0</v>
      </c>
      <c r="P521" s="43">
        <f>P526+P531+P536</f>
        <v>0</v>
      </c>
      <c r="Q521" s="43">
        <f>Q526+Q531+Q536</f>
        <v>0</v>
      </c>
      <c r="R521" s="43">
        <f>R526+R531+R536</f>
        <v>0</v>
      </c>
      <c r="S521" s="43">
        <f>S526+S531+S536</f>
        <v>0</v>
      </c>
      <c r="T521" s="43">
        <f>T526+T531+T536</f>
        <v>0</v>
      </c>
      <c r="U521" s="43">
        <f>U526+U531+U536</f>
        <v>0</v>
      </c>
      <c r="V521" s="43">
        <f>V526+V531+V536</f>
        <v>0</v>
      </c>
      <c r="W521" s="43">
        <f>W526+W531+W536</f>
        <v>0</v>
      </c>
      <c r="X521" s="43">
        <f>X526+X531+X536</f>
        <v>0</v>
      </c>
      <c r="Y521" s="43">
        <f>Y526+Y531+Y536</f>
        <v>0</v>
      </c>
      <c r="Z521" s="43">
        <f>Z526+Z531+Z536</f>
        <v>0</v>
      </c>
      <c r="AA521" s="43">
        <f>AA526+AA531+AA536</f>
        <v>0</v>
      </c>
      <c r="AB521" s="43">
        <f>AB526+AB531+AB536</f>
        <v>0</v>
      </c>
      <c r="AC521" s="43">
        <f>AC526+AC531+AC536</f>
        <v>0</v>
      </c>
      <c r="AD521" s="74"/>
      <c r="AE521" s="43">
        <f>AE526+AE531+AE536</f>
        <v>0</v>
      </c>
      <c r="AF521" s="43">
        <f>AF526+AF531+AF536</f>
        <v>0</v>
      </c>
      <c r="AG521" s="43">
        <f>AG526+AG531+AG536</f>
        <v>0</v>
      </c>
      <c r="AH521" s="43">
        <f>AH526+AH531+AH536</f>
        <v>0</v>
      </c>
      <c r="AI521" s="43">
        <f>AI526+AI531+AI536</f>
        <v>0</v>
      </c>
      <c r="AJ521" s="43">
        <f>AJ526+AJ531+AJ536</f>
        <v>0</v>
      </c>
      <c r="AK521" s="43">
        <f>AK526+AK531+AK536</f>
        <v>0</v>
      </c>
      <c r="AL521" s="43">
        <f>AL526+AL531+AL536</f>
        <v>0</v>
      </c>
      <c r="AM521" s="43">
        <f>AM526+AM531+AM536</f>
        <v>0</v>
      </c>
      <c r="AN521" s="43">
        <f>AN526+AN531+AN536</f>
        <v>0</v>
      </c>
      <c r="AO521" s="43">
        <f>AO526+AO531+AO536</f>
        <v>0</v>
      </c>
      <c r="AP521" s="43">
        <f>AP526+AP531+AP536</f>
        <v>0</v>
      </c>
      <c r="AQ521" s="43">
        <f>AQ526+AQ531+AQ536</f>
        <v>0</v>
      </c>
      <c r="AR521" s="43">
        <f>AR526+AR531+AR536</f>
        <v>0</v>
      </c>
      <c r="AS521" s="43">
        <f>AS526+AS531+AS536</f>
        <v>0</v>
      </c>
      <c r="AT521" s="69"/>
    </row>
    <row r="522" ht="15.6" spans="1:47">
      <c r="A522" s="70"/>
      <c r="B522" s="62"/>
      <c r="C522" s="65" t="s">
        <v>29</v>
      </c>
      <c r="D522" s="66"/>
      <c r="E522" s="66"/>
      <c r="F522" s="67"/>
      <c r="G522" s="68"/>
      <c r="H522" s="68"/>
      <c r="I522" s="68"/>
      <c r="J522" s="68"/>
      <c r="K522" s="66"/>
      <c r="L522" s="43">
        <f>L530+L535+L540</f>
        <v>0</v>
      </c>
      <c r="M522" s="43">
        <f>M530+M535+M540</f>
        <v>0</v>
      </c>
      <c r="N522" s="43">
        <f>N530+N535+N540</f>
        <v>0</v>
      </c>
      <c r="O522" s="43">
        <f>O530+O535+O540</f>
        <v>0</v>
      </c>
      <c r="P522" s="43">
        <f>P530+P535+P540</f>
        <v>0</v>
      </c>
      <c r="Q522" s="43">
        <f>Q530+Q535+Q540</f>
        <v>0</v>
      </c>
      <c r="R522" s="43">
        <f>R530+R535+R540</f>
        <v>0</v>
      </c>
      <c r="S522" s="43">
        <f>S530+S535+S540</f>
        <v>0</v>
      </c>
      <c r="T522" s="43">
        <f>T530+T535+T540</f>
        <v>0</v>
      </c>
      <c r="U522" s="43">
        <f>U530+U535+U540</f>
        <v>0</v>
      </c>
      <c r="V522" s="43">
        <f>V530+V535+V540</f>
        <v>0</v>
      </c>
      <c r="W522" s="43">
        <f>W530+W535+W540</f>
        <v>0</v>
      </c>
      <c r="X522" s="43">
        <f>X530+X535+X540</f>
        <v>0</v>
      </c>
      <c r="Y522" s="43">
        <f>Y530+Y535+Y540</f>
        <v>0</v>
      </c>
      <c r="Z522" s="43">
        <f>Z530+Z535+Z540</f>
        <v>0</v>
      </c>
      <c r="AA522" s="43">
        <f>AA530+AA535+AA540</f>
        <v>0</v>
      </c>
      <c r="AB522" s="43">
        <f>AB530+AB535+AB540</f>
        <v>0</v>
      </c>
      <c r="AC522" s="43">
        <f>AC530+AC535+AC540</f>
        <v>0</v>
      </c>
      <c r="AD522" s="74"/>
      <c r="AE522" s="43">
        <f>AE530+AE535+AE540</f>
        <v>0</v>
      </c>
      <c r="AF522" s="43">
        <f>AF530+AF535+AF540</f>
        <v>0</v>
      </c>
      <c r="AG522" s="43">
        <f>AG530+AG535+AG540</f>
        <v>0</v>
      </c>
      <c r="AH522" s="43">
        <f>AH530+AH535+AH540</f>
        <v>0</v>
      </c>
      <c r="AI522" s="43">
        <f>AI530+AI535+AI540</f>
        <v>0</v>
      </c>
      <c r="AJ522" s="43">
        <f>AJ530+AJ535+AJ540</f>
        <v>0</v>
      </c>
      <c r="AK522" s="43">
        <f>AK530+AK535+AK540</f>
        <v>0</v>
      </c>
      <c r="AL522" s="43">
        <f>AL530+AL535+AL540</f>
        <v>0</v>
      </c>
      <c r="AM522" s="43">
        <f>AM530+AM535+AM540</f>
        <v>0</v>
      </c>
      <c r="AN522" s="43">
        <f>AN530+AN535+AN540</f>
        <v>0</v>
      </c>
      <c r="AO522" s="43">
        <f>AO530+AO535+AO540</f>
        <v>0</v>
      </c>
      <c r="AP522" s="43">
        <f>AP530+AP535+AP540</f>
        <v>0</v>
      </c>
      <c r="AQ522" s="43">
        <f>AQ530+AQ535+AQ540</f>
        <v>0</v>
      </c>
      <c r="AR522" s="43">
        <f>AR530+AR535+AR540</f>
        <v>0</v>
      </c>
      <c r="AS522" s="43">
        <f>AS530+AS535+AS540</f>
        <v>0</v>
      </c>
      <c r="AT522" s="69"/>
    </row>
    <row r="523" ht="15.6" spans="1:47">
      <c r="A523" s="70"/>
      <c r="B523" s="62"/>
      <c r="C523" s="65" t="s">
        <v>76</v>
      </c>
      <c r="D523" s="66"/>
      <c r="E523" s="66"/>
      <c r="F523" s="67"/>
      <c r="G523" s="68"/>
      <c r="H523" s="68"/>
      <c r="I523" s="68"/>
      <c r="J523" s="68"/>
      <c r="K523" s="66"/>
      <c r="L523" s="43">
        <f>L531+L536+L541</f>
        <v>0</v>
      </c>
      <c r="M523" s="43">
        <f>M531+M536+M541</f>
        <v>0</v>
      </c>
      <c r="N523" s="43">
        <f>N531+N536+N541</f>
        <v>0</v>
      </c>
      <c r="O523" s="43">
        <f>O531+O536+O541</f>
        <v>0</v>
      </c>
      <c r="P523" s="43">
        <f>P531+P536+P541</f>
        <v>0</v>
      </c>
      <c r="Q523" s="43">
        <f>Q531+Q536+Q541</f>
        <v>0</v>
      </c>
      <c r="R523" s="43">
        <f>R531+R536+R541</f>
        <v>0</v>
      </c>
      <c r="S523" s="43">
        <f>S531+S536+S541</f>
        <v>0</v>
      </c>
      <c r="T523" s="43">
        <f>T531+T536+T541</f>
        <v>0</v>
      </c>
      <c r="U523" s="43">
        <f>U531+U536+U541</f>
        <v>0</v>
      </c>
      <c r="V523" s="43">
        <f>V531+V536+V541</f>
        <v>0</v>
      </c>
      <c r="W523" s="43">
        <f>W531+W536+W541</f>
        <v>0</v>
      </c>
      <c r="X523" s="43">
        <f>X531+X536+X541</f>
        <v>0</v>
      </c>
      <c r="Y523" s="43">
        <f>Y531+Y536+Y541</f>
        <v>0</v>
      </c>
      <c r="Z523" s="43">
        <f>Z531+Z536+Z541</f>
        <v>0</v>
      </c>
      <c r="AA523" s="43">
        <f>AA531+AA536+AA541</f>
        <v>0</v>
      </c>
      <c r="AB523" s="43">
        <f>AB531+AB536+AB541</f>
        <v>0</v>
      </c>
      <c r="AC523" s="43">
        <f>AC531+AC536+AC541</f>
        <v>0</v>
      </c>
      <c r="AD523" s="74"/>
      <c r="AE523" s="43">
        <f>AE531+AE536+AE541</f>
        <v>0</v>
      </c>
      <c r="AF523" s="43">
        <f>AF531+AF536+AF541</f>
        <v>0</v>
      </c>
      <c r="AG523" s="43">
        <f>AG531+AG536+AG541</f>
        <v>0</v>
      </c>
      <c r="AH523" s="43">
        <f>AH531+AH536+AH541</f>
        <v>0</v>
      </c>
      <c r="AI523" s="43">
        <f>AI531+AI536+AI541</f>
        <v>0</v>
      </c>
      <c r="AJ523" s="43">
        <f>AJ531+AJ536+AJ541</f>
        <v>0</v>
      </c>
      <c r="AK523" s="43">
        <f>AK531+AK536+AK541</f>
        <v>0</v>
      </c>
      <c r="AL523" s="43">
        <f>AL531+AL536+AL541</f>
        <v>0</v>
      </c>
      <c r="AM523" s="43">
        <f>AM531+AM536+AM541</f>
        <v>0</v>
      </c>
      <c r="AN523" s="43">
        <f>AN531+AN536+AN541</f>
        <v>0</v>
      </c>
      <c r="AO523" s="43">
        <f>AO531+AO536+AO541</f>
        <v>0</v>
      </c>
      <c r="AP523" s="43">
        <f>AP531+AP536+AP541</f>
        <v>0</v>
      </c>
      <c r="AQ523" s="43">
        <f>AQ531+AQ536+AQ541</f>
        <v>0</v>
      </c>
      <c r="AR523" s="43">
        <f>AR531+AR536+AR541</f>
        <v>0</v>
      </c>
      <c r="AS523" s="43">
        <f>AS531+AS536+AS541</f>
        <v>0</v>
      </c>
      <c r="AT523" s="69"/>
    </row>
    <row r="524" ht="15.6" spans="1:47">
      <c r="A524" s="70"/>
      <c r="B524" s="62"/>
      <c r="C524" s="65" t="s">
        <v>77</v>
      </c>
      <c r="D524" s="66"/>
      <c r="E524" s="66"/>
      <c r="F524" s="67"/>
      <c r="G524" s="68"/>
      <c r="H524" s="68"/>
      <c r="I524" s="68"/>
      <c r="J524" s="68"/>
      <c r="K524" s="66"/>
      <c r="L524" s="43">
        <f>L535+L540+L545</f>
        <v>0</v>
      </c>
      <c r="M524" s="43">
        <f>M535+M540+M545</f>
        <v>0</v>
      </c>
      <c r="N524" s="43">
        <f>N535+N540+N545</f>
        <v>0</v>
      </c>
      <c r="O524" s="43">
        <f>O535+O540+O545</f>
        <v>0</v>
      </c>
      <c r="P524" s="43">
        <f>P535+P540+P545</f>
        <v>0</v>
      </c>
      <c r="Q524" s="43">
        <f>Q535+Q540+Q545</f>
        <v>0</v>
      </c>
      <c r="R524" s="43">
        <f>R535+R540+R545</f>
        <v>0</v>
      </c>
      <c r="S524" s="43">
        <f>S535+S540+S545</f>
        <v>0</v>
      </c>
      <c r="T524" s="43">
        <f>T535+T540+T545</f>
        <v>0</v>
      </c>
      <c r="U524" s="43">
        <f>U535+U540+U545</f>
        <v>0</v>
      </c>
      <c r="V524" s="43">
        <f>V535+V540+V545</f>
        <v>0</v>
      </c>
      <c r="W524" s="43">
        <f>W535+W540+W545</f>
        <v>0</v>
      </c>
      <c r="X524" s="43">
        <f>X535+X540+X545</f>
        <v>0</v>
      </c>
      <c r="Y524" s="43">
        <f>Y535+Y540+Y545</f>
        <v>0</v>
      </c>
      <c r="Z524" s="43">
        <f>Z535+Z540+Z545</f>
        <v>0</v>
      </c>
      <c r="AA524" s="43">
        <f>AA535+AA540+AA545</f>
        <v>0</v>
      </c>
      <c r="AB524" s="43">
        <f>AB535+AB540+AB545</f>
        <v>0</v>
      </c>
      <c r="AC524" s="43">
        <f>AC535+AC540+AC545</f>
        <v>0</v>
      </c>
      <c r="AD524" s="74"/>
      <c r="AE524" s="43">
        <f>AE535+AE540+AE545</f>
        <v>0</v>
      </c>
      <c r="AF524" s="43">
        <f>AF535+AF540+AF545</f>
        <v>0</v>
      </c>
      <c r="AG524" s="43">
        <f>AG535+AG540+AG545</f>
        <v>0</v>
      </c>
      <c r="AH524" s="43">
        <f>AH535+AH540+AH545</f>
        <v>0</v>
      </c>
      <c r="AI524" s="43">
        <f>AI535+AI540+AI545</f>
        <v>0</v>
      </c>
      <c r="AJ524" s="43">
        <f>AJ535+AJ540+AJ545</f>
        <v>0</v>
      </c>
      <c r="AK524" s="43">
        <f>AK535+AK540+AK545</f>
        <v>0</v>
      </c>
      <c r="AL524" s="43">
        <f>AL535+AL540+AL545</f>
        <v>0</v>
      </c>
      <c r="AM524" s="43">
        <f>AM535+AM540+AM545</f>
        <v>0</v>
      </c>
      <c r="AN524" s="43">
        <f>AN535+AN540+AN545</f>
        <v>0</v>
      </c>
      <c r="AO524" s="43">
        <f>AO535+AO540+AO545</f>
        <v>0</v>
      </c>
      <c r="AP524" s="43">
        <f>AP535+AP540+AP545</f>
        <v>0</v>
      </c>
      <c r="AQ524" s="43">
        <f>AQ535+AQ540+AQ545</f>
        <v>0</v>
      </c>
      <c r="AR524" s="43">
        <f>AR535+AR540+AR545</f>
        <v>0</v>
      </c>
      <c r="AS524" s="43">
        <f>AS535+AS540+AS545</f>
        <v>0</v>
      </c>
      <c r="AT524" s="69"/>
    </row>
    <row r="525" ht="31.2" spans="1:47">
      <c r="A525" s="70"/>
      <c r="B525" s="42"/>
      <c r="C525" s="42" t="s">
        <v>112</v>
      </c>
      <c r="D525" s="43"/>
      <c r="E525" s="43"/>
      <c r="F525" s="63"/>
      <c r="G525" s="44"/>
      <c r="H525" s="44"/>
      <c r="I525" s="44"/>
      <c r="J525" s="44"/>
      <c r="K525" s="43"/>
      <c r="L525" s="43">
        <f>L526</f>
        <v>0</v>
      </c>
      <c r="M525" s="43">
        <f>M526</f>
        <v>0</v>
      </c>
      <c r="N525" s="43">
        <f>N526</f>
        <v>0</v>
      </c>
      <c r="O525" s="43">
        <f>O526</f>
        <v>0</v>
      </c>
      <c r="P525" s="43">
        <f>P526</f>
        <v>0</v>
      </c>
      <c r="Q525" s="43">
        <f>Q526</f>
        <v>0</v>
      </c>
      <c r="R525" s="43">
        <f>R526</f>
        <v>0</v>
      </c>
      <c r="S525" s="43">
        <f>S526</f>
        <v>0</v>
      </c>
      <c r="T525" s="43">
        <f>T526</f>
        <v>0</v>
      </c>
      <c r="U525" s="43">
        <f>U526</f>
        <v>0</v>
      </c>
      <c r="V525" s="43">
        <f>V526</f>
        <v>0</v>
      </c>
      <c r="W525" s="43">
        <f>W526</f>
        <v>0</v>
      </c>
      <c r="X525" s="43">
        <f>SUM(X526:X529)</f>
        <v>0</v>
      </c>
      <c r="Y525" s="43">
        <f>SUM(Y526:Y529)</f>
        <v>0</v>
      </c>
      <c r="Z525" s="43">
        <f>SUM(Z526:Z529)</f>
        <v>0</v>
      </c>
      <c r="AA525" s="43">
        <f>SUM(AA526:AA529)</f>
        <v>0</v>
      </c>
      <c r="AB525" s="43">
        <f>SUM(AB526:AB529)</f>
        <v>0</v>
      </c>
      <c r="AC525" s="43">
        <f>SUM(AC526:AC529)</f>
        <v>0</v>
      </c>
      <c r="AD525" s="72"/>
      <c r="AE525" s="43">
        <f>SUM(AE526:AE529)</f>
        <v>0</v>
      </c>
      <c r="AF525" s="43">
        <f>SUM(AF526:AF529)</f>
        <v>0</v>
      </c>
      <c r="AG525" s="43">
        <f>SUM(AG526:AG529)</f>
        <v>0</v>
      </c>
      <c r="AH525" s="43">
        <f>SUM(AH526:AH529)</f>
        <v>0</v>
      </c>
      <c r="AI525" s="43">
        <f>SUM(AI526:AI529)</f>
        <v>0</v>
      </c>
      <c r="AJ525" s="43">
        <f>SUM(AJ526:AJ529)</f>
        <v>0</v>
      </c>
      <c r="AK525" s="43">
        <f>SUM(AK526:AK529)</f>
        <v>0</v>
      </c>
      <c r="AL525" s="43">
        <f>SUM(AL526:AL529)</f>
        <v>0</v>
      </c>
      <c r="AM525" s="43">
        <f>SUM(AM526:AM529)</f>
        <v>0</v>
      </c>
      <c r="AN525" s="43">
        <f>SUM(AN526:AN529)</f>
        <v>0</v>
      </c>
      <c r="AO525" s="43">
        <f>SUM(AO526:AO529)</f>
        <v>0</v>
      </c>
      <c r="AP525" s="43">
        <f>SUM(AP526:AP529)</f>
        <v>0</v>
      </c>
      <c r="AQ525" s="43">
        <f>SUM(AQ526:AQ529)</f>
        <v>0</v>
      </c>
      <c r="AR525" s="43">
        <f>SUM(AR526:AR529)</f>
        <v>0</v>
      </c>
      <c r="AS525" s="43">
        <f>SUM(AS526:AS529)</f>
        <v>0</v>
      </c>
      <c r="AT525" s="64"/>
    </row>
    <row r="526" ht="15.6" spans="1:47">
      <c r="A526" s="70"/>
      <c r="B526" s="62"/>
      <c r="C526" s="65" t="s">
        <v>75</v>
      </c>
      <c r="D526" s="66"/>
      <c r="E526" s="66"/>
      <c r="F526" s="67"/>
      <c r="G526" s="68"/>
      <c r="H526" s="68"/>
      <c r="I526" s="68"/>
      <c r="J526" s="68"/>
      <c r="K526" s="66"/>
      <c r="L526" s="48">
        <f>SUMIFS('[6]白单流水  导入新模板'!$S:$S,'[6]白单流水  导入新模板'!$C:$C,$A$2,'[6]白单流水  导入新模板'!$AF:$AF,$C$525,'[6]白单流水  导入新模板'!$AB:$AB,LEFT(LEFT(L$3,4),4),'[6]白单流水  导入新模板'!$K:$K,$C526)</f>
        <v>0</v>
      </c>
      <c r="M526" s="48">
        <f>SUMIFS('[6]白单流水  导入新模板'!$S:$S,'[6]白单流水  导入新模板'!$C:$C,$A$2,'[6]白单流水  导入新模板'!$AF:$AF,$C$525,'[6]白单流水  导入新模板'!$AB:$AB,LEFT(LEFT(M$3,4),4),'[6]白单流水  导入新模板'!$K:$K,$C526)</f>
        <v>0</v>
      </c>
      <c r="N526" s="48">
        <f>SUMIFS('[6]白单流水  导入新模板'!$S:$S,'[6]白单流水  导入新模板'!$C:$C,$A$2,'[6]白单流水  导入新模板'!$AF:$AF,$C$525,'[6]白单流水  导入新模板'!$AB:$AB,LEFT(LEFT(N$3,4),4),'[6]白单流水  导入新模板'!$K:$K,$C526)</f>
        <v>0</v>
      </c>
      <c r="O526" s="48">
        <f>SUMIFS('[6]白单流水  导入新模板'!$S:$S,'[6]白单流水  导入新模板'!$C:$C,$A$2,'[6]白单流水  导入新模板'!$AF:$AF,$C$525,'[6]白单流水  导入新模板'!$AB:$AB,LEFT(LEFT(O$3,4),4),'[6]白单流水  导入新模板'!$K:$K,$C526)</f>
        <v>0</v>
      </c>
      <c r="P526" s="48">
        <f>SUMIFS('[6]白单流水  导入新模板'!$S:$S,'[6]白单流水  导入新模板'!$C:$C,$A$2,'[6]白单流水  导入新模板'!$AF:$AF,$C$525,'[6]白单流水  导入新模板'!$AB:$AB,LEFT(LEFT(P$3,4),4),'[6]白单流水  导入新模板'!$K:$K,$C526)</f>
        <v>0</v>
      </c>
      <c r="Q526" s="48">
        <f>SUMIFS('[6]白单流水  导入新模板'!$S:$S,'[6]白单流水  导入新模板'!$C:$C,$A$2,'[6]白单流水  导入新模板'!$AF:$AF,$C$525,'[6]白单流水  导入新模板'!$AB:$AB,LEFT(LEFT(Q$3,4),4),'[6]白单流水  导入新模板'!$K:$K,$C526)</f>
        <v>0</v>
      </c>
      <c r="R526" s="48">
        <f>SUMIFS('[6]白单流水  导入新模板'!$S:$S,'[6]白单流水  导入新模板'!$C:$C,$A$2,'[6]白单流水  导入新模板'!$AF:$AF,$C$525,'[6]白单流水  导入新模板'!$AB:$AB,LEFT(LEFT(R$3,4),4),'[6]白单流水  导入新模板'!$K:$K,$C526)</f>
        <v>0</v>
      </c>
      <c r="S526" s="48">
        <f>SUMIFS('[6]白单流水  导入新模板'!$S:$S,'[6]白单流水  导入新模板'!$C:$C,$A$2,'[6]白单流水  导入新模板'!$AF:$AF,$C$525,'[6]白单流水  导入新模板'!$AB:$AB,LEFT(LEFT(S$3,4),4),'[6]白单流水  导入新模板'!$K:$K,$C526)</f>
        <v>0</v>
      </c>
      <c r="T526" s="48">
        <f>SUMIFS('[6]白单流水  导入新模板'!$S:$S,'[6]白单流水  导入新模板'!$C:$C,$A$2,'[6]白单流水  导入新模板'!$AF:$AF,$C$525,'[6]白单流水  导入新模板'!$AB:$AB,LEFT(LEFT(T$3,4),4),'[6]白单流水  导入新模板'!$K:$K,$C526)</f>
        <v>0</v>
      </c>
      <c r="U526" s="48">
        <f>SUMIFS('[6]白单流水  导入新模板'!$S:$S,'[6]白单流水  导入新模板'!$C:$C,$A$2,'[6]白单流水  导入新模板'!$AF:$AF,$C$525,'[6]白单流水  导入新模板'!$AB:$AB,LEFT(LEFT(U$3,4),4),'[6]白单流水  导入新模板'!$K:$K,$C526)</f>
        <v>0</v>
      </c>
      <c r="V526" s="48">
        <f>SUMIFS('[6]白单流水  导入新模板'!$S:$S,'[6]白单流水  导入新模板'!$C:$C,$A$2,'[6]白单流水  导入新模板'!$AF:$AF,$C$525,'[6]白单流水  导入新模板'!$AB:$AB,LEFT(LEFT(V$3,4),4),'[6]白单流水  导入新模板'!$K:$K,$C526)</f>
        <v>0</v>
      </c>
      <c r="W526" s="48">
        <f>SUMIFS('[6]白单流水  导入新模板'!$S:$S,'[6]白单流水  导入新模板'!$C:$C,$A$2,'[6]白单流水  导入新模板'!$AF:$AF,$C$525,'[6]白单流水  导入新模板'!$AB:$AB,LEFT(LEFT(W$3,4),4),'[6]白单流水  导入新模板'!$K:$K,$C526)</f>
        <v>0</v>
      </c>
      <c r="X526" s="48">
        <f>SUMIFS('[6]白单流水  导入新模板'!$S:$S,'[6]白单流水  导入新模板'!$C:$C,$A$2,'[6]白单流水  导入新模板'!$AF:$AF,$C$525,'[6]白单流水  导入新模板'!$AB:$AB,LEFT(LEFT(X$3,4),4),'[6]白单流水  导入新模板'!$K:$K,$C526)</f>
        <v>0</v>
      </c>
      <c r="Y526" s="48">
        <f>SUMIFS('[6]白单流水  导入新模板'!$S:$S,'[6]白单流水  导入新模板'!$C:$C,$A$2,'[6]白单流水  导入新模板'!$AF:$AF,$C$525,'[6]白单流水  导入新模板'!$AB:$AB,LEFT(LEFT(Y$3,4),4),'[6]白单流水  导入新模板'!$K:$K,$C526)</f>
        <v>0</v>
      </c>
      <c r="Z526" s="48">
        <f>SUMIFS('[6]白单流水  导入新模板'!$S:$S,'[6]白单流水  导入新模板'!$C:$C,$A$2,'[6]白单流水  导入新模板'!$AF:$AF,$C$525,'[6]白单流水  导入新模板'!$AB:$AB,LEFT(LEFT(Z$3,4),4),'[6]白单流水  导入新模板'!$K:$K,$C526)</f>
        <v>0</v>
      </c>
      <c r="AA526" s="48">
        <f>SUMIFS('[6]白单流水  导入新模板'!$S:$S,'[6]白单流水  导入新模板'!$C:$C,$A$2,'[6]白单流水  导入新模板'!$AF:$AF,$C$525,'[6]白单流水  导入新模板'!$AB:$AB,LEFT(LEFT(AA$3,4),4),'[6]白单流水  导入新模板'!$K:$K,$C526)</f>
        <v>0</v>
      </c>
      <c r="AB526" s="48">
        <f>SUMIFS('[6]白单流水  导入新模板'!$S:$S,'[6]白单流水  导入新模板'!$C:$C,$A$2,'[6]白单流水  导入新模板'!$AF:$AF,$C$525,'[6]白单流水  导入新模板'!$AB:$AB,LEFT(LEFT(AB$3,4),4),'[6]白单流水  导入新模板'!$K:$K,$C526)</f>
        <v>0</v>
      </c>
      <c r="AC526" s="48">
        <f>SUMIFS('[6]白单流水  导入新模板'!$S:$S,'[6]白单流水  导入新模板'!$C:$C,$A$2,'[6]白单流水  导入新模板'!$AF:$AF,$C$525,'[6]白单流水  导入新模板'!$AB:$AB,LEFT(LEFT(AC$3,4),4),'[6]白单流水  导入新模板'!$K:$K,$C526)</f>
        <v>0</v>
      </c>
      <c r="AD526" s="74"/>
      <c r="AE526" s="48">
        <f>SUMIFS('[6]白单流水  导入新模板'!$S:$S,'[6]白单流水  导入新模板'!$C:$C,$A$2,'[6]白单流水  导入新模板'!$AF:$AF,$C$525,'[6]白单流水  导入新模板'!$AA:$AA,AE$3,'[6]白单流水  导入新模板'!$K:$K,$C526)</f>
        <v>0</v>
      </c>
      <c r="AF526" s="48">
        <f>SUMIFS('[6]白单流水  导入新模板'!$S:$S,'[6]白单流水  导入新模板'!$C:$C,$A$2,'[6]白单流水  导入新模板'!$AF:$AF,$C$525,'[6]白单流水  导入新模板'!$AA:$AA,AF$3,'[6]白单流水  导入新模板'!$K:$K,$C526)</f>
        <v>0</v>
      </c>
      <c r="AG526" s="48">
        <f>SUMIFS('[6]白单流水  导入新模板'!$S:$S,'[6]白单流水  导入新模板'!$C:$C,$A$2,'[6]白单流水  导入新模板'!$AF:$AF,$C$525,'[6]白单流水  导入新模板'!$AA:$AA,AG$3,'[6]白单流水  导入新模板'!$K:$K,$C526)</f>
        <v>0</v>
      </c>
      <c r="AH526" s="48">
        <f>SUMIFS('[6]白单流水  导入新模板'!$S:$S,'[6]白单流水  导入新模板'!$C:$C,$A$2,'[6]白单流水  导入新模板'!$AF:$AF,$C$525,'[6]白单流水  导入新模板'!$AA:$AA,AH$3,'[6]白单流水  导入新模板'!$K:$K,$C526)</f>
        <v>0</v>
      </c>
      <c r="AI526" s="48">
        <f>SUMIFS('[6]白单流水  导入新模板'!$S:$S,'[6]白单流水  导入新模板'!$C:$C,$A$2,'[6]白单流水  导入新模板'!$AF:$AF,$C$525,'[6]白单流水  导入新模板'!$AA:$AA,AI$3,'[6]白单流水  导入新模板'!$K:$K,$C526)</f>
        <v>0</v>
      </c>
      <c r="AJ526" s="48">
        <f>SUMIFS('[6]白单流水  导入新模板'!$S:$S,'[6]白单流水  导入新模板'!$C:$C,$A$2,'[6]白单流水  导入新模板'!$AF:$AF,$C$525,'[6]白单流水  导入新模板'!$AA:$AA,AJ$3,'[6]白单流水  导入新模板'!$K:$K,$C526)</f>
        <v>0</v>
      </c>
      <c r="AK526" s="48">
        <f>SUMIFS('[6]白单流水  导入新模板'!$S:$S,'[6]白单流水  导入新模板'!$C:$C,$A$2,'[6]白单流水  导入新模板'!$AF:$AF,$C$525,'[6]白单流水  导入新模板'!$AA:$AA,AK$3,'[6]白单流水  导入新模板'!$K:$K,$C526)</f>
        <v>0</v>
      </c>
      <c r="AL526" s="48">
        <f>SUMIFS('[6]白单流水  导入新模板'!$S:$S,'[6]白单流水  导入新模板'!$C:$C,$A$2,'[6]白单流水  导入新模板'!$AF:$AF,$C$525,'[6]白单流水  导入新模板'!$AA:$AA,AL$3,'[6]白单流水  导入新模板'!$K:$K,$C526)</f>
        <v>0</v>
      </c>
      <c r="AM526" s="48">
        <f>SUMIFS('[6]白单流水  导入新模板'!$S:$S,'[6]白单流水  导入新模板'!$C:$C,$A$2,'[6]白单流水  导入新模板'!$AF:$AF,$C$525,'[6]白单流水  导入新模板'!$AA:$AA,AM$3,'[6]白单流水  导入新模板'!$K:$K,$C526)</f>
        <v>0</v>
      </c>
      <c r="AN526" s="48">
        <f>SUMIFS('[6]白单流水  导入新模板'!$S:$S,'[6]白单流水  导入新模板'!$C:$C,$A$2,'[6]白单流水  导入新模板'!$AF:$AF,$C$525,'[6]白单流水  导入新模板'!$AA:$AA,AN$3,'[6]白单流水  导入新模板'!$K:$K,$C526)</f>
        <v>0</v>
      </c>
      <c r="AO526" s="48">
        <f>SUMIFS('[6]白单流水  导入新模板'!$S:$S,'[6]白单流水  导入新模板'!$C:$C,$A$2,'[6]白单流水  导入新模板'!$AF:$AF,$C$525,'[6]白单流水  导入新模板'!$AA:$AA,AO$3,'[6]白单流水  导入新模板'!$K:$K,$C526)</f>
        <v>0</v>
      </c>
      <c r="AP526" s="48">
        <f>SUMIFS('[6]白单流水  导入新模板'!$S:$S,'[6]白单流水  导入新模板'!$C:$C,$A$2,'[6]白单流水  导入新模板'!$AF:$AF,$C$525,'[6]白单流水  导入新模板'!$AA:$AA,AP$3,'[6]白单流水  导入新模板'!$K:$K,$C526)</f>
        <v>0</v>
      </c>
      <c r="AQ526" s="48">
        <f>SUMIFS('[6]白单流水  导入新模板'!$S:$S,'[6]白单流水  导入新模板'!$C:$C,$A$2,'[6]白单流水  导入新模板'!$AF:$AF,$C$525,'[6]白单流水  导入新模板'!$AA:$AA,AQ$3,'[6]白单流水  导入新模板'!$K:$K,$C526)</f>
        <v>0</v>
      </c>
      <c r="AR526" s="48">
        <f>SUMIFS('[6]白单流水  导入新模板'!$S:$S,'[6]白单流水  导入新模板'!$C:$C,$A$2,'[6]白单流水  导入新模板'!$AF:$AF,$C$525,'[6]白单流水  导入新模板'!$AA:$AA,AR$3,'[6]白单流水  导入新模板'!$K:$K,$C526)</f>
        <v>0</v>
      </c>
      <c r="AS526" s="48">
        <f>SUMIFS('[6]白单流水  导入新模板'!$S:$S,'[6]白单流水  导入新模板'!$C:$C,$A$2,'[6]白单流水  导入新模板'!$AF:$AF,$C$525,'[6]白单流水  导入新模板'!$AA:$AA,AS$3,'[6]白单流水  导入新模板'!$K:$K,$C526)</f>
        <v>0</v>
      </c>
      <c r="AT526" s="69"/>
    </row>
    <row r="527" ht="15.6" spans="1:47">
      <c r="A527" s="70"/>
      <c r="B527" s="62"/>
      <c r="C527" s="65" t="s">
        <v>29</v>
      </c>
      <c r="D527" s="66"/>
      <c r="E527" s="66"/>
      <c r="F527" s="67"/>
      <c r="G527" s="68"/>
      <c r="H527" s="68"/>
      <c r="I527" s="68"/>
      <c r="J527" s="68"/>
      <c r="K527" s="66"/>
      <c r="L527" s="48">
        <f>SUMIFS('[6]白单流水  导入新模板'!$S:$S,'[6]白单流水  导入新模板'!$C:$C,$A$2,'[6]白单流水  导入新模板'!$AF:$AF,$C$525,'[6]白单流水  导入新模板'!$AB:$AB,LEFT(LEFT(L$3,4),4),'[6]白单流水  导入新模板'!$K:$K,$C527)</f>
        <v>0</v>
      </c>
      <c r="M527" s="48">
        <f>SUMIFS('[6]白单流水  导入新模板'!$S:$S,'[6]白单流水  导入新模板'!$C:$C,$A$2,'[6]白单流水  导入新模板'!$AF:$AF,$C$525,'[6]白单流水  导入新模板'!$AB:$AB,LEFT(LEFT(M$3,4),4),'[6]白单流水  导入新模板'!$K:$K,$C527)</f>
        <v>0</v>
      </c>
      <c r="N527" s="48">
        <f>SUMIFS('[6]白单流水  导入新模板'!$S:$S,'[6]白单流水  导入新模板'!$C:$C,$A$2,'[6]白单流水  导入新模板'!$AF:$AF,$C$525,'[6]白单流水  导入新模板'!$AB:$AB,LEFT(LEFT(N$3,4),4),'[6]白单流水  导入新模板'!$K:$K,$C527)</f>
        <v>0</v>
      </c>
      <c r="O527" s="48">
        <f>SUMIFS('[6]白单流水  导入新模板'!$S:$S,'[6]白单流水  导入新模板'!$C:$C,$A$2,'[6]白单流水  导入新模板'!$AF:$AF,$C$525,'[6]白单流水  导入新模板'!$AB:$AB,LEFT(LEFT(O$3,4),4),'[6]白单流水  导入新模板'!$K:$K,$C527)</f>
        <v>0</v>
      </c>
      <c r="P527" s="48">
        <f>SUMIFS('[6]白单流水  导入新模板'!$S:$S,'[6]白单流水  导入新模板'!$C:$C,$A$2,'[6]白单流水  导入新模板'!$AF:$AF,$C$525,'[6]白单流水  导入新模板'!$AB:$AB,LEFT(LEFT(P$3,4),4),'[6]白单流水  导入新模板'!$K:$K,$C527)</f>
        <v>0</v>
      </c>
      <c r="Q527" s="48">
        <f>SUMIFS('[6]白单流水  导入新模板'!$S:$S,'[6]白单流水  导入新模板'!$C:$C,$A$2,'[6]白单流水  导入新模板'!$AF:$AF,$C$525,'[6]白单流水  导入新模板'!$AB:$AB,LEFT(LEFT(Q$3,4),4),'[6]白单流水  导入新模板'!$K:$K,$C527)</f>
        <v>0</v>
      </c>
      <c r="R527" s="48">
        <f>SUMIFS('[6]白单流水  导入新模板'!$S:$S,'[6]白单流水  导入新模板'!$C:$C,$A$2,'[6]白单流水  导入新模板'!$AF:$AF,$C$525,'[6]白单流水  导入新模板'!$AB:$AB,LEFT(LEFT(R$3,4),4),'[6]白单流水  导入新模板'!$K:$K,$C527)</f>
        <v>0</v>
      </c>
      <c r="S527" s="48">
        <f>SUMIFS('[6]白单流水  导入新模板'!$S:$S,'[6]白单流水  导入新模板'!$C:$C,$A$2,'[6]白单流水  导入新模板'!$AF:$AF,$C$525,'[6]白单流水  导入新模板'!$AB:$AB,LEFT(LEFT(S$3,4),4),'[6]白单流水  导入新模板'!$K:$K,$C527)</f>
        <v>0</v>
      </c>
      <c r="T527" s="48">
        <f>SUMIFS('[6]白单流水  导入新模板'!$S:$S,'[6]白单流水  导入新模板'!$C:$C,$A$2,'[6]白单流水  导入新模板'!$AF:$AF,$C$525,'[6]白单流水  导入新模板'!$AB:$AB,LEFT(LEFT(T$3,4),4),'[6]白单流水  导入新模板'!$K:$K,$C527)</f>
        <v>0</v>
      </c>
      <c r="U527" s="48">
        <f>SUMIFS('[6]白单流水  导入新模板'!$S:$S,'[6]白单流水  导入新模板'!$C:$C,$A$2,'[6]白单流水  导入新模板'!$AF:$AF,$C$525,'[6]白单流水  导入新模板'!$AB:$AB,LEFT(LEFT(U$3,4),4),'[6]白单流水  导入新模板'!$K:$K,$C527)</f>
        <v>0</v>
      </c>
      <c r="V527" s="48">
        <f>SUMIFS('[6]白单流水  导入新模板'!$S:$S,'[6]白单流水  导入新模板'!$C:$C,$A$2,'[6]白单流水  导入新模板'!$AF:$AF,$C$525,'[6]白单流水  导入新模板'!$AB:$AB,LEFT(LEFT(V$3,4),4),'[6]白单流水  导入新模板'!$K:$K,$C527)</f>
        <v>0</v>
      </c>
      <c r="W527" s="48">
        <f>SUMIFS('[6]白单流水  导入新模板'!$S:$S,'[6]白单流水  导入新模板'!$C:$C,$A$2,'[6]白单流水  导入新模板'!$AF:$AF,$C$525,'[6]白单流水  导入新模板'!$AB:$AB,LEFT(LEFT(W$3,4),4),'[6]白单流水  导入新模板'!$K:$K,$C527)</f>
        <v>0</v>
      </c>
      <c r="X527" s="48">
        <f>SUMIFS('[6]白单流水  导入新模板'!$S:$S,'[6]白单流水  导入新模板'!$C:$C,$A$2,'[6]白单流水  导入新模板'!$AF:$AF,$C$525,'[6]白单流水  导入新模板'!$AB:$AB,LEFT(LEFT(X$3,4),4),'[6]白单流水  导入新模板'!$K:$K,$C527)</f>
        <v>0</v>
      </c>
      <c r="Y527" s="48">
        <f>SUMIFS('[6]白单流水  导入新模板'!$S:$S,'[6]白单流水  导入新模板'!$C:$C,$A$2,'[6]白单流水  导入新模板'!$AF:$AF,$C$525,'[6]白单流水  导入新模板'!$AB:$AB,LEFT(LEFT(Y$3,4),4),'[6]白单流水  导入新模板'!$K:$K,$C527)</f>
        <v>0</v>
      </c>
      <c r="Z527" s="48">
        <f>SUMIFS('[6]白单流水  导入新模板'!$S:$S,'[6]白单流水  导入新模板'!$C:$C,$A$2,'[6]白单流水  导入新模板'!$AF:$AF,$C$525,'[6]白单流水  导入新模板'!$AB:$AB,LEFT(LEFT(Z$3,4),4),'[6]白单流水  导入新模板'!$K:$K,$C527)</f>
        <v>0</v>
      </c>
      <c r="AA527" s="48">
        <f>SUMIFS('[6]白单流水  导入新模板'!$S:$S,'[6]白单流水  导入新模板'!$C:$C,$A$2,'[6]白单流水  导入新模板'!$AF:$AF,$C$525,'[6]白单流水  导入新模板'!$AB:$AB,LEFT(LEFT(AA$3,4),4),'[6]白单流水  导入新模板'!$K:$K,$C527)</f>
        <v>0</v>
      </c>
      <c r="AB527" s="48">
        <f>SUMIFS('[6]白单流水  导入新模板'!$S:$S,'[6]白单流水  导入新模板'!$C:$C,$A$2,'[6]白单流水  导入新模板'!$AF:$AF,$C$525,'[6]白单流水  导入新模板'!$AB:$AB,LEFT(LEFT(AB$3,4),4),'[6]白单流水  导入新模板'!$K:$K,$C527)</f>
        <v>0</v>
      </c>
      <c r="AC527" s="48">
        <f>SUMIFS('[6]白单流水  导入新模板'!$S:$S,'[6]白单流水  导入新模板'!$C:$C,$A$2,'[6]白单流水  导入新模板'!$AF:$AF,$C$525,'[6]白单流水  导入新模板'!$AB:$AB,LEFT(LEFT(AC$3,4),4),'[6]白单流水  导入新模板'!$K:$K,$C527)</f>
        <v>0</v>
      </c>
      <c r="AD527" s="74"/>
      <c r="AE527" s="48">
        <f>SUMIFS('[6]白单流水  导入新模板'!$S:$S,'[6]白单流水  导入新模板'!$C:$C,$A$2,'[6]白单流水  导入新模板'!$AF:$AF,$C$525,'[6]白单流水  导入新模板'!$AA:$AA,AE$3,'[6]白单流水  导入新模板'!$K:$K,$C527)</f>
        <v>0</v>
      </c>
      <c r="AF527" s="48">
        <f>SUMIFS('[6]白单流水  导入新模板'!$S:$S,'[6]白单流水  导入新模板'!$C:$C,$A$2,'[6]白单流水  导入新模板'!$AF:$AF,$C$525,'[6]白单流水  导入新模板'!$AA:$AA,AF$3,'[6]白单流水  导入新模板'!$K:$K,$C527)</f>
        <v>0</v>
      </c>
      <c r="AG527" s="48">
        <f>SUMIFS('[6]白单流水  导入新模板'!$S:$S,'[6]白单流水  导入新模板'!$C:$C,$A$2,'[6]白单流水  导入新模板'!$AF:$AF,$C$525,'[6]白单流水  导入新模板'!$AA:$AA,AG$3,'[6]白单流水  导入新模板'!$K:$K,$C527)</f>
        <v>0</v>
      </c>
      <c r="AH527" s="48">
        <f>SUMIFS('[6]白单流水  导入新模板'!$S:$S,'[6]白单流水  导入新模板'!$C:$C,$A$2,'[6]白单流水  导入新模板'!$AF:$AF,$C$525,'[6]白单流水  导入新模板'!$AA:$AA,AH$3,'[6]白单流水  导入新模板'!$K:$K,$C527)</f>
        <v>0</v>
      </c>
      <c r="AI527" s="48">
        <f>SUMIFS('[6]白单流水  导入新模板'!$S:$S,'[6]白单流水  导入新模板'!$C:$C,$A$2,'[6]白单流水  导入新模板'!$AF:$AF,$C$525,'[6]白单流水  导入新模板'!$AA:$AA,AI$3,'[6]白单流水  导入新模板'!$K:$K,$C527)</f>
        <v>0</v>
      </c>
      <c r="AJ527" s="48">
        <f>SUMIFS('[6]白单流水  导入新模板'!$S:$S,'[6]白单流水  导入新模板'!$C:$C,$A$2,'[6]白单流水  导入新模板'!$AF:$AF,$C$525,'[6]白单流水  导入新模板'!$AA:$AA,AJ$3,'[6]白单流水  导入新模板'!$K:$K,$C527)</f>
        <v>0</v>
      </c>
      <c r="AK527" s="48">
        <f>SUMIFS('[6]白单流水  导入新模板'!$S:$S,'[6]白单流水  导入新模板'!$C:$C,$A$2,'[6]白单流水  导入新模板'!$AF:$AF,$C$525,'[6]白单流水  导入新模板'!$AA:$AA,AK$3,'[6]白单流水  导入新模板'!$K:$K,$C527)</f>
        <v>0</v>
      </c>
      <c r="AL527" s="48">
        <f>SUMIFS('[6]白单流水  导入新模板'!$S:$S,'[6]白单流水  导入新模板'!$C:$C,$A$2,'[6]白单流水  导入新模板'!$AF:$AF,$C$525,'[6]白单流水  导入新模板'!$AA:$AA,AL$3,'[6]白单流水  导入新模板'!$K:$K,$C527)</f>
        <v>0</v>
      </c>
      <c r="AM527" s="48">
        <f>SUMIFS('[6]白单流水  导入新模板'!$S:$S,'[6]白单流水  导入新模板'!$C:$C,$A$2,'[6]白单流水  导入新模板'!$AF:$AF,$C$525,'[6]白单流水  导入新模板'!$AA:$AA,AM$3,'[6]白单流水  导入新模板'!$K:$K,$C527)</f>
        <v>0</v>
      </c>
      <c r="AN527" s="48">
        <f>SUMIFS('[6]白单流水  导入新模板'!$S:$S,'[6]白单流水  导入新模板'!$C:$C,$A$2,'[6]白单流水  导入新模板'!$AF:$AF,$C$525,'[6]白单流水  导入新模板'!$AA:$AA,AN$3,'[6]白单流水  导入新模板'!$K:$K,$C527)</f>
        <v>0</v>
      </c>
      <c r="AO527" s="48">
        <f>SUMIFS('[6]白单流水  导入新模板'!$S:$S,'[6]白单流水  导入新模板'!$C:$C,$A$2,'[6]白单流水  导入新模板'!$AF:$AF,$C$525,'[6]白单流水  导入新模板'!$AA:$AA,AO$3,'[6]白单流水  导入新模板'!$K:$K,$C527)</f>
        <v>0</v>
      </c>
      <c r="AP527" s="48">
        <f>SUMIFS('[6]白单流水  导入新模板'!$S:$S,'[6]白单流水  导入新模板'!$C:$C,$A$2,'[6]白单流水  导入新模板'!$AF:$AF,$C$525,'[6]白单流水  导入新模板'!$AA:$AA,AP$3,'[6]白单流水  导入新模板'!$K:$K,$C527)</f>
        <v>0</v>
      </c>
      <c r="AQ527" s="48">
        <f>SUMIFS('[6]白单流水  导入新模板'!$S:$S,'[6]白单流水  导入新模板'!$C:$C,$A$2,'[6]白单流水  导入新模板'!$AF:$AF,$C$525,'[6]白单流水  导入新模板'!$AA:$AA,AQ$3,'[6]白单流水  导入新模板'!$K:$K,$C527)</f>
        <v>0</v>
      </c>
      <c r="AR527" s="48">
        <f>SUMIFS('[6]白单流水  导入新模板'!$S:$S,'[6]白单流水  导入新模板'!$C:$C,$A$2,'[6]白单流水  导入新模板'!$AF:$AF,$C$525,'[6]白单流水  导入新模板'!$AA:$AA,AR$3,'[6]白单流水  导入新模板'!$K:$K,$C527)</f>
        <v>0</v>
      </c>
      <c r="AS527" s="48">
        <f>SUMIFS('[6]白单流水  导入新模板'!$S:$S,'[6]白单流水  导入新模板'!$C:$C,$A$2,'[6]白单流水  导入新模板'!$AF:$AF,$C$525,'[6]白单流水  导入新模板'!$AA:$AA,AS$3,'[6]白单流水  导入新模板'!$K:$K,$C527)</f>
        <v>0</v>
      </c>
      <c r="AT527" s="69"/>
    </row>
    <row r="528" ht="15.6" spans="1:47">
      <c r="A528" s="70"/>
      <c r="B528" s="62"/>
      <c r="C528" s="65" t="s">
        <v>76</v>
      </c>
      <c r="D528" s="66"/>
      <c r="E528" s="66"/>
      <c r="F528" s="67"/>
      <c r="G528" s="68"/>
      <c r="H528" s="68"/>
      <c r="I528" s="68"/>
      <c r="J528" s="68"/>
      <c r="K528" s="66"/>
      <c r="L528" s="48">
        <f>SUMIFS('[6]白单流水  导入新模板'!$S:$S,'[6]白单流水  导入新模板'!$C:$C,$A$2,'[6]白单流水  导入新模板'!$AF:$AF,$C$525,'[6]白单流水  导入新模板'!$AB:$AB,LEFT(LEFT(L$3,4),4),'[6]白单流水  导入新模板'!$K:$K,$C528)</f>
        <v>0</v>
      </c>
      <c r="M528" s="48">
        <f>SUMIFS('[6]白单流水  导入新模板'!$S:$S,'[6]白单流水  导入新模板'!$C:$C,$A$2,'[6]白单流水  导入新模板'!$AF:$AF,$C$525,'[6]白单流水  导入新模板'!$AB:$AB,LEFT(LEFT(M$3,4),4),'[6]白单流水  导入新模板'!$K:$K,$C528)</f>
        <v>0</v>
      </c>
      <c r="N528" s="48">
        <f>SUMIFS('[6]白单流水  导入新模板'!$S:$S,'[6]白单流水  导入新模板'!$C:$C,$A$2,'[6]白单流水  导入新模板'!$AF:$AF,$C$525,'[6]白单流水  导入新模板'!$AB:$AB,LEFT(LEFT(N$3,4),4),'[6]白单流水  导入新模板'!$K:$K,$C528)</f>
        <v>0</v>
      </c>
      <c r="O528" s="48">
        <f>SUMIFS('[6]白单流水  导入新模板'!$S:$S,'[6]白单流水  导入新模板'!$C:$C,$A$2,'[6]白单流水  导入新模板'!$AF:$AF,$C$525,'[6]白单流水  导入新模板'!$AB:$AB,LEFT(LEFT(O$3,4),4),'[6]白单流水  导入新模板'!$K:$K,$C528)</f>
        <v>0</v>
      </c>
      <c r="P528" s="48">
        <f>SUMIFS('[6]白单流水  导入新模板'!$S:$S,'[6]白单流水  导入新模板'!$C:$C,$A$2,'[6]白单流水  导入新模板'!$AF:$AF,$C$525,'[6]白单流水  导入新模板'!$AB:$AB,LEFT(LEFT(P$3,4),4),'[6]白单流水  导入新模板'!$K:$K,$C528)</f>
        <v>0</v>
      </c>
      <c r="Q528" s="48">
        <f>SUMIFS('[6]白单流水  导入新模板'!$S:$S,'[6]白单流水  导入新模板'!$C:$C,$A$2,'[6]白单流水  导入新模板'!$AF:$AF,$C$525,'[6]白单流水  导入新模板'!$AB:$AB,LEFT(LEFT(Q$3,4),4),'[6]白单流水  导入新模板'!$K:$K,$C528)</f>
        <v>0</v>
      </c>
      <c r="R528" s="48">
        <f>SUMIFS('[6]白单流水  导入新模板'!$S:$S,'[6]白单流水  导入新模板'!$C:$C,$A$2,'[6]白单流水  导入新模板'!$AF:$AF,$C$525,'[6]白单流水  导入新模板'!$AB:$AB,LEFT(LEFT(R$3,4),4),'[6]白单流水  导入新模板'!$K:$K,$C528)</f>
        <v>0</v>
      </c>
      <c r="S528" s="48">
        <f>SUMIFS('[6]白单流水  导入新模板'!$S:$S,'[6]白单流水  导入新模板'!$C:$C,$A$2,'[6]白单流水  导入新模板'!$AF:$AF,$C$525,'[6]白单流水  导入新模板'!$AB:$AB,LEFT(LEFT(S$3,4),4),'[6]白单流水  导入新模板'!$K:$K,$C528)</f>
        <v>0</v>
      </c>
      <c r="T528" s="48">
        <f>SUMIFS('[6]白单流水  导入新模板'!$S:$S,'[6]白单流水  导入新模板'!$C:$C,$A$2,'[6]白单流水  导入新模板'!$AF:$AF,$C$525,'[6]白单流水  导入新模板'!$AB:$AB,LEFT(LEFT(T$3,4),4),'[6]白单流水  导入新模板'!$K:$K,$C528)</f>
        <v>0</v>
      </c>
      <c r="U528" s="48">
        <f>SUMIFS('[6]白单流水  导入新模板'!$S:$S,'[6]白单流水  导入新模板'!$C:$C,$A$2,'[6]白单流水  导入新模板'!$AF:$AF,$C$525,'[6]白单流水  导入新模板'!$AB:$AB,LEFT(LEFT(U$3,4),4),'[6]白单流水  导入新模板'!$K:$K,$C528)</f>
        <v>0</v>
      </c>
      <c r="V528" s="48">
        <f>SUMIFS('[6]白单流水  导入新模板'!$S:$S,'[6]白单流水  导入新模板'!$C:$C,$A$2,'[6]白单流水  导入新模板'!$AF:$AF,$C$525,'[6]白单流水  导入新模板'!$AB:$AB,LEFT(LEFT(V$3,4),4),'[6]白单流水  导入新模板'!$K:$K,$C528)</f>
        <v>0</v>
      </c>
      <c r="W528" s="48">
        <f>SUMIFS('[6]白单流水  导入新模板'!$S:$S,'[6]白单流水  导入新模板'!$C:$C,$A$2,'[6]白单流水  导入新模板'!$AF:$AF,$C$525,'[6]白单流水  导入新模板'!$AB:$AB,LEFT(LEFT(W$3,4),4),'[6]白单流水  导入新模板'!$K:$K,$C528)</f>
        <v>0</v>
      </c>
      <c r="X528" s="48">
        <f>SUMIFS('[6]白单流水  导入新模板'!$S:$S,'[6]白单流水  导入新模板'!$C:$C,$A$2,'[6]白单流水  导入新模板'!$AF:$AF,$C$525,'[6]白单流水  导入新模板'!$AB:$AB,LEFT(LEFT(X$3,4),4),'[6]白单流水  导入新模板'!$K:$K,$C528)</f>
        <v>0</v>
      </c>
      <c r="Y528" s="48">
        <f>SUMIFS('[6]白单流水  导入新模板'!$S:$S,'[6]白单流水  导入新模板'!$C:$C,$A$2,'[6]白单流水  导入新模板'!$AF:$AF,$C$525,'[6]白单流水  导入新模板'!$AB:$AB,LEFT(LEFT(Y$3,4),4),'[6]白单流水  导入新模板'!$K:$K,$C528)</f>
        <v>0</v>
      </c>
      <c r="Z528" s="48">
        <f>SUMIFS('[6]白单流水  导入新模板'!$S:$S,'[6]白单流水  导入新模板'!$C:$C,$A$2,'[6]白单流水  导入新模板'!$AF:$AF,$C$525,'[6]白单流水  导入新模板'!$AB:$AB,LEFT(LEFT(Z$3,4),4),'[6]白单流水  导入新模板'!$K:$K,$C528)</f>
        <v>0</v>
      </c>
      <c r="AA528" s="48">
        <f>SUMIFS('[6]白单流水  导入新模板'!$S:$S,'[6]白单流水  导入新模板'!$C:$C,$A$2,'[6]白单流水  导入新模板'!$AF:$AF,$C$525,'[6]白单流水  导入新模板'!$AB:$AB,LEFT(LEFT(AA$3,4),4),'[6]白单流水  导入新模板'!$K:$K,$C528)</f>
        <v>0</v>
      </c>
      <c r="AB528" s="48">
        <f>SUMIFS('[6]白单流水  导入新模板'!$S:$S,'[6]白单流水  导入新模板'!$C:$C,$A$2,'[6]白单流水  导入新模板'!$AF:$AF,$C$525,'[6]白单流水  导入新模板'!$AB:$AB,LEFT(LEFT(AB$3,4),4),'[6]白单流水  导入新模板'!$K:$K,$C528)</f>
        <v>0</v>
      </c>
      <c r="AC528" s="48">
        <f>SUMIFS('[6]白单流水  导入新模板'!$S:$S,'[6]白单流水  导入新模板'!$C:$C,$A$2,'[6]白单流水  导入新模板'!$AF:$AF,$C$525,'[6]白单流水  导入新模板'!$AB:$AB,LEFT(LEFT(AC$3,4),4),'[6]白单流水  导入新模板'!$K:$K,$C528)</f>
        <v>0</v>
      </c>
      <c r="AD528" s="74"/>
      <c r="AE528" s="48">
        <f>SUMIFS('[6]白单流水  导入新模板'!$S:$S,'[6]白单流水  导入新模板'!$C:$C,$A$2,'[6]白单流水  导入新模板'!$AF:$AF,$C$525,'[6]白单流水  导入新模板'!$AA:$AA,AE$3,'[6]白单流水  导入新模板'!$K:$K,$C528)</f>
        <v>0</v>
      </c>
      <c r="AF528" s="48">
        <f>SUMIFS('[6]白单流水  导入新模板'!$S:$S,'[6]白单流水  导入新模板'!$C:$C,$A$2,'[6]白单流水  导入新模板'!$AF:$AF,$C$525,'[6]白单流水  导入新模板'!$AA:$AA,AF$3,'[6]白单流水  导入新模板'!$K:$K,$C528)</f>
        <v>0</v>
      </c>
      <c r="AG528" s="48">
        <f>SUMIFS('[6]白单流水  导入新模板'!$S:$S,'[6]白单流水  导入新模板'!$C:$C,$A$2,'[6]白单流水  导入新模板'!$AF:$AF,$C$525,'[6]白单流水  导入新模板'!$AA:$AA,AG$3,'[6]白单流水  导入新模板'!$K:$K,$C528)</f>
        <v>0</v>
      </c>
      <c r="AH528" s="48">
        <f>SUMIFS('[6]白单流水  导入新模板'!$S:$S,'[6]白单流水  导入新模板'!$C:$C,$A$2,'[6]白单流水  导入新模板'!$AF:$AF,$C$525,'[6]白单流水  导入新模板'!$AA:$AA,AH$3,'[6]白单流水  导入新模板'!$K:$K,$C528)</f>
        <v>0</v>
      </c>
      <c r="AI528" s="48">
        <f>SUMIFS('[6]白单流水  导入新模板'!$S:$S,'[6]白单流水  导入新模板'!$C:$C,$A$2,'[6]白单流水  导入新模板'!$AF:$AF,$C$525,'[6]白单流水  导入新模板'!$AA:$AA,AI$3,'[6]白单流水  导入新模板'!$K:$K,$C528)</f>
        <v>0</v>
      </c>
      <c r="AJ528" s="48">
        <f>SUMIFS('[6]白单流水  导入新模板'!$S:$S,'[6]白单流水  导入新模板'!$C:$C,$A$2,'[6]白单流水  导入新模板'!$AF:$AF,$C$525,'[6]白单流水  导入新模板'!$AA:$AA,AJ$3,'[6]白单流水  导入新模板'!$K:$K,$C528)</f>
        <v>0</v>
      </c>
      <c r="AK528" s="48">
        <f>SUMIFS('[6]白单流水  导入新模板'!$S:$S,'[6]白单流水  导入新模板'!$C:$C,$A$2,'[6]白单流水  导入新模板'!$AF:$AF,$C$525,'[6]白单流水  导入新模板'!$AA:$AA,AK$3,'[6]白单流水  导入新模板'!$K:$K,$C528)</f>
        <v>0</v>
      </c>
      <c r="AL528" s="48">
        <f>SUMIFS('[6]白单流水  导入新模板'!$S:$S,'[6]白单流水  导入新模板'!$C:$C,$A$2,'[6]白单流水  导入新模板'!$AF:$AF,$C$525,'[6]白单流水  导入新模板'!$AA:$AA,AL$3,'[6]白单流水  导入新模板'!$K:$K,$C528)</f>
        <v>0</v>
      </c>
      <c r="AM528" s="48">
        <f>SUMIFS('[6]白单流水  导入新模板'!$S:$S,'[6]白单流水  导入新模板'!$C:$C,$A$2,'[6]白单流水  导入新模板'!$AF:$AF,$C$525,'[6]白单流水  导入新模板'!$AA:$AA,AM$3,'[6]白单流水  导入新模板'!$K:$K,$C528)</f>
        <v>0</v>
      </c>
      <c r="AN528" s="48">
        <f>SUMIFS('[6]白单流水  导入新模板'!$S:$S,'[6]白单流水  导入新模板'!$C:$C,$A$2,'[6]白单流水  导入新模板'!$AF:$AF,$C$525,'[6]白单流水  导入新模板'!$AA:$AA,AN$3,'[6]白单流水  导入新模板'!$K:$K,$C528)</f>
        <v>0</v>
      </c>
      <c r="AO528" s="48">
        <f>SUMIFS('[6]白单流水  导入新模板'!$S:$S,'[6]白单流水  导入新模板'!$C:$C,$A$2,'[6]白单流水  导入新模板'!$AF:$AF,$C$525,'[6]白单流水  导入新模板'!$AA:$AA,AO$3,'[6]白单流水  导入新模板'!$K:$K,$C528)</f>
        <v>0</v>
      </c>
      <c r="AP528" s="48">
        <f>SUMIFS('[6]白单流水  导入新模板'!$S:$S,'[6]白单流水  导入新模板'!$C:$C,$A$2,'[6]白单流水  导入新模板'!$AF:$AF,$C$525,'[6]白单流水  导入新模板'!$AA:$AA,AP$3,'[6]白单流水  导入新模板'!$K:$K,$C528)</f>
        <v>0</v>
      </c>
      <c r="AQ528" s="48">
        <f>SUMIFS('[6]白单流水  导入新模板'!$S:$S,'[6]白单流水  导入新模板'!$C:$C,$A$2,'[6]白单流水  导入新模板'!$AF:$AF,$C$525,'[6]白单流水  导入新模板'!$AA:$AA,AQ$3,'[6]白单流水  导入新模板'!$K:$K,$C528)</f>
        <v>0</v>
      </c>
      <c r="AR528" s="48">
        <f>SUMIFS('[6]白单流水  导入新模板'!$S:$S,'[6]白单流水  导入新模板'!$C:$C,$A$2,'[6]白单流水  导入新模板'!$AF:$AF,$C$525,'[6]白单流水  导入新模板'!$AA:$AA,AR$3,'[6]白单流水  导入新模板'!$K:$K,$C528)</f>
        <v>0</v>
      </c>
      <c r="AS528" s="48">
        <f>SUMIFS('[6]白单流水  导入新模板'!$S:$S,'[6]白单流水  导入新模板'!$C:$C,$A$2,'[6]白单流水  导入新模板'!$AF:$AF,$C$525,'[6]白单流水  导入新模板'!$AA:$AA,AS$3,'[6]白单流水  导入新模板'!$K:$K,$C528)</f>
        <v>0</v>
      </c>
      <c r="AT528" s="69"/>
    </row>
    <row r="529" ht="15.6" spans="1:47">
      <c r="A529" s="70"/>
      <c r="B529" s="62"/>
      <c r="C529" s="65" t="s">
        <v>77</v>
      </c>
      <c r="D529" s="66"/>
      <c r="E529" s="66"/>
      <c r="F529" s="67"/>
      <c r="G529" s="68"/>
      <c r="H529" s="68"/>
      <c r="I529" s="68"/>
      <c r="J529" s="68"/>
      <c r="K529" s="66"/>
      <c r="L529" s="48">
        <f>SUMIFS('[6]白单流水  导入新模板'!$S:$S,'[6]白单流水  导入新模板'!$C:$C,$A$2,'[6]白单流水  导入新模板'!$AF:$AF,$C$525,'[6]白单流水  导入新模板'!$AB:$AB,LEFT(LEFT(L$3,4),4),'[6]白单流水  导入新模板'!$K:$K,$C529)</f>
        <v>0</v>
      </c>
      <c r="M529" s="48">
        <f>SUMIFS('[6]白单流水  导入新模板'!$S:$S,'[6]白单流水  导入新模板'!$C:$C,$A$2,'[6]白单流水  导入新模板'!$AF:$AF,$C$525,'[6]白单流水  导入新模板'!$AB:$AB,LEFT(LEFT(M$3,4),4),'[6]白单流水  导入新模板'!$K:$K,$C529)</f>
        <v>0</v>
      </c>
      <c r="N529" s="48">
        <f>SUMIFS('[6]白单流水  导入新模板'!$S:$S,'[6]白单流水  导入新模板'!$C:$C,$A$2,'[6]白单流水  导入新模板'!$AF:$AF,$C$525,'[6]白单流水  导入新模板'!$AB:$AB,LEFT(LEFT(N$3,4),4),'[6]白单流水  导入新模板'!$K:$K,$C529)</f>
        <v>0</v>
      </c>
      <c r="O529" s="48">
        <f>SUMIFS('[6]白单流水  导入新模板'!$S:$S,'[6]白单流水  导入新模板'!$C:$C,$A$2,'[6]白单流水  导入新模板'!$AF:$AF,$C$525,'[6]白单流水  导入新模板'!$AB:$AB,LEFT(LEFT(O$3,4),4),'[6]白单流水  导入新模板'!$K:$K,$C529)</f>
        <v>0</v>
      </c>
      <c r="P529" s="48">
        <f>SUMIFS('[6]白单流水  导入新模板'!$S:$S,'[6]白单流水  导入新模板'!$C:$C,$A$2,'[6]白单流水  导入新模板'!$AF:$AF,$C$525,'[6]白单流水  导入新模板'!$AB:$AB,LEFT(LEFT(P$3,4),4),'[6]白单流水  导入新模板'!$K:$K,$C529)</f>
        <v>0</v>
      </c>
      <c r="Q529" s="48">
        <f>SUMIFS('[6]白单流水  导入新模板'!$S:$S,'[6]白单流水  导入新模板'!$C:$C,$A$2,'[6]白单流水  导入新模板'!$AF:$AF,$C$525,'[6]白单流水  导入新模板'!$AB:$AB,LEFT(LEFT(Q$3,4),4),'[6]白单流水  导入新模板'!$K:$K,$C529)</f>
        <v>0</v>
      </c>
      <c r="R529" s="48">
        <f>SUMIFS('[6]白单流水  导入新模板'!$S:$S,'[6]白单流水  导入新模板'!$C:$C,$A$2,'[6]白单流水  导入新模板'!$AF:$AF,$C$525,'[6]白单流水  导入新模板'!$AB:$AB,LEFT(LEFT(R$3,4),4),'[6]白单流水  导入新模板'!$K:$K,$C529)</f>
        <v>0</v>
      </c>
      <c r="S529" s="48">
        <f>SUMIFS('[6]白单流水  导入新模板'!$S:$S,'[6]白单流水  导入新模板'!$C:$C,$A$2,'[6]白单流水  导入新模板'!$AF:$AF,$C$525,'[6]白单流水  导入新模板'!$AB:$AB,LEFT(LEFT(S$3,4),4),'[6]白单流水  导入新模板'!$K:$K,$C529)</f>
        <v>0</v>
      </c>
      <c r="T529" s="48">
        <f>SUMIFS('[6]白单流水  导入新模板'!$S:$S,'[6]白单流水  导入新模板'!$C:$C,$A$2,'[6]白单流水  导入新模板'!$AF:$AF,$C$525,'[6]白单流水  导入新模板'!$AB:$AB,LEFT(LEFT(T$3,4),4),'[6]白单流水  导入新模板'!$K:$K,$C529)</f>
        <v>0</v>
      </c>
      <c r="U529" s="48">
        <f>SUMIFS('[6]白单流水  导入新模板'!$S:$S,'[6]白单流水  导入新模板'!$C:$C,$A$2,'[6]白单流水  导入新模板'!$AF:$AF,$C$525,'[6]白单流水  导入新模板'!$AB:$AB,LEFT(LEFT(U$3,4),4),'[6]白单流水  导入新模板'!$K:$K,$C529)</f>
        <v>0</v>
      </c>
      <c r="V529" s="48">
        <f>SUMIFS('[6]白单流水  导入新模板'!$S:$S,'[6]白单流水  导入新模板'!$C:$C,$A$2,'[6]白单流水  导入新模板'!$AF:$AF,$C$525,'[6]白单流水  导入新模板'!$AB:$AB,LEFT(LEFT(V$3,4),4),'[6]白单流水  导入新模板'!$K:$K,$C529)</f>
        <v>0</v>
      </c>
      <c r="W529" s="48">
        <f>SUMIFS('[6]白单流水  导入新模板'!$S:$S,'[6]白单流水  导入新模板'!$C:$C,$A$2,'[6]白单流水  导入新模板'!$AF:$AF,$C$525,'[6]白单流水  导入新模板'!$AB:$AB,LEFT(LEFT(W$3,4),4),'[6]白单流水  导入新模板'!$K:$K,$C529)</f>
        <v>0</v>
      </c>
      <c r="X529" s="48">
        <f>SUMIFS('[6]白单流水  导入新模板'!$S:$S,'[6]白单流水  导入新模板'!$C:$C,$A$2,'[6]白单流水  导入新模板'!$AF:$AF,$C$525,'[6]白单流水  导入新模板'!$AB:$AB,LEFT(LEFT(X$3,4),4),'[6]白单流水  导入新模板'!$K:$K,$C529)</f>
        <v>0</v>
      </c>
      <c r="Y529" s="48">
        <f>SUMIFS('[6]白单流水  导入新模板'!$S:$S,'[6]白单流水  导入新模板'!$C:$C,$A$2,'[6]白单流水  导入新模板'!$AF:$AF,$C$525,'[6]白单流水  导入新模板'!$AB:$AB,LEFT(LEFT(Y$3,4),4),'[6]白单流水  导入新模板'!$K:$K,$C529)</f>
        <v>0</v>
      </c>
      <c r="Z529" s="48">
        <f>SUMIFS('[6]白单流水  导入新模板'!$S:$S,'[6]白单流水  导入新模板'!$C:$C,$A$2,'[6]白单流水  导入新模板'!$AF:$AF,$C$525,'[6]白单流水  导入新模板'!$AB:$AB,LEFT(LEFT(Z$3,4),4),'[6]白单流水  导入新模板'!$K:$K,$C529)</f>
        <v>0</v>
      </c>
      <c r="AA529" s="48">
        <f>SUMIFS('[6]白单流水  导入新模板'!$S:$S,'[6]白单流水  导入新模板'!$C:$C,$A$2,'[6]白单流水  导入新模板'!$AF:$AF,$C$525,'[6]白单流水  导入新模板'!$AB:$AB,LEFT(LEFT(AA$3,4),4),'[6]白单流水  导入新模板'!$K:$K,$C529)</f>
        <v>0</v>
      </c>
      <c r="AB529" s="48">
        <f>SUMIFS('[6]白单流水  导入新模板'!$S:$S,'[6]白单流水  导入新模板'!$C:$C,$A$2,'[6]白单流水  导入新模板'!$AF:$AF,$C$525,'[6]白单流水  导入新模板'!$AB:$AB,LEFT(LEFT(AB$3,4),4),'[6]白单流水  导入新模板'!$K:$K,$C529)</f>
        <v>0</v>
      </c>
      <c r="AC529" s="48">
        <f>SUMIFS('[6]白单流水  导入新模板'!$S:$S,'[6]白单流水  导入新模板'!$C:$C,$A$2,'[6]白单流水  导入新模板'!$AF:$AF,$C$525,'[6]白单流水  导入新模板'!$AB:$AB,LEFT(LEFT(AC$3,4),4),'[6]白单流水  导入新模板'!$K:$K,$C529)</f>
        <v>0</v>
      </c>
      <c r="AD529" s="74"/>
      <c r="AE529" s="48">
        <f>SUMIFS('[6]白单流水  导入新模板'!$S:$S,'[6]白单流水  导入新模板'!$C:$C,$A$2,'[6]白单流水  导入新模板'!$AF:$AF,$C$525,'[6]白单流水  导入新模板'!$AA:$AA,AE$3,'[6]白单流水  导入新模板'!$K:$K,$C529)</f>
        <v>0</v>
      </c>
      <c r="AF529" s="48">
        <f>SUMIFS('[6]白单流水  导入新模板'!$S:$S,'[6]白单流水  导入新模板'!$C:$C,$A$2,'[6]白单流水  导入新模板'!$AF:$AF,$C$525,'[6]白单流水  导入新模板'!$AA:$AA,AF$3,'[6]白单流水  导入新模板'!$K:$K,$C529)</f>
        <v>0</v>
      </c>
      <c r="AG529" s="48">
        <f>SUMIFS('[6]白单流水  导入新模板'!$S:$S,'[6]白单流水  导入新模板'!$C:$C,$A$2,'[6]白单流水  导入新模板'!$AF:$AF,$C$525,'[6]白单流水  导入新模板'!$AA:$AA,AG$3,'[6]白单流水  导入新模板'!$K:$K,$C529)</f>
        <v>0</v>
      </c>
      <c r="AH529" s="48">
        <f>SUMIFS('[6]白单流水  导入新模板'!$S:$S,'[6]白单流水  导入新模板'!$C:$C,$A$2,'[6]白单流水  导入新模板'!$AF:$AF,$C$525,'[6]白单流水  导入新模板'!$AA:$AA,AH$3,'[6]白单流水  导入新模板'!$K:$K,$C529)</f>
        <v>0</v>
      </c>
      <c r="AI529" s="48">
        <f>SUMIFS('[6]白单流水  导入新模板'!$S:$S,'[6]白单流水  导入新模板'!$C:$C,$A$2,'[6]白单流水  导入新模板'!$AF:$AF,$C$525,'[6]白单流水  导入新模板'!$AA:$AA,AI$3,'[6]白单流水  导入新模板'!$K:$K,$C529)</f>
        <v>0</v>
      </c>
      <c r="AJ529" s="48">
        <f>SUMIFS('[6]白单流水  导入新模板'!$S:$S,'[6]白单流水  导入新模板'!$C:$C,$A$2,'[6]白单流水  导入新模板'!$AF:$AF,$C$525,'[6]白单流水  导入新模板'!$AA:$AA,AJ$3,'[6]白单流水  导入新模板'!$K:$K,$C529)</f>
        <v>0</v>
      </c>
      <c r="AK529" s="48">
        <f>SUMIFS('[6]白单流水  导入新模板'!$S:$S,'[6]白单流水  导入新模板'!$C:$C,$A$2,'[6]白单流水  导入新模板'!$AF:$AF,$C$525,'[6]白单流水  导入新模板'!$AA:$AA,AK$3,'[6]白单流水  导入新模板'!$K:$K,$C529)</f>
        <v>0</v>
      </c>
      <c r="AL529" s="48">
        <f>SUMIFS('[6]白单流水  导入新模板'!$S:$S,'[6]白单流水  导入新模板'!$C:$C,$A$2,'[6]白单流水  导入新模板'!$AF:$AF,$C$525,'[6]白单流水  导入新模板'!$AA:$AA,AL$3,'[6]白单流水  导入新模板'!$K:$K,$C529)</f>
        <v>0</v>
      </c>
      <c r="AM529" s="48">
        <f>SUMIFS('[6]白单流水  导入新模板'!$S:$S,'[6]白单流水  导入新模板'!$C:$C,$A$2,'[6]白单流水  导入新模板'!$AF:$AF,$C$525,'[6]白单流水  导入新模板'!$AA:$AA,AM$3,'[6]白单流水  导入新模板'!$K:$K,$C529)</f>
        <v>0</v>
      </c>
      <c r="AN529" s="48">
        <f>SUMIFS('[6]白单流水  导入新模板'!$S:$S,'[6]白单流水  导入新模板'!$C:$C,$A$2,'[6]白单流水  导入新模板'!$AF:$AF,$C$525,'[6]白单流水  导入新模板'!$AA:$AA,AN$3,'[6]白单流水  导入新模板'!$K:$K,$C529)</f>
        <v>0</v>
      </c>
      <c r="AO529" s="48">
        <f>SUMIFS('[6]白单流水  导入新模板'!$S:$S,'[6]白单流水  导入新模板'!$C:$C,$A$2,'[6]白单流水  导入新模板'!$AF:$AF,$C$525,'[6]白单流水  导入新模板'!$AA:$AA,AO$3,'[6]白单流水  导入新模板'!$K:$K,$C529)</f>
        <v>0</v>
      </c>
      <c r="AP529" s="48">
        <f>SUMIFS('[6]白单流水  导入新模板'!$S:$S,'[6]白单流水  导入新模板'!$C:$C,$A$2,'[6]白单流水  导入新模板'!$AF:$AF,$C$525,'[6]白单流水  导入新模板'!$AA:$AA,AP$3,'[6]白单流水  导入新模板'!$K:$K,$C529)</f>
        <v>0</v>
      </c>
      <c r="AQ529" s="48">
        <f>SUMIFS('[6]白单流水  导入新模板'!$S:$S,'[6]白单流水  导入新模板'!$C:$C,$A$2,'[6]白单流水  导入新模板'!$AF:$AF,$C$525,'[6]白单流水  导入新模板'!$AA:$AA,AQ$3,'[6]白单流水  导入新模板'!$K:$K,$C529)</f>
        <v>0</v>
      </c>
      <c r="AR529" s="48">
        <f>SUMIFS('[6]白单流水  导入新模板'!$S:$S,'[6]白单流水  导入新模板'!$C:$C,$A$2,'[6]白单流水  导入新模板'!$AF:$AF,$C$525,'[6]白单流水  导入新模板'!$AA:$AA,AR$3,'[6]白单流水  导入新模板'!$K:$K,$C529)</f>
        <v>0</v>
      </c>
      <c r="AS529" s="48">
        <f>SUMIFS('[6]白单流水  导入新模板'!$S:$S,'[6]白单流水  导入新模板'!$C:$C,$A$2,'[6]白单流水  导入新模板'!$AF:$AF,$C$525,'[6]白单流水  导入新模板'!$AA:$AA,AS$3,'[6]白单流水  导入新模板'!$K:$K,$C529)</f>
        <v>0</v>
      </c>
      <c r="AT529" s="69"/>
    </row>
    <row r="530" ht="31.2" spans="1:47">
      <c r="A530" s="70"/>
      <c r="B530" s="42"/>
      <c r="C530" s="42" t="s">
        <v>113</v>
      </c>
      <c r="D530" s="43"/>
      <c r="E530" s="43"/>
      <c r="F530" s="63"/>
      <c r="G530" s="44"/>
      <c r="H530" s="44"/>
      <c r="I530" s="44"/>
      <c r="J530" s="44"/>
      <c r="K530" s="43"/>
      <c r="L530" s="43">
        <f>L531</f>
        <v>0</v>
      </c>
      <c r="M530" s="43">
        <f>M531</f>
        <v>0</v>
      </c>
      <c r="N530" s="43">
        <f>N531</f>
        <v>0</v>
      </c>
      <c r="O530" s="43">
        <f>O531</f>
        <v>0</v>
      </c>
      <c r="P530" s="43">
        <f>P531</f>
        <v>0</v>
      </c>
      <c r="Q530" s="43">
        <f>Q531</f>
        <v>0</v>
      </c>
      <c r="R530" s="43">
        <f>R531</f>
        <v>0</v>
      </c>
      <c r="S530" s="43">
        <f>S531</f>
        <v>0</v>
      </c>
      <c r="T530" s="43">
        <f>T531</f>
        <v>0</v>
      </c>
      <c r="U530" s="43">
        <f>U531</f>
        <v>0</v>
      </c>
      <c r="V530" s="43">
        <f>V531</f>
        <v>0</v>
      </c>
      <c r="W530" s="43">
        <f>W531</f>
        <v>0</v>
      </c>
      <c r="X530" s="43">
        <f>SUM(X531:X534)</f>
        <v>0</v>
      </c>
      <c r="Y530" s="43">
        <f>SUM(Y531:Y534)</f>
        <v>0</v>
      </c>
      <c r="Z530" s="43">
        <f>SUM(Z531:Z534)</f>
        <v>0</v>
      </c>
      <c r="AA530" s="43">
        <f>SUM(AA531:AA534)</f>
        <v>0</v>
      </c>
      <c r="AB530" s="43">
        <f>SUM(AB531:AB534)</f>
        <v>0</v>
      </c>
      <c r="AC530" s="43">
        <f>SUM(AC531:AC534)</f>
        <v>0</v>
      </c>
      <c r="AD530" s="72"/>
      <c r="AE530" s="43">
        <f>SUM(AE531:AE534)</f>
        <v>0</v>
      </c>
      <c r="AF530" s="43">
        <f>SUM(AF531:AF534)</f>
        <v>0</v>
      </c>
      <c r="AG530" s="43">
        <f>SUM(AG531:AG534)</f>
        <v>0</v>
      </c>
      <c r="AH530" s="43">
        <f>SUM(AH531:AH534)</f>
        <v>0</v>
      </c>
      <c r="AI530" s="43">
        <f>SUM(AI531:AI534)</f>
        <v>0</v>
      </c>
      <c r="AJ530" s="43">
        <f>SUM(AJ531:AJ534)</f>
        <v>0</v>
      </c>
      <c r="AK530" s="43">
        <f>SUM(AK531:AK534)</f>
        <v>0</v>
      </c>
      <c r="AL530" s="43">
        <f>SUM(AL531:AL534)</f>
        <v>0</v>
      </c>
      <c r="AM530" s="43">
        <f>SUM(AM531:AM534)</f>
        <v>0</v>
      </c>
      <c r="AN530" s="43">
        <f>SUM(AN531:AN534)</f>
        <v>0</v>
      </c>
      <c r="AO530" s="43">
        <f>SUM(AO531:AO534)</f>
        <v>0</v>
      </c>
      <c r="AP530" s="43">
        <f>SUM(AP531:AP534)</f>
        <v>0</v>
      </c>
      <c r="AQ530" s="43">
        <f>SUM(AQ531:AQ534)</f>
        <v>0</v>
      </c>
      <c r="AR530" s="43">
        <f>SUM(AR531:AR534)</f>
        <v>0</v>
      </c>
      <c r="AS530" s="43">
        <f>SUM(AS531:AS534)</f>
        <v>0</v>
      </c>
      <c r="AT530" s="64"/>
    </row>
    <row r="531" ht="15.6" spans="1:47">
      <c r="A531" s="70"/>
      <c r="B531" s="62"/>
      <c r="C531" s="65" t="s">
        <v>75</v>
      </c>
      <c r="D531" s="66"/>
      <c r="E531" s="66"/>
      <c r="F531" s="67"/>
      <c r="G531" s="68"/>
      <c r="H531" s="68"/>
      <c r="I531" s="68"/>
      <c r="J531" s="68"/>
      <c r="K531" s="66"/>
      <c r="L531" s="48">
        <f>SUMIFS('[6]白单流水  导入新模板'!$S:$S,'[6]白单流水  导入新模板'!$C:$C,$A$2,'[6]白单流水  导入新模板'!$AF:$AF,$C$530,'[6]白单流水  导入新模板'!$AB:$AB,LEFT(LEFT(L$3,4),4),'[6]白单流水  导入新模板'!$K:$K,$C531)</f>
        <v>0</v>
      </c>
      <c r="M531" s="48">
        <f>SUMIFS('[6]白单流水  导入新模板'!$S:$S,'[6]白单流水  导入新模板'!$C:$C,$A$2,'[6]白单流水  导入新模板'!$AF:$AF,$C$530,'[6]白单流水  导入新模板'!$AB:$AB,LEFT(LEFT(M$3,4),4),'[6]白单流水  导入新模板'!$K:$K,$C531)</f>
        <v>0</v>
      </c>
      <c r="N531" s="48">
        <f>SUMIFS('[6]白单流水  导入新模板'!$S:$S,'[6]白单流水  导入新模板'!$C:$C,$A$2,'[6]白单流水  导入新模板'!$AF:$AF,$C$530,'[6]白单流水  导入新模板'!$AB:$AB,LEFT(LEFT(N$3,4),4),'[6]白单流水  导入新模板'!$K:$K,$C531)</f>
        <v>0</v>
      </c>
      <c r="O531" s="48">
        <f>SUMIFS('[6]白单流水  导入新模板'!$S:$S,'[6]白单流水  导入新模板'!$C:$C,$A$2,'[6]白单流水  导入新模板'!$AF:$AF,$C$530,'[6]白单流水  导入新模板'!$AB:$AB,LEFT(LEFT(O$3,4),4),'[6]白单流水  导入新模板'!$K:$K,$C531)</f>
        <v>0</v>
      </c>
      <c r="P531" s="48">
        <f>SUMIFS('[6]白单流水  导入新模板'!$S:$S,'[6]白单流水  导入新模板'!$C:$C,$A$2,'[6]白单流水  导入新模板'!$AF:$AF,$C$530,'[6]白单流水  导入新模板'!$AB:$AB,LEFT(LEFT(P$3,4),4),'[6]白单流水  导入新模板'!$K:$K,$C531)</f>
        <v>0</v>
      </c>
      <c r="Q531" s="48">
        <f>SUMIFS('[6]白单流水  导入新模板'!$S:$S,'[6]白单流水  导入新模板'!$C:$C,$A$2,'[6]白单流水  导入新模板'!$AF:$AF,$C$530,'[6]白单流水  导入新模板'!$AB:$AB,LEFT(LEFT(Q$3,4),4),'[6]白单流水  导入新模板'!$K:$K,$C531)</f>
        <v>0</v>
      </c>
      <c r="R531" s="48">
        <f>SUMIFS('[6]白单流水  导入新模板'!$S:$S,'[6]白单流水  导入新模板'!$C:$C,$A$2,'[6]白单流水  导入新模板'!$AF:$AF,$C$530,'[6]白单流水  导入新模板'!$AB:$AB,LEFT(LEFT(R$3,4),4),'[6]白单流水  导入新模板'!$K:$K,$C531)</f>
        <v>0</v>
      </c>
      <c r="S531" s="48">
        <f>SUMIFS('[6]白单流水  导入新模板'!$S:$S,'[6]白单流水  导入新模板'!$C:$C,$A$2,'[6]白单流水  导入新模板'!$AF:$AF,$C$530,'[6]白单流水  导入新模板'!$AB:$AB,LEFT(LEFT(S$3,4),4),'[6]白单流水  导入新模板'!$K:$K,$C531)</f>
        <v>0</v>
      </c>
      <c r="T531" s="48">
        <f>SUMIFS('[6]白单流水  导入新模板'!$S:$S,'[6]白单流水  导入新模板'!$C:$C,$A$2,'[6]白单流水  导入新模板'!$AF:$AF,$C$530,'[6]白单流水  导入新模板'!$AB:$AB,LEFT(LEFT(T$3,4),4),'[6]白单流水  导入新模板'!$K:$K,$C531)</f>
        <v>0</v>
      </c>
      <c r="U531" s="48">
        <f>SUMIFS('[6]白单流水  导入新模板'!$S:$S,'[6]白单流水  导入新模板'!$C:$C,$A$2,'[6]白单流水  导入新模板'!$AF:$AF,$C$530,'[6]白单流水  导入新模板'!$AB:$AB,LEFT(LEFT(U$3,4),4),'[6]白单流水  导入新模板'!$K:$K,$C531)</f>
        <v>0</v>
      </c>
      <c r="V531" s="48">
        <f>SUMIFS('[6]白单流水  导入新模板'!$S:$S,'[6]白单流水  导入新模板'!$C:$C,$A$2,'[6]白单流水  导入新模板'!$AF:$AF,$C$530,'[6]白单流水  导入新模板'!$AB:$AB,LEFT(LEFT(V$3,4),4),'[6]白单流水  导入新模板'!$K:$K,$C531)</f>
        <v>0</v>
      </c>
      <c r="W531" s="48">
        <f>SUMIFS('[6]白单流水  导入新模板'!$S:$S,'[6]白单流水  导入新模板'!$C:$C,$A$2,'[6]白单流水  导入新模板'!$AF:$AF,$C$530,'[6]白单流水  导入新模板'!$AB:$AB,LEFT(LEFT(W$3,4),4),'[6]白单流水  导入新模板'!$K:$K,$C531)</f>
        <v>0</v>
      </c>
      <c r="X531" s="48">
        <f>SUMIFS('[6]白单流水  导入新模板'!$S:$S,'[6]白单流水  导入新模板'!$C:$C,$A$2,'[6]白单流水  导入新模板'!$AF:$AF,$C$530,'[6]白单流水  导入新模板'!$AB:$AB,LEFT(LEFT(X$3,4),4),'[6]白单流水  导入新模板'!$K:$K,$C531)</f>
        <v>0</v>
      </c>
      <c r="Y531" s="48">
        <f>SUMIFS('[6]白单流水  导入新模板'!$S:$S,'[6]白单流水  导入新模板'!$C:$C,$A$2,'[6]白单流水  导入新模板'!$AF:$AF,$C$530,'[6]白单流水  导入新模板'!$AB:$AB,LEFT(LEFT(Y$3,4),4),'[6]白单流水  导入新模板'!$K:$K,$C531)</f>
        <v>0</v>
      </c>
      <c r="Z531" s="48">
        <f>SUMIFS('[6]白单流水  导入新模板'!$S:$S,'[6]白单流水  导入新模板'!$C:$C,$A$2,'[6]白单流水  导入新模板'!$AF:$AF,$C$530,'[6]白单流水  导入新模板'!$AB:$AB,LEFT(LEFT(Z$3,4),4),'[6]白单流水  导入新模板'!$K:$K,$C531)</f>
        <v>0</v>
      </c>
      <c r="AA531" s="48">
        <f>SUMIFS('[6]白单流水  导入新模板'!$S:$S,'[6]白单流水  导入新模板'!$C:$C,$A$2,'[6]白单流水  导入新模板'!$AF:$AF,$C$530,'[6]白单流水  导入新模板'!$AB:$AB,LEFT(LEFT(AA$3,4),4),'[6]白单流水  导入新模板'!$K:$K,$C531)</f>
        <v>0</v>
      </c>
      <c r="AB531" s="48">
        <f>SUMIFS('[6]白单流水  导入新模板'!$S:$S,'[6]白单流水  导入新模板'!$C:$C,$A$2,'[6]白单流水  导入新模板'!$AF:$AF,$C$530,'[6]白单流水  导入新模板'!$AB:$AB,LEFT(LEFT(AB$3,4),4),'[6]白单流水  导入新模板'!$K:$K,$C531)</f>
        <v>0</v>
      </c>
      <c r="AC531" s="48">
        <f>SUMIFS('[6]白单流水  导入新模板'!$S:$S,'[6]白单流水  导入新模板'!$C:$C,$A$2,'[6]白单流水  导入新模板'!$AF:$AF,$C$530,'[6]白单流水  导入新模板'!$AB:$AB,LEFT(LEFT(AC$3,4),4),'[6]白单流水  导入新模板'!$K:$K,$C531)</f>
        <v>0</v>
      </c>
      <c r="AD531" s="74"/>
      <c r="AE531" s="48">
        <f>SUMIFS('[6]白单流水  导入新模板'!$S:$S,'[6]白单流水  导入新模板'!$C:$C,$A$2,'[6]白单流水  导入新模板'!$AF:$AF,$C$530,'[6]白单流水  导入新模板'!$AA:$AA,AE$3,'[6]白单流水  导入新模板'!$K:$K,$C531)</f>
        <v>0</v>
      </c>
      <c r="AF531" s="48">
        <f>SUMIFS('[6]白单流水  导入新模板'!$S:$S,'[6]白单流水  导入新模板'!$C:$C,$A$2,'[6]白单流水  导入新模板'!$AF:$AF,$C$530,'[6]白单流水  导入新模板'!$AA:$AA,AF$3,'[6]白单流水  导入新模板'!$K:$K,$C531)</f>
        <v>0</v>
      </c>
      <c r="AG531" s="48">
        <f>SUMIFS('[6]白单流水  导入新模板'!$S:$S,'[6]白单流水  导入新模板'!$C:$C,$A$2,'[6]白单流水  导入新模板'!$AF:$AF,$C$530,'[6]白单流水  导入新模板'!$AA:$AA,AG$3,'[6]白单流水  导入新模板'!$K:$K,$C531)</f>
        <v>0</v>
      </c>
      <c r="AH531" s="48">
        <f>SUMIFS('[6]白单流水  导入新模板'!$S:$S,'[6]白单流水  导入新模板'!$C:$C,$A$2,'[6]白单流水  导入新模板'!$AF:$AF,$C$530,'[6]白单流水  导入新模板'!$AA:$AA,AH$3,'[6]白单流水  导入新模板'!$K:$K,$C531)</f>
        <v>0</v>
      </c>
      <c r="AI531" s="48">
        <f>SUMIFS('[6]白单流水  导入新模板'!$S:$S,'[6]白单流水  导入新模板'!$C:$C,$A$2,'[6]白单流水  导入新模板'!$AF:$AF,$C$530,'[6]白单流水  导入新模板'!$AA:$AA,AI$3,'[6]白单流水  导入新模板'!$K:$K,$C531)</f>
        <v>0</v>
      </c>
      <c r="AJ531" s="48">
        <f>SUMIFS('[6]白单流水  导入新模板'!$S:$S,'[6]白单流水  导入新模板'!$C:$C,$A$2,'[6]白单流水  导入新模板'!$AF:$AF,$C$530,'[6]白单流水  导入新模板'!$AA:$AA,AJ$3,'[6]白单流水  导入新模板'!$K:$K,$C531)</f>
        <v>0</v>
      </c>
      <c r="AK531" s="48">
        <f>SUMIFS('[6]白单流水  导入新模板'!$S:$S,'[6]白单流水  导入新模板'!$C:$C,$A$2,'[6]白单流水  导入新模板'!$AF:$AF,$C$530,'[6]白单流水  导入新模板'!$AA:$AA,AK$3,'[6]白单流水  导入新模板'!$K:$K,$C531)</f>
        <v>0</v>
      </c>
      <c r="AL531" s="48">
        <f>SUMIFS('[6]白单流水  导入新模板'!$S:$S,'[6]白单流水  导入新模板'!$C:$C,$A$2,'[6]白单流水  导入新模板'!$AF:$AF,$C$530,'[6]白单流水  导入新模板'!$AA:$AA,AL$3,'[6]白单流水  导入新模板'!$K:$K,$C531)</f>
        <v>0</v>
      </c>
      <c r="AM531" s="48">
        <f>SUMIFS('[6]白单流水  导入新模板'!$S:$S,'[6]白单流水  导入新模板'!$C:$C,$A$2,'[6]白单流水  导入新模板'!$AF:$AF,$C$530,'[6]白单流水  导入新模板'!$AA:$AA,AM$3,'[6]白单流水  导入新模板'!$K:$K,$C531)</f>
        <v>0</v>
      </c>
      <c r="AN531" s="48">
        <f>SUMIFS('[6]白单流水  导入新模板'!$S:$S,'[6]白单流水  导入新模板'!$C:$C,$A$2,'[6]白单流水  导入新模板'!$AF:$AF,$C$530,'[6]白单流水  导入新模板'!$AA:$AA,AN$3,'[6]白单流水  导入新模板'!$K:$K,$C531)</f>
        <v>0</v>
      </c>
      <c r="AO531" s="48">
        <f>SUMIFS('[6]白单流水  导入新模板'!$S:$S,'[6]白单流水  导入新模板'!$C:$C,$A$2,'[6]白单流水  导入新模板'!$AF:$AF,$C$530,'[6]白单流水  导入新模板'!$AA:$AA,AO$3,'[6]白单流水  导入新模板'!$K:$K,$C531)</f>
        <v>0</v>
      </c>
      <c r="AP531" s="48">
        <f>SUMIFS('[6]白单流水  导入新模板'!$S:$S,'[6]白单流水  导入新模板'!$C:$C,$A$2,'[6]白单流水  导入新模板'!$AF:$AF,$C$530,'[6]白单流水  导入新模板'!$AA:$AA,AP$3,'[6]白单流水  导入新模板'!$K:$K,$C531)</f>
        <v>0</v>
      </c>
      <c r="AQ531" s="48">
        <f>SUMIFS('[6]白单流水  导入新模板'!$S:$S,'[6]白单流水  导入新模板'!$C:$C,$A$2,'[6]白单流水  导入新模板'!$AF:$AF,$C$530,'[6]白单流水  导入新模板'!$AA:$AA,AQ$3,'[6]白单流水  导入新模板'!$K:$K,$C531)</f>
        <v>0</v>
      </c>
      <c r="AR531" s="48">
        <f>SUMIFS('[6]白单流水  导入新模板'!$S:$S,'[6]白单流水  导入新模板'!$C:$C,$A$2,'[6]白单流水  导入新模板'!$AF:$AF,$C$530,'[6]白单流水  导入新模板'!$AA:$AA,AR$3,'[6]白单流水  导入新模板'!$K:$K,$C531)</f>
        <v>0</v>
      </c>
      <c r="AS531" s="48">
        <f>SUMIFS('[6]白单流水  导入新模板'!$S:$S,'[6]白单流水  导入新模板'!$C:$C,$A$2,'[6]白单流水  导入新模板'!$AF:$AF,$C$530,'[6]白单流水  导入新模板'!$AA:$AA,AS$3,'[6]白单流水  导入新模板'!$K:$K,$C531)</f>
        <v>0</v>
      </c>
      <c r="AT531" s="69"/>
    </row>
    <row r="532" ht="15.6" spans="1:47">
      <c r="A532" s="70"/>
      <c r="B532" s="62"/>
      <c r="C532" s="65" t="s">
        <v>29</v>
      </c>
      <c r="D532" s="66"/>
      <c r="E532" s="66"/>
      <c r="F532" s="67"/>
      <c r="G532" s="68"/>
      <c r="H532" s="68"/>
      <c r="I532" s="68"/>
      <c r="J532" s="68"/>
      <c r="K532" s="66"/>
      <c r="L532" s="48">
        <f>SUMIFS('[6]白单流水  导入新模板'!$S:$S,'[6]白单流水  导入新模板'!$C:$C,$A$2,'[6]白单流水  导入新模板'!$AF:$AF,$C$530,'[6]白单流水  导入新模板'!$AB:$AB,LEFT(LEFT(L$3,4),4),'[6]白单流水  导入新模板'!$K:$K,$C532)</f>
        <v>0</v>
      </c>
      <c r="M532" s="48">
        <f>SUMIFS('[6]白单流水  导入新模板'!$S:$S,'[6]白单流水  导入新模板'!$C:$C,$A$2,'[6]白单流水  导入新模板'!$AF:$AF,$C$530,'[6]白单流水  导入新模板'!$AB:$AB,LEFT(LEFT(M$3,4),4),'[6]白单流水  导入新模板'!$K:$K,$C532)</f>
        <v>0</v>
      </c>
      <c r="N532" s="48">
        <f>SUMIFS('[6]白单流水  导入新模板'!$S:$S,'[6]白单流水  导入新模板'!$C:$C,$A$2,'[6]白单流水  导入新模板'!$AF:$AF,$C$530,'[6]白单流水  导入新模板'!$AB:$AB,LEFT(LEFT(N$3,4),4),'[6]白单流水  导入新模板'!$K:$K,$C532)</f>
        <v>0</v>
      </c>
      <c r="O532" s="48">
        <f>SUMIFS('[6]白单流水  导入新模板'!$S:$S,'[6]白单流水  导入新模板'!$C:$C,$A$2,'[6]白单流水  导入新模板'!$AF:$AF,$C$530,'[6]白单流水  导入新模板'!$AB:$AB,LEFT(LEFT(O$3,4),4),'[6]白单流水  导入新模板'!$K:$K,$C532)</f>
        <v>0</v>
      </c>
      <c r="P532" s="48">
        <f>SUMIFS('[6]白单流水  导入新模板'!$S:$S,'[6]白单流水  导入新模板'!$C:$C,$A$2,'[6]白单流水  导入新模板'!$AF:$AF,$C$530,'[6]白单流水  导入新模板'!$AB:$AB,LEFT(LEFT(P$3,4),4),'[6]白单流水  导入新模板'!$K:$K,$C532)</f>
        <v>0</v>
      </c>
      <c r="Q532" s="48">
        <f>SUMIFS('[6]白单流水  导入新模板'!$S:$S,'[6]白单流水  导入新模板'!$C:$C,$A$2,'[6]白单流水  导入新模板'!$AF:$AF,$C$530,'[6]白单流水  导入新模板'!$AB:$AB,LEFT(LEFT(Q$3,4),4),'[6]白单流水  导入新模板'!$K:$K,$C532)</f>
        <v>0</v>
      </c>
      <c r="R532" s="48">
        <f>SUMIFS('[6]白单流水  导入新模板'!$S:$S,'[6]白单流水  导入新模板'!$C:$C,$A$2,'[6]白单流水  导入新模板'!$AF:$AF,$C$530,'[6]白单流水  导入新模板'!$AB:$AB,LEFT(LEFT(R$3,4),4),'[6]白单流水  导入新模板'!$K:$K,$C532)</f>
        <v>0</v>
      </c>
      <c r="S532" s="48">
        <f>SUMIFS('[6]白单流水  导入新模板'!$S:$S,'[6]白单流水  导入新模板'!$C:$C,$A$2,'[6]白单流水  导入新模板'!$AF:$AF,$C$530,'[6]白单流水  导入新模板'!$AB:$AB,LEFT(LEFT(S$3,4),4),'[6]白单流水  导入新模板'!$K:$K,$C532)</f>
        <v>0</v>
      </c>
      <c r="T532" s="48">
        <f>SUMIFS('[6]白单流水  导入新模板'!$S:$S,'[6]白单流水  导入新模板'!$C:$C,$A$2,'[6]白单流水  导入新模板'!$AF:$AF,$C$530,'[6]白单流水  导入新模板'!$AB:$AB,LEFT(LEFT(T$3,4),4),'[6]白单流水  导入新模板'!$K:$K,$C532)</f>
        <v>0</v>
      </c>
      <c r="U532" s="48">
        <f>SUMIFS('[6]白单流水  导入新模板'!$S:$S,'[6]白单流水  导入新模板'!$C:$C,$A$2,'[6]白单流水  导入新模板'!$AF:$AF,$C$530,'[6]白单流水  导入新模板'!$AB:$AB,LEFT(LEFT(U$3,4),4),'[6]白单流水  导入新模板'!$K:$K,$C532)</f>
        <v>0</v>
      </c>
      <c r="V532" s="48">
        <f>SUMIFS('[6]白单流水  导入新模板'!$S:$S,'[6]白单流水  导入新模板'!$C:$C,$A$2,'[6]白单流水  导入新模板'!$AF:$AF,$C$530,'[6]白单流水  导入新模板'!$AB:$AB,LEFT(LEFT(V$3,4),4),'[6]白单流水  导入新模板'!$K:$K,$C532)</f>
        <v>0</v>
      </c>
      <c r="W532" s="48">
        <f>SUMIFS('[6]白单流水  导入新模板'!$S:$S,'[6]白单流水  导入新模板'!$C:$C,$A$2,'[6]白单流水  导入新模板'!$AF:$AF,$C$530,'[6]白单流水  导入新模板'!$AB:$AB,LEFT(LEFT(W$3,4),4),'[6]白单流水  导入新模板'!$K:$K,$C532)</f>
        <v>0</v>
      </c>
      <c r="X532" s="48">
        <f>SUMIFS('[6]白单流水  导入新模板'!$S:$S,'[6]白单流水  导入新模板'!$C:$C,$A$2,'[6]白单流水  导入新模板'!$AF:$AF,$C$530,'[6]白单流水  导入新模板'!$AB:$AB,LEFT(LEFT(X$3,4),4),'[6]白单流水  导入新模板'!$K:$K,$C532)</f>
        <v>0</v>
      </c>
      <c r="Y532" s="48">
        <f>SUMIFS('[6]白单流水  导入新模板'!$S:$S,'[6]白单流水  导入新模板'!$C:$C,$A$2,'[6]白单流水  导入新模板'!$AF:$AF,$C$530,'[6]白单流水  导入新模板'!$AB:$AB,LEFT(LEFT(Y$3,4),4),'[6]白单流水  导入新模板'!$K:$K,$C532)</f>
        <v>0</v>
      </c>
      <c r="Z532" s="48">
        <f>SUMIFS('[6]白单流水  导入新模板'!$S:$S,'[6]白单流水  导入新模板'!$C:$C,$A$2,'[6]白单流水  导入新模板'!$AF:$AF,$C$530,'[6]白单流水  导入新模板'!$AB:$AB,LEFT(LEFT(Z$3,4),4),'[6]白单流水  导入新模板'!$K:$K,$C532)</f>
        <v>0</v>
      </c>
      <c r="AA532" s="48">
        <f>SUMIFS('[6]白单流水  导入新模板'!$S:$S,'[6]白单流水  导入新模板'!$C:$C,$A$2,'[6]白单流水  导入新模板'!$AF:$AF,$C$530,'[6]白单流水  导入新模板'!$AB:$AB,LEFT(LEFT(AA$3,4),4),'[6]白单流水  导入新模板'!$K:$K,$C532)</f>
        <v>0</v>
      </c>
      <c r="AB532" s="48">
        <f>SUMIFS('[6]白单流水  导入新模板'!$S:$S,'[6]白单流水  导入新模板'!$C:$C,$A$2,'[6]白单流水  导入新模板'!$AF:$AF,$C$530,'[6]白单流水  导入新模板'!$AB:$AB,LEFT(LEFT(AB$3,4),4),'[6]白单流水  导入新模板'!$K:$K,$C532)</f>
        <v>0</v>
      </c>
      <c r="AC532" s="48">
        <f>SUMIFS('[6]白单流水  导入新模板'!$S:$S,'[6]白单流水  导入新模板'!$C:$C,$A$2,'[6]白单流水  导入新模板'!$AF:$AF,$C$530,'[6]白单流水  导入新模板'!$AB:$AB,LEFT(LEFT(AC$3,4),4),'[6]白单流水  导入新模板'!$K:$K,$C532)</f>
        <v>0</v>
      </c>
      <c r="AD532" s="74"/>
      <c r="AE532" s="48">
        <f>SUMIFS('[6]白单流水  导入新模板'!$S:$S,'[6]白单流水  导入新模板'!$C:$C,$A$2,'[6]白单流水  导入新模板'!$AF:$AF,$C$530,'[6]白单流水  导入新模板'!$AA:$AA,AE$3,'[6]白单流水  导入新模板'!$K:$K,$C532)</f>
        <v>0</v>
      </c>
      <c r="AF532" s="48">
        <f>SUMIFS('[6]白单流水  导入新模板'!$S:$S,'[6]白单流水  导入新模板'!$C:$C,$A$2,'[6]白单流水  导入新模板'!$AF:$AF,$C$530,'[6]白单流水  导入新模板'!$AA:$AA,AF$3,'[6]白单流水  导入新模板'!$K:$K,$C532)</f>
        <v>0</v>
      </c>
      <c r="AG532" s="48">
        <f>SUMIFS('[6]白单流水  导入新模板'!$S:$S,'[6]白单流水  导入新模板'!$C:$C,$A$2,'[6]白单流水  导入新模板'!$AF:$AF,$C$530,'[6]白单流水  导入新模板'!$AA:$AA,AG$3,'[6]白单流水  导入新模板'!$K:$K,$C532)</f>
        <v>0</v>
      </c>
      <c r="AH532" s="48">
        <f>SUMIFS('[6]白单流水  导入新模板'!$S:$S,'[6]白单流水  导入新模板'!$C:$C,$A$2,'[6]白单流水  导入新模板'!$AF:$AF,$C$530,'[6]白单流水  导入新模板'!$AA:$AA,AH$3,'[6]白单流水  导入新模板'!$K:$K,$C532)</f>
        <v>0</v>
      </c>
      <c r="AI532" s="48">
        <f>SUMIFS('[6]白单流水  导入新模板'!$S:$S,'[6]白单流水  导入新模板'!$C:$C,$A$2,'[6]白单流水  导入新模板'!$AF:$AF,$C$530,'[6]白单流水  导入新模板'!$AA:$AA,AI$3,'[6]白单流水  导入新模板'!$K:$K,$C532)</f>
        <v>0</v>
      </c>
      <c r="AJ532" s="48">
        <f>SUMIFS('[6]白单流水  导入新模板'!$S:$S,'[6]白单流水  导入新模板'!$C:$C,$A$2,'[6]白单流水  导入新模板'!$AF:$AF,$C$530,'[6]白单流水  导入新模板'!$AA:$AA,AJ$3,'[6]白单流水  导入新模板'!$K:$K,$C532)</f>
        <v>0</v>
      </c>
      <c r="AK532" s="48">
        <f>SUMIFS('[6]白单流水  导入新模板'!$S:$S,'[6]白单流水  导入新模板'!$C:$C,$A$2,'[6]白单流水  导入新模板'!$AF:$AF,$C$530,'[6]白单流水  导入新模板'!$AA:$AA,AK$3,'[6]白单流水  导入新模板'!$K:$K,$C532)</f>
        <v>0</v>
      </c>
      <c r="AL532" s="48">
        <f>SUMIFS('[6]白单流水  导入新模板'!$S:$S,'[6]白单流水  导入新模板'!$C:$C,$A$2,'[6]白单流水  导入新模板'!$AF:$AF,$C$530,'[6]白单流水  导入新模板'!$AA:$AA,AL$3,'[6]白单流水  导入新模板'!$K:$K,$C532)</f>
        <v>0</v>
      </c>
      <c r="AM532" s="48">
        <f>SUMIFS('[6]白单流水  导入新模板'!$S:$S,'[6]白单流水  导入新模板'!$C:$C,$A$2,'[6]白单流水  导入新模板'!$AF:$AF,$C$530,'[6]白单流水  导入新模板'!$AA:$AA,AM$3,'[6]白单流水  导入新模板'!$K:$K,$C532)</f>
        <v>0</v>
      </c>
      <c r="AN532" s="48">
        <f>SUMIFS('[6]白单流水  导入新模板'!$S:$S,'[6]白单流水  导入新模板'!$C:$C,$A$2,'[6]白单流水  导入新模板'!$AF:$AF,$C$530,'[6]白单流水  导入新模板'!$AA:$AA,AN$3,'[6]白单流水  导入新模板'!$K:$K,$C532)</f>
        <v>0</v>
      </c>
      <c r="AO532" s="48">
        <f>SUMIFS('[6]白单流水  导入新模板'!$S:$S,'[6]白单流水  导入新模板'!$C:$C,$A$2,'[6]白单流水  导入新模板'!$AF:$AF,$C$530,'[6]白单流水  导入新模板'!$AA:$AA,AO$3,'[6]白单流水  导入新模板'!$K:$K,$C532)</f>
        <v>0</v>
      </c>
      <c r="AP532" s="48">
        <f>SUMIFS('[6]白单流水  导入新模板'!$S:$S,'[6]白单流水  导入新模板'!$C:$C,$A$2,'[6]白单流水  导入新模板'!$AF:$AF,$C$530,'[6]白单流水  导入新模板'!$AA:$AA,AP$3,'[6]白单流水  导入新模板'!$K:$K,$C532)</f>
        <v>0</v>
      </c>
      <c r="AQ532" s="48">
        <f>SUMIFS('[6]白单流水  导入新模板'!$S:$S,'[6]白单流水  导入新模板'!$C:$C,$A$2,'[6]白单流水  导入新模板'!$AF:$AF,$C$530,'[6]白单流水  导入新模板'!$AA:$AA,AQ$3,'[6]白单流水  导入新模板'!$K:$K,$C532)</f>
        <v>0</v>
      </c>
      <c r="AR532" s="48">
        <f>SUMIFS('[6]白单流水  导入新模板'!$S:$S,'[6]白单流水  导入新模板'!$C:$C,$A$2,'[6]白单流水  导入新模板'!$AF:$AF,$C$530,'[6]白单流水  导入新模板'!$AA:$AA,AR$3,'[6]白单流水  导入新模板'!$K:$K,$C532)</f>
        <v>0</v>
      </c>
      <c r="AS532" s="48">
        <f>SUMIFS('[6]白单流水  导入新模板'!$S:$S,'[6]白单流水  导入新模板'!$C:$C,$A$2,'[6]白单流水  导入新模板'!$AF:$AF,$C$530,'[6]白单流水  导入新模板'!$AA:$AA,AS$3,'[6]白单流水  导入新模板'!$K:$K,$C532)</f>
        <v>0</v>
      </c>
      <c r="AT532" s="69"/>
    </row>
    <row r="533" ht="15.6" spans="1:47">
      <c r="A533" s="70"/>
      <c r="B533" s="62"/>
      <c r="C533" s="65" t="s">
        <v>76</v>
      </c>
      <c r="D533" s="66"/>
      <c r="E533" s="66"/>
      <c r="F533" s="67"/>
      <c r="G533" s="68"/>
      <c r="H533" s="68"/>
      <c r="I533" s="68"/>
      <c r="J533" s="68"/>
      <c r="K533" s="66"/>
      <c r="L533" s="48">
        <f>SUMIFS('[6]白单流水  导入新模板'!$S:$S,'[6]白单流水  导入新模板'!$C:$C,$A$2,'[6]白单流水  导入新模板'!$AF:$AF,$C$530,'[6]白单流水  导入新模板'!$AB:$AB,LEFT(LEFT(L$3,4),4),'[6]白单流水  导入新模板'!$K:$K,$C533)</f>
        <v>0</v>
      </c>
      <c r="M533" s="48">
        <f>SUMIFS('[6]白单流水  导入新模板'!$S:$S,'[6]白单流水  导入新模板'!$C:$C,$A$2,'[6]白单流水  导入新模板'!$AF:$AF,$C$530,'[6]白单流水  导入新模板'!$AB:$AB,LEFT(LEFT(M$3,4),4),'[6]白单流水  导入新模板'!$K:$K,$C533)</f>
        <v>0</v>
      </c>
      <c r="N533" s="48">
        <f>SUMIFS('[6]白单流水  导入新模板'!$S:$S,'[6]白单流水  导入新模板'!$C:$C,$A$2,'[6]白单流水  导入新模板'!$AF:$AF,$C$530,'[6]白单流水  导入新模板'!$AB:$AB,LEFT(LEFT(N$3,4),4),'[6]白单流水  导入新模板'!$K:$K,$C533)</f>
        <v>0</v>
      </c>
      <c r="O533" s="48">
        <f>SUMIFS('[6]白单流水  导入新模板'!$S:$S,'[6]白单流水  导入新模板'!$C:$C,$A$2,'[6]白单流水  导入新模板'!$AF:$AF,$C$530,'[6]白单流水  导入新模板'!$AB:$AB,LEFT(LEFT(O$3,4),4),'[6]白单流水  导入新模板'!$K:$K,$C533)</f>
        <v>0</v>
      </c>
      <c r="P533" s="48">
        <f>SUMIFS('[6]白单流水  导入新模板'!$S:$S,'[6]白单流水  导入新模板'!$C:$C,$A$2,'[6]白单流水  导入新模板'!$AF:$AF,$C$530,'[6]白单流水  导入新模板'!$AB:$AB,LEFT(LEFT(P$3,4),4),'[6]白单流水  导入新模板'!$K:$K,$C533)</f>
        <v>0</v>
      </c>
      <c r="Q533" s="48">
        <f>SUMIFS('[6]白单流水  导入新模板'!$S:$S,'[6]白单流水  导入新模板'!$C:$C,$A$2,'[6]白单流水  导入新模板'!$AF:$AF,$C$530,'[6]白单流水  导入新模板'!$AB:$AB,LEFT(LEFT(Q$3,4),4),'[6]白单流水  导入新模板'!$K:$K,$C533)</f>
        <v>0</v>
      </c>
      <c r="R533" s="48">
        <f>SUMIFS('[6]白单流水  导入新模板'!$S:$S,'[6]白单流水  导入新模板'!$C:$C,$A$2,'[6]白单流水  导入新模板'!$AF:$AF,$C$530,'[6]白单流水  导入新模板'!$AB:$AB,LEFT(LEFT(R$3,4),4),'[6]白单流水  导入新模板'!$K:$K,$C533)</f>
        <v>0</v>
      </c>
      <c r="S533" s="48">
        <f>SUMIFS('[6]白单流水  导入新模板'!$S:$S,'[6]白单流水  导入新模板'!$C:$C,$A$2,'[6]白单流水  导入新模板'!$AF:$AF,$C$530,'[6]白单流水  导入新模板'!$AB:$AB,LEFT(LEFT(S$3,4),4),'[6]白单流水  导入新模板'!$K:$K,$C533)</f>
        <v>0</v>
      </c>
      <c r="T533" s="48">
        <f>SUMIFS('[6]白单流水  导入新模板'!$S:$S,'[6]白单流水  导入新模板'!$C:$C,$A$2,'[6]白单流水  导入新模板'!$AF:$AF,$C$530,'[6]白单流水  导入新模板'!$AB:$AB,LEFT(LEFT(T$3,4),4),'[6]白单流水  导入新模板'!$K:$K,$C533)</f>
        <v>0</v>
      </c>
      <c r="U533" s="48">
        <f>SUMIFS('[6]白单流水  导入新模板'!$S:$S,'[6]白单流水  导入新模板'!$C:$C,$A$2,'[6]白单流水  导入新模板'!$AF:$AF,$C$530,'[6]白单流水  导入新模板'!$AB:$AB,LEFT(LEFT(U$3,4),4),'[6]白单流水  导入新模板'!$K:$K,$C533)</f>
        <v>0</v>
      </c>
      <c r="V533" s="48">
        <f>SUMIFS('[6]白单流水  导入新模板'!$S:$S,'[6]白单流水  导入新模板'!$C:$C,$A$2,'[6]白单流水  导入新模板'!$AF:$AF,$C$530,'[6]白单流水  导入新模板'!$AB:$AB,LEFT(LEFT(V$3,4),4),'[6]白单流水  导入新模板'!$K:$K,$C533)</f>
        <v>0</v>
      </c>
      <c r="W533" s="48">
        <f>SUMIFS('[6]白单流水  导入新模板'!$S:$S,'[6]白单流水  导入新模板'!$C:$C,$A$2,'[6]白单流水  导入新模板'!$AF:$AF,$C$530,'[6]白单流水  导入新模板'!$AB:$AB,LEFT(LEFT(W$3,4),4),'[6]白单流水  导入新模板'!$K:$K,$C533)</f>
        <v>0</v>
      </c>
      <c r="X533" s="48">
        <f>SUMIFS('[6]白单流水  导入新模板'!$S:$S,'[6]白单流水  导入新模板'!$C:$C,$A$2,'[6]白单流水  导入新模板'!$AF:$AF,$C$530,'[6]白单流水  导入新模板'!$AB:$AB,LEFT(LEFT(X$3,4),4),'[6]白单流水  导入新模板'!$K:$K,$C533)</f>
        <v>0</v>
      </c>
      <c r="Y533" s="48">
        <f>SUMIFS('[6]白单流水  导入新模板'!$S:$S,'[6]白单流水  导入新模板'!$C:$C,$A$2,'[6]白单流水  导入新模板'!$AF:$AF,$C$530,'[6]白单流水  导入新模板'!$AB:$AB,LEFT(LEFT(Y$3,4),4),'[6]白单流水  导入新模板'!$K:$K,$C533)</f>
        <v>0</v>
      </c>
      <c r="Z533" s="48">
        <f>SUMIFS('[6]白单流水  导入新模板'!$S:$S,'[6]白单流水  导入新模板'!$C:$C,$A$2,'[6]白单流水  导入新模板'!$AF:$AF,$C$530,'[6]白单流水  导入新模板'!$AB:$AB,LEFT(LEFT(Z$3,4),4),'[6]白单流水  导入新模板'!$K:$K,$C533)</f>
        <v>0</v>
      </c>
      <c r="AA533" s="48">
        <f>SUMIFS('[6]白单流水  导入新模板'!$S:$S,'[6]白单流水  导入新模板'!$C:$C,$A$2,'[6]白单流水  导入新模板'!$AF:$AF,$C$530,'[6]白单流水  导入新模板'!$AB:$AB,LEFT(LEFT(AA$3,4),4),'[6]白单流水  导入新模板'!$K:$K,$C533)</f>
        <v>0</v>
      </c>
      <c r="AB533" s="48">
        <f>SUMIFS('[6]白单流水  导入新模板'!$S:$S,'[6]白单流水  导入新模板'!$C:$C,$A$2,'[6]白单流水  导入新模板'!$AF:$AF,$C$530,'[6]白单流水  导入新模板'!$AB:$AB,LEFT(LEFT(AB$3,4),4),'[6]白单流水  导入新模板'!$K:$K,$C533)</f>
        <v>0</v>
      </c>
      <c r="AC533" s="48">
        <f>SUMIFS('[6]白单流水  导入新模板'!$S:$S,'[6]白单流水  导入新模板'!$C:$C,$A$2,'[6]白单流水  导入新模板'!$AF:$AF,$C$530,'[6]白单流水  导入新模板'!$AB:$AB,LEFT(LEFT(AC$3,4),4),'[6]白单流水  导入新模板'!$K:$K,$C533)</f>
        <v>0</v>
      </c>
      <c r="AD533" s="74"/>
      <c r="AE533" s="48">
        <f>SUMIFS('[6]白单流水  导入新模板'!$S:$S,'[6]白单流水  导入新模板'!$C:$C,$A$2,'[6]白单流水  导入新模板'!$AF:$AF,$C$530,'[6]白单流水  导入新模板'!$AA:$AA,AE$3,'[6]白单流水  导入新模板'!$K:$K,$C533)</f>
        <v>0</v>
      </c>
      <c r="AF533" s="48">
        <f>SUMIFS('[6]白单流水  导入新模板'!$S:$S,'[6]白单流水  导入新模板'!$C:$C,$A$2,'[6]白单流水  导入新模板'!$AF:$AF,$C$530,'[6]白单流水  导入新模板'!$AA:$AA,AF$3,'[6]白单流水  导入新模板'!$K:$K,$C533)</f>
        <v>0</v>
      </c>
      <c r="AG533" s="48">
        <f>SUMIFS('[6]白单流水  导入新模板'!$S:$S,'[6]白单流水  导入新模板'!$C:$C,$A$2,'[6]白单流水  导入新模板'!$AF:$AF,$C$530,'[6]白单流水  导入新模板'!$AA:$AA,AG$3,'[6]白单流水  导入新模板'!$K:$K,$C533)</f>
        <v>0</v>
      </c>
      <c r="AH533" s="48">
        <f>SUMIFS('[6]白单流水  导入新模板'!$S:$S,'[6]白单流水  导入新模板'!$C:$C,$A$2,'[6]白单流水  导入新模板'!$AF:$AF,$C$530,'[6]白单流水  导入新模板'!$AA:$AA,AH$3,'[6]白单流水  导入新模板'!$K:$K,$C533)</f>
        <v>0</v>
      </c>
      <c r="AI533" s="48">
        <f>SUMIFS('[6]白单流水  导入新模板'!$S:$S,'[6]白单流水  导入新模板'!$C:$C,$A$2,'[6]白单流水  导入新模板'!$AF:$AF,$C$530,'[6]白单流水  导入新模板'!$AA:$AA,AI$3,'[6]白单流水  导入新模板'!$K:$K,$C533)</f>
        <v>0</v>
      </c>
      <c r="AJ533" s="48">
        <f>SUMIFS('[6]白单流水  导入新模板'!$S:$S,'[6]白单流水  导入新模板'!$C:$C,$A$2,'[6]白单流水  导入新模板'!$AF:$AF,$C$530,'[6]白单流水  导入新模板'!$AA:$AA,AJ$3,'[6]白单流水  导入新模板'!$K:$K,$C533)</f>
        <v>0</v>
      </c>
      <c r="AK533" s="48">
        <f>SUMIFS('[6]白单流水  导入新模板'!$S:$S,'[6]白单流水  导入新模板'!$C:$C,$A$2,'[6]白单流水  导入新模板'!$AF:$AF,$C$530,'[6]白单流水  导入新模板'!$AA:$AA,AK$3,'[6]白单流水  导入新模板'!$K:$K,$C533)</f>
        <v>0</v>
      </c>
      <c r="AL533" s="48">
        <f>SUMIFS('[6]白单流水  导入新模板'!$S:$S,'[6]白单流水  导入新模板'!$C:$C,$A$2,'[6]白单流水  导入新模板'!$AF:$AF,$C$530,'[6]白单流水  导入新模板'!$AA:$AA,AL$3,'[6]白单流水  导入新模板'!$K:$K,$C533)</f>
        <v>0</v>
      </c>
      <c r="AM533" s="48">
        <f>SUMIFS('[6]白单流水  导入新模板'!$S:$S,'[6]白单流水  导入新模板'!$C:$C,$A$2,'[6]白单流水  导入新模板'!$AF:$AF,$C$530,'[6]白单流水  导入新模板'!$AA:$AA,AM$3,'[6]白单流水  导入新模板'!$K:$K,$C533)</f>
        <v>0</v>
      </c>
      <c r="AN533" s="48">
        <f>SUMIFS('[6]白单流水  导入新模板'!$S:$S,'[6]白单流水  导入新模板'!$C:$C,$A$2,'[6]白单流水  导入新模板'!$AF:$AF,$C$530,'[6]白单流水  导入新模板'!$AA:$AA,AN$3,'[6]白单流水  导入新模板'!$K:$K,$C533)</f>
        <v>0</v>
      </c>
      <c r="AO533" s="48">
        <f>SUMIFS('[6]白单流水  导入新模板'!$S:$S,'[6]白单流水  导入新模板'!$C:$C,$A$2,'[6]白单流水  导入新模板'!$AF:$AF,$C$530,'[6]白单流水  导入新模板'!$AA:$AA,AO$3,'[6]白单流水  导入新模板'!$K:$K,$C533)</f>
        <v>0</v>
      </c>
      <c r="AP533" s="48">
        <f>SUMIFS('[6]白单流水  导入新模板'!$S:$S,'[6]白单流水  导入新模板'!$C:$C,$A$2,'[6]白单流水  导入新模板'!$AF:$AF,$C$530,'[6]白单流水  导入新模板'!$AA:$AA,AP$3,'[6]白单流水  导入新模板'!$K:$K,$C533)</f>
        <v>0</v>
      </c>
      <c r="AQ533" s="48">
        <f>SUMIFS('[6]白单流水  导入新模板'!$S:$S,'[6]白单流水  导入新模板'!$C:$C,$A$2,'[6]白单流水  导入新模板'!$AF:$AF,$C$530,'[6]白单流水  导入新模板'!$AA:$AA,AQ$3,'[6]白单流水  导入新模板'!$K:$K,$C533)</f>
        <v>0</v>
      </c>
      <c r="AR533" s="48">
        <f>SUMIFS('[6]白单流水  导入新模板'!$S:$S,'[6]白单流水  导入新模板'!$C:$C,$A$2,'[6]白单流水  导入新模板'!$AF:$AF,$C$530,'[6]白单流水  导入新模板'!$AA:$AA,AR$3,'[6]白单流水  导入新模板'!$K:$K,$C533)</f>
        <v>0</v>
      </c>
      <c r="AS533" s="48">
        <f>SUMIFS('[6]白单流水  导入新模板'!$S:$S,'[6]白单流水  导入新模板'!$C:$C,$A$2,'[6]白单流水  导入新模板'!$AF:$AF,$C$530,'[6]白单流水  导入新模板'!$AA:$AA,AS$3,'[6]白单流水  导入新模板'!$K:$K,$C533)</f>
        <v>0</v>
      </c>
      <c r="AT533" s="69"/>
    </row>
    <row r="534" ht="15.6" spans="1:47">
      <c r="A534" s="70"/>
      <c r="B534" s="62"/>
      <c r="C534" s="65" t="s">
        <v>77</v>
      </c>
      <c r="D534" s="66"/>
      <c r="E534" s="66"/>
      <c r="F534" s="67"/>
      <c r="G534" s="68"/>
      <c r="H534" s="68"/>
      <c r="I534" s="68"/>
      <c r="J534" s="68"/>
      <c r="K534" s="66"/>
      <c r="L534" s="48">
        <f>SUMIFS('[6]白单流水  导入新模板'!$S:$S,'[6]白单流水  导入新模板'!$C:$C,$A$2,'[6]白单流水  导入新模板'!$AF:$AF,$C$530,'[6]白单流水  导入新模板'!$AB:$AB,LEFT(LEFT(L$3,4),4),'[6]白单流水  导入新模板'!$K:$K,$C534)</f>
        <v>0</v>
      </c>
      <c r="M534" s="48">
        <f>SUMIFS('[6]白单流水  导入新模板'!$S:$S,'[6]白单流水  导入新模板'!$C:$C,$A$2,'[6]白单流水  导入新模板'!$AF:$AF,$C$530,'[6]白单流水  导入新模板'!$AB:$AB,LEFT(LEFT(M$3,4),4),'[6]白单流水  导入新模板'!$K:$K,$C534)</f>
        <v>0</v>
      </c>
      <c r="N534" s="48">
        <f>SUMIFS('[6]白单流水  导入新模板'!$S:$S,'[6]白单流水  导入新模板'!$C:$C,$A$2,'[6]白单流水  导入新模板'!$AF:$AF,$C$530,'[6]白单流水  导入新模板'!$AB:$AB,LEFT(LEFT(N$3,4),4),'[6]白单流水  导入新模板'!$K:$K,$C534)</f>
        <v>0</v>
      </c>
      <c r="O534" s="48">
        <f>SUMIFS('[6]白单流水  导入新模板'!$S:$S,'[6]白单流水  导入新模板'!$C:$C,$A$2,'[6]白单流水  导入新模板'!$AF:$AF,$C$530,'[6]白单流水  导入新模板'!$AB:$AB,LEFT(LEFT(O$3,4),4),'[6]白单流水  导入新模板'!$K:$K,$C534)</f>
        <v>0</v>
      </c>
      <c r="P534" s="48">
        <f>SUMIFS('[6]白单流水  导入新模板'!$S:$S,'[6]白单流水  导入新模板'!$C:$C,$A$2,'[6]白单流水  导入新模板'!$AF:$AF,$C$530,'[6]白单流水  导入新模板'!$AB:$AB,LEFT(LEFT(P$3,4),4),'[6]白单流水  导入新模板'!$K:$K,$C534)</f>
        <v>0</v>
      </c>
      <c r="Q534" s="48">
        <f>SUMIFS('[6]白单流水  导入新模板'!$S:$S,'[6]白单流水  导入新模板'!$C:$C,$A$2,'[6]白单流水  导入新模板'!$AF:$AF,$C$530,'[6]白单流水  导入新模板'!$AB:$AB,LEFT(LEFT(Q$3,4),4),'[6]白单流水  导入新模板'!$K:$K,$C534)</f>
        <v>0</v>
      </c>
      <c r="R534" s="48">
        <f>SUMIFS('[6]白单流水  导入新模板'!$S:$S,'[6]白单流水  导入新模板'!$C:$C,$A$2,'[6]白单流水  导入新模板'!$AF:$AF,$C$530,'[6]白单流水  导入新模板'!$AB:$AB,LEFT(LEFT(R$3,4),4),'[6]白单流水  导入新模板'!$K:$K,$C534)</f>
        <v>0</v>
      </c>
      <c r="S534" s="48">
        <f>SUMIFS('[6]白单流水  导入新模板'!$S:$S,'[6]白单流水  导入新模板'!$C:$C,$A$2,'[6]白单流水  导入新模板'!$AF:$AF,$C$530,'[6]白单流水  导入新模板'!$AB:$AB,LEFT(LEFT(S$3,4),4),'[6]白单流水  导入新模板'!$K:$K,$C534)</f>
        <v>0</v>
      </c>
      <c r="T534" s="48">
        <f>SUMIFS('[6]白单流水  导入新模板'!$S:$S,'[6]白单流水  导入新模板'!$C:$C,$A$2,'[6]白单流水  导入新模板'!$AF:$AF,$C$530,'[6]白单流水  导入新模板'!$AB:$AB,LEFT(LEFT(T$3,4),4),'[6]白单流水  导入新模板'!$K:$K,$C534)</f>
        <v>0</v>
      </c>
      <c r="U534" s="48">
        <f>SUMIFS('[6]白单流水  导入新模板'!$S:$S,'[6]白单流水  导入新模板'!$C:$C,$A$2,'[6]白单流水  导入新模板'!$AF:$AF,$C$530,'[6]白单流水  导入新模板'!$AB:$AB,LEFT(LEFT(U$3,4),4),'[6]白单流水  导入新模板'!$K:$K,$C534)</f>
        <v>0</v>
      </c>
      <c r="V534" s="48">
        <f>SUMIFS('[6]白单流水  导入新模板'!$S:$S,'[6]白单流水  导入新模板'!$C:$C,$A$2,'[6]白单流水  导入新模板'!$AF:$AF,$C$530,'[6]白单流水  导入新模板'!$AB:$AB,LEFT(LEFT(V$3,4),4),'[6]白单流水  导入新模板'!$K:$K,$C534)</f>
        <v>0</v>
      </c>
      <c r="W534" s="48">
        <f>SUMIFS('[6]白单流水  导入新模板'!$S:$S,'[6]白单流水  导入新模板'!$C:$C,$A$2,'[6]白单流水  导入新模板'!$AF:$AF,$C$530,'[6]白单流水  导入新模板'!$AB:$AB,LEFT(LEFT(W$3,4),4),'[6]白单流水  导入新模板'!$K:$K,$C534)</f>
        <v>0</v>
      </c>
      <c r="X534" s="48">
        <f>SUMIFS('[6]白单流水  导入新模板'!$S:$S,'[6]白单流水  导入新模板'!$C:$C,$A$2,'[6]白单流水  导入新模板'!$AF:$AF,$C$530,'[6]白单流水  导入新模板'!$AB:$AB,LEFT(LEFT(X$3,4),4),'[6]白单流水  导入新模板'!$K:$K,$C534)</f>
        <v>0</v>
      </c>
      <c r="Y534" s="48">
        <f>SUMIFS('[6]白单流水  导入新模板'!$S:$S,'[6]白单流水  导入新模板'!$C:$C,$A$2,'[6]白单流水  导入新模板'!$AF:$AF,$C$530,'[6]白单流水  导入新模板'!$AB:$AB,LEFT(LEFT(Y$3,4),4),'[6]白单流水  导入新模板'!$K:$K,$C534)</f>
        <v>0</v>
      </c>
      <c r="Z534" s="48">
        <f>SUMIFS('[6]白单流水  导入新模板'!$S:$S,'[6]白单流水  导入新模板'!$C:$C,$A$2,'[6]白单流水  导入新模板'!$AF:$AF,$C$530,'[6]白单流水  导入新模板'!$AB:$AB,LEFT(LEFT(Z$3,4),4),'[6]白单流水  导入新模板'!$K:$K,$C534)</f>
        <v>0</v>
      </c>
      <c r="AA534" s="48">
        <f>SUMIFS('[6]白单流水  导入新模板'!$S:$S,'[6]白单流水  导入新模板'!$C:$C,$A$2,'[6]白单流水  导入新模板'!$AF:$AF,$C$530,'[6]白单流水  导入新模板'!$AB:$AB,LEFT(LEFT(AA$3,4),4),'[6]白单流水  导入新模板'!$K:$K,$C534)</f>
        <v>0</v>
      </c>
      <c r="AB534" s="48">
        <f>SUMIFS('[6]白单流水  导入新模板'!$S:$S,'[6]白单流水  导入新模板'!$C:$C,$A$2,'[6]白单流水  导入新模板'!$AF:$AF,$C$530,'[6]白单流水  导入新模板'!$AB:$AB,LEFT(LEFT(AB$3,4),4),'[6]白单流水  导入新模板'!$K:$K,$C534)</f>
        <v>0</v>
      </c>
      <c r="AC534" s="48">
        <f>SUMIFS('[6]白单流水  导入新模板'!$S:$S,'[6]白单流水  导入新模板'!$C:$C,$A$2,'[6]白单流水  导入新模板'!$AF:$AF,$C$530,'[6]白单流水  导入新模板'!$AB:$AB,LEFT(LEFT(AC$3,4),4),'[6]白单流水  导入新模板'!$K:$K,$C534)</f>
        <v>0</v>
      </c>
      <c r="AD534" s="74"/>
      <c r="AE534" s="48">
        <f>SUMIFS('[6]白单流水  导入新模板'!$S:$S,'[6]白单流水  导入新模板'!$C:$C,$A$2,'[6]白单流水  导入新模板'!$AF:$AF,$C$530,'[6]白单流水  导入新模板'!$AA:$AA,AE$3,'[6]白单流水  导入新模板'!$K:$K,$C534)</f>
        <v>0</v>
      </c>
      <c r="AF534" s="48">
        <f>SUMIFS('[6]白单流水  导入新模板'!$S:$S,'[6]白单流水  导入新模板'!$C:$C,$A$2,'[6]白单流水  导入新模板'!$AF:$AF,$C$530,'[6]白单流水  导入新模板'!$AA:$AA,AF$3,'[6]白单流水  导入新模板'!$K:$K,$C534)</f>
        <v>0</v>
      </c>
      <c r="AG534" s="48">
        <f>SUMIFS('[6]白单流水  导入新模板'!$S:$S,'[6]白单流水  导入新模板'!$C:$C,$A$2,'[6]白单流水  导入新模板'!$AF:$AF,$C$530,'[6]白单流水  导入新模板'!$AA:$AA,AG$3,'[6]白单流水  导入新模板'!$K:$K,$C534)</f>
        <v>0</v>
      </c>
      <c r="AH534" s="48">
        <f>SUMIFS('[6]白单流水  导入新模板'!$S:$S,'[6]白单流水  导入新模板'!$C:$C,$A$2,'[6]白单流水  导入新模板'!$AF:$AF,$C$530,'[6]白单流水  导入新模板'!$AA:$AA,AH$3,'[6]白单流水  导入新模板'!$K:$K,$C534)</f>
        <v>0</v>
      </c>
      <c r="AI534" s="48">
        <f>SUMIFS('[6]白单流水  导入新模板'!$S:$S,'[6]白单流水  导入新模板'!$C:$C,$A$2,'[6]白单流水  导入新模板'!$AF:$AF,$C$530,'[6]白单流水  导入新模板'!$AA:$AA,AI$3,'[6]白单流水  导入新模板'!$K:$K,$C534)</f>
        <v>0</v>
      </c>
      <c r="AJ534" s="48">
        <f>SUMIFS('[6]白单流水  导入新模板'!$S:$S,'[6]白单流水  导入新模板'!$C:$C,$A$2,'[6]白单流水  导入新模板'!$AF:$AF,$C$530,'[6]白单流水  导入新模板'!$AA:$AA,AJ$3,'[6]白单流水  导入新模板'!$K:$K,$C534)</f>
        <v>0</v>
      </c>
      <c r="AK534" s="48">
        <f>SUMIFS('[6]白单流水  导入新模板'!$S:$S,'[6]白单流水  导入新模板'!$C:$C,$A$2,'[6]白单流水  导入新模板'!$AF:$AF,$C$530,'[6]白单流水  导入新模板'!$AA:$AA,AK$3,'[6]白单流水  导入新模板'!$K:$K,$C534)</f>
        <v>0</v>
      </c>
      <c r="AL534" s="48">
        <f>SUMIFS('[6]白单流水  导入新模板'!$S:$S,'[6]白单流水  导入新模板'!$C:$C,$A$2,'[6]白单流水  导入新模板'!$AF:$AF,$C$530,'[6]白单流水  导入新模板'!$AA:$AA,AL$3,'[6]白单流水  导入新模板'!$K:$K,$C534)</f>
        <v>0</v>
      </c>
      <c r="AM534" s="48">
        <f>SUMIFS('[6]白单流水  导入新模板'!$S:$S,'[6]白单流水  导入新模板'!$C:$C,$A$2,'[6]白单流水  导入新模板'!$AF:$AF,$C$530,'[6]白单流水  导入新模板'!$AA:$AA,AM$3,'[6]白单流水  导入新模板'!$K:$K,$C534)</f>
        <v>0</v>
      </c>
      <c r="AN534" s="48">
        <f>SUMIFS('[6]白单流水  导入新模板'!$S:$S,'[6]白单流水  导入新模板'!$C:$C,$A$2,'[6]白单流水  导入新模板'!$AF:$AF,$C$530,'[6]白单流水  导入新模板'!$AA:$AA,AN$3,'[6]白单流水  导入新模板'!$K:$K,$C534)</f>
        <v>0</v>
      </c>
      <c r="AO534" s="48">
        <f>SUMIFS('[6]白单流水  导入新模板'!$S:$S,'[6]白单流水  导入新模板'!$C:$C,$A$2,'[6]白单流水  导入新模板'!$AF:$AF,$C$530,'[6]白单流水  导入新模板'!$AA:$AA,AO$3,'[6]白单流水  导入新模板'!$K:$K,$C534)</f>
        <v>0</v>
      </c>
      <c r="AP534" s="48">
        <f>SUMIFS('[6]白单流水  导入新模板'!$S:$S,'[6]白单流水  导入新模板'!$C:$C,$A$2,'[6]白单流水  导入新模板'!$AF:$AF,$C$530,'[6]白单流水  导入新模板'!$AA:$AA,AP$3,'[6]白单流水  导入新模板'!$K:$K,$C534)</f>
        <v>0</v>
      </c>
      <c r="AQ534" s="48">
        <f>SUMIFS('[6]白单流水  导入新模板'!$S:$S,'[6]白单流水  导入新模板'!$C:$C,$A$2,'[6]白单流水  导入新模板'!$AF:$AF,$C$530,'[6]白单流水  导入新模板'!$AA:$AA,AQ$3,'[6]白单流水  导入新模板'!$K:$K,$C534)</f>
        <v>0</v>
      </c>
      <c r="AR534" s="48">
        <f>SUMIFS('[6]白单流水  导入新模板'!$S:$S,'[6]白单流水  导入新模板'!$C:$C,$A$2,'[6]白单流水  导入新模板'!$AF:$AF,$C$530,'[6]白单流水  导入新模板'!$AA:$AA,AR$3,'[6]白单流水  导入新模板'!$K:$K,$C534)</f>
        <v>0</v>
      </c>
      <c r="AS534" s="48">
        <f>SUMIFS('[6]白单流水  导入新模板'!$S:$S,'[6]白单流水  导入新模板'!$C:$C,$A$2,'[6]白单流水  导入新模板'!$AF:$AF,$C$530,'[6]白单流水  导入新模板'!$AA:$AA,AS$3,'[6]白单流水  导入新模板'!$K:$K,$C534)</f>
        <v>0</v>
      </c>
      <c r="AT534" s="69"/>
    </row>
    <row r="535" ht="31.2" spans="1:47">
      <c r="A535" s="70"/>
      <c r="B535" s="42"/>
      <c r="C535" s="42" t="s">
        <v>114</v>
      </c>
      <c r="D535" s="43"/>
      <c r="E535" s="43"/>
      <c r="F535" s="63"/>
      <c r="G535" s="44"/>
      <c r="H535" s="44"/>
      <c r="I535" s="44"/>
      <c r="J535" s="44"/>
      <c r="K535" s="43"/>
      <c r="L535" s="43">
        <f>L536</f>
        <v>0</v>
      </c>
      <c r="M535" s="43">
        <f>M536</f>
        <v>0</v>
      </c>
      <c r="N535" s="43">
        <f>N536</f>
        <v>0</v>
      </c>
      <c r="O535" s="43">
        <f>O536</f>
        <v>0</v>
      </c>
      <c r="P535" s="43">
        <f>P536</f>
        <v>0</v>
      </c>
      <c r="Q535" s="43">
        <f>Q536</f>
        <v>0</v>
      </c>
      <c r="R535" s="43">
        <f>R536</f>
        <v>0</v>
      </c>
      <c r="S535" s="43">
        <f>S536</f>
        <v>0</v>
      </c>
      <c r="T535" s="43">
        <f>T536</f>
        <v>0</v>
      </c>
      <c r="U535" s="43">
        <f>U536</f>
        <v>0</v>
      </c>
      <c r="V535" s="43">
        <f>V536</f>
        <v>0</v>
      </c>
      <c r="W535" s="43">
        <f>W536</f>
        <v>0</v>
      </c>
      <c r="X535" s="43">
        <f>SUM(X536:X539)</f>
        <v>0</v>
      </c>
      <c r="Y535" s="43">
        <f>SUM(Y536:Y539)</f>
        <v>0</v>
      </c>
      <c r="Z535" s="43">
        <f>SUM(Z536:Z539)</f>
        <v>0</v>
      </c>
      <c r="AA535" s="43">
        <f>SUM(AA536:AA539)</f>
        <v>0</v>
      </c>
      <c r="AB535" s="43">
        <f>SUM(AB536:AB539)</f>
        <v>0</v>
      </c>
      <c r="AC535" s="43">
        <f>SUM(AC536:AC539)</f>
        <v>0</v>
      </c>
      <c r="AD535" s="72"/>
      <c r="AE535" s="43">
        <f>SUM(AE536:AE539)</f>
        <v>0</v>
      </c>
      <c r="AF535" s="43">
        <f>SUM(AF536:AF539)</f>
        <v>0</v>
      </c>
      <c r="AG535" s="43">
        <f>SUM(AG536:AG539)</f>
        <v>0</v>
      </c>
      <c r="AH535" s="43">
        <f>SUM(AH536:AH539)</f>
        <v>0</v>
      </c>
      <c r="AI535" s="43">
        <f>SUM(AI536:AI539)</f>
        <v>0</v>
      </c>
      <c r="AJ535" s="43">
        <f>SUM(AJ536:AJ539)</f>
        <v>0</v>
      </c>
      <c r="AK535" s="43">
        <f>SUM(AK536:AK539)</f>
        <v>0</v>
      </c>
      <c r="AL535" s="43">
        <f>SUM(AL536:AL539)</f>
        <v>0</v>
      </c>
      <c r="AM535" s="43">
        <f>SUM(AM536:AM539)</f>
        <v>0</v>
      </c>
      <c r="AN535" s="43">
        <f>SUM(AN536:AN539)</f>
        <v>0</v>
      </c>
      <c r="AO535" s="43">
        <f>SUM(AO536:AO539)</f>
        <v>0</v>
      </c>
      <c r="AP535" s="43">
        <f>SUM(AP536:AP539)</f>
        <v>0</v>
      </c>
      <c r="AQ535" s="43">
        <f>SUM(AQ536:AQ539)</f>
        <v>0</v>
      </c>
      <c r="AR535" s="43">
        <f>SUM(AR536:AR539)</f>
        <v>0</v>
      </c>
      <c r="AS535" s="43">
        <f>SUM(AS536:AS539)</f>
        <v>0</v>
      </c>
      <c r="AT535" s="64"/>
    </row>
    <row r="536" ht="15.6" spans="1:47">
      <c r="A536" s="70"/>
      <c r="B536" s="62"/>
      <c r="C536" s="65" t="s">
        <v>75</v>
      </c>
      <c r="D536" s="66"/>
      <c r="E536" s="66"/>
      <c r="F536" s="67"/>
      <c r="G536" s="68"/>
      <c r="H536" s="68"/>
      <c r="I536" s="68"/>
      <c r="J536" s="68"/>
      <c r="K536" s="66"/>
      <c r="L536" s="48">
        <f>SUMIFS('[6]白单流水  导入新模板'!$S:$S,'[6]白单流水  导入新模板'!$C:$C,$A$2,'[6]白单流水  导入新模板'!$AF:$AF,$C$535,'[6]白单流水  导入新模板'!$AB:$AB,LEFT(LEFT(L$3,4),4),'[6]白单流水  导入新模板'!$K:$K,$C536)</f>
        <v>0</v>
      </c>
      <c r="M536" s="48">
        <f>SUMIFS('[6]白单流水  导入新模板'!$S:$S,'[6]白单流水  导入新模板'!$C:$C,$A$2,'[6]白单流水  导入新模板'!$AF:$AF,$C$535,'[6]白单流水  导入新模板'!$AB:$AB,LEFT(LEFT(M$3,4),4),'[6]白单流水  导入新模板'!$K:$K,$C536)</f>
        <v>0</v>
      </c>
      <c r="N536" s="48">
        <f>SUMIFS('[6]白单流水  导入新模板'!$S:$S,'[6]白单流水  导入新模板'!$C:$C,$A$2,'[6]白单流水  导入新模板'!$AF:$AF,$C$535,'[6]白单流水  导入新模板'!$AB:$AB,LEFT(LEFT(N$3,4),4),'[6]白单流水  导入新模板'!$K:$K,$C536)</f>
        <v>0</v>
      </c>
      <c r="O536" s="48">
        <f>SUMIFS('[6]白单流水  导入新模板'!$S:$S,'[6]白单流水  导入新模板'!$C:$C,$A$2,'[6]白单流水  导入新模板'!$AF:$AF,$C$535,'[6]白单流水  导入新模板'!$AB:$AB,LEFT(LEFT(O$3,4),4),'[6]白单流水  导入新模板'!$K:$K,$C536)</f>
        <v>0</v>
      </c>
      <c r="P536" s="48">
        <f>SUMIFS('[6]白单流水  导入新模板'!$S:$S,'[6]白单流水  导入新模板'!$C:$C,$A$2,'[6]白单流水  导入新模板'!$AF:$AF,$C$535,'[6]白单流水  导入新模板'!$AB:$AB,LEFT(LEFT(P$3,4),4),'[6]白单流水  导入新模板'!$K:$K,$C536)</f>
        <v>0</v>
      </c>
      <c r="Q536" s="48">
        <f>SUMIFS('[6]白单流水  导入新模板'!$S:$S,'[6]白单流水  导入新模板'!$C:$C,$A$2,'[6]白单流水  导入新模板'!$AF:$AF,$C$535,'[6]白单流水  导入新模板'!$AB:$AB,LEFT(LEFT(Q$3,4),4),'[6]白单流水  导入新模板'!$K:$K,$C536)</f>
        <v>0</v>
      </c>
      <c r="R536" s="48">
        <f>SUMIFS('[6]白单流水  导入新模板'!$S:$S,'[6]白单流水  导入新模板'!$C:$C,$A$2,'[6]白单流水  导入新模板'!$AF:$AF,$C$535,'[6]白单流水  导入新模板'!$AB:$AB,LEFT(LEFT(R$3,4),4),'[6]白单流水  导入新模板'!$K:$K,$C536)</f>
        <v>0</v>
      </c>
      <c r="S536" s="48">
        <f>SUMIFS('[6]白单流水  导入新模板'!$S:$S,'[6]白单流水  导入新模板'!$C:$C,$A$2,'[6]白单流水  导入新模板'!$AF:$AF,$C$535,'[6]白单流水  导入新模板'!$AB:$AB,LEFT(LEFT(S$3,4),4),'[6]白单流水  导入新模板'!$K:$K,$C536)</f>
        <v>0</v>
      </c>
      <c r="T536" s="48">
        <f>SUMIFS('[6]白单流水  导入新模板'!$S:$S,'[6]白单流水  导入新模板'!$C:$C,$A$2,'[6]白单流水  导入新模板'!$AF:$AF,$C$535,'[6]白单流水  导入新模板'!$AB:$AB,LEFT(LEFT(T$3,4),4),'[6]白单流水  导入新模板'!$K:$K,$C536)</f>
        <v>0</v>
      </c>
      <c r="U536" s="48">
        <f>SUMIFS('[6]白单流水  导入新模板'!$S:$S,'[6]白单流水  导入新模板'!$C:$C,$A$2,'[6]白单流水  导入新模板'!$AF:$AF,$C$535,'[6]白单流水  导入新模板'!$AB:$AB,LEFT(LEFT(U$3,4),4),'[6]白单流水  导入新模板'!$K:$K,$C536)</f>
        <v>0</v>
      </c>
      <c r="V536" s="48">
        <f>SUMIFS('[6]白单流水  导入新模板'!$S:$S,'[6]白单流水  导入新模板'!$C:$C,$A$2,'[6]白单流水  导入新模板'!$AF:$AF,$C$535,'[6]白单流水  导入新模板'!$AB:$AB,LEFT(LEFT(V$3,4),4),'[6]白单流水  导入新模板'!$K:$K,$C536)</f>
        <v>0</v>
      </c>
      <c r="W536" s="48">
        <f>SUMIFS('[6]白单流水  导入新模板'!$S:$S,'[6]白单流水  导入新模板'!$C:$C,$A$2,'[6]白单流水  导入新模板'!$AF:$AF,$C$535,'[6]白单流水  导入新模板'!$AB:$AB,LEFT(LEFT(W$3,4),4),'[6]白单流水  导入新模板'!$K:$K,$C536)</f>
        <v>0</v>
      </c>
      <c r="X536" s="48">
        <f>SUMIFS('[6]白单流水  导入新模板'!$S:$S,'[6]白单流水  导入新模板'!$C:$C,$A$2,'[6]白单流水  导入新模板'!$AF:$AF,$C$535,'[6]白单流水  导入新模板'!$AB:$AB,LEFT(LEFT(X$3,4),4),'[6]白单流水  导入新模板'!$K:$K,$C536)</f>
        <v>0</v>
      </c>
      <c r="Y536" s="48">
        <f>SUMIFS('[6]白单流水  导入新模板'!$S:$S,'[6]白单流水  导入新模板'!$C:$C,$A$2,'[6]白单流水  导入新模板'!$AF:$AF,$C$535,'[6]白单流水  导入新模板'!$AB:$AB,LEFT(LEFT(Y$3,4),4),'[6]白单流水  导入新模板'!$K:$K,$C536)</f>
        <v>0</v>
      </c>
      <c r="Z536" s="48">
        <f>SUMIFS('[6]白单流水  导入新模板'!$S:$S,'[6]白单流水  导入新模板'!$C:$C,$A$2,'[6]白单流水  导入新模板'!$AF:$AF,$C$535,'[6]白单流水  导入新模板'!$AB:$AB,LEFT(LEFT(Z$3,4),4),'[6]白单流水  导入新模板'!$K:$K,$C536)</f>
        <v>0</v>
      </c>
      <c r="AA536" s="48">
        <f>SUMIFS('[6]白单流水  导入新模板'!$S:$S,'[6]白单流水  导入新模板'!$C:$C,$A$2,'[6]白单流水  导入新模板'!$AF:$AF,$C$535,'[6]白单流水  导入新模板'!$AB:$AB,LEFT(LEFT(AA$3,4),4),'[6]白单流水  导入新模板'!$K:$K,$C536)</f>
        <v>0</v>
      </c>
      <c r="AB536" s="48">
        <f>SUMIFS('[6]白单流水  导入新模板'!$S:$S,'[6]白单流水  导入新模板'!$C:$C,$A$2,'[6]白单流水  导入新模板'!$AF:$AF,$C$535,'[6]白单流水  导入新模板'!$AB:$AB,LEFT(LEFT(AB$3,4),4),'[6]白单流水  导入新模板'!$K:$K,$C536)</f>
        <v>0</v>
      </c>
      <c r="AC536" s="48">
        <f>SUMIFS('[6]白单流水  导入新模板'!$S:$S,'[6]白单流水  导入新模板'!$C:$C,$A$2,'[6]白单流水  导入新模板'!$AF:$AF,$C$535,'[6]白单流水  导入新模板'!$AB:$AB,LEFT(LEFT(AC$3,4),4),'[6]白单流水  导入新模板'!$K:$K,$C536)</f>
        <v>0</v>
      </c>
      <c r="AD536" s="74"/>
      <c r="AE536" s="48">
        <f>SUMIFS('[6]白单流水  导入新模板'!$S:$S,'[6]白单流水  导入新模板'!$C:$C,$A$2,'[6]白单流水  导入新模板'!$AF:$AF,$C$535,'[6]白单流水  导入新模板'!$AA:$AA,AE$3,'[6]白单流水  导入新模板'!$K:$K,$C536)</f>
        <v>0</v>
      </c>
      <c r="AF536" s="48">
        <f>SUMIFS('[6]白单流水  导入新模板'!$S:$S,'[6]白单流水  导入新模板'!$C:$C,$A$2,'[6]白单流水  导入新模板'!$AF:$AF,$C$535,'[6]白单流水  导入新模板'!$AA:$AA,AF$3,'[6]白单流水  导入新模板'!$K:$K,$C536)</f>
        <v>0</v>
      </c>
      <c r="AG536" s="48">
        <f>SUMIFS('[6]白单流水  导入新模板'!$S:$S,'[6]白单流水  导入新模板'!$C:$C,$A$2,'[6]白单流水  导入新模板'!$AF:$AF,$C$535,'[6]白单流水  导入新模板'!$AA:$AA,AG$3,'[6]白单流水  导入新模板'!$K:$K,$C536)</f>
        <v>0</v>
      </c>
      <c r="AH536" s="48">
        <f>SUMIFS('[6]白单流水  导入新模板'!$S:$S,'[6]白单流水  导入新模板'!$C:$C,$A$2,'[6]白单流水  导入新模板'!$AF:$AF,$C$535,'[6]白单流水  导入新模板'!$AA:$AA,AH$3,'[6]白单流水  导入新模板'!$K:$K,$C536)</f>
        <v>0</v>
      </c>
      <c r="AI536" s="48">
        <f>SUMIFS('[6]白单流水  导入新模板'!$S:$S,'[6]白单流水  导入新模板'!$C:$C,$A$2,'[6]白单流水  导入新模板'!$AF:$AF,$C$535,'[6]白单流水  导入新模板'!$AA:$AA,AI$3,'[6]白单流水  导入新模板'!$K:$K,$C536)</f>
        <v>0</v>
      </c>
      <c r="AJ536" s="48">
        <f>SUMIFS('[6]白单流水  导入新模板'!$S:$S,'[6]白单流水  导入新模板'!$C:$C,$A$2,'[6]白单流水  导入新模板'!$AF:$AF,$C$535,'[6]白单流水  导入新模板'!$AA:$AA,AJ$3,'[6]白单流水  导入新模板'!$K:$K,$C536)</f>
        <v>0</v>
      </c>
      <c r="AK536" s="48">
        <f>SUMIFS('[6]白单流水  导入新模板'!$S:$S,'[6]白单流水  导入新模板'!$C:$C,$A$2,'[6]白单流水  导入新模板'!$AF:$AF,$C$535,'[6]白单流水  导入新模板'!$AA:$AA,AK$3,'[6]白单流水  导入新模板'!$K:$K,$C536)</f>
        <v>0</v>
      </c>
      <c r="AL536" s="48">
        <f>SUMIFS('[6]白单流水  导入新模板'!$S:$S,'[6]白单流水  导入新模板'!$C:$C,$A$2,'[6]白单流水  导入新模板'!$AF:$AF,$C$535,'[6]白单流水  导入新模板'!$AA:$AA,AL$3,'[6]白单流水  导入新模板'!$K:$K,$C536)</f>
        <v>0</v>
      </c>
      <c r="AM536" s="48">
        <f>SUMIFS('[6]白单流水  导入新模板'!$S:$S,'[6]白单流水  导入新模板'!$C:$C,$A$2,'[6]白单流水  导入新模板'!$AF:$AF,$C$535,'[6]白单流水  导入新模板'!$AA:$AA,AM$3,'[6]白单流水  导入新模板'!$K:$K,$C536)</f>
        <v>0</v>
      </c>
      <c r="AN536" s="48">
        <f>SUMIFS('[6]白单流水  导入新模板'!$S:$S,'[6]白单流水  导入新模板'!$C:$C,$A$2,'[6]白单流水  导入新模板'!$AF:$AF,$C$535,'[6]白单流水  导入新模板'!$AA:$AA,AN$3,'[6]白单流水  导入新模板'!$K:$K,$C536)</f>
        <v>0</v>
      </c>
      <c r="AO536" s="48">
        <f>SUMIFS('[6]白单流水  导入新模板'!$S:$S,'[6]白单流水  导入新模板'!$C:$C,$A$2,'[6]白单流水  导入新模板'!$AF:$AF,$C$535,'[6]白单流水  导入新模板'!$AA:$AA,AO$3,'[6]白单流水  导入新模板'!$K:$K,$C536)</f>
        <v>0</v>
      </c>
      <c r="AP536" s="48">
        <f>SUMIFS('[6]白单流水  导入新模板'!$S:$S,'[6]白单流水  导入新模板'!$C:$C,$A$2,'[6]白单流水  导入新模板'!$AF:$AF,$C$535,'[6]白单流水  导入新模板'!$AA:$AA,AP$3,'[6]白单流水  导入新模板'!$K:$K,$C536)</f>
        <v>0</v>
      </c>
      <c r="AQ536" s="48">
        <f>SUMIFS('[6]白单流水  导入新模板'!$S:$S,'[6]白单流水  导入新模板'!$C:$C,$A$2,'[6]白单流水  导入新模板'!$AF:$AF,$C$535,'[6]白单流水  导入新模板'!$AA:$AA,AQ$3,'[6]白单流水  导入新模板'!$K:$K,$C536)</f>
        <v>0</v>
      </c>
      <c r="AR536" s="48">
        <f>SUMIFS('[6]白单流水  导入新模板'!$S:$S,'[6]白单流水  导入新模板'!$C:$C,$A$2,'[6]白单流水  导入新模板'!$AF:$AF,$C$535,'[6]白单流水  导入新模板'!$AA:$AA,AR$3,'[6]白单流水  导入新模板'!$K:$K,$C536)</f>
        <v>0</v>
      </c>
      <c r="AS536" s="48">
        <f>SUMIFS('[6]白单流水  导入新模板'!$S:$S,'[6]白单流水  导入新模板'!$C:$C,$A$2,'[6]白单流水  导入新模板'!$AF:$AF,$C$535,'[6]白单流水  导入新模板'!$AA:$AA,AS$3,'[6]白单流水  导入新模板'!$K:$K,$C536)</f>
        <v>0</v>
      </c>
      <c r="AT536" s="69"/>
    </row>
    <row r="537" ht="15.6" spans="1:47">
      <c r="A537" s="70"/>
      <c r="B537" s="62"/>
      <c r="C537" s="65" t="s">
        <v>29</v>
      </c>
      <c r="D537" s="66"/>
      <c r="E537" s="66"/>
      <c r="F537" s="67"/>
      <c r="G537" s="68"/>
      <c r="H537" s="68"/>
      <c r="I537" s="68"/>
      <c r="J537" s="68"/>
      <c r="K537" s="66"/>
      <c r="L537" s="48">
        <f>SUMIFS('[6]白单流水  导入新模板'!$S:$S,'[6]白单流水  导入新模板'!$C:$C,$A$2,'[6]白单流水  导入新模板'!$AF:$AF,$C$535,'[6]白单流水  导入新模板'!$AB:$AB,LEFT(LEFT(L$3,4),4),'[6]白单流水  导入新模板'!$K:$K,$C537)</f>
        <v>0</v>
      </c>
      <c r="M537" s="48">
        <f>SUMIFS('[6]白单流水  导入新模板'!$S:$S,'[6]白单流水  导入新模板'!$C:$C,$A$2,'[6]白单流水  导入新模板'!$AF:$AF,$C$535,'[6]白单流水  导入新模板'!$AB:$AB,LEFT(LEFT(M$3,4),4),'[6]白单流水  导入新模板'!$K:$K,$C537)</f>
        <v>0</v>
      </c>
      <c r="N537" s="48">
        <f>SUMIFS('[6]白单流水  导入新模板'!$S:$S,'[6]白单流水  导入新模板'!$C:$C,$A$2,'[6]白单流水  导入新模板'!$AF:$AF,$C$535,'[6]白单流水  导入新模板'!$AB:$AB,LEFT(LEFT(N$3,4),4),'[6]白单流水  导入新模板'!$K:$K,$C537)</f>
        <v>0</v>
      </c>
      <c r="O537" s="48">
        <f>SUMIFS('[6]白单流水  导入新模板'!$S:$S,'[6]白单流水  导入新模板'!$C:$C,$A$2,'[6]白单流水  导入新模板'!$AF:$AF,$C$535,'[6]白单流水  导入新模板'!$AB:$AB,LEFT(LEFT(O$3,4),4),'[6]白单流水  导入新模板'!$K:$K,$C537)</f>
        <v>0</v>
      </c>
      <c r="P537" s="48">
        <f>SUMIFS('[6]白单流水  导入新模板'!$S:$S,'[6]白单流水  导入新模板'!$C:$C,$A$2,'[6]白单流水  导入新模板'!$AF:$AF,$C$535,'[6]白单流水  导入新模板'!$AB:$AB,LEFT(LEFT(P$3,4),4),'[6]白单流水  导入新模板'!$K:$K,$C537)</f>
        <v>0</v>
      </c>
      <c r="Q537" s="48">
        <f>SUMIFS('[6]白单流水  导入新模板'!$S:$S,'[6]白单流水  导入新模板'!$C:$C,$A$2,'[6]白单流水  导入新模板'!$AF:$AF,$C$535,'[6]白单流水  导入新模板'!$AB:$AB,LEFT(LEFT(Q$3,4),4),'[6]白单流水  导入新模板'!$K:$K,$C537)</f>
        <v>0</v>
      </c>
      <c r="R537" s="48">
        <f>SUMIFS('[6]白单流水  导入新模板'!$S:$S,'[6]白单流水  导入新模板'!$C:$C,$A$2,'[6]白单流水  导入新模板'!$AF:$AF,$C$535,'[6]白单流水  导入新模板'!$AB:$AB,LEFT(LEFT(R$3,4),4),'[6]白单流水  导入新模板'!$K:$K,$C537)</f>
        <v>0</v>
      </c>
      <c r="S537" s="48">
        <f>SUMIFS('[6]白单流水  导入新模板'!$S:$S,'[6]白单流水  导入新模板'!$C:$C,$A$2,'[6]白单流水  导入新模板'!$AF:$AF,$C$535,'[6]白单流水  导入新模板'!$AB:$AB,LEFT(LEFT(S$3,4),4),'[6]白单流水  导入新模板'!$K:$K,$C537)</f>
        <v>0</v>
      </c>
      <c r="T537" s="48">
        <f>SUMIFS('[6]白单流水  导入新模板'!$S:$S,'[6]白单流水  导入新模板'!$C:$C,$A$2,'[6]白单流水  导入新模板'!$AF:$AF,$C$535,'[6]白单流水  导入新模板'!$AB:$AB,LEFT(LEFT(T$3,4),4),'[6]白单流水  导入新模板'!$K:$K,$C537)</f>
        <v>0</v>
      </c>
      <c r="U537" s="48">
        <f>SUMIFS('[6]白单流水  导入新模板'!$S:$S,'[6]白单流水  导入新模板'!$C:$C,$A$2,'[6]白单流水  导入新模板'!$AF:$AF,$C$535,'[6]白单流水  导入新模板'!$AB:$AB,LEFT(LEFT(U$3,4),4),'[6]白单流水  导入新模板'!$K:$K,$C537)</f>
        <v>0</v>
      </c>
      <c r="V537" s="48">
        <f>SUMIFS('[6]白单流水  导入新模板'!$S:$S,'[6]白单流水  导入新模板'!$C:$C,$A$2,'[6]白单流水  导入新模板'!$AF:$AF,$C$535,'[6]白单流水  导入新模板'!$AB:$AB,LEFT(LEFT(V$3,4),4),'[6]白单流水  导入新模板'!$K:$K,$C537)</f>
        <v>0</v>
      </c>
      <c r="W537" s="48">
        <f>SUMIFS('[6]白单流水  导入新模板'!$S:$S,'[6]白单流水  导入新模板'!$C:$C,$A$2,'[6]白单流水  导入新模板'!$AF:$AF,$C$535,'[6]白单流水  导入新模板'!$AB:$AB,LEFT(LEFT(W$3,4),4),'[6]白单流水  导入新模板'!$K:$K,$C537)</f>
        <v>0</v>
      </c>
      <c r="X537" s="48">
        <f>SUMIFS('[6]白单流水  导入新模板'!$S:$S,'[6]白单流水  导入新模板'!$C:$C,$A$2,'[6]白单流水  导入新模板'!$AF:$AF,$C$535,'[6]白单流水  导入新模板'!$AB:$AB,LEFT(LEFT(X$3,4),4),'[6]白单流水  导入新模板'!$K:$K,$C537)</f>
        <v>0</v>
      </c>
      <c r="Y537" s="48">
        <f>SUMIFS('[6]白单流水  导入新模板'!$S:$S,'[6]白单流水  导入新模板'!$C:$C,$A$2,'[6]白单流水  导入新模板'!$AF:$AF,$C$535,'[6]白单流水  导入新模板'!$AB:$AB,LEFT(LEFT(Y$3,4),4),'[6]白单流水  导入新模板'!$K:$K,$C537)</f>
        <v>0</v>
      </c>
      <c r="Z537" s="48">
        <f>SUMIFS('[6]白单流水  导入新模板'!$S:$S,'[6]白单流水  导入新模板'!$C:$C,$A$2,'[6]白单流水  导入新模板'!$AF:$AF,$C$535,'[6]白单流水  导入新模板'!$AB:$AB,LEFT(LEFT(Z$3,4),4),'[6]白单流水  导入新模板'!$K:$K,$C537)</f>
        <v>0</v>
      </c>
      <c r="AA537" s="48">
        <f>SUMIFS('[6]白单流水  导入新模板'!$S:$S,'[6]白单流水  导入新模板'!$C:$C,$A$2,'[6]白单流水  导入新模板'!$AF:$AF,$C$535,'[6]白单流水  导入新模板'!$AB:$AB,LEFT(LEFT(AA$3,4),4),'[6]白单流水  导入新模板'!$K:$K,$C537)</f>
        <v>0</v>
      </c>
      <c r="AB537" s="48">
        <f>SUMIFS('[6]白单流水  导入新模板'!$S:$S,'[6]白单流水  导入新模板'!$C:$C,$A$2,'[6]白单流水  导入新模板'!$AF:$AF,$C$535,'[6]白单流水  导入新模板'!$AB:$AB,LEFT(LEFT(AB$3,4),4),'[6]白单流水  导入新模板'!$K:$K,$C537)</f>
        <v>0</v>
      </c>
      <c r="AC537" s="48">
        <f>SUMIFS('[6]白单流水  导入新模板'!$S:$S,'[6]白单流水  导入新模板'!$C:$C,$A$2,'[6]白单流水  导入新模板'!$AF:$AF,$C$535,'[6]白单流水  导入新模板'!$AB:$AB,LEFT(LEFT(AC$3,4),4),'[6]白单流水  导入新模板'!$K:$K,$C537)</f>
        <v>0</v>
      </c>
      <c r="AD537" s="74"/>
      <c r="AE537" s="48">
        <f>SUMIFS('[6]白单流水  导入新模板'!$S:$S,'[6]白单流水  导入新模板'!$C:$C,$A$2,'[6]白单流水  导入新模板'!$AF:$AF,$C$535,'[6]白单流水  导入新模板'!$AA:$AA,AE$3,'[6]白单流水  导入新模板'!$K:$K,$C537)</f>
        <v>0</v>
      </c>
      <c r="AF537" s="48">
        <f>SUMIFS('[6]白单流水  导入新模板'!$S:$S,'[6]白单流水  导入新模板'!$C:$C,$A$2,'[6]白单流水  导入新模板'!$AF:$AF,$C$535,'[6]白单流水  导入新模板'!$AA:$AA,AF$3,'[6]白单流水  导入新模板'!$K:$K,$C537)</f>
        <v>0</v>
      </c>
      <c r="AG537" s="48">
        <f>SUMIFS('[6]白单流水  导入新模板'!$S:$S,'[6]白单流水  导入新模板'!$C:$C,$A$2,'[6]白单流水  导入新模板'!$AF:$AF,$C$535,'[6]白单流水  导入新模板'!$AA:$AA,AG$3,'[6]白单流水  导入新模板'!$K:$K,$C537)</f>
        <v>0</v>
      </c>
      <c r="AH537" s="48">
        <f>SUMIFS('[6]白单流水  导入新模板'!$S:$S,'[6]白单流水  导入新模板'!$C:$C,$A$2,'[6]白单流水  导入新模板'!$AF:$AF,$C$535,'[6]白单流水  导入新模板'!$AA:$AA,AH$3,'[6]白单流水  导入新模板'!$K:$K,$C537)</f>
        <v>0</v>
      </c>
      <c r="AI537" s="48">
        <f>SUMIFS('[6]白单流水  导入新模板'!$S:$S,'[6]白单流水  导入新模板'!$C:$C,$A$2,'[6]白单流水  导入新模板'!$AF:$AF,$C$535,'[6]白单流水  导入新模板'!$AA:$AA,AI$3,'[6]白单流水  导入新模板'!$K:$K,$C537)</f>
        <v>0</v>
      </c>
      <c r="AJ537" s="48">
        <f>SUMIFS('[6]白单流水  导入新模板'!$S:$S,'[6]白单流水  导入新模板'!$C:$C,$A$2,'[6]白单流水  导入新模板'!$AF:$AF,$C$535,'[6]白单流水  导入新模板'!$AA:$AA,AJ$3,'[6]白单流水  导入新模板'!$K:$K,$C537)</f>
        <v>0</v>
      </c>
      <c r="AK537" s="48">
        <f>SUMIFS('[6]白单流水  导入新模板'!$S:$S,'[6]白单流水  导入新模板'!$C:$C,$A$2,'[6]白单流水  导入新模板'!$AF:$AF,$C$535,'[6]白单流水  导入新模板'!$AA:$AA,AK$3,'[6]白单流水  导入新模板'!$K:$K,$C537)</f>
        <v>0</v>
      </c>
      <c r="AL537" s="48">
        <f>SUMIFS('[6]白单流水  导入新模板'!$S:$S,'[6]白单流水  导入新模板'!$C:$C,$A$2,'[6]白单流水  导入新模板'!$AF:$AF,$C$535,'[6]白单流水  导入新模板'!$AA:$AA,AL$3,'[6]白单流水  导入新模板'!$K:$K,$C537)</f>
        <v>0</v>
      </c>
      <c r="AM537" s="48">
        <f>SUMIFS('[6]白单流水  导入新模板'!$S:$S,'[6]白单流水  导入新模板'!$C:$C,$A$2,'[6]白单流水  导入新模板'!$AF:$AF,$C$535,'[6]白单流水  导入新模板'!$AA:$AA,AM$3,'[6]白单流水  导入新模板'!$K:$K,$C537)</f>
        <v>0</v>
      </c>
      <c r="AN537" s="48">
        <f>SUMIFS('[6]白单流水  导入新模板'!$S:$S,'[6]白单流水  导入新模板'!$C:$C,$A$2,'[6]白单流水  导入新模板'!$AF:$AF,$C$535,'[6]白单流水  导入新模板'!$AA:$AA,AN$3,'[6]白单流水  导入新模板'!$K:$K,$C537)</f>
        <v>0</v>
      </c>
      <c r="AO537" s="48">
        <f>SUMIFS('[6]白单流水  导入新模板'!$S:$S,'[6]白单流水  导入新模板'!$C:$C,$A$2,'[6]白单流水  导入新模板'!$AF:$AF,$C$535,'[6]白单流水  导入新模板'!$AA:$AA,AO$3,'[6]白单流水  导入新模板'!$K:$K,$C537)</f>
        <v>0</v>
      </c>
      <c r="AP537" s="48">
        <f>SUMIFS('[6]白单流水  导入新模板'!$S:$S,'[6]白单流水  导入新模板'!$C:$C,$A$2,'[6]白单流水  导入新模板'!$AF:$AF,$C$535,'[6]白单流水  导入新模板'!$AA:$AA,AP$3,'[6]白单流水  导入新模板'!$K:$K,$C537)</f>
        <v>0</v>
      </c>
      <c r="AQ537" s="48">
        <f>SUMIFS('[6]白单流水  导入新模板'!$S:$S,'[6]白单流水  导入新模板'!$C:$C,$A$2,'[6]白单流水  导入新模板'!$AF:$AF,$C$535,'[6]白单流水  导入新模板'!$AA:$AA,AQ$3,'[6]白单流水  导入新模板'!$K:$K,$C537)</f>
        <v>0</v>
      </c>
      <c r="AR537" s="48">
        <f>SUMIFS('[6]白单流水  导入新模板'!$S:$S,'[6]白单流水  导入新模板'!$C:$C,$A$2,'[6]白单流水  导入新模板'!$AF:$AF,$C$535,'[6]白单流水  导入新模板'!$AA:$AA,AR$3,'[6]白单流水  导入新模板'!$K:$K,$C537)</f>
        <v>0</v>
      </c>
      <c r="AS537" s="48">
        <f>SUMIFS('[6]白单流水  导入新模板'!$S:$S,'[6]白单流水  导入新模板'!$C:$C,$A$2,'[6]白单流水  导入新模板'!$AF:$AF,$C$535,'[6]白单流水  导入新模板'!$AA:$AA,AS$3,'[6]白单流水  导入新模板'!$K:$K,$C537)</f>
        <v>0</v>
      </c>
      <c r="AT537" s="69"/>
    </row>
    <row r="538" ht="15.6" spans="1:47">
      <c r="A538" s="70"/>
      <c r="B538" s="62"/>
      <c r="C538" s="65" t="s">
        <v>76</v>
      </c>
      <c r="D538" s="66"/>
      <c r="E538" s="66"/>
      <c r="F538" s="67"/>
      <c r="G538" s="68"/>
      <c r="H538" s="68"/>
      <c r="I538" s="68"/>
      <c r="J538" s="68"/>
      <c r="K538" s="66"/>
      <c r="L538" s="48">
        <f>SUMIFS('[6]白单流水  导入新模板'!$S:$S,'[6]白单流水  导入新模板'!$C:$C,$A$2,'[6]白单流水  导入新模板'!$AF:$AF,$C$535,'[6]白单流水  导入新模板'!$AB:$AB,LEFT(LEFT(L$3,4),4),'[6]白单流水  导入新模板'!$K:$K,$C538)</f>
        <v>0</v>
      </c>
      <c r="M538" s="48">
        <f>SUMIFS('[6]白单流水  导入新模板'!$S:$S,'[6]白单流水  导入新模板'!$C:$C,$A$2,'[6]白单流水  导入新模板'!$AF:$AF,$C$535,'[6]白单流水  导入新模板'!$AB:$AB,LEFT(LEFT(M$3,4),4),'[6]白单流水  导入新模板'!$K:$K,$C538)</f>
        <v>0</v>
      </c>
      <c r="N538" s="48">
        <f>SUMIFS('[6]白单流水  导入新模板'!$S:$S,'[6]白单流水  导入新模板'!$C:$C,$A$2,'[6]白单流水  导入新模板'!$AF:$AF,$C$535,'[6]白单流水  导入新模板'!$AB:$AB,LEFT(LEFT(N$3,4),4),'[6]白单流水  导入新模板'!$K:$K,$C538)</f>
        <v>0</v>
      </c>
      <c r="O538" s="48">
        <f>SUMIFS('[6]白单流水  导入新模板'!$S:$S,'[6]白单流水  导入新模板'!$C:$C,$A$2,'[6]白单流水  导入新模板'!$AF:$AF,$C$535,'[6]白单流水  导入新模板'!$AB:$AB,LEFT(LEFT(O$3,4),4),'[6]白单流水  导入新模板'!$K:$K,$C538)</f>
        <v>0</v>
      </c>
      <c r="P538" s="48">
        <f>SUMIFS('[6]白单流水  导入新模板'!$S:$S,'[6]白单流水  导入新模板'!$C:$C,$A$2,'[6]白单流水  导入新模板'!$AF:$AF,$C$535,'[6]白单流水  导入新模板'!$AB:$AB,LEFT(LEFT(P$3,4),4),'[6]白单流水  导入新模板'!$K:$K,$C538)</f>
        <v>0</v>
      </c>
      <c r="Q538" s="48">
        <f>SUMIFS('[6]白单流水  导入新模板'!$S:$S,'[6]白单流水  导入新模板'!$C:$C,$A$2,'[6]白单流水  导入新模板'!$AF:$AF,$C$535,'[6]白单流水  导入新模板'!$AB:$AB,LEFT(LEFT(Q$3,4),4),'[6]白单流水  导入新模板'!$K:$K,$C538)</f>
        <v>0</v>
      </c>
      <c r="R538" s="48">
        <f>SUMIFS('[6]白单流水  导入新模板'!$S:$S,'[6]白单流水  导入新模板'!$C:$C,$A$2,'[6]白单流水  导入新模板'!$AF:$AF,$C$535,'[6]白单流水  导入新模板'!$AB:$AB,LEFT(LEFT(R$3,4),4),'[6]白单流水  导入新模板'!$K:$K,$C538)</f>
        <v>0</v>
      </c>
      <c r="S538" s="48">
        <f>SUMIFS('[6]白单流水  导入新模板'!$S:$S,'[6]白单流水  导入新模板'!$C:$C,$A$2,'[6]白单流水  导入新模板'!$AF:$AF,$C$535,'[6]白单流水  导入新模板'!$AB:$AB,LEFT(LEFT(S$3,4),4),'[6]白单流水  导入新模板'!$K:$K,$C538)</f>
        <v>0</v>
      </c>
      <c r="T538" s="48">
        <f>SUMIFS('[6]白单流水  导入新模板'!$S:$S,'[6]白单流水  导入新模板'!$C:$C,$A$2,'[6]白单流水  导入新模板'!$AF:$AF,$C$535,'[6]白单流水  导入新模板'!$AB:$AB,LEFT(LEFT(T$3,4),4),'[6]白单流水  导入新模板'!$K:$K,$C538)</f>
        <v>0</v>
      </c>
      <c r="U538" s="48">
        <f>SUMIFS('[6]白单流水  导入新模板'!$S:$S,'[6]白单流水  导入新模板'!$C:$C,$A$2,'[6]白单流水  导入新模板'!$AF:$AF,$C$535,'[6]白单流水  导入新模板'!$AB:$AB,LEFT(LEFT(U$3,4),4),'[6]白单流水  导入新模板'!$K:$K,$C538)</f>
        <v>0</v>
      </c>
      <c r="V538" s="48">
        <f>SUMIFS('[6]白单流水  导入新模板'!$S:$S,'[6]白单流水  导入新模板'!$C:$C,$A$2,'[6]白单流水  导入新模板'!$AF:$AF,$C$535,'[6]白单流水  导入新模板'!$AB:$AB,LEFT(LEFT(V$3,4),4),'[6]白单流水  导入新模板'!$K:$K,$C538)</f>
        <v>0</v>
      </c>
      <c r="W538" s="48">
        <f>SUMIFS('[6]白单流水  导入新模板'!$S:$S,'[6]白单流水  导入新模板'!$C:$C,$A$2,'[6]白单流水  导入新模板'!$AF:$AF,$C$535,'[6]白单流水  导入新模板'!$AB:$AB,LEFT(LEFT(W$3,4),4),'[6]白单流水  导入新模板'!$K:$K,$C538)</f>
        <v>0</v>
      </c>
      <c r="X538" s="48">
        <f>SUMIFS('[6]白单流水  导入新模板'!$S:$S,'[6]白单流水  导入新模板'!$C:$C,$A$2,'[6]白单流水  导入新模板'!$AF:$AF,$C$535,'[6]白单流水  导入新模板'!$AB:$AB,LEFT(LEFT(X$3,4),4),'[6]白单流水  导入新模板'!$K:$K,$C538)</f>
        <v>0</v>
      </c>
      <c r="Y538" s="48">
        <f>SUMIFS('[6]白单流水  导入新模板'!$S:$S,'[6]白单流水  导入新模板'!$C:$C,$A$2,'[6]白单流水  导入新模板'!$AF:$AF,$C$535,'[6]白单流水  导入新模板'!$AB:$AB,LEFT(LEFT(Y$3,4),4),'[6]白单流水  导入新模板'!$K:$K,$C538)</f>
        <v>0</v>
      </c>
      <c r="Z538" s="48">
        <f>SUMIFS('[6]白单流水  导入新模板'!$S:$S,'[6]白单流水  导入新模板'!$C:$C,$A$2,'[6]白单流水  导入新模板'!$AF:$AF,$C$535,'[6]白单流水  导入新模板'!$AB:$AB,LEFT(LEFT(Z$3,4),4),'[6]白单流水  导入新模板'!$K:$K,$C538)</f>
        <v>0</v>
      </c>
      <c r="AA538" s="48">
        <f>SUMIFS('[6]白单流水  导入新模板'!$S:$S,'[6]白单流水  导入新模板'!$C:$C,$A$2,'[6]白单流水  导入新模板'!$AF:$AF,$C$535,'[6]白单流水  导入新模板'!$AB:$AB,LEFT(LEFT(AA$3,4),4),'[6]白单流水  导入新模板'!$K:$K,$C538)</f>
        <v>0</v>
      </c>
      <c r="AB538" s="48">
        <f>SUMIFS('[6]白单流水  导入新模板'!$S:$S,'[6]白单流水  导入新模板'!$C:$C,$A$2,'[6]白单流水  导入新模板'!$AF:$AF,$C$535,'[6]白单流水  导入新模板'!$AB:$AB,LEFT(LEFT(AB$3,4),4),'[6]白单流水  导入新模板'!$K:$K,$C538)</f>
        <v>0</v>
      </c>
      <c r="AC538" s="48">
        <f>SUMIFS('[6]白单流水  导入新模板'!$S:$S,'[6]白单流水  导入新模板'!$C:$C,$A$2,'[6]白单流水  导入新模板'!$AF:$AF,$C$535,'[6]白单流水  导入新模板'!$AB:$AB,LEFT(LEFT(AC$3,4),4),'[6]白单流水  导入新模板'!$K:$K,$C538)</f>
        <v>0</v>
      </c>
      <c r="AD538" s="74"/>
      <c r="AE538" s="48">
        <f>SUMIFS('[6]白单流水  导入新模板'!$S:$S,'[6]白单流水  导入新模板'!$C:$C,$A$2,'[6]白单流水  导入新模板'!$AF:$AF,$C$535,'[6]白单流水  导入新模板'!$AA:$AA,AE$3,'[6]白单流水  导入新模板'!$K:$K,$C538)</f>
        <v>0</v>
      </c>
      <c r="AF538" s="48">
        <f>SUMIFS('[6]白单流水  导入新模板'!$S:$S,'[6]白单流水  导入新模板'!$C:$C,$A$2,'[6]白单流水  导入新模板'!$AF:$AF,$C$535,'[6]白单流水  导入新模板'!$AA:$AA,AF$3,'[6]白单流水  导入新模板'!$K:$K,$C538)</f>
        <v>0</v>
      </c>
      <c r="AG538" s="48">
        <f>SUMIFS('[6]白单流水  导入新模板'!$S:$S,'[6]白单流水  导入新模板'!$C:$C,$A$2,'[6]白单流水  导入新模板'!$AF:$AF,$C$535,'[6]白单流水  导入新模板'!$AA:$AA,AG$3,'[6]白单流水  导入新模板'!$K:$K,$C538)</f>
        <v>0</v>
      </c>
      <c r="AH538" s="48">
        <f>SUMIFS('[6]白单流水  导入新模板'!$S:$S,'[6]白单流水  导入新模板'!$C:$C,$A$2,'[6]白单流水  导入新模板'!$AF:$AF,$C$535,'[6]白单流水  导入新模板'!$AA:$AA,AH$3,'[6]白单流水  导入新模板'!$K:$K,$C538)</f>
        <v>0</v>
      </c>
      <c r="AI538" s="48">
        <f>SUMIFS('[6]白单流水  导入新模板'!$S:$S,'[6]白单流水  导入新模板'!$C:$C,$A$2,'[6]白单流水  导入新模板'!$AF:$AF,$C$535,'[6]白单流水  导入新模板'!$AA:$AA,AI$3,'[6]白单流水  导入新模板'!$K:$K,$C538)</f>
        <v>0</v>
      </c>
      <c r="AJ538" s="48">
        <f>SUMIFS('[6]白单流水  导入新模板'!$S:$S,'[6]白单流水  导入新模板'!$C:$C,$A$2,'[6]白单流水  导入新模板'!$AF:$AF,$C$535,'[6]白单流水  导入新模板'!$AA:$AA,AJ$3,'[6]白单流水  导入新模板'!$K:$K,$C538)</f>
        <v>0</v>
      </c>
      <c r="AK538" s="48">
        <f>SUMIFS('[6]白单流水  导入新模板'!$S:$S,'[6]白单流水  导入新模板'!$C:$C,$A$2,'[6]白单流水  导入新模板'!$AF:$AF,$C$535,'[6]白单流水  导入新模板'!$AA:$AA,AK$3,'[6]白单流水  导入新模板'!$K:$K,$C538)</f>
        <v>0</v>
      </c>
      <c r="AL538" s="48">
        <f>SUMIFS('[6]白单流水  导入新模板'!$S:$S,'[6]白单流水  导入新模板'!$C:$C,$A$2,'[6]白单流水  导入新模板'!$AF:$AF,$C$535,'[6]白单流水  导入新模板'!$AA:$AA,AL$3,'[6]白单流水  导入新模板'!$K:$K,$C538)</f>
        <v>0</v>
      </c>
      <c r="AM538" s="48">
        <f>SUMIFS('[6]白单流水  导入新模板'!$S:$S,'[6]白单流水  导入新模板'!$C:$C,$A$2,'[6]白单流水  导入新模板'!$AF:$AF,$C$535,'[6]白单流水  导入新模板'!$AA:$AA,AM$3,'[6]白单流水  导入新模板'!$K:$K,$C538)</f>
        <v>0</v>
      </c>
      <c r="AN538" s="48">
        <f>SUMIFS('[6]白单流水  导入新模板'!$S:$S,'[6]白单流水  导入新模板'!$C:$C,$A$2,'[6]白单流水  导入新模板'!$AF:$AF,$C$535,'[6]白单流水  导入新模板'!$AA:$AA,AN$3,'[6]白单流水  导入新模板'!$K:$K,$C538)</f>
        <v>0</v>
      </c>
      <c r="AO538" s="48">
        <f>SUMIFS('[6]白单流水  导入新模板'!$S:$S,'[6]白单流水  导入新模板'!$C:$C,$A$2,'[6]白单流水  导入新模板'!$AF:$AF,$C$535,'[6]白单流水  导入新模板'!$AA:$AA,AO$3,'[6]白单流水  导入新模板'!$K:$K,$C538)</f>
        <v>0</v>
      </c>
      <c r="AP538" s="48">
        <f>SUMIFS('[6]白单流水  导入新模板'!$S:$S,'[6]白单流水  导入新模板'!$C:$C,$A$2,'[6]白单流水  导入新模板'!$AF:$AF,$C$535,'[6]白单流水  导入新模板'!$AA:$AA,AP$3,'[6]白单流水  导入新模板'!$K:$K,$C538)</f>
        <v>0</v>
      </c>
      <c r="AQ538" s="48">
        <f>SUMIFS('[6]白单流水  导入新模板'!$S:$S,'[6]白单流水  导入新模板'!$C:$C,$A$2,'[6]白单流水  导入新模板'!$AF:$AF,$C$535,'[6]白单流水  导入新模板'!$AA:$AA,AQ$3,'[6]白单流水  导入新模板'!$K:$K,$C538)</f>
        <v>0</v>
      </c>
      <c r="AR538" s="48">
        <f>SUMIFS('[6]白单流水  导入新模板'!$S:$S,'[6]白单流水  导入新模板'!$C:$C,$A$2,'[6]白单流水  导入新模板'!$AF:$AF,$C$535,'[6]白单流水  导入新模板'!$AA:$AA,AR$3,'[6]白单流水  导入新模板'!$K:$K,$C538)</f>
        <v>0</v>
      </c>
      <c r="AS538" s="48">
        <f>SUMIFS('[6]白单流水  导入新模板'!$S:$S,'[6]白单流水  导入新模板'!$C:$C,$A$2,'[6]白单流水  导入新模板'!$AF:$AF,$C$535,'[6]白单流水  导入新模板'!$AA:$AA,AS$3,'[6]白单流水  导入新模板'!$K:$K,$C538)</f>
        <v>0</v>
      </c>
      <c r="AT538" s="69"/>
    </row>
    <row r="539" ht="15.6" spans="1:47">
      <c r="A539" s="70"/>
      <c r="B539" s="62"/>
      <c r="C539" s="65" t="s">
        <v>77</v>
      </c>
      <c r="D539" s="66"/>
      <c r="E539" s="66"/>
      <c r="F539" s="67"/>
      <c r="G539" s="68"/>
      <c r="H539" s="68"/>
      <c r="I539" s="68"/>
      <c r="J539" s="68"/>
      <c r="K539" s="66"/>
      <c r="L539" s="48">
        <f>SUMIFS('[6]白单流水  导入新模板'!$S:$S,'[6]白单流水  导入新模板'!$C:$C,$A$2,'[6]白单流水  导入新模板'!$AF:$AF,$C$535,'[6]白单流水  导入新模板'!$AB:$AB,LEFT(LEFT(L$3,4),4),'[6]白单流水  导入新模板'!$K:$K,$C539)</f>
        <v>0</v>
      </c>
      <c r="M539" s="48">
        <f>SUMIFS('[6]白单流水  导入新模板'!$S:$S,'[6]白单流水  导入新模板'!$C:$C,$A$2,'[6]白单流水  导入新模板'!$AF:$AF,$C$535,'[6]白单流水  导入新模板'!$AB:$AB,LEFT(LEFT(M$3,4),4),'[6]白单流水  导入新模板'!$K:$K,$C539)</f>
        <v>0</v>
      </c>
      <c r="N539" s="48">
        <f>SUMIFS('[6]白单流水  导入新模板'!$S:$S,'[6]白单流水  导入新模板'!$C:$C,$A$2,'[6]白单流水  导入新模板'!$AF:$AF,$C$535,'[6]白单流水  导入新模板'!$AB:$AB,LEFT(LEFT(N$3,4),4),'[6]白单流水  导入新模板'!$K:$K,$C539)</f>
        <v>0</v>
      </c>
      <c r="O539" s="48">
        <f>SUMIFS('[6]白单流水  导入新模板'!$S:$S,'[6]白单流水  导入新模板'!$C:$C,$A$2,'[6]白单流水  导入新模板'!$AF:$AF,$C$535,'[6]白单流水  导入新模板'!$AB:$AB,LEFT(LEFT(O$3,4),4),'[6]白单流水  导入新模板'!$K:$K,$C539)</f>
        <v>0</v>
      </c>
      <c r="P539" s="48">
        <f>SUMIFS('[6]白单流水  导入新模板'!$S:$S,'[6]白单流水  导入新模板'!$C:$C,$A$2,'[6]白单流水  导入新模板'!$AF:$AF,$C$535,'[6]白单流水  导入新模板'!$AB:$AB,LEFT(LEFT(P$3,4),4),'[6]白单流水  导入新模板'!$K:$K,$C539)</f>
        <v>0</v>
      </c>
      <c r="Q539" s="48">
        <f>SUMIFS('[6]白单流水  导入新模板'!$S:$S,'[6]白单流水  导入新模板'!$C:$C,$A$2,'[6]白单流水  导入新模板'!$AF:$AF,$C$535,'[6]白单流水  导入新模板'!$AB:$AB,LEFT(LEFT(Q$3,4),4),'[6]白单流水  导入新模板'!$K:$K,$C539)</f>
        <v>0</v>
      </c>
      <c r="R539" s="48">
        <f>SUMIFS('[6]白单流水  导入新模板'!$S:$S,'[6]白单流水  导入新模板'!$C:$C,$A$2,'[6]白单流水  导入新模板'!$AF:$AF,$C$535,'[6]白单流水  导入新模板'!$AB:$AB,LEFT(LEFT(R$3,4),4),'[6]白单流水  导入新模板'!$K:$K,$C539)</f>
        <v>0</v>
      </c>
      <c r="S539" s="48">
        <f>SUMIFS('[6]白单流水  导入新模板'!$S:$S,'[6]白单流水  导入新模板'!$C:$C,$A$2,'[6]白单流水  导入新模板'!$AF:$AF,$C$535,'[6]白单流水  导入新模板'!$AB:$AB,LEFT(LEFT(S$3,4),4),'[6]白单流水  导入新模板'!$K:$K,$C539)</f>
        <v>0</v>
      </c>
      <c r="T539" s="48">
        <f>SUMIFS('[6]白单流水  导入新模板'!$S:$S,'[6]白单流水  导入新模板'!$C:$C,$A$2,'[6]白单流水  导入新模板'!$AF:$AF,$C$535,'[6]白单流水  导入新模板'!$AB:$AB,LEFT(LEFT(T$3,4),4),'[6]白单流水  导入新模板'!$K:$K,$C539)</f>
        <v>0</v>
      </c>
      <c r="U539" s="48">
        <f>SUMIFS('[6]白单流水  导入新模板'!$S:$S,'[6]白单流水  导入新模板'!$C:$C,$A$2,'[6]白单流水  导入新模板'!$AF:$AF,$C$535,'[6]白单流水  导入新模板'!$AB:$AB,LEFT(LEFT(U$3,4),4),'[6]白单流水  导入新模板'!$K:$K,$C539)</f>
        <v>0</v>
      </c>
      <c r="V539" s="48">
        <f>SUMIFS('[6]白单流水  导入新模板'!$S:$S,'[6]白单流水  导入新模板'!$C:$C,$A$2,'[6]白单流水  导入新模板'!$AF:$AF,$C$535,'[6]白单流水  导入新模板'!$AB:$AB,LEFT(LEFT(V$3,4),4),'[6]白单流水  导入新模板'!$K:$K,$C539)</f>
        <v>0</v>
      </c>
      <c r="W539" s="48">
        <f>SUMIFS('[6]白单流水  导入新模板'!$S:$S,'[6]白单流水  导入新模板'!$C:$C,$A$2,'[6]白单流水  导入新模板'!$AF:$AF,$C$535,'[6]白单流水  导入新模板'!$AB:$AB,LEFT(LEFT(W$3,4),4),'[6]白单流水  导入新模板'!$K:$K,$C539)</f>
        <v>0</v>
      </c>
      <c r="X539" s="48">
        <f>SUMIFS('[6]白单流水  导入新模板'!$S:$S,'[6]白单流水  导入新模板'!$C:$C,$A$2,'[6]白单流水  导入新模板'!$AF:$AF,$C$535,'[6]白单流水  导入新模板'!$AB:$AB,LEFT(LEFT(X$3,4),4),'[6]白单流水  导入新模板'!$K:$K,$C539)</f>
        <v>0</v>
      </c>
      <c r="Y539" s="48">
        <f>SUMIFS('[6]白单流水  导入新模板'!$S:$S,'[6]白单流水  导入新模板'!$C:$C,$A$2,'[6]白单流水  导入新模板'!$AF:$AF,$C$535,'[6]白单流水  导入新模板'!$AB:$AB,LEFT(LEFT(Y$3,4),4),'[6]白单流水  导入新模板'!$K:$K,$C539)</f>
        <v>0</v>
      </c>
      <c r="Z539" s="48">
        <f>SUMIFS('[6]白单流水  导入新模板'!$S:$S,'[6]白单流水  导入新模板'!$C:$C,$A$2,'[6]白单流水  导入新模板'!$AF:$AF,$C$535,'[6]白单流水  导入新模板'!$AB:$AB,LEFT(LEFT(Z$3,4),4),'[6]白单流水  导入新模板'!$K:$K,$C539)</f>
        <v>0</v>
      </c>
      <c r="AA539" s="48">
        <f>SUMIFS('[6]白单流水  导入新模板'!$S:$S,'[6]白单流水  导入新模板'!$C:$C,$A$2,'[6]白单流水  导入新模板'!$AF:$AF,$C$535,'[6]白单流水  导入新模板'!$AB:$AB,LEFT(LEFT(AA$3,4),4),'[6]白单流水  导入新模板'!$K:$K,$C539)</f>
        <v>0</v>
      </c>
      <c r="AB539" s="48">
        <f>SUMIFS('[6]白单流水  导入新模板'!$S:$S,'[6]白单流水  导入新模板'!$C:$C,$A$2,'[6]白单流水  导入新模板'!$AF:$AF,$C$535,'[6]白单流水  导入新模板'!$AB:$AB,LEFT(LEFT(AB$3,4),4),'[6]白单流水  导入新模板'!$K:$K,$C539)</f>
        <v>0</v>
      </c>
      <c r="AC539" s="48">
        <f>SUMIFS('[6]白单流水  导入新模板'!$S:$S,'[6]白单流水  导入新模板'!$C:$C,$A$2,'[6]白单流水  导入新模板'!$AF:$AF,$C$535,'[6]白单流水  导入新模板'!$AB:$AB,LEFT(LEFT(AC$3,4),4),'[6]白单流水  导入新模板'!$K:$K,$C539)</f>
        <v>0</v>
      </c>
      <c r="AD539" s="74"/>
      <c r="AE539" s="48">
        <f>SUMIFS('[6]白单流水  导入新模板'!$S:$S,'[6]白单流水  导入新模板'!$C:$C,$A$2,'[6]白单流水  导入新模板'!$AF:$AF,$C$535,'[6]白单流水  导入新模板'!$AA:$AA,AE$3,'[6]白单流水  导入新模板'!$K:$K,$C539)</f>
        <v>0</v>
      </c>
      <c r="AF539" s="48">
        <f>SUMIFS('[6]白单流水  导入新模板'!$S:$S,'[6]白单流水  导入新模板'!$C:$C,$A$2,'[6]白单流水  导入新模板'!$AF:$AF,$C$535,'[6]白单流水  导入新模板'!$AA:$AA,AF$3,'[6]白单流水  导入新模板'!$K:$K,$C539)</f>
        <v>0</v>
      </c>
      <c r="AG539" s="48">
        <f>SUMIFS('[6]白单流水  导入新模板'!$S:$S,'[6]白单流水  导入新模板'!$C:$C,$A$2,'[6]白单流水  导入新模板'!$AF:$AF,$C$535,'[6]白单流水  导入新模板'!$AA:$AA,AG$3,'[6]白单流水  导入新模板'!$K:$K,$C539)</f>
        <v>0</v>
      </c>
      <c r="AH539" s="48">
        <f>SUMIFS('[6]白单流水  导入新模板'!$S:$S,'[6]白单流水  导入新模板'!$C:$C,$A$2,'[6]白单流水  导入新模板'!$AF:$AF,$C$535,'[6]白单流水  导入新模板'!$AA:$AA,AH$3,'[6]白单流水  导入新模板'!$K:$K,$C539)</f>
        <v>0</v>
      </c>
      <c r="AI539" s="48">
        <f>SUMIFS('[6]白单流水  导入新模板'!$S:$S,'[6]白单流水  导入新模板'!$C:$C,$A$2,'[6]白单流水  导入新模板'!$AF:$AF,$C$535,'[6]白单流水  导入新模板'!$AA:$AA,AI$3,'[6]白单流水  导入新模板'!$K:$K,$C539)</f>
        <v>0</v>
      </c>
      <c r="AJ539" s="48">
        <f>SUMIFS('[6]白单流水  导入新模板'!$S:$S,'[6]白单流水  导入新模板'!$C:$C,$A$2,'[6]白单流水  导入新模板'!$AF:$AF,$C$535,'[6]白单流水  导入新模板'!$AA:$AA,AJ$3,'[6]白单流水  导入新模板'!$K:$K,$C539)</f>
        <v>0</v>
      </c>
      <c r="AK539" s="48">
        <f>SUMIFS('[6]白单流水  导入新模板'!$S:$S,'[6]白单流水  导入新模板'!$C:$C,$A$2,'[6]白单流水  导入新模板'!$AF:$AF,$C$535,'[6]白单流水  导入新模板'!$AA:$AA,AK$3,'[6]白单流水  导入新模板'!$K:$K,$C539)</f>
        <v>0</v>
      </c>
      <c r="AL539" s="48">
        <f>SUMIFS('[6]白单流水  导入新模板'!$S:$S,'[6]白单流水  导入新模板'!$C:$C,$A$2,'[6]白单流水  导入新模板'!$AF:$AF,$C$535,'[6]白单流水  导入新模板'!$AA:$AA,AL$3,'[6]白单流水  导入新模板'!$K:$K,$C539)</f>
        <v>0</v>
      </c>
      <c r="AM539" s="48">
        <f>SUMIFS('[6]白单流水  导入新模板'!$S:$S,'[6]白单流水  导入新模板'!$C:$C,$A$2,'[6]白单流水  导入新模板'!$AF:$AF,$C$535,'[6]白单流水  导入新模板'!$AA:$AA,AM$3,'[6]白单流水  导入新模板'!$K:$K,$C539)</f>
        <v>0</v>
      </c>
      <c r="AN539" s="48">
        <f>SUMIFS('[6]白单流水  导入新模板'!$S:$S,'[6]白单流水  导入新模板'!$C:$C,$A$2,'[6]白单流水  导入新模板'!$AF:$AF,$C$535,'[6]白单流水  导入新模板'!$AA:$AA,AN$3,'[6]白单流水  导入新模板'!$K:$K,$C539)</f>
        <v>0</v>
      </c>
      <c r="AO539" s="48">
        <f>SUMIFS('[6]白单流水  导入新模板'!$S:$S,'[6]白单流水  导入新模板'!$C:$C,$A$2,'[6]白单流水  导入新模板'!$AF:$AF,$C$535,'[6]白单流水  导入新模板'!$AA:$AA,AO$3,'[6]白单流水  导入新模板'!$K:$K,$C539)</f>
        <v>0</v>
      </c>
      <c r="AP539" s="48">
        <f>SUMIFS('[6]白单流水  导入新模板'!$S:$S,'[6]白单流水  导入新模板'!$C:$C,$A$2,'[6]白单流水  导入新模板'!$AF:$AF,$C$535,'[6]白单流水  导入新模板'!$AA:$AA,AP$3,'[6]白单流水  导入新模板'!$K:$K,$C539)</f>
        <v>0</v>
      </c>
      <c r="AQ539" s="48">
        <f>SUMIFS('[6]白单流水  导入新模板'!$S:$S,'[6]白单流水  导入新模板'!$C:$C,$A$2,'[6]白单流水  导入新模板'!$AF:$AF,$C$535,'[6]白单流水  导入新模板'!$AA:$AA,AQ$3,'[6]白单流水  导入新模板'!$K:$K,$C539)</f>
        <v>0</v>
      </c>
      <c r="AR539" s="48">
        <f>SUMIFS('[6]白单流水  导入新模板'!$S:$S,'[6]白单流水  导入新模板'!$C:$C,$A$2,'[6]白单流水  导入新模板'!$AF:$AF,$C$535,'[6]白单流水  导入新模板'!$AA:$AA,AR$3,'[6]白单流水  导入新模板'!$K:$K,$C539)</f>
        <v>0</v>
      </c>
      <c r="AS539" s="48">
        <f>SUMIFS('[6]白单流水  导入新模板'!$S:$S,'[6]白单流水  导入新模板'!$C:$C,$A$2,'[6]白单流水  导入新模板'!$AF:$AF,$C$535,'[6]白单流水  导入新模板'!$AA:$AA,AS$3,'[6]白单流水  导入新模板'!$K:$K,$C539)</f>
        <v>0</v>
      </c>
      <c r="AT539" s="69"/>
    </row>
    <row r="540" ht="31.2" spans="1:47">
      <c r="A540" s="70"/>
      <c r="B540" s="62">
        <v>24</v>
      </c>
      <c r="C540" s="42" t="s">
        <v>115</v>
      </c>
      <c r="D540" s="43"/>
      <c r="E540" s="43"/>
      <c r="F540" s="63"/>
      <c r="G540" s="44"/>
      <c r="H540" s="44"/>
      <c r="I540" s="44"/>
      <c r="J540" s="44"/>
      <c r="K540" s="43"/>
      <c r="L540" s="43">
        <f>L545+L550+L555</f>
        <v>0</v>
      </c>
      <c r="M540" s="43">
        <f>M545+M550+M555</f>
        <v>0</v>
      </c>
      <c r="N540" s="43">
        <f>N545+N550+N555</f>
        <v>0</v>
      </c>
      <c r="O540" s="43">
        <f>O545+O550+O555</f>
        <v>0</v>
      </c>
      <c r="P540" s="43">
        <f>P545+P550+P555</f>
        <v>0</v>
      </c>
      <c r="Q540" s="43">
        <f>Q545+Q550+Q555</f>
        <v>0</v>
      </c>
      <c r="R540" s="43">
        <f>R545+R550+R555</f>
        <v>0</v>
      </c>
      <c r="S540" s="43">
        <f>S545+S550+S555</f>
        <v>0</v>
      </c>
      <c r="T540" s="43">
        <f>T545+T550+T555</f>
        <v>0</v>
      </c>
      <c r="U540" s="43">
        <f>U545+U550+U555</f>
        <v>0</v>
      </c>
      <c r="V540" s="43">
        <f>V545+V550+V555</f>
        <v>0</v>
      </c>
      <c r="W540" s="43">
        <f>W545+W550+W555</f>
        <v>0</v>
      </c>
      <c r="X540" s="43">
        <f>X545+X550+X555</f>
        <v>0</v>
      </c>
      <c r="Y540" s="43">
        <f>Y545+Y550+Y555</f>
        <v>0</v>
      </c>
      <c r="Z540" s="43">
        <f>Z545+Z550+Z555</f>
        <v>0</v>
      </c>
      <c r="AA540" s="43">
        <f>AA545+AA550+AA555</f>
        <v>0</v>
      </c>
      <c r="AB540" s="43">
        <f>AB545+AB550+AB555</f>
        <v>0</v>
      </c>
      <c r="AC540" s="43">
        <f>AC545+AC550+AC555</f>
        <v>0</v>
      </c>
      <c r="AD540" s="72"/>
      <c r="AE540" s="43">
        <f>AE545+AE550+AE555</f>
        <v>0</v>
      </c>
      <c r="AF540" s="43">
        <f>AF545+AF550+AF555</f>
        <v>0</v>
      </c>
      <c r="AG540" s="43">
        <f>AG545+AG550+AG555</f>
        <v>0</v>
      </c>
      <c r="AH540" s="43">
        <f>AH545+AH550+AH555</f>
        <v>0</v>
      </c>
      <c r="AI540" s="43">
        <f>AI545+AI550+AI555</f>
        <v>0</v>
      </c>
      <c r="AJ540" s="43">
        <f>AJ545+AJ550+AJ555</f>
        <v>0</v>
      </c>
      <c r="AK540" s="43">
        <f>AK545+AK550+AK555</f>
        <v>0</v>
      </c>
      <c r="AL540" s="43">
        <f>AL545+AL550+AL555</f>
        <v>0</v>
      </c>
      <c r="AM540" s="43">
        <f>AM545+AM550+AM555</f>
        <v>0</v>
      </c>
      <c r="AN540" s="43">
        <f>AN545+AN550+AN555</f>
        <v>0</v>
      </c>
      <c r="AO540" s="43">
        <f>AO545+AO550+AO555</f>
        <v>0</v>
      </c>
      <c r="AP540" s="43">
        <f>AP545+AP550+AP555</f>
        <v>0</v>
      </c>
      <c r="AQ540" s="43">
        <f>AQ545+AQ550+AQ555</f>
        <v>0</v>
      </c>
      <c r="AR540" s="43">
        <f>AR545+AR550+AR555</f>
        <v>0</v>
      </c>
      <c r="AS540" s="43">
        <f>AS545+AS550+AS555</f>
        <v>0</v>
      </c>
      <c r="AT540" s="64"/>
      <c r="AU540" s="1">
        <f>X540+Y540+Z540+AA540+AB540+AC540+AE540</f>
        <v>0</v>
      </c>
    </row>
    <row r="541" ht="15.6" spans="1:47">
      <c r="A541" s="70"/>
      <c r="B541" s="46"/>
      <c r="C541" s="65" t="s">
        <v>75</v>
      </c>
      <c r="D541" s="52"/>
      <c r="E541" s="52"/>
      <c r="F541" s="59"/>
      <c r="G541" s="60"/>
      <c r="H541" s="60"/>
      <c r="I541" s="60"/>
      <c r="J541" s="60"/>
      <c r="K541" s="52"/>
      <c r="L541" s="43">
        <f>L546+L551+L556</f>
        <v>0</v>
      </c>
      <c r="M541" s="43">
        <f>M546+M551+M556</f>
        <v>0</v>
      </c>
      <c r="N541" s="43">
        <f>N546+N551+N556</f>
        <v>0</v>
      </c>
      <c r="O541" s="43">
        <f>O546+O551+O556</f>
        <v>0</v>
      </c>
      <c r="P541" s="43">
        <f>P546+P551+P556</f>
        <v>0</v>
      </c>
      <c r="Q541" s="43">
        <f>Q546+Q551+Q556</f>
        <v>0</v>
      </c>
      <c r="R541" s="43">
        <f>R546+R551+R556</f>
        <v>0</v>
      </c>
      <c r="S541" s="43">
        <f>S546+S551+S556</f>
        <v>0</v>
      </c>
      <c r="T541" s="43">
        <f>T546+T551+T556</f>
        <v>0</v>
      </c>
      <c r="U541" s="43">
        <f>U546+U551+U556</f>
        <v>0</v>
      </c>
      <c r="V541" s="43">
        <f>V546+V551+V556</f>
        <v>0</v>
      </c>
      <c r="W541" s="43">
        <f>W546+W551+W556</f>
        <v>0</v>
      </c>
      <c r="X541" s="43">
        <f>X546+X551+X556</f>
        <v>0</v>
      </c>
      <c r="Y541" s="43">
        <f>Y546+Y551+Y556</f>
        <v>0</v>
      </c>
      <c r="Z541" s="43">
        <f>Z546+Z551+Z556</f>
        <v>0</v>
      </c>
      <c r="AA541" s="43">
        <f>AA546+AA551+AA556</f>
        <v>0</v>
      </c>
      <c r="AB541" s="43">
        <f>AB546+AB551+AB556</f>
        <v>0</v>
      </c>
      <c r="AC541" s="43">
        <f>AC546+AC551+AC556</f>
        <v>0</v>
      </c>
      <c r="AD541" s="52"/>
      <c r="AE541" s="43">
        <f>AE546+AE551+AE556</f>
        <v>0</v>
      </c>
      <c r="AF541" s="43">
        <f>AF546+AF551+AF556</f>
        <v>0</v>
      </c>
      <c r="AG541" s="43">
        <f>AG546+AG551+AG556</f>
        <v>0</v>
      </c>
      <c r="AH541" s="43">
        <f>AH546+AH551+AH556</f>
        <v>0</v>
      </c>
      <c r="AI541" s="43">
        <f>AI546+AI551+AI556</f>
        <v>0</v>
      </c>
      <c r="AJ541" s="43">
        <f>AJ546+AJ551+AJ556</f>
        <v>0</v>
      </c>
      <c r="AK541" s="43">
        <f>AK546+AK551+AK556</f>
        <v>0</v>
      </c>
      <c r="AL541" s="43">
        <f>AL546+AL551+AL556</f>
        <v>0</v>
      </c>
      <c r="AM541" s="43">
        <f>AM546+AM551+AM556</f>
        <v>0</v>
      </c>
      <c r="AN541" s="43">
        <f>AN546+AN551+AN556</f>
        <v>0</v>
      </c>
      <c r="AO541" s="43">
        <f>AO546+AO551+AO556</f>
        <v>0</v>
      </c>
      <c r="AP541" s="43">
        <f>AP546+AP551+AP556</f>
        <v>0</v>
      </c>
      <c r="AQ541" s="43">
        <f>AQ546+AQ551+AQ556</f>
        <v>0</v>
      </c>
      <c r="AR541" s="43">
        <f>AR546+AR551+AR556</f>
        <v>0</v>
      </c>
      <c r="AS541" s="43">
        <f>AS546+AS551+AS556</f>
        <v>0</v>
      </c>
      <c r="AT541" s="56"/>
    </row>
    <row r="542" ht="15.6" spans="1:47">
      <c r="A542" s="70"/>
      <c r="B542" s="46"/>
      <c r="C542" s="65" t="s">
        <v>29</v>
      </c>
      <c r="D542" s="52"/>
      <c r="E542" s="52"/>
      <c r="F542" s="59"/>
      <c r="G542" s="60"/>
      <c r="H542" s="60"/>
      <c r="I542" s="60"/>
      <c r="J542" s="60"/>
      <c r="K542" s="52"/>
      <c r="L542" s="43">
        <f>L550+L555+L557</f>
        <v>0</v>
      </c>
      <c r="M542" s="43">
        <f>M550+M555+M557</f>
        <v>0</v>
      </c>
      <c r="N542" s="43">
        <f>N550+N555+N557</f>
        <v>0</v>
      </c>
      <c r="O542" s="43">
        <f>O550+O555+O557</f>
        <v>0</v>
      </c>
      <c r="P542" s="43">
        <f>P550+P555+P557</f>
        <v>0</v>
      </c>
      <c r="Q542" s="43">
        <f>Q550+Q555+Q557</f>
        <v>0</v>
      </c>
      <c r="R542" s="43">
        <f>R550+R555+R557</f>
        <v>0</v>
      </c>
      <c r="S542" s="43">
        <f>S550+S555+S557</f>
        <v>0</v>
      </c>
      <c r="T542" s="43">
        <f>T550+T555+T557</f>
        <v>0</v>
      </c>
      <c r="U542" s="43">
        <f>U550+U555+U557</f>
        <v>0</v>
      </c>
      <c r="V542" s="43">
        <f>V550+V555+V557</f>
        <v>0</v>
      </c>
      <c r="W542" s="43">
        <f>W550+W555+W557</f>
        <v>0</v>
      </c>
      <c r="X542" s="43">
        <f>X550+X555+X557</f>
        <v>0</v>
      </c>
      <c r="Y542" s="43">
        <f>Y550+Y555+Y557</f>
        <v>0</v>
      </c>
      <c r="Z542" s="43">
        <f>Z550+Z555+Z557</f>
        <v>0</v>
      </c>
      <c r="AA542" s="43">
        <f>AA550+AA555+AA557</f>
        <v>0</v>
      </c>
      <c r="AB542" s="43">
        <f>AB550+AB555+AB557</f>
        <v>0</v>
      </c>
      <c r="AC542" s="43">
        <f>AC550+AC555+AC557</f>
        <v>0</v>
      </c>
      <c r="AD542" s="52"/>
      <c r="AE542" s="43">
        <f>AE550+AE555+AE557</f>
        <v>0</v>
      </c>
      <c r="AF542" s="43">
        <f>AF550+AF555+AF557</f>
        <v>0</v>
      </c>
      <c r="AG542" s="43">
        <f>AG550+AG555+AG557</f>
        <v>0</v>
      </c>
      <c r="AH542" s="43">
        <f>AH550+AH555+AH557</f>
        <v>0</v>
      </c>
      <c r="AI542" s="43">
        <f>AI550+AI555+AI557</f>
        <v>0</v>
      </c>
      <c r="AJ542" s="43">
        <f>AJ550+AJ555+AJ557</f>
        <v>0</v>
      </c>
      <c r="AK542" s="43">
        <f>AK550+AK555+AK557</f>
        <v>0</v>
      </c>
      <c r="AL542" s="43">
        <f>AL550+AL555+AL557</f>
        <v>0</v>
      </c>
      <c r="AM542" s="43">
        <f>AM550+AM555+AM557</f>
        <v>0</v>
      </c>
      <c r="AN542" s="43">
        <f>AN550+AN555+AN557</f>
        <v>0</v>
      </c>
      <c r="AO542" s="43">
        <f>AO550+AO555+AO557</f>
        <v>0</v>
      </c>
      <c r="AP542" s="43">
        <f>AP550+AP555+AP557</f>
        <v>0</v>
      </c>
      <c r="AQ542" s="43">
        <f>AQ550+AQ555+AQ557</f>
        <v>0</v>
      </c>
      <c r="AR542" s="43">
        <f>AR550+AR555+AR557</f>
        <v>0</v>
      </c>
      <c r="AS542" s="43">
        <f>AS550+AS555+AS557</f>
        <v>0</v>
      </c>
      <c r="AT542" s="56"/>
    </row>
    <row r="543" ht="15.6" spans="1:47">
      <c r="A543" s="70"/>
      <c r="B543" s="46"/>
      <c r="C543" s="65" t="s">
        <v>76</v>
      </c>
      <c r="D543" s="52"/>
      <c r="E543" s="52"/>
      <c r="F543" s="59"/>
      <c r="G543" s="60"/>
      <c r="H543" s="60"/>
      <c r="I543" s="60"/>
      <c r="J543" s="60"/>
      <c r="K543" s="52"/>
      <c r="L543" s="43">
        <f>L551+L556+L558</f>
        <v>0</v>
      </c>
      <c r="M543" s="43">
        <f>M551+M556+M558</f>
        <v>0</v>
      </c>
      <c r="N543" s="43">
        <f>N551+N556+N558</f>
        <v>0</v>
      </c>
      <c r="O543" s="43">
        <f>O551+O556+O558</f>
        <v>0</v>
      </c>
      <c r="P543" s="43">
        <f>P551+P556+P558</f>
        <v>0</v>
      </c>
      <c r="Q543" s="43">
        <f>Q551+Q556+Q558</f>
        <v>0</v>
      </c>
      <c r="R543" s="43">
        <f>R551+R556+R558</f>
        <v>0</v>
      </c>
      <c r="S543" s="43">
        <f>S551+S556+S558</f>
        <v>0</v>
      </c>
      <c r="T543" s="43">
        <f>T551+T556+T558</f>
        <v>0</v>
      </c>
      <c r="U543" s="43">
        <f>U551+U556+U558</f>
        <v>0</v>
      </c>
      <c r="V543" s="43">
        <f>V551+V556+V558</f>
        <v>0</v>
      </c>
      <c r="W543" s="43">
        <f>W551+W556+W558</f>
        <v>0</v>
      </c>
      <c r="X543" s="43">
        <f>X551+X556+X558</f>
        <v>0</v>
      </c>
      <c r="Y543" s="43">
        <f>Y551+Y556+Y558</f>
        <v>0</v>
      </c>
      <c r="Z543" s="43">
        <f>Z551+Z556+Z558</f>
        <v>0</v>
      </c>
      <c r="AA543" s="43">
        <f>AA551+AA556+AA558</f>
        <v>0</v>
      </c>
      <c r="AB543" s="43">
        <f>AB551+AB556+AB558</f>
        <v>0</v>
      </c>
      <c r="AC543" s="43">
        <f>AC551+AC556+AC558</f>
        <v>0</v>
      </c>
      <c r="AD543" s="52"/>
      <c r="AE543" s="43">
        <f>AE551+AE556+AE558</f>
        <v>0</v>
      </c>
      <c r="AF543" s="43">
        <f>AF551+AF556+AF558</f>
        <v>0</v>
      </c>
      <c r="AG543" s="43">
        <f>AG551+AG556+AG558</f>
        <v>0</v>
      </c>
      <c r="AH543" s="43">
        <f>AH551+AH556+AH558</f>
        <v>0</v>
      </c>
      <c r="AI543" s="43">
        <f>AI551+AI556+AI558</f>
        <v>0</v>
      </c>
      <c r="AJ543" s="43">
        <f>AJ551+AJ556+AJ558</f>
        <v>0</v>
      </c>
      <c r="AK543" s="43">
        <f>AK551+AK556+AK558</f>
        <v>0</v>
      </c>
      <c r="AL543" s="43">
        <f>AL551+AL556+AL558</f>
        <v>0</v>
      </c>
      <c r="AM543" s="43">
        <f>AM551+AM556+AM558</f>
        <v>0</v>
      </c>
      <c r="AN543" s="43">
        <f>AN551+AN556+AN558</f>
        <v>0</v>
      </c>
      <c r="AO543" s="43">
        <f>AO551+AO556+AO558</f>
        <v>0</v>
      </c>
      <c r="AP543" s="43">
        <f>AP551+AP556+AP558</f>
        <v>0</v>
      </c>
      <c r="AQ543" s="43">
        <f>AQ551+AQ556+AQ558</f>
        <v>0</v>
      </c>
      <c r="AR543" s="43">
        <f>AR551+AR556+AR558</f>
        <v>0</v>
      </c>
      <c r="AS543" s="43">
        <f>AS551+AS556+AS558</f>
        <v>0</v>
      </c>
      <c r="AT543" s="56"/>
    </row>
    <row r="544" ht="15.6" spans="1:47">
      <c r="A544" s="70"/>
      <c r="B544" s="46"/>
      <c r="C544" s="65" t="s">
        <v>77</v>
      </c>
      <c r="D544" s="52"/>
      <c r="E544" s="52"/>
      <c r="F544" s="59"/>
      <c r="G544" s="60"/>
      <c r="H544" s="60"/>
      <c r="I544" s="60"/>
      <c r="J544" s="60"/>
      <c r="K544" s="52"/>
      <c r="L544" s="43">
        <f>L555+L557+L559</f>
        <v>0</v>
      </c>
      <c r="M544" s="43">
        <f>M555+M557+M559</f>
        <v>0</v>
      </c>
      <c r="N544" s="43">
        <f>N555+N557+N559</f>
        <v>0</v>
      </c>
      <c r="O544" s="43">
        <f>O555+O557+O559</f>
        <v>0</v>
      </c>
      <c r="P544" s="43">
        <f>P555+P557+P559</f>
        <v>0</v>
      </c>
      <c r="Q544" s="43">
        <f>Q555+Q557+Q559</f>
        <v>0</v>
      </c>
      <c r="R544" s="43">
        <f>R555+R557+R559</f>
        <v>0</v>
      </c>
      <c r="S544" s="43">
        <f>S555+S557+S559</f>
        <v>0</v>
      </c>
      <c r="T544" s="43">
        <f>T555+T557+T559</f>
        <v>0</v>
      </c>
      <c r="U544" s="43">
        <f>U555+U557+U559</f>
        <v>0</v>
      </c>
      <c r="V544" s="43">
        <f>V555+V557+V559</f>
        <v>0</v>
      </c>
      <c r="W544" s="43">
        <f>W555+W557+W559</f>
        <v>0</v>
      </c>
      <c r="X544" s="43">
        <f>X555+X557+X559</f>
        <v>0</v>
      </c>
      <c r="Y544" s="43">
        <f>Y555+Y557+Y559</f>
        <v>0</v>
      </c>
      <c r="Z544" s="43">
        <f>Z555+Z557+Z559</f>
        <v>0</v>
      </c>
      <c r="AA544" s="43">
        <f>AA555+AA557+AA559</f>
        <v>0</v>
      </c>
      <c r="AB544" s="43">
        <f>AB555+AB557+AB559</f>
        <v>0</v>
      </c>
      <c r="AC544" s="43">
        <f>AC555+AC557+AC559</f>
        <v>0</v>
      </c>
      <c r="AD544" s="52"/>
      <c r="AE544" s="43">
        <f>AE555+AE557+AE559</f>
        <v>0</v>
      </c>
      <c r="AF544" s="43">
        <f>AF555+AF557+AF559</f>
        <v>0</v>
      </c>
      <c r="AG544" s="43">
        <f>AG555+AG557+AG559</f>
        <v>0</v>
      </c>
      <c r="AH544" s="43">
        <f>AH555+AH557+AH559</f>
        <v>0</v>
      </c>
      <c r="AI544" s="43">
        <f>AI555+AI557+AI559</f>
        <v>0</v>
      </c>
      <c r="AJ544" s="43">
        <f>AJ555+AJ557+AJ559</f>
        <v>0</v>
      </c>
      <c r="AK544" s="43">
        <f>AK555+AK557+AK559</f>
        <v>0</v>
      </c>
      <c r="AL544" s="43">
        <f>AL555+AL557+AL559</f>
        <v>0</v>
      </c>
      <c r="AM544" s="43">
        <f>AM555+AM557+AM559</f>
        <v>0</v>
      </c>
      <c r="AN544" s="43">
        <f>AN555+AN557+AN559</f>
        <v>0</v>
      </c>
      <c r="AO544" s="43">
        <f>AO555+AO557+AO559</f>
        <v>0</v>
      </c>
      <c r="AP544" s="43">
        <f>AP555+AP557+AP559</f>
        <v>0</v>
      </c>
      <c r="AQ544" s="43">
        <f>AQ555+AQ557+AQ559</f>
        <v>0</v>
      </c>
      <c r="AR544" s="43">
        <f>AR555+AR557+AR559</f>
        <v>0</v>
      </c>
      <c r="AS544" s="43">
        <f>AS555+AS557+AS559</f>
        <v>0</v>
      </c>
      <c r="AT544" s="56"/>
    </row>
    <row r="545" ht="46.8" spans="1:46">
      <c r="A545" s="70"/>
      <c r="B545" s="46"/>
      <c r="C545" s="42" t="s">
        <v>116</v>
      </c>
      <c r="D545" s="43"/>
      <c r="E545" s="43"/>
      <c r="F545" s="63"/>
      <c r="G545" s="44"/>
      <c r="H545" s="44"/>
      <c r="I545" s="44"/>
      <c r="J545" s="44"/>
      <c r="K545" s="43"/>
      <c r="L545" s="43">
        <f>L546</f>
        <v>0</v>
      </c>
      <c r="M545" s="43">
        <f>M546</f>
        <v>0</v>
      </c>
      <c r="N545" s="43">
        <f>N546</f>
        <v>0</v>
      </c>
      <c r="O545" s="43">
        <f>O546</f>
        <v>0</v>
      </c>
      <c r="P545" s="43">
        <f>P546</f>
        <v>0</v>
      </c>
      <c r="Q545" s="43">
        <f>Q546</f>
        <v>0</v>
      </c>
      <c r="R545" s="43">
        <f>R546</f>
        <v>0</v>
      </c>
      <c r="S545" s="43">
        <f>S546</f>
        <v>0</v>
      </c>
      <c r="T545" s="43">
        <f>T546</f>
        <v>0</v>
      </c>
      <c r="U545" s="43">
        <f>U546</f>
        <v>0</v>
      </c>
      <c r="V545" s="43">
        <f>V546</f>
        <v>0</v>
      </c>
      <c r="W545" s="43">
        <f>W546</f>
        <v>0</v>
      </c>
      <c r="X545" s="43">
        <f>SUM(X546:X549)</f>
        <v>0</v>
      </c>
      <c r="Y545" s="43">
        <f>SUM(Y546:Y549)</f>
        <v>0</v>
      </c>
      <c r="Z545" s="43">
        <f>SUM(Z546:Z549)</f>
        <v>0</v>
      </c>
      <c r="AA545" s="43">
        <f>SUM(AA546:AA549)</f>
        <v>0</v>
      </c>
      <c r="AB545" s="43">
        <f>SUM(AB546:AB549)</f>
        <v>0</v>
      </c>
      <c r="AC545" s="43">
        <f>SUM(AC546:AC549)</f>
        <v>0</v>
      </c>
      <c r="AD545" s="72"/>
      <c r="AE545" s="43">
        <f>SUM(AE546:AE549)</f>
        <v>0</v>
      </c>
      <c r="AF545" s="43">
        <f>SUM(AF546:AF549)</f>
        <v>0</v>
      </c>
      <c r="AG545" s="43">
        <f>SUM(AG546:AG549)</f>
        <v>0</v>
      </c>
      <c r="AH545" s="43">
        <f>SUM(AH546:AH549)</f>
        <v>0</v>
      </c>
      <c r="AI545" s="43">
        <f>SUM(AI546:AI549)</f>
        <v>0</v>
      </c>
      <c r="AJ545" s="43">
        <f>SUM(AJ546:AJ549)</f>
        <v>0</v>
      </c>
      <c r="AK545" s="43">
        <f>SUM(AK546:AK549)</f>
        <v>0</v>
      </c>
      <c r="AL545" s="43">
        <f>SUM(AL546:AL549)</f>
        <v>0</v>
      </c>
      <c r="AM545" s="43">
        <f>SUM(AM546:AM549)</f>
        <v>0</v>
      </c>
      <c r="AN545" s="43">
        <f>SUM(AN546:AN549)</f>
        <v>0</v>
      </c>
      <c r="AO545" s="43">
        <f>SUM(AO546:AO549)</f>
        <v>0</v>
      </c>
      <c r="AP545" s="43">
        <f>SUM(AP546:AP549)</f>
        <v>0</v>
      </c>
      <c r="AQ545" s="43">
        <f>SUM(AQ546:AQ549)</f>
        <v>0</v>
      </c>
      <c r="AR545" s="43">
        <f>SUM(AR546:AR549)</f>
        <v>0</v>
      </c>
      <c r="AS545" s="43">
        <f>SUM(AS546:AS549)</f>
        <v>0</v>
      </c>
      <c r="AT545" s="64"/>
    </row>
    <row r="546" ht="15.6" spans="1:46">
      <c r="A546" s="70"/>
      <c r="B546" s="46"/>
      <c r="C546" s="65" t="s">
        <v>75</v>
      </c>
      <c r="D546" s="52"/>
      <c r="E546" s="52"/>
      <c r="F546" s="59"/>
      <c r="G546" s="60"/>
      <c r="H546" s="60"/>
      <c r="I546" s="60"/>
      <c r="J546" s="60"/>
      <c r="K546" s="52"/>
      <c r="L546" s="48">
        <f>SUMIFS('[6]白单流水  导入新模板'!$S:$S,'[6]白单流水  导入新模板'!$C:$C,$A$2,'[6]白单流水  导入新模板'!$AF:$AF,$C$545,'[6]白单流水  导入新模板'!$AB:$AB,LEFT(LEFT(L$3,4),4),'[6]白单流水  导入新模板'!$K:$K,$C546)</f>
        <v>0</v>
      </c>
      <c r="M546" s="48">
        <f>SUMIFS('[6]白单流水  导入新模板'!$S:$S,'[6]白单流水  导入新模板'!$C:$C,$A$2,'[6]白单流水  导入新模板'!$AF:$AF,$C$545,'[6]白单流水  导入新模板'!$AB:$AB,LEFT(LEFT(M$3,4),4),'[6]白单流水  导入新模板'!$K:$K,$C546)</f>
        <v>0</v>
      </c>
      <c r="N546" s="48">
        <f>SUMIFS('[6]白单流水  导入新模板'!$S:$S,'[6]白单流水  导入新模板'!$C:$C,$A$2,'[6]白单流水  导入新模板'!$AF:$AF,$C$545,'[6]白单流水  导入新模板'!$AB:$AB,LEFT(LEFT(N$3,4),4),'[6]白单流水  导入新模板'!$K:$K,$C546)</f>
        <v>0</v>
      </c>
      <c r="O546" s="48">
        <f>SUMIFS('[6]白单流水  导入新模板'!$S:$S,'[6]白单流水  导入新模板'!$C:$C,$A$2,'[6]白单流水  导入新模板'!$AF:$AF,$C$545,'[6]白单流水  导入新模板'!$AB:$AB,LEFT(LEFT(O$3,4),4),'[6]白单流水  导入新模板'!$K:$K,$C546)</f>
        <v>0</v>
      </c>
      <c r="P546" s="48">
        <f>SUMIFS('[6]白单流水  导入新模板'!$S:$S,'[6]白单流水  导入新模板'!$C:$C,$A$2,'[6]白单流水  导入新模板'!$AF:$AF,$C$545,'[6]白单流水  导入新模板'!$AB:$AB,LEFT(LEFT(P$3,4),4),'[6]白单流水  导入新模板'!$K:$K,$C546)</f>
        <v>0</v>
      </c>
      <c r="Q546" s="48">
        <f>SUMIFS('[6]白单流水  导入新模板'!$S:$S,'[6]白单流水  导入新模板'!$C:$C,$A$2,'[6]白单流水  导入新模板'!$AF:$AF,$C$545,'[6]白单流水  导入新模板'!$AB:$AB,LEFT(LEFT(Q$3,4),4),'[6]白单流水  导入新模板'!$K:$K,$C546)</f>
        <v>0</v>
      </c>
      <c r="R546" s="48">
        <f>SUMIFS('[6]白单流水  导入新模板'!$S:$S,'[6]白单流水  导入新模板'!$C:$C,$A$2,'[6]白单流水  导入新模板'!$AF:$AF,$C$545,'[6]白单流水  导入新模板'!$AB:$AB,LEFT(LEFT(R$3,4),4),'[6]白单流水  导入新模板'!$K:$K,$C546)</f>
        <v>0</v>
      </c>
      <c r="S546" s="48">
        <f>SUMIFS('[6]白单流水  导入新模板'!$S:$S,'[6]白单流水  导入新模板'!$C:$C,$A$2,'[6]白单流水  导入新模板'!$AF:$AF,$C$545,'[6]白单流水  导入新模板'!$AB:$AB,LEFT(LEFT(S$3,4),4),'[6]白单流水  导入新模板'!$K:$K,$C546)</f>
        <v>0</v>
      </c>
      <c r="T546" s="48">
        <f>SUMIFS('[6]白单流水  导入新模板'!$S:$S,'[6]白单流水  导入新模板'!$C:$C,$A$2,'[6]白单流水  导入新模板'!$AF:$AF,$C$545,'[6]白单流水  导入新模板'!$AB:$AB,LEFT(LEFT(T$3,4),4),'[6]白单流水  导入新模板'!$K:$K,$C546)</f>
        <v>0</v>
      </c>
      <c r="U546" s="48">
        <f>SUMIFS('[6]白单流水  导入新模板'!$S:$S,'[6]白单流水  导入新模板'!$C:$C,$A$2,'[6]白单流水  导入新模板'!$AF:$AF,$C$545,'[6]白单流水  导入新模板'!$AB:$AB,LEFT(LEFT(U$3,4),4),'[6]白单流水  导入新模板'!$K:$K,$C546)</f>
        <v>0</v>
      </c>
      <c r="V546" s="48">
        <f>SUMIFS('[6]白单流水  导入新模板'!$S:$S,'[6]白单流水  导入新模板'!$C:$C,$A$2,'[6]白单流水  导入新模板'!$AF:$AF,$C$545,'[6]白单流水  导入新模板'!$AB:$AB,LEFT(LEFT(V$3,4),4),'[6]白单流水  导入新模板'!$K:$K,$C546)</f>
        <v>0</v>
      </c>
      <c r="W546" s="48">
        <f>SUMIFS('[6]白单流水  导入新模板'!$S:$S,'[6]白单流水  导入新模板'!$C:$C,$A$2,'[6]白单流水  导入新模板'!$AF:$AF,$C$545,'[6]白单流水  导入新模板'!$AB:$AB,LEFT(LEFT(W$3,4),4),'[6]白单流水  导入新模板'!$K:$K,$C546)</f>
        <v>0</v>
      </c>
      <c r="X546" s="48">
        <f>SUMIFS('[6]白单流水  导入新模板'!$S:$S,'[6]白单流水  导入新模板'!$C:$C,$A$2,'[6]白单流水  导入新模板'!$AF:$AF,$C$545,'[6]白单流水  导入新模板'!$AB:$AB,LEFT(LEFT(X$3,4),4),'[6]白单流水  导入新模板'!$K:$K,$C546)</f>
        <v>0</v>
      </c>
      <c r="Y546" s="48">
        <f>SUMIFS('[6]白单流水  导入新模板'!$S:$S,'[6]白单流水  导入新模板'!$C:$C,$A$2,'[6]白单流水  导入新模板'!$AF:$AF,$C$545,'[6]白单流水  导入新模板'!$AB:$AB,LEFT(LEFT(Y$3,4),4),'[6]白单流水  导入新模板'!$K:$K,$C546)</f>
        <v>0</v>
      </c>
      <c r="Z546" s="48">
        <f>SUMIFS('[6]白单流水  导入新模板'!$S:$S,'[6]白单流水  导入新模板'!$C:$C,$A$2,'[6]白单流水  导入新模板'!$AF:$AF,$C$545,'[6]白单流水  导入新模板'!$AB:$AB,LEFT(LEFT(Z$3,4),4),'[6]白单流水  导入新模板'!$K:$K,$C546)</f>
        <v>0</v>
      </c>
      <c r="AA546" s="48">
        <f>SUMIFS('[6]白单流水  导入新模板'!$S:$S,'[6]白单流水  导入新模板'!$C:$C,$A$2,'[6]白单流水  导入新模板'!$AF:$AF,$C$545,'[6]白单流水  导入新模板'!$AB:$AB,LEFT(LEFT(AA$3,4),4),'[6]白单流水  导入新模板'!$K:$K,$C546)</f>
        <v>0</v>
      </c>
      <c r="AB546" s="48">
        <f>SUMIFS('[6]白单流水  导入新模板'!$S:$S,'[6]白单流水  导入新模板'!$C:$C,$A$2,'[6]白单流水  导入新模板'!$AF:$AF,$C$545,'[6]白单流水  导入新模板'!$AB:$AB,LEFT(LEFT(AB$3,4),4),'[6]白单流水  导入新模板'!$K:$K,$C546)</f>
        <v>0</v>
      </c>
      <c r="AC546" s="48">
        <f>SUMIFS('[6]白单流水  导入新模板'!$S:$S,'[6]白单流水  导入新模板'!$C:$C,$A$2,'[6]白单流水  导入新模板'!$AF:$AF,$C$545,'[6]白单流水  导入新模板'!$AB:$AB,LEFT(LEFT(AC$3,4),4),'[6]白单流水  导入新模板'!$K:$K,$C546)</f>
        <v>0</v>
      </c>
      <c r="AD546" s="52"/>
      <c r="AE546" s="48">
        <f>SUMIFS('[6]白单流水  导入新模板'!$S:$S,'[6]白单流水  导入新模板'!$C:$C,$A$2,'[6]白单流水  导入新模板'!$AF:$AF,$C$545,'[6]白单流水  导入新模板'!$AA:$AA,AE$3,'[6]白单流水  导入新模板'!$K:$K,$C546)</f>
        <v>0</v>
      </c>
      <c r="AF546" s="48">
        <f>SUMIFS('[6]白单流水  导入新模板'!$S:$S,'[6]白单流水  导入新模板'!$C:$C,$A$2,'[6]白单流水  导入新模板'!$AF:$AF,$C$545,'[6]白单流水  导入新模板'!$AA:$AA,AF$3,'[6]白单流水  导入新模板'!$K:$K,$C546)</f>
        <v>0</v>
      </c>
      <c r="AG546" s="48">
        <f>SUMIFS('[6]白单流水  导入新模板'!$S:$S,'[6]白单流水  导入新模板'!$C:$C,$A$2,'[6]白单流水  导入新模板'!$AF:$AF,$C$545,'[6]白单流水  导入新模板'!$AA:$AA,AG$3,'[6]白单流水  导入新模板'!$K:$K,$C546)</f>
        <v>0</v>
      </c>
      <c r="AH546" s="48">
        <f>SUMIFS('[6]白单流水  导入新模板'!$S:$S,'[6]白单流水  导入新模板'!$C:$C,$A$2,'[6]白单流水  导入新模板'!$AF:$AF,$C$545,'[6]白单流水  导入新模板'!$AA:$AA,AH$3,'[6]白单流水  导入新模板'!$K:$K,$C546)</f>
        <v>0</v>
      </c>
      <c r="AI546" s="48">
        <f>SUMIFS('[6]白单流水  导入新模板'!$S:$S,'[6]白单流水  导入新模板'!$C:$C,$A$2,'[6]白单流水  导入新模板'!$AF:$AF,$C$545,'[6]白单流水  导入新模板'!$AA:$AA,AI$3,'[6]白单流水  导入新模板'!$K:$K,$C546)</f>
        <v>0</v>
      </c>
      <c r="AJ546" s="48">
        <f>SUMIFS('[6]白单流水  导入新模板'!$S:$S,'[6]白单流水  导入新模板'!$C:$C,$A$2,'[6]白单流水  导入新模板'!$AF:$AF,$C$545,'[6]白单流水  导入新模板'!$AA:$AA,AJ$3,'[6]白单流水  导入新模板'!$K:$K,$C546)</f>
        <v>0</v>
      </c>
      <c r="AK546" s="48">
        <f>SUMIFS('[6]白单流水  导入新模板'!$S:$S,'[6]白单流水  导入新模板'!$C:$C,$A$2,'[6]白单流水  导入新模板'!$AF:$AF,$C$545,'[6]白单流水  导入新模板'!$AA:$AA,AK$3,'[6]白单流水  导入新模板'!$K:$K,$C546)</f>
        <v>0</v>
      </c>
      <c r="AL546" s="48">
        <f>SUMIFS('[6]白单流水  导入新模板'!$S:$S,'[6]白单流水  导入新模板'!$C:$C,$A$2,'[6]白单流水  导入新模板'!$AF:$AF,$C$545,'[6]白单流水  导入新模板'!$AA:$AA,AL$3,'[6]白单流水  导入新模板'!$K:$K,$C546)</f>
        <v>0</v>
      </c>
      <c r="AM546" s="48">
        <f>SUMIFS('[6]白单流水  导入新模板'!$S:$S,'[6]白单流水  导入新模板'!$C:$C,$A$2,'[6]白单流水  导入新模板'!$AF:$AF,$C$545,'[6]白单流水  导入新模板'!$AA:$AA,AM$3,'[6]白单流水  导入新模板'!$K:$K,$C546)</f>
        <v>0</v>
      </c>
      <c r="AN546" s="48">
        <f>SUMIFS('[6]白单流水  导入新模板'!$S:$S,'[6]白单流水  导入新模板'!$C:$C,$A$2,'[6]白单流水  导入新模板'!$AF:$AF,$C$545,'[6]白单流水  导入新模板'!$AA:$AA,AN$3,'[6]白单流水  导入新模板'!$K:$K,$C546)</f>
        <v>0</v>
      </c>
      <c r="AO546" s="48">
        <f>SUMIFS('[6]白单流水  导入新模板'!$S:$S,'[6]白单流水  导入新模板'!$C:$C,$A$2,'[6]白单流水  导入新模板'!$AF:$AF,$C$545,'[6]白单流水  导入新模板'!$AA:$AA,AO$3,'[6]白单流水  导入新模板'!$K:$K,$C546)</f>
        <v>0</v>
      </c>
      <c r="AP546" s="48">
        <f>SUMIFS('[6]白单流水  导入新模板'!$S:$S,'[6]白单流水  导入新模板'!$C:$C,$A$2,'[6]白单流水  导入新模板'!$AF:$AF,$C$545,'[6]白单流水  导入新模板'!$AA:$AA,AP$3,'[6]白单流水  导入新模板'!$K:$K,$C546)</f>
        <v>0</v>
      </c>
      <c r="AQ546" s="48">
        <f>SUMIFS('[6]白单流水  导入新模板'!$S:$S,'[6]白单流水  导入新模板'!$C:$C,$A$2,'[6]白单流水  导入新模板'!$AF:$AF,$C$545,'[6]白单流水  导入新模板'!$AA:$AA,AQ$3,'[6]白单流水  导入新模板'!$K:$K,$C546)</f>
        <v>0</v>
      </c>
      <c r="AR546" s="48">
        <f>SUMIFS('[6]白单流水  导入新模板'!$S:$S,'[6]白单流水  导入新模板'!$C:$C,$A$2,'[6]白单流水  导入新模板'!$AF:$AF,$C$545,'[6]白单流水  导入新模板'!$AA:$AA,AR$3,'[6]白单流水  导入新模板'!$K:$K,$C546)</f>
        <v>0</v>
      </c>
      <c r="AS546" s="48">
        <f>SUMIFS('[6]白单流水  导入新模板'!$S:$S,'[6]白单流水  导入新模板'!$C:$C,$A$2,'[6]白单流水  导入新模板'!$AF:$AF,$C$545,'[6]白单流水  导入新模板'!$AA:$AA,AS$3,'[6]白单流水  导入新模板'!$K:$K,$C546)</f>
        <v>0</v>
      </c>
      <c r="AT546" s="56"/>
    </row>
    <row r="547" ht="15.6" spans="1:46">
      <c r="A547" s="70"/>
      <c r="B547" s="46"/>
      <c r="C547" s="65" t="s">
        <v>29</v>
      </c>
      <c r="D547" s="52"/>
      <c r="E547" s="52"/>
      <c r="F547" s="59"/>
      <c r="G547" s="60"/>
      <c r="H547" s="60"/>
      <c r="I547" s="60"/>
      <c r="J547" s="60"/>
      <c r="K547" s="52"/>
      <c r="L547" s="48">
        <f>SUMIFS('[6]白单流水  导入新模板'!$S:$S,'[6]白单流水  导入新模板'!$C:$C,$A$2,'[6]白单流水  导入新模板'!$AF:$AF,$C$545,'[6]白单流水  导入新模板'!$AB:$AB,LEFT(LEFT(L$3,4),4),'[6]白单流水  导入新模板'!$K:$K,$C547)</f>
        <v>0</v>
      </c>
      <c r="M547" s="48">
        <f>SUMIFS('[6]白单流水  导入新模板'!$S:$S,'[6]白单流水  导入新模板'!$C:$C,$A$2,'[6]白单流水  导入新模板'!$AF:$AF,$C$545,'[6]白单流水  导入新模板'!$AB:$AB,LEFT(LEFT(M$3,4),4),'[6]白单流水  导入新模板'!$K:$K,$C547)</f>
        <v>0</v>
      </c>
      <c r="N547" s="48">
        <f>SUMIFS('[6]白单流水  导入新模板'!$S:$S,'[6]白单流水  导入新模板'!$C:$C,$A$2,'[6]白单流水  导入新模板'!$AF:$AF,$C$545,'[6]白单流水  导入新模板'!$AB:$AB,LEFT(LEFT(N$3,4),4),'[6]白单流水  导入新模板'!$K:$K,$C547)</f>
        <v>0</v>
      </c>
      <c r="O547" s="48">
        <f>SUMIFS('[6]白单流水  导入新模板'!$S:$S,'[6]白单流水  导入新模板'!$C:$C,$A$2,'[6]白单流水  导入新模板'!$AF:$AF,$C$545,'[6]白单流水  导入新模板'!$AB:$AB,LEFT(LEFT(O$3,4),4),'[6]白单流水  导入新模板'!$K:$K,$C547)</f>
        <v>0</v>
      </c>
      <c r="P547" s="48">
        <f>SUMIFS('[6]白单流水  导入新模板'!$S:$S,'[6]白单流水  导入新模板'!$C:$C,$A$2,'[6]白单流水  导入新模板'!$AF:$AF,$C$545,'[6]白单流水  导入新模板'!$AB:$AB,LEFT(LEFT(P$3,4),4),'[6]白单流水  导入新模板'!$K:$K,$C547)</f>
        <v>0</v>
      </c>
      <c r="Q547" s="48">
        <f>SUMIFS('[6]白单流水  导入新模板'!$S:$S,'[6]白单流水  导入新模板'!$C:$C,$A$2,'[6]白单流水  导入新模板'!$AF:$AF,$C$545,'[6]白单流水  导入新模板'!$AB:$AB,LEFT(LEFT(Q$3,4),4),'[6]白单流水  导入新模板'!$K:$K,$C547)</f>
        <v>0</v>
      </c>
      <c r="R547" s="48">
        <f>SUMIFS('[6]白单流水  导入新模板'!$S:$S,'[6]白单流水  导入新模板'!$C:$C,$A$2,'[6]白单流水  导入新模板'!$AF:$AF,$C$545,'[6]白单流水  导入新模板'!$AB:$AB,LEFT(LEFT(R$3,4),4),'[6]白单流水  导入新模板'!$K:$K,$C547)</f>
        <v>0</v>
      </c>
      <c r="S547" s="48">
        <f>SUMIFS('[6]白单流水  导入新模板'!$S:$S,'[6]白单流水  导入新模板'!$C:$C,$A$2,'[6]白单流水  导入新模板'!$AF:$AF,$C$545,'[6]白单流水  导入新模板'!$AB:$AB,LEFT(LEFT(S$3,4),4),'[6]白单流水  导入新模板'!$K:$K,$C547)</f>
        <v>0</v>
      </c>
      <c r="T547" s="48">
        <f>SUMIFS('[6]白单流水  导入新模板'!$S:$S,'[6]白单流水  导入新模板'!$C:$C,$A$2,'[6]白单流水  导入新模板'!$AF:$AF,$C$545,'[6]白单流水  导入新模板'!$AB:$AB,LEFT(LEFT(T$3,4),4),'[6]白单流水  导入新模板'!$K:$K,$C547)</f>
        <v>0</v>
      </c>
      <c r="U547" s="48">
        <f>SUMIFS('[6]白单流水  导入新模板'!$S:$S,'[6]白单流水  导入新模板'!$C:$C,$A$2,'[6]白单流水  导入新模板'!$AF:$AF,$C$545,'[6]白单流水  导入新模板'!$AB:$AB,LEFT(LEFT(U$3,4),4),'[6]白单流水  导入新模板'!$K:$K,$C547)</f>
        <v>0</v>
      </c>
      <c r="V547" s="48">
        <f>SUMIFS('[6]白单流水  导入新模板'!$S:$S,'[6]白单流水  导入新模板'!$C:$C,$A$2,'[6]白单流水  导入新模板'!$AF:$AF,$C$545,'[6]白单流水  导入新模板'!$AB:$AB,LEFT(LEFT(V$3,4),4),'[6]白单流水  导入新模板'!$K:$K,$C547)</f>
        <v>0</v>
      </c>
      <c r="W547" s="48">
        <f>SUMIFS('[6]白单流水  导入新模板'!$S:$S,'[6]白单流水  导入新模板'!$C:$C,$A$2,'[6]白单流水  导入新模板'!$AF:$AF,$C$545,'[6]白单流水  导入新模板'!$AB:$AB,LEFT(LEFT(W$3,4),4),'[6]白单流水  导入新模板'!$K:$K,$C547)</f>
        <v>0</v>
      </c>
      <c r="X547" s="48">
        <f>SUMIFS('[6]白单流水  导入新模板'!$S:$S,'[6]白单流水  导入新模板'!$C:$C,$A$2,'[6]白单流水  导入新模板'!$AF:$AF,$C$545,'[6]白单流水  导入新模板'!$AB:$AB,LEFT(LEFT(X$3,4),4),'[6]白单流水  导入新模板'!$K:$K,$C547)</f>
        <v>0</v>
      </c>
      <c r="Y547" s="48">
        <f>SUMIFS('[6]白单流水  导入新模板'!$S:$S,'[6]白单流水  导入新模板'!$C:$C,$A$2,'[6]白单流水  导入新模板'!$AF:$AF,$C$545,'[6]白单流水  导入新模板'!$AB:$AB,LEFT(LEFT(Y$3,4),4),'[6]白单流水  导入新模板'!$K:$K,$C547)</f>
        <v>0</v>
      </c>
      <c r="Z547" s="48">
        <f>SUMIFS('[6]白单流水  导入新模板'!$S:$S,'[6]白单流水  导入新模板'!$C:$C,$A$2,'[6]白单流水  导入新模板'!$AF:$AF,$C$545,'[6]白单流水  导入新模板'!$AB:$AB,LEFT(LEFT(Z$3,4),4),'[6]白单流水  导入新模板'!$K:$K,$C547)</f>
        <v>0</v>
      </c>
      <c r="AA547" s="48">
        <f>SUMIFS('[6]白单流水  导入新模板'!$S:$S,'[6]白单流水  导入新模板'!$C:$C,$A$2,'[6]白单流水  导入新模板'!$AF:$AF,$C$545,'[6]白单流水  导入新模板'!$AB:$AB,LEFT(LEFT(AA$3,4),4),'[6]白单流水  导入新模板'!$K:$K,$C547)</f>
        <v>0</v>
      </c>
      <c r="AB547" s="48">
        <f>SUMIFS('[6]白单流水  导入新模板'!$S:$S,'[6]白单流水  导入新模板'!$C:$C,$A$2,'[6]白单流水  导入新模板'!$AF:$AF,$C$545,'[6]白单流水  导入新模板'!$AB:$AB,LEFT(LEFT(AB$3,4),4),'[6]白单流水  导入新模板'!$K:$K,$C547)</f>
        <v>0</v>
      </c>
      <c r="AC547" s="48">
        <f>SUMIFS('[6]白单流水  导入新模板'!$S:$S,'[6]白单流水  导入新模板'!$C:$C,$A$2,'[6]白单流水  导入新模板'!$AF:$AF,$C$545,'[6]白单流水  导入新模板'!$AB:$AB,LEFT(LEFT(AC$3,4),4),'[6]白单流水  导入新模板'!$K:$K,$C547)</f>
        <v>0</v>
      </c>
      <c r="AD547" s="52"/>
      <c r="AE547" s="48">
        <f>SUMIFS('[6]白单流水  导入新模板'!$S:$S,'[6]白单流水  导入新模板'!$C:$C,$A$2,'[6]白单流水  导入新模板'!$AF:$AF,$C$545,'[6]白单流水  导入新模板'!$AA:$AA,AE$3,'[6]白单流水  导入新模板'!$K:$K,$C547)</f>
        <v>0</v>
      </c>
      <c r="AF547" s="48">
        <f>SUMIFS('[6]白单流水  导入新模板'!$S:$S,'[6]白单流水  导入新模板'!$C:$C,$A$2,'[6]白单流水  导入新模板'!$AF:$AF,$C$545,'[6]白单流水  导入新模板'!$AA:$AA,AF$3,'[6]白单流水  导入新模板'!$K:$K,$C547)</f>
        <v>0</v>
      </c>
      <c r="AG547" s="48">
        <f>SUMIFS('[6]白单流水  导入新模板'!$S:$S,'[6]白单流水  导入新模板'!$C:$C,$A$2,'[6]白单流水  导入新模板'!$AF:$AF,$C$545,'[6]白单流水  导入新模板'!$AA:$AA,AG$3,'[6]白单流水  导入新模板'!$K:$K,$C547)</f>
        <v>0</v>
      </c>
      <c r="AH547" s="48">
        <f>SUMIFS('[6]白单流水  导入新模板'!$S:$S,'[6]白单流水  导入新模板'!$C:$C,$A$2,'[6]白单流水  导入新模板'!$AF:$AF,$C$545,'[6]白单流水  导入新模板'!$AA:$AA,AH$3,'[6]白单流水  导入新模板'!$K:$K,$C547)</f>
        <v>0</v>
      </c>
      <c r="AI547" s="48">
        <f>SUMIFS('[6]白单流水  导入新模板'!$S:$S,'[6]白单流水  导入新模板'!$C:$C,$A$2,'[6]白单流水  导入新模板'!$AF:$AF,$C$545,'[6]白单流水  导入新模板'!$AA:$AA,AI$3,'[6]白单流水  导入新模板'!$K:$K,$C547)</f>
        <v>0</v>
      </c>
      <c r="AJ547" s="48">
        <f>SUMIFS('[6]白单流水  导入新模板'!$S:$S,'[6]白单流水  导入新模板'!$C:$C,$A$2,'[6]白单流水  导入新模板'!$AF:$AF,$C$545,'[6]白单流水  导入新模板'!$AA:$AA,AJ$3,'[6]白单流水  导入新模板'!$K:$K,$C547)</f>
        <v>0</v>
      </c>
      <c r="AK547" s="48">
        <f>SUMIFS('[6]白单流水  导入新模板'!$S:$S,'[6]白单流水  导入新模板'!$C:$C,$A$2,'[6]白单流水  导入新模板'!$AF:$AF,$C$545,'[6]白单流水  导入新模板'!$AA:$AA,AK$3,'[6]白单流水  导入新模板'!$K:$K,$C547)</f>
        <v>0</v>
      </c>
      <c r="AL547" s="48">
        <f>SUMIFS('[6]白单流水  导入新模板'!$S:$S,'[6]白单流水  导入新模板'!$C:$C,$A$2,'[6]白单流水  导入新模板'!$AF:$AF,$C$545,'[6]白单流水  导入新模板'!$AA:$AA,AL$3,'[6]白单流水  导入新模板'!$K:$K,$C547)</f>
        <v>0</v>
      </c>
      <c r="AM547" s="48">
        <f>SUMIFS('[6]白单流水  导入新模板'!$S:$S,'[6]白单流水  导入新模板'!$C:$C,$A$2,'[6]白单流水  导入新模板'!$AF:$AF,$C$545,'[6]白单流水  导入新模板'!$AA:$AA,AM$3,'[6]白单流水  导入新模板'!$K:$K,$C547)</f>
        <v>0</v>
      </c>
      <c r="AN547" s="48">
        <f>SUMIFS('[6]白单流水  导入新模板'!$S:$S,'[6]白单流水  导入新模板'!$C:$C,$A$2,'[6]白单流水  导入新模板'!$AF:$AF,$C$545,'[6]白单流水  导入新模板'!$AA:$AA,AN$3,'[6]白单流水  导入新模板'!$K:$K,$C547)</f>
        <v>0</v>
      </c>
      <c r="AO547" s="48">
        <f>SUMIFS('[6]白单流水  导入新模板'!$S:$S,'[6]白单流水  导入新模板'!$C:$C,$A$2,'[6]白单流水  导入新模板'!$AF:$AF,$C$545,'[6]白单流水  导入新模板'!$AA:$AA,AO$3,'[6]白单流水  导入新模板'!$K:$K,$C547)</f>
        <v>0</v>
      </c>
      <c r="AP547" s="48">
        <f>SUMIFS('[6]白单流水  导入新模板'!$S:$S,'[6]白单流水  导入新模板'!$C:$C,$A$2,'[6]白单流水  导入新模板'!$AF:$AF,$C$545,'[6]白单流水  导入新模板'!$AA:$AA,AP$3,'[6]白单流水  导入新模板'!$K:$K,$C547)</f>
        <v>0</v>
      </c>
      <c r="AQ547" s="48">
        <f>SUMIFS('[6]白单流水  导入新模板'!$S:$S,'[6]白单流水  导入新模板'!$C:$C,$A$2,'[6]白单流水  导入新模板'!$AF:$AF,$C$545,'[6]白单流水  导入新模板'!$AA:$AA,AQ$3,'[6]白单流水  导入新模板'!$K:$K,$C547)</f>
        <v>0</v>
      </c>
      <c r="AR547" s="48">
        <f>SUMIFS('[6]白单流水  导入新模板'!$S:$S,'[6]白单流水  导入新模板'!$C:$C,$A$2,'[6]白单流水  导入新模板'!$AF:$AF,$C$545,'[6]白单流水  导入新模板'!$AA:$AA,AR$3,'[6]白单流水  导入新模板'!$K:$K,$C547)</f>
        <v>0</v>
      </c>
      <c r="AS547" s="48">
        <f>SUMIFS('[6]白单流水  导入新模板'!$S:$S,'[6]白单流水  导入新模板'!$C:$C,$A$2,'[6]白单流水  导入新模板'!$AF:$AF,$C$545,'[6]白单流水  导入新模板'!$AA:$AA,AS$3,'[6]白单流水  导入新模板'!$K:$K,$C547)</f>
        <v>0</v>
      </c>
      <c r="AT547" s="56"/>
    </row>
    <row r="548" ht="15.6" spans="1:46">
      <c r="A548" s="70"/>
      <c r="B548" s="46"/>
      <c r="C548" s="65" t="s">
        <v>76</v>
      </c>
      <c r="D548" s="52"/>
      <c r="E548" s="52"/>
      <c r="F548" s="59"/>
      <c r="G548" s="60"/>
      <c r="H548" s="60"/>
      <c r="I548" s="60"/>
      <c r="J548" s="60"/>
      <c r="K548" s="52"/>
      <c r="L548" s="48">
        <f>SUMIFS('[6]白单流水  导入新模板'!$S:$S,'[6]白单流水  导入新模板'!$C:$C,$A$2,'[6]白单流水  导入新模板'!$AF:$AF,$C$545,'[6]白单流水  导入新模板'!$AB:$AB,LEFT(LEFT(L$3,4),4),'[6]白单流水  导入新模板'!$K:$K,$C548)</f>
        <v>0</v>
      </c>
      <c r="M548" s="48">
        <f>SUMIFS('[6]白单流水  导入新模板'!$S:$S,'[6]白单流水  导入新模板'!$C:$C,$A$2,'[6]白单流水  导入新模板'!$AF:$AF,$C$545,'[6]白单流水  导入新模板'!$AB:$AB,LEFT(LEFT(M$3,4),4),'[6]白单流水  导入新模板'!$K:$K,$C548)</f>
        <v>0</v>
      </c>
      <c r="N548" s="48">
        <f>SUMIFS('[6]白单流水  导入新模板'!$S:$S,'[6]白单流水  导入新模板'!$C:$C,$A$2,'[6]白单流水  导入新模板'!$AF:$AF,$C$545,'[6]白单流水  导入新模板'!$AB:$AB,LEFT(LEFT(N$3,4),4),'[6]白单流水  导入新模板'!$K:$K,$C548)</f>
        <v>0</v>
      </c>
      <c r="O548" s="48">
        <f>SUMIFS('[6]白单流水  导入新模板'!$S:$S,'[6]白单流水  导入新模板'!$C:$C,$A$2,'[6]白单流水  导入新模板'!$AF:$AF,$C$545,'[6]白单流水  导入新模板'!$AB:$AB,LEFT(LEFT(O$3,4),4),'[6]白单流水  导入新模板'!$K:$K,$C548)</f>
        <v>0</v>
      </c>
      <c r="P548" s="48">
        <f>SUMIFS('[6]白单流水  导入新模板'!$S:$S,'[6]白单流水  导入新模板'!$C:$C,$A$2,'[6]白单流水  导入新模板'!$AF:$AF,$C$545,'[6]白单流水  导入新模板'!$AB:$AB,LEFT(LEFT(P$3,4),4),'[6]白单流水  导入新模板'!$K:$K,$C548)</f>
        <v>0</v>
      </c>
      <c r="Q548" s="48">
        <f>SUMIFS('[6]白单流水  导入新模板'!$S:$S,'[6]白单流水  导入新模板'!$C:$C,$A$2,'[6]白单流水  导入新模板'!$AF:$AF,$C$545,'[6]白单流水  导入新模板'!$AB:$AB,LEFT(LEFT(Q$3,4),4),'[6]白单流水  导入新模板'!$K:$K,$C548)</f>
        <v>0</v>
      </c>
      <c r="R548" s="48">
        <f>SUMIFS('[6]白单流水  导入新模板'!$S:$S,'[6]白单流水  导入新模板'!$C:$C,$A$2,'[6]白单流水  导入新模板'!$AF:$AF,$C$545,'[6]白单流水  导入新模板'!$AB:$AB,LEFT(LEFT(R$3,4),4),'[6]白单流水  导入新模板'!$K:$K,$C548)</f>
        <v>0</v>
      </c>
      <c r="S548" s="48">
        <f>SUMIFS('[6]白单流水  导入新模板'!$S:$S,'[6]白单流水  导入新模板'!$C:$C,$A$2,'[6]白单流水  导入新模板'!$AF:$AF,$C$545,'[6]白单流水  导入新模板'!$AB:$AB,LEFT(LEFT(S$3,4),4),'[6]白单流水  导入新模板'!$K:$K,$C548)</f>
        <v>0</v>
      </c>
      <c r="T548" s="48">
        <f>SUMIFS('[6]白单流水  导入新模板'!$S:$S,'[6]白单流水  导入新模板'!$C:$C,$A$2,'[6]白单流水  导入新模板'!$AF:$AF,$C$545,'[6]白单流水  导入新模板'!$AB:$AB,LEFT(LEFT(T$3,4),4),'[6]白单流水  导入新模板'!$K:$K,$C548)</f>
        <v>0</v>
      </c>
      <c r="U548" s="48">
        <f>SUMIFS('[6]白单流水  导入新模板'!$S:$S,'[6]白单流水  导入新模板'!$C:$C,$A$2,'[6]白单流水  导入新模板'!$AF:$AF,$C$545,'[6]白单流水  导入新模板'!$AB:$AB,LEFT(LEFT(U$3,4),4),'[6]白单流水  导入新模板'!$K:$K,$C548)</f>
        <v>0</v>
      </c>
      <c r="V548" s="48">
        <f>SUMIFS('[6]白单流水  导入新模板'!$S:$S,'[6]白单流水  导入新模板'!$C:$C,$A$2,'[6]白单流水  导入新模板'!$AF:$AF,$C$545,'[6]白单流水  导入新模板'!$AB:$AB,LEFT(LEFT(V$3,4),4),'[6]白单流水  导入新模板'!$K:$K,$C548)</f>
        <v>0</v>
      </c>
      <c r="W548" s="48">
        <f>SUMIFS('[6]白单流水  导入新模板'!$S:$S,'[6]白单流水  导入新模板'!$C:$C,$A$2,'[6]白单流水  导入新模板'!$AF:$AF,$C$545,'[6]白单流水  导入新模板'!$AB:$AB,LEFT(LEFT(W$3,4),4),'[6]白单流水  导入新模板'!$K:$K,$C548)</f>
        <v>0</v>
      </c>
      <c r="X548" s="48">
        <f>SUMIFS('[6]白单流水  导入新模板'!$S:$S,'[6]白单流水  导入新模板'!$C:$C,$A$2,'[6]白单流水  导入新模板'!$AF:$AF,$C$545,'[6]白单流水  导入新模板'!$AB:$AB,LEFT(LEFT(X$3,4),4),'[6]白单流水  导入新模板'!$K:$K,$C548)</f>
        <v>0</v>
      </c>
      <c r="Y548" s="48">
        <f>SUMIFS('[6]白单流水  导入新模板'!$S:$S,'[6]白单流水  导入新模板'!$C:$C,$A$2,'[6]白单流水  导入新模板'!$AF:$AF,$C$545,'[6]白单流水  导入新模板'!$AB:$AB,LEFT(LEFT(Y$3,4),4),'[6]白单流水  导入新模板'!$K:$K,$C548)</f>
        <v>0</v>
      </c>
      <c r="Z548" s="48">
        <f>SUMIFS('[6]白单流水  导入新模板'!$S:$S,'[6]白单流水  导入新模板'!$C:$C,$A$2,'[6]白单流水  导入新模板'!$AF:$AF,$C$545,'[6]白单流水  导入新模板'!$AB:$AB,LEFT(LEFT(Z$3,4),4),'[6]白单流水  导入新模板'!$K:$K,$C548)</f>
        <v>0</v>
      </c>
      <c r="AA548" s="48">
        <f>SUMIFS('[6]白单流水  导入新模板'!$S:$S,'[6]白单流水  导入新模板'!$C:$C,$A$2,'[6]白单流水  导入新模板'!$AF:$AF,$C$545,'[6]白单流水  导入新模板'!$AB:$AB,LEFT(LEFT(AA$3,4),4),'[6]白单流水  导入新模板'!$K:$K,$C548)</f>
        <v>0</v>
      </c>
      <c r="AB548" s="48">
        <f>SUMIFS('[6]白单流水  导入新模板'!$S:$S,'[6]白单流水  导入新模板'!$C:$C,$A$2,'[6]白单流水  导入新模板'!$AF:$AF,$C$545,'[6]白单流水  导入新模板'!$AB:$AB,LEFT(LEFT(AB$3,4),4),'[6]白单流水  导入新模板'!$K:$K,$C548)</f>
        <v>0</v>
      </c>
      <c r="AC548" s="48">
        <f>SUMIFS('[6]白单流水  导入新模板'!$S:$S,'[6]白单流水  导入新模板'!$C:$C,$A$2,'[6]白单流水  导入新模板'!$AF:$AF,$C$545,'[6]白单流水  导入新模板'!$AB:$AB,LEFT(LEFT(AC$3,4),4),'[6]白单流水  导入新模板'!$K:$K,$C548)</f>
        <v>0</v>
      </c>
      <c r="AD548" s="52"/>
      <c r="AE548" s="48">
        <f>SUMIFS('[6]白单流水  导入新模板'!$S:$S,'[6]白单流水  导入新模板'!$C:$C,$A$2,'[6]白单流水  导入新模板'!$AF:$AF,$C$545,'[6]白单流水  导入新模板'!$AA:$AA,AE$3,'[6]白单流水  导入新模板'!$K:$K,$C548)</f>
        <v>0</v>
      </c>
      <c r="AF548" s="48">
        <f>SUMIFS('[6]白单流水  导入新模板'!$S:$S,'[6]白单流水  导入新模板'!$C:$C,$A$2,'[6]白单流水  导入新模板'!$AF:$AF,$C$545,'[6]白单流水  导入新模板'!$AA:$AA,AF$3,'[6]白单流水  导入新模板'!$K:$K,$C548)</f>
        <v>0</v>
      </c>
      <c r="AG548" s="48">
        <f>SUMIFS('[6]白单流水  导入新模板'!$S:$S,'[6]白单流水  导入新模板'!$C:$C,$A$2,'[6]白单流水  导入新模板'!$AF:$AF,$C$545,'[6]白单流水  导入新模板'!$AA:$AA,AG$3,'[6]白单流水  导入新模板'!$K:$K,$C548)</f>
        <v>0</v>
      </c>
      <c r="AH548" s="48">
        <f>SUMIFS('[6]白单流水  导入新模板'!$S:$S,'[6]白单流水  导入新模板'!$C:$C,$A$2,'[6]白单流水  导入新模板'!$AF:$AF,$C$545,'[6]白单流水  导入新模板'!$AA:$AA,AH$3,'[6]白单流水  导入新模板'!$K:$K,$C548)</f>
        <v>0</v>
      </c>
      <c r="AI548" s="48">
        <f>SUMIFS('[6]白单流水  导入新模板'!$S:$S,'[6]白单流水  导入新模板'!$C:$C,$A$2,'[6]白单流水  导入新模板'!$AF:$AF,$C$545,'[6]白单流水  导入新模板'!$AA:$AA,AI$3,'[6]白单流水  导入新模板'!$K:$K,$C548)</f>
        <v>0</v>
      </c>
      <c r="AJ548" s="48">
        <f>SUMIFS('[6]白单流水  导入新模板'!$S:$S,'[6]白单流水  导入新模板'!$C:$C,$A$2,'[6]白单流水  导入新模板'!$AF:$AF,$C$545,'[6]白单流水  导入新模板'!$AA:$AA,AJ$3,'[6]白单流水  导入新模板'!$K:$K,$C548)</f>
        <v>0</v>
      </c>
      <c r="AK548" s="48">
        <f>SUMIFS('[6]白单流水  导入新模板'!$S:$S,'[6]白单流水  导入新模板'!$C:$C,$A$2,'[6]白单流水  导入新模板'!$AF:$AF,$C$545,'[6]白单流水  导入新模板'!$AA:$AA,AK$3,'[6]白单流水  导入新模板'!$K:$K,$C548)</f>
        <v>0</v>
      </c>
      <c r="AL548" s="48">
        <f>SUMIFS('[6]白单流水  导入新模板'!$S:$S,'[6]白单流水  导入新模板'!$C:$C,$A$2,'[6]白单流水  导入新模板'!$AF:$AF,$C$545,'[6]白单流水  导入新模板'!$AA:$AA,AL$3,'[6]白单流水  导入新模板'!$K:$K,$C548)</f>
        <v>0</v>
      </c>
      <c r="AM548" s="48">
        <f>SUMIFS('[6]白单流水  导入新模板'!$S:$S,'[6]白单流水  导入新模板'!$C:$C,$A$2,'[6]白单流水  导入新模板'!$AF:$AF,$C$545,'[6]白单流水  导入新模板'!$AA:$AA,AM$3,'[6]白单流水  导入新模板'!$K:$K,$C548)</f>
        <v>0</v>
      </c>
      <c r="AN548" s="48">
        <f>SUMIFS('[6]白单流水  导入新模板'!$S:$S,'[6]白单流水  导入新模板'!$C:$C,$A$2,'[6]白单流水  导入新模板'!$AF:$AF,$C$545,'[6]白单流水  导入新模板'!$AA:$AA,AN$3,'[6]白单流水  导入新模板'!$K:$K,$C548)</f>
        <v>0</v>
      </c>
      <c r="AO548" s="48">
        <f>SUMIFS('[6]白单流水  导入新模板'!$S:$S,'[6]白单流水  导入新模板'!$C:$C,$A$2,'[6]白单流水  导入新模板'!$AF:$AF,$C$545,'[6]白单流水  导入新模板'!$AA:$AA,AO$3,'[6]白单流水  导入新模板'!$K:$K,$C548)</f>
        <v>0</v>
      </c>
      <c r="AP548" s="48">
        <f>SUMIFS('[6]白单流水  导入新模板'!$S:$S,'[6]白单流水  导入新模板'!$C:$C,$A$2,'[6]白单流水  导入新模板'!$AF:$AF,$C$545,'[6]白单流水  导入新模板'!$AA:$AA,AP$3,'[6]白单流水  导入新模板'!$K:$K,$C548)</f>
        <v>0</v>
      </c>
      <c r="AQ548" s="48">
        <f>SUMIFS('[6]白单流水  导入新模板'!$S:$S,'[6]白单流水  导入新模板'!$C:$C,$A$2,'[6]白单流水  导入新模板'!$AF:$AF,$C$545,'[6]白单流水  导入新模板'!$AA:$AA,AQ$3,'[6]白单流水  导入新模板'!$K:$K,$C548)</f>
        <v>0</v>
      </c>
      <c r="AR548" s="48">
        <f>SUMIFS('[6]白单流水  导入新模板'!$S:$S,'[6]白单流水  导入新模板'!$C:$C,$A$2,'[6]白单流水  导入新模板'!$AF:$AF,$C$545,'[6]白单流水  导入新模板'!$AA:$AA,AR$3,'[6]白单流水  导入新模板'!$K:$K,$C548)</f>
        <v>0</v>
      </c>
      <c r="AS548" s="48">
        <f>SUMIFS('[6]白单流水  导入新模板'!$S:$S,'[6]白单流水  导入新模板'!$C:$C,$A$2,'[6]白单流水  导入新模板'!$AF:$AF,$C$545,'[6]白单流水  导入新模板'!$AA:$AA,AS$3,'[6]白单流水  导入新模板'!$K:$K,$C548)</f>
        <v>0</v>
      </c>
      <c r="AT548" s="56"/>
    </row>
    <row r="549" ht="15.6" spans="1:46">
      <c r="A549" s="70"/>
      <c r="B549" s="46"/>
      <c r="C549" s="65" t="s">
        <v>77</v>
      </c>
      <c r="D549" s="52"/>
      <c r="E549" s="52"/>
      <c r="F549" s="59"/>
      <c r="G549" s="60"/>
      <c r="H549" s="60"/>
      <c r="I549" s="60"/>
      <c r="J549" s="60"/>
      <c r="K549" s="52"/>
      <c r="L549" s="48">
        <f>SUMIFS('[6]白单流水  导入新模板'!$S:$S,'[6]白单流水  导入新模板'!$C:$C,$A$2,'[6]白单流水  导入新模板'!$AF:$AF,$C$545,'[6]白单流水  导入新模板'!$AB:$AB,LEFT(LEFT(L$3,4),4),'[6]白单流水  导入新模板'!$K:$K,$C549)</f>
        <v>0</v>
      </c>
      <c r="M549" s="48">
        <f>SUMIFS('[6]白单流水  导入新模板'!$S:$S,'[6]白单流水  导入新模板'!$C:$C,$A$2,'[6]白单流水  导入新模板'!$AF:$AF,$C$545,'[6]白单流水  导入新模板'!$AB:$AB,LEFT(LEFT(M$3,4),4),'[6]白单流水  导入新模板'!$K:$K,$C549)</f>
        <v>0</v>
      </c>
      <c r="N549" s="48">
        <f>SUMIFS('[6]白单流水  导入新模板'!$S:$S,'[6]白单流水  导入新模板'!$C:$C,$A$2,'[6]白单流水  导入新模板'!$AF:$AF,$C$545,'[6]白单流水  导入新模板'!$AB:$AB,LEFT(LEFT(N$3,4),4),'[6]白单流水  导入新模板'!$K:$K,$C549)</f>
        <v>0</v>
      </c>
      <c r="O549" s="48">
        <f>SUMIFS('[6]白单流水  导入新模板'!$S:$S,'[6]白单流水  导入新模板'!$C:$C,$A$2,'[6]白单流水  导入新模板'!$AF:$AF,$C$545,'[6]白单流水  导入新模板'!$AB:$AB,LEFT(LEFT(O$3,4),4),'[6]白单流水  导入新模板'!$K:$K,$C549)</f>
        <v>0</v>
      </c>
      <c r="P549" s="48">
        <f>SUMIFS('[6]白单流水  导入新模板'!$S:$S,'[6]白单流水  导入新模板'!$C:$C,$A$2,'[6]白单流水  导入新模板'!$AF:$AF,$C$545,'[6]白单流水  导入新模板'!$AB:$AB,LEFT(LEFT(P$3,4),4),'[6]白单流水  导入新模板'!$K:$K,$C549)</f>
        <v>0</v>
      </c>
      <c r="Q549" s="48">
        <f>SUMIFS('[6]白单流水  导入新模板'!$S:$S,'[6]白单流水  导入新模板'!$C:$C,$A$2,'[6]白单流水  导入新模板'!$AF:$AF,$C$545,'[6]白单流水  导入新模板'!$AB:$AB,LEFT(LEFT(Q$3,4),4),'[6]白单流水  导入新模板'!$K:$K,$C549)</f>
        <v>0</v>
      </c>
      <c r="R549" s="48">
        <f>SUMIFS('[6]白单流水  导入新模板'!$S:$S,'[6]白单流水  导入新模板'!$C:$C,$A$2,'[6]白单流水  导入新模板'!$AF:$AF,$C$545,'[6]白单流水  导入新模板'!$AB:$AB,LEFT(LEFT(R$3,4),4),'[6]白单流水  导入新模板'!$K:$K,$C549)</f>
        <v>0</v>
      </c>
      <c r="S549" s="48">
        <f>SUMIFS('[6]白单流水  导入新模板'!$S:$S,'[6]白单流水  导入新模板'!$C:$C,$A$2,'[6]白单流水  导入新模板'!$AF:$AF,$C$545,'[6]白单流水  导入新模板'!$AB:$AB,LEFT(LEFT(S$3,4),4),'[6]白单流水  导入新模板'!$K:$K,$C549)</f>
        <v>0</v>
      </c>
      <c r="T549" s="48">
        <f>SUMIFS('[6]白单流水  导入新模板'!$S:$S,'[6]白单流水  导入新模板'!$C:$C,$A$2,'[6]白单流水  导入新模板'!$AF:$AF,$C$545,'[6]白单流水  导入新模板'!$AB:$AB,LEFT(LEFT(T$3,4),4),'[6]白单流水  导入新模板'!$K:$K,$C549)</f>
        <v>0</v>
      </c>
      <c r="U549" s="48">
        <f>SUMIFS('[6]白单流水  导入新模板'!$S:$S,'[6]白单流水  导入新模板'!$C:$C,$A$2,'[6]白单流水  导入新模板'!$AF:$AF,$C$545,'[6]白单流水  导入新模板'!$AB:$AB,LEFT(LEFT(U$3,4),4),'[6]白单流水  导入新模板'!$K:$K,$C549)</f>
        <v>0</v>
      </c>
      <c r="V549" s="48">
        <f>SUMIFS('[6]白单流水  导入新模板'!$S:$S,'[6]白单流水  导入新模板'!$C:$C,$A$2,'[6]白单流水  导入新模板'!$AF:$AF,$C$545,'[6]白单流水  导入新模板'!$AB:$AB,LEFT(LEFT(V$3,4),4),'[6]白单流水  导入新模板'!$K:$K,$C549)</f>
        <v>0</v>
      </c>
      <c r="W549" s="48">
        <f>SUMIFS('[6]白单流水  导入新模板'!$S:$S,'[6]白单流水  导入新模板'!$C:$C,$A$2,'[6]白单流水  导入新模板'!$AF:$AF,$C$545,'[6]白单流水  导入新模板'!$AB:$AB,LEFT(LEFT(W$3,4),4),'[6]白单流水  导入新模板'!$K:$K,$C549)</f>
        <v>0</v>
      </c>
      <c r="X549" s="48">
        <f>SUMIFS('[6]白单流水  导入新模板'!$S:$S,'[6]白单流水  导入新模板'!$C:$C,$A$2,'[6]白单流水  导入新模板'!$AF:$AF,$C$545,'[6]白单流水  导入新模板'!$AB:$AB,LEFT(LEFT(X$3,4),4),'[6]白单流水  导入新模板'!$K:$K,$C549)</f>
        <v>0</v>
      </c>
      <c r="Y549" s="48">
        <f>SUMIFS('[6]白单流水  导入新模板'!$S:$S,'[6]白单流水  导入新模板'!$C:$C,$A$2,'[6]白单流水  导入新模板'!$AF:$AF,$C$545,'[6]白单流水  导入新模板'!$AB:$AB,LEFT(LEFT(Y$3,4),4),'[6]白单流水  导入新模板'!$K:$K,$C549)</f>
        <v>0</v>
      </c>
      <c r="Z549" s="48">
        <f>SUMIFS('[6]白单流水  导入新模板'!$S:$S,'[6]白单流水  导入新模板'!$C:$C,$A$2,'[6]白单流水  导入新模板'!$AF:$AF,$C$545,'[6]白单流水  导入新模板'!$AB:$AB,LEFT(LEFT(Z$3,4),4),'[6]白单流水  导入新模板'!$K:$K,$C549)</f>
        <v>0</v>
      </c>
      <c r="AA549" s="48">
        <f>SUMIFS('[6]白单流水  导入新模板'!$S:$S,'[6]白单流水  导入新模板'!$C:$C,$A$2,'[6]白单流水  导入新模板'!$AF:$AF,$C$545,'[6]白单流水  导入新模板'!$AB:$AB,LEFT(LEFT(AA$3,4),4),'[6]白单流水  导入新模板'!$K:$K,$C549)</f>
        <v>0</v>
      </c>
      <c r="AB549" s="48">
        <f>SUMIFS('[6]白单流水  导入新模板'!$S:$S,'[6]白单流水  导入新模板'!$C:$C,$A$2,'[6]白单流水  导入新模板'!$AF:$AF,$C$545,'[6]白单流水  导入新模板'!$AB:$AB,LEFT(LEFT(AB$3,4),4),'[6]白单流水  导入新模板'!$K:$K,$C549)</f>
        <v>0</v>
      </c>
      <c r="AC549" s="48">
        <f>SUMIFS('[6]白单流水  导入新模板'!$S:$S,'[6]白单流水  导入新模板'!$C:$C,$A$2,'[6]白单流水  导入新模板'!$AF:$AF,$C$545,'[6]白单流水  导入新模板'!$AB:$AB,LEFT(LEFT(AC$3,4),4),'[6]白单流水  导入新模板'!$K:$K,$C549)</f>
        <v>0</v>
      </c>
      <c r="AD549" s="52"/>
      <c r="AE549" s="48">
        <f>SUMIFS('[6]白单流水  导入新模板'!$S:$S,'[6]白单流水  导入新模板'!$C:$C,$A$2,'[6]白单流水  导入新模板'!$AF:$AF,$C$545,'[6]白单流水  导入新模板'!$AA:$AA,AE$3,'[6]白单流水  导入新模板'!$K:$K,$C549)</f>
        <v>0</v>
      </c>
      <c r="AF549" s="48">
        <f>SUMIFS('[6]白单流水  导入新模板'!$S:$S,'[6]白单流水  导入新模板'!$C:$C,$A$2,'[6]白单流水  导入新模板'!$AF:$AF,$C$545,'[6]白单流水  导入新模板'!$AA:$AA,AF$3,'[6]白单流水  导入新模板'!$K:$K,$C549)</f>
        <v>0</v>
      </c>
      <c r="AG549" s="48">
        <f>SUMIFS('[6]白单流水  导入新模板'!$S:$S,'[6]白单流水  导入新模板'!$C:$C,$A$2,'[6]白单流水  导入新模板'!$AF:$AF,$C$545,'[6]白单流水  导入新模板'!$AA:$AA,AG$3,'[6]白单流水  导入新模板'!$K:$K,$C549)</f>
        <v>0</v>
      </c>
      <c r="AH549" s="48">
        <f>SUMIFS('[6]白单流水  导入新模板'!$S:$S,'[6]白单流水  导入新模板'!$C:$C,$A$2,'[6]白单流水  导入新模板'!$AF:$AF,$C$545,'[6]白单流水  导入新模板'!$AA:$AA,AH$3,'[6]白单流水  导入新模板'!$K:$K,$C549)</f>
        <v>0</v>
      </c>
      <c r="AI549" s="48">
        <f>SUMIFS('[6]白单流水  导入新模板'!$S:$S,'[6]白单流水  导入新模板'!$C:$C,$A$2,'[6]白单流水  导入新模板'!$AF:$AF,$C$545,'[6]白单流水  导入新模板'!$AA:$AA,AI$3,'[6]白单流水  导入新模板'!$K:$K,$C549)</f>
        <v>0</v>
      </c>
      <c r="AJ549" s="48">
        <f>SUMIFS('[6]白单流水  导入新模板'!$S:$S,'[6]白单流水  导入新模板'!$C:$C,$A$2,'[6]白单流水  导入新模板'!$AF:$AF,$C$545,'[6]白单流水  导入新模板'!$AA:$AA,AJ$3,'[6]白单流水  导入新模板'!$K:$K,$C549)</f>
        <v>0</v>
      </c>
      <c r="AK549" s="48">
        <f>SUMIFS('[6]白单流水  导入新模板'!$S:$S,'[6]白单流水  导入新模板'!$C:$C,$A$2,'[6]白单流水  导入新模板'!$AF:$AF,$C$545,'[6]白单流水  导入新模板'!$AA:$AA,AK$3,'[6]白单流水  导入新模板'!$K:$K,$C549)</f>
        <v>0</v>
      </c>
      <c r="AL549" s="48">
        <f>SUMIFS('[6]白单流水  导入新模板'!$S:$S,'[6]白单流水  导入新模板'!$C:$C,$A$2,'[6]白单流水  导入新模板'!$AF:$AF,$C$545,'[6]白单流水  导入新模板'!$AA:$AA,AL$3,'[6]白单流水  导入新模板'!$K:$K,$C549)</f>
        <v>0</v>
      </c>
      <c r="AM549" s="48">
        <f>SUMIFS('[6]白单流水  导入新模板'!$S:$S,'[6]白单流水  导入新模板'!$C:$C,$A$2,'[6]白单流水  导入新模板'!$AF:$AF,$C$545,'[6]白单流水  导入新模板'!$AA:$AA,AM$3,'[6]白单流水  导入新模板'!$K:$K,$C549)</f>
        <v>0</v>
      </c>
      <c r="AN549" s="48">
        <f>SUMIFS('[6]白单流水  导入新模板'!$S:$S,'[6]白单流水  导入新模板'!$C:$C,$A$2,'[6]白单流水  导入新模板'!$AF:$AF,$C$545,'[6]白单流水  导入新模板'!$AA:$AA,AN$3,'[6]白单流水  导入新模板'!$K:$K,$C549)</f>
        <v>0</v>
      </c>
      <c r="AO549" s="48">
        <f>SUMIFS('[6]白单流水  导入新模板'!$S:$S,'[6]白单流水  导入新模板'!$C:$C,$A$2,'[6]白单流水  导入新模板'!$AF:$AF,$C$545,'[6]白单流水  导入新模板'!$AA:$AA,AO$3,'[6]白单流水  导入新模板'!$K:$K,$C549)</f>
        <v>0</v>
      </c>
      <c r="AP549" s="48">
        <f>SUMIFS('[6]白单流水  导入新模板'!$S:$S,'[6]白单流水  导入新模板'!$C:$C,$A$2,'[6]白单流水  导入新模板'!$AF:$AF,$C$545,'[6]白单流水  导入新模板'!$AA:$AA,AP$3,'[6]白单流水  导入新模板'!$K:$K,$C549)</f>
        <v>0</v>
      </c>
      <c r="AQ549" s="48">
        <f>SUMIFS('[6]白单流水  导入新模板'!$S:$S,'[6]白单流水  导入新模板'!$C:$C,$A$2,'[6]白单流水  导入新模板'!$AF:$AF,$C$545,'[6]白单流水  导入新模板'!$AA:$AA,AQ$3,'[6]白单流水  导入新模板'!$K:$K,$C549)</f>
        <v>0</v>
      </c>
      <c r="AR549" s="48">
        <f>SUMIFS('[6]白单流水  导入新模板'!$S:$S,'[6]白单流水  导入新模板'!$C:$C,$A$2,'[6]白单流水  导入新模板'!$AF:$AF,$C$545,'[6]白单流水  导入新模板'!$AA:$AA,AR$3,'[6]白单流水  导入新模板'!$K:$K,$C549)</f>
        <v>0</v>
      </c>
      <c r="AS549" s="48">
        <f>SUMIFS('[6]白单流水  导入新模板'!$S:$S,'[6]白单流水  导入新模板'!$C:$C,$A$2,'[6]白单流水  导入新模板'!$AF:$AF,$C$545,'[6]白单流水  导入新模板'!$AA:$AA,AS$3,'[6]白单流水  导入新模板'!$K:$K,$C549)</f>
        <v>0</v>
      </c>
      <c r="AT549" s="56"/>
    </row>
    <row r="550" ht="46.8" spans="1:46">
      <c r="A550" s="70"/>
      <c r="B550" s="46"/>
      <c r="C550" s="42" t="s">
        <v>117</v>
      </c>
      <c r="D550" s="43"/>
      <c r="E550" s="43"/>
      <c r="F550" s="63"/>
      <c r="G550" s="44"/>
      <c r="H550" s="44"/>
      <c r="I550" s="44"/>
      <c r="J550" s="44"/>
      <c r="K550" s="43"/>
      <c r="L550" s="43">
        <f>L551</f>
        <v>0</v>
      </c>
      <c r="M550" s="43">
        <f>M551</f>
        <v>0</v>
      </c>
      <c r="N550" s="43">
        <f>N551</f>
        <v>0</v>
      </c>
      <c r="O550" s="43">
        <f>O551</f>
        <v>0</v>
      </c>
      <c r="P550" s="43">
        <f>P551</f>
        <v>0</v>
      </c>
      <c r="Q550" s="43">
        <f>Q551</f>
        <v>0</v>
      </c>
      <c r="R550" s="43">
        <f>R551</f>
        <v>0</v>
      </c>
      <c r="S550" s="43">
        <f>S551</f>
        <v>0</v>
      </c>
      <c r="T550" s="43">
        <f>T551</f>
        <v>0</v>
      </c>
      <c r="U550" s="43">
        <f>U551</f>
        <v>0</v>
      </c>
      <c r="V550" s="43">
        <f>V551</f>
        <v>0</v>
      </c>
      <c r="W550" s="43">
        <f>W551</f>
        <v>0</v>
      </c>
      <c r="X550" s="43">
        <f>SUM(X551:X554)</f>
        <v>0</v>
      </c>
      <c r="Y550" s="43">
        <f>SUM(Y551:Y554)</f>
        <v>0</v>
      </c>
      <c r="Z550" s="43">
        <f>SUM(Z551:Z554)</f>
        <v>0</v>
      </c>
      <c r="AA550" s="43">
        <f>SUM(AA551:AA554)</f>
        <v>0</v>
      </c>
      <c r="AB550" s="43">
        <f>SUM(AB551:AB554)</f>
        <v>0</v>
      </c>
      <c r="AC550" s="43">
        <f>SUM(AC551:AC554)</f>
        <v>0</v>
      </c>
      <c r="AD550" s="72"/>
      <c r="AE550" s="43">
        <f>SUM(AE551:AE554)</f>
        <v>0</v>
      </c>
      <c r="AF550" s="43">
        <f>SUM(AF551:AF554)</f>
        <v>0</v>
      </c>
      <c r="AG550" s="43">
        <f>SUM(AG551:AG554)</f>
        <v>0</v>
      </c>
      <c r="AH550" s="43">
        <f>SUM(AH551:AH554)</f>
        <v>0</v>
      </c>
      <c r="AI550" s="43">
        <f>SUM(AI551:AI554)</f>
        <v>0</v>
      </c>
      <c r="AJ550" s="43">
        <f>SUM(AJ551:AJ554)</f>
        <v>0</v>
      </c>
      <c r="AK550" s="43">
        <f>SUM(AK551:AK554)</f>
        <v>0</v>
      </c>
      <c r="AL550" s="43">
        <f>SUM(AL551:AL554)</f>
        <v>0</v>
      </c>
      <c r="AM550" s="43">
        <f>SUM(AM551:AM554)</f>
        <v>0</v>
      </c>
      <c r="AN550" s="43">
        <f>SUM(AN551:AN554)</f>
        <v>0</v>
      </c>
      <c r="AO550" s="43">
        <f>SUM(AO551:AO554)</f>
        <v>0</v>
      </c>
      <c r="AP550" s="43">
        <f>SUM(AP551:AP554)</f>
        <v>0</v>
      </c>
      <c r="AQ550" s="43">
        <f>SUM(AQ551:AQ554)</f>
        <v>0</v>
      </c>
      <c r="AR550" s="43">
        <f>SUM(AR551:AR554)</f>
        <v>0</v>
      </c>
      <c r="AS550" s="43">
        <f>SUM(AS551:AS554)</f>
        <v>0</v>
      </c>
      <c r="AT550" s="64"/>
    </row>
    <row r="551" ht="15.6" spans="1:46">
      <c r="A551" s="70"/>
      <c r="B551" s="46"/>
      <c r="C551" s="65" t="s">
        <v>75</v>
      </c>
      <c r="D551" s="52"/>
      <c r="E551" s="52"/>
      <c r="F551" s="59"/>
      <c r="G551" s="60"/>
      <c r="H551" s="60"/>
      <c r="I551" s="60"/>
      <c r="J551" s="60"/>
      <c r="K551" s="52"/>
      <c r="L551" s="48">
        <f>SUMIFS('[6]白单流水  导入新模板'!$S:$S,'[6]白单流水  导入新模板'!$C:$C,$A$2,'[6]白单流水  导入新模板'!$AF:$AF,$C$550,'[6]白单流水  导入新模板'!$AB:$AB,LEFT(LEFT(L$3,4),4),'[6]白单流水  导入新模板'!$K:$K,$C551)</f>
        <v>0</v>
      </c>
      <c r="M551" s="48">
        <f>SUMIFS('[6]白单流水  导入新模板'!$S:$S,'[6]白单流水  导入新模板'!$C:$C,$A$2,'[6]白单流水  导入新模板'!$AF:$AF,$C$550,'[6]白单流水  导入新模板'!$AB:$AB,LEFT(LEFT(M$3,4),4),'[6]白单流水  导入新模板'!$K:$K,$C551)</f>
        <v>0</v>
      </c>
      <c r="N551" s="48">
        <f>SUMIFS('[6]白单流水  导入新模板'!$S:$S,'[6]白单流水  导入新模板'!$C:$C,$A$2,'[6]白单流水  导入新模板'!$AF:$AF,$C$550,'[6]白单流水  导入新模板'!$AB:$AB,LEFT(LEFT(N$3,4),4),'[6]白单流水  导入新模板'!$K:$K,$C551)</f>
        <v>0</v>
      </c>
      <c r="O551" s="48">
        <f>SUMIFS('[6]白单流水  导入新模板'!$S:$S,'[6]白单流水  导入新模板'!$C:$C,$A$2,'[6]白单流水  导入新模板'!$AF:$AF,$C$550,'[6]白单流水  导入新模板'!$AB:$AB,LEFT(LEFT(O$3,4),4),'[6]白单流水  导入新模板'!$K:$K,$C551)</f>
        <v>0</v>
      </c>
      <c r="P551" s="48">
        <f>SUMIFS('[6]白单流水  导入新模板'!$S:$S,'[6]白单流水  导入新模板'!$C:$C,$A$2,'[6]白单流水  导入新模板'!$AF:$AF,$C$550,'[6]白单流水  导入新模板'!$AB:$AB,LEFT(LEFT(P$3,4),4),'[6]白单流水  导入新模板'!$K:$K,$C551)</f>
        <v>0</v>
      </c>
      <c r="Q551" s="48">
        <f>SUMIFS('[6]白单流水  导入新模板'!$S:$S,'[6]白单流水  导入新模板'!$C:$C,$A$2,'[6]白单流水  导入新模板'!$AF:$AF,$C$550,'[6]白单流水  导入新模板'!$AB:$AB,LEFT(LEFT(Q$3,4),4),'[6]白单流水  导入新模板'!$K:$K,$C551)</f>
        <v>0</v>
      </c>
      <c r="R551" s="48">
        <f>SUMIFS('[6]白单流水  导入新模板'!$S:$S,'[6]白单流水  导入新模板'!$C:$C,$A$2,'[6]白单流水  导入新模板'!$AF:$AF,$C$550,'[6]白单流水  导入新模板'!$AB:$AB,LEFT(LEFT(R$3,4),4),'[6]白单流水  导入新模板'!$K:$K,$C551)</f>
        <v>0</v>
      </c>
      <c r="S551" s="48">
        <f>SUMIFS('[6]白单流水  导入新模板'!$S:$S,'[6]白单流水  导入新模板'!$C:$C,$A$2,'[6]白单流水  导入新模板'!$AF:$AF,$C$550,'[6]白单流水  导入新模板'!$AB:$AB,LEFT(LEFT(S$3,4),4),'[6]白单流水  导入新模板'!$K:$K,$C551)</f>
        <v>0</v>
      </c>
      <c r="T551" s="48">
        <f>SUMIFS('[6]白单流水  导入新模板'!$S:$S,'[6]白单流水  导入新模板'!$C:$C,$A$2,'[6]白单流水  导入新模板'!$AF:$AF,$C$550,'[6]白单流水  导入新模板'!$AB:$AB,LEFT(LEFT(T$3,4),4),'[6]白单流水  导入新模板'!$K:$K,$C551)</f>
        <v>0</v>
      </c>
      <c r="U551" s="48">
        <f>SUMIFS('[6]白单流水  导入新模板'!$S:$S,'[6]白单流水  导入新模板'!$C:$C,$A$2,'[6]白单流水  导入新模板'!$AF:$AF,$C$550,'[6]白单流水  导入新模板'!$AB:$AB,LEFT(LEFT(U$3,4),4),'[6]白单流水  导入新模板'!$K:$K,$C551)</f>
        <v>0</v>
      </c>
      <c r="V551" s="48">
        <f>SUMIFS('[6]白单流水  导入新模板'!$S:$S,'[6]白单流水  导入新模板'!$C:$C,$A$2,'[6]白单流水  导入新模板'!$AF:$AF,$C$550,'[6]白单流水  导入新模板'!$AB:$AB,LEFT(LEFT(V$3,4),4),'[6]白单流水  导入新模板'!$K:$K,$C551)</f>
        <v>0</v>
      </c>
      <c r="W551" s="48">
        <f>SUMIFS('[6]白单流水  导入新模板'!$S:$S,'[6]白单流水  导入新模板'!$C:$C,$A$2,'[6]白单流水  导入新模板'!$AF:$AF,$C$550,'[6]白单流水  导入新模板'!$AB:$AB,LEFT(LEFT(W$3,4),4),'[6]白单流水  导入新模板'!$K:$K,$C551)</f>
        <v>0</v>
      </c>
      <c r="X551" s="48">
        <f>SUMIFS('[6]白单流水  导入新模板'!$S:$S,'[6]白单流水  导入新模板'!$C:$C,$A$2,'[6]白单流水  导入新模板'!$AF:$AF,$C$550,'[6]白单流水  导入新模板'!$AB:$AB,LEFT(LEFT(X$3,4),4),'[6]白单流水  导入新模板'!$K:$K,$C551)</f>
        <v>0</v>
      </c>
      <c r="Y551" s="48">
        <f>SUMIFS('[6]白单流水  导入新模板'!$S:$S,'[6]白单流水  导入新模板'!$C:$C,$A$2,'[6]白单流水  导入新模板'!$AF:$AF,$C$550,'[6]白单流水  导入新模板'!$AB:$AB,LEFT(LEFT(Y$3,4),4),'[6]白单流水  导入新模板'!$K:$K,$C551)</f>
        <v>0</v>
      </c>
      <c r="Z551" s="48">
        <f>SUMIFS('[6]白单流水  导入新模板'!$S:$S,'[6]白单流水  导入新模板'!$C:$C,$A$2,'[6]白单流水  导入新模板'!$AF:$AF,$C$550,'[6]白单流水  导入新模板'!$AB:$AB,LEFT(LEFT(Z$3,4),4),'[6]白单流水  导入新模板'!$K:$K,$C551)</f>
        <v>0</v>
      </c>
      <c r="AA551" s="48">
        <f>SUMIFS('[6]白单流水  导入新模板'!$S:$S,'[6]白单流水  导入新模板'!$C:$C,$A$2,'[6]白单流水  导入新模板'!$AF:$AF,$C$550,'[6]白单流水  导入新模板'!$AB:$AB,LEFT(LEFT(AA$3,4),4),'[6]白单流水  导入新模板'!$K:$K,$C551)</f>
        <v>0</v>
      </c>
      <c r="AB551" s="48">
        <f>SUMIFS('[6]白单流水  导入新模板'!$S:$S,'[6]白单流水  导入新模板'!$C:$C,$A$2,'[6]白单流水  导入新模板'!$AF:$AF,$C$550,'[6]白单流水  导入新模板'!$AB:$AB,LEFT(LEFT(AB$3,4),4),'[6]白单流水  导入新模板'!$K:$K,$C551)</f>
        <v>0</v>
      </c>
      <c r="AC551" s="48">
        <f>SUMIFS('[6]白单流水  导入新模板'!$S:$S,'[6]白单流水  导入新模板'!$C:$C,$A$2,'[6]白单流水  导入新模板'!$AF:$AF,$C$550,'[6]白单流水  导入新模板'!$AB:$AB,LEFT(LEFT(AC$3,4),4),'[6]白单流水  导入新模板'!$K:$K,$C551)</f>
        <v>0</v>
      </c>
      <c r="AD551" s="52"/>
      <c r="AE551" s="48">
        <f>SUMIFS('[6]白单流水  导入新模板'!$S:$S,'[6]白单流水  导入新模板'!$C:$C,$A$2,'[6]白单流水  导入新模板'!$AF:$AF,$C$550,'[6]白单流水  导入新模板'!$AA:$AA,AE$3,'[6]白单流水  导入新模板'!$K:$K,$C551)</f>
        <v>0</v>
      </c>
      <c r="AF551" s="48">
        <f>SUMIFS('[6]白单流水  导入新模板'!$S:$S,'[6]白单流水  导入新模板'!$C:$C,$A$2,'[6]白单流水  导入新模板'!$AF:$AF,$C$550,'[6]白单流水  导入新模板'!$AA:$AA,AF$3,'[6]白单流水  导入新模板'!$K:$K,$C551)</f>
        <v>0</v>
      </c>
      <c r="AG551" s="48">
        <f>SUMIFS('[6]白单流水  导入新模板'!$S:$S,'[6]白单流水  导入新模板'!$C:$C,$A$2,'[6]白单流水  导入新模板'!$AF:$AF,$C$550,'[6]白单流水  导入新模板'!$AA:$AA,AG$3,'[6]白单流水  导入新模板'!$K:$K,$C551)</f>
        <v>0</v>
      </c>
      <c r="AH551" s="48">
        <f>SUMIFS('[6]白单流水  导入新模板'!$S:$S,'[6]白单流水  导入新模板'!$C:$C,$A$2,'[6]白单流水  导入新模板'!$AF:$AF,$C$550,'[6]白单流水  导入新模板'!$AA:$AA,AH$3,'[6]白单流水  导入新模板'!$K:$K,$C551)</f>
        <v>0</v>
      </c>
      <c r="AI551" s="48">
        <f>SUMIFS('[6]白单流水  导入新模板'!$S:$S,'[6]白单流水  导入新模板'!$C:$C,$A$2,'[6]白单流水  导入新模板'!$AF:$AF,$C$550,'[6]白单流水  导入新模板'!$AA:$AA,AI$3,'[6]白单流水  导入新模板'!$K:$K,$C551)</f>
        <v>0</v>
      </c>
      <c r="AJ551" s="48">
        <f>SUMIFS('[6]白单流水  导入新模板'!$S:$S,'[6]白单流水  导入新模板'!$C:$C,$A$2,'[6]白单流水  导入新模板'!$AF:$AF,$C$550,'[6]白单流水  导入新模板'!$AA:$AA,AJ$3,'[6]白单流水  导入新模板'!$K:$K,$C551)</f>
        <v>0</v>
      </c>
      <c r="AK551" s="48">
        <f>SUMIFS('[6]白单流水  导入新模板'!$S:$S,'[6]白单流水  导入新模板'!$C:$C,$A$2,'[6]白单流水  导入新模板'!$AF:$AF,$C$550,'[6]白单流水  导入新模板'!$AA:$AA,AK$3,'[6]白单流水  导入新模板'!$K:$K,$C551)</f>
        <v>0</v>
      </c>
      <c r="AL551" s="48">
        <f>SUMIFS('[6]白单流水  导入新模板'!$S:$S,'[6]白单流水  导入新模板'!$C:$C,$A$2,'[6]白单流水  导入新模板'!$AF:$AF,$C$550,'[6]白单流水  导入新模板'!$AA:$AA,AL$3,'[6]白单流水  导入新模板'!$K:$K,$C551)</f>
        <v>0</v>
      </c>
      <c r="AM551" s="48">
        <f>SUMIFS('[6]白单流水  导入新模板'!$S:$S,'[6]白单流水  导入新模板'!$C:$C,$A$2,'[6]白单流水  导入新模板'!$AF:$AF,$C$550,'[6]白单流水  导入新模板'!$AA:$AA,AM$3,'[6]白单流水  导入新模板'!$K:$K,$C551)</f>
        <v>0</v>
      </c>
      <c r="AN551" s="48">
        <f>SUMIFS('[6]白单流水  导入新模板'!$S:$S,'[6]白单流水  导入新模板'!$C:$C,$A$2,'[6]白单流水  导入新模板'!$AF:$AF,$C$550,'[6]白单流水  导入新模板'!$AA:$AA,AN$3,'[6]白单流水  导入新模板'!$K:$K,$C551)</f>
        <v>0</v>
      </c>
      <c r="AO551" s="48">
        <f>SUMIFS('[6]白单流水  导入新模板'!$S:$S,'[6]白单流水  导入新模板'!$C:$C,$A$2,'[6]白单流水  导入新模板'!$AF:$AF,$C$550,'[6]白单流水  导入新模板'!$AA:$AA,AO$3,'[6]白单流水  导入新模板'!$K:$K,$C551)</f>
        <v>0</v>
      </c>
      <c r="AP551" s="48">
        <f>SUMIFS('[6]白单流水  导入新模板'!$S:$S,'[6]白单流水  导入新模板'!$C:$C,$A$2,'[6]白单流水  导入新模板'!$AF:$AF,$C$550,'[6]白单流水  导入新模板'!$AA:$AA,AP$3,'[6]白单流水  导入新模板'!$K:$K,$C551)</f>
        <v>0</v>
      </c>
      <c r="AQ551" s="48">
        <f>SUMIFS('[6]白单流水  导入新模板'!$S:$S,'[6]白单流水  导入新模板'!$C:$C,$A$2,'[6]白单流水  导入新模板'!$AF:$AF,$C$550,'[6]白单流水  导入新模板'!$AA:$AA,AQ$3,'[6]白单流水  导入新模板'!$K:$K,$C551)</f>
        <v>0</v>
      </c>
      <c r="AR551" s="48">
        <f>SUMIFS('[6]白单流水  导入新模板'!$S:$S,'[6]白单流水  导入新模板'!$C:$C,$A$2,'[6]白单流水  导入新模板'!$AF:$AF,$C$550,'[6]白单流水  导入新模板'!$AA:$AA,AR$3,'[6]白单流水  导入新模板'!$K:$K,$C551)</f>
        <v>0</v>
      </c>
      <c r="AS551" s="48">
        <f>SUMIFS('[6]白单流水  导入新模板'!$S:$S,'[6]白单流水  导入新模板'!$C:$C,$A$2,'[6]白单流水  导入新模板'!$AF:$AF,$C$550,'[6]白单流水  导入新模板'!$AA:$AA,AS$3,'[6]白单流水  导入新模板'!$K:$K,$C551)</f>
        <v>0</v>
      </c>
      <c r="AT551" s="56"/>
    </row>
    <row r="552" ht="15.6" spans="1:46">
      <c r="A552" s="70"/>
      <c r="B552" s="46"/>
      <c r="C552" s="65" t="s">
        <v>29</v>
      </c>
      <c r="D552" s="52"/>
      <c r="E552" s="52"/>
      <c r="F552" s="59"/>
      <c r="G552" s="60"/>
      <c r="H552" s="60"/>
      <c r="I552" s="60"/>
      <c r="J552" s="60"/>
      <c r="K552" s="52"/>
      <c r="L552" s="48">
        <f>SUMIFS('[6]白单流水  导入新模板'!$S:$S,'[6]白单流水  导入新模板'!$C:$C,$A$2,'[6]白单流水  导入新模板'!$AF:$AF,$C$550,'[6]白单流水  导入新模板'!$AB:$AB,LEFT(LEFT(L$3,4),4),'[6]白单流水  导入新模板'!$K:$K,$C552)</f>
        <v>0</v>
      </c>
      <c r="M552" s="48">
        <f>SUMIFS('[6]白单流水  导入新模板'!$S:$S,'[6]白单流水  导入新模板'!$C:$C,$A$2,'[6]白单流水  导入新模板'!$AF:$AF,$C$550,'[6]白单流水  导入新模板'!$AB:$AB,LEFT(LEFT(M$3,4),4),'[6]白单流水  导入新模板'!$K:$K,$C552)</f>
        <v>0</v>
      </c>
      <c r="N552" s="48">
        <f>SUMIFS('[6]白单流水  导入新模板'!$S:$S,'[6]白单流水  导入新模板'!$C:$C,$A$2,'[6]白单流水  导入新模板'!$AF:$AF,$C$550,'[6]白单流水  导入新模板'!$AB:$AB,LEFT(LEFT(N$3,4),4),'[6]白单流水  导入新模板'!$K:$K,$C552)</f>
        <v>0</v>
      </c>
      <c r="O552" s="48">
        <f>SUMIFS('[6]白单流水  导入新模板'!$S:$S,'[6]白单流水  导入新模板'!$C:$C,$A$2,'[6]白单流水  导入新模板'!$AF:$AF,$C$550,'[6]白单流水  导入新模板'!$AB:$AB,LEFT(LEFT(O$3,4),4),'[6]白单流水  导入新模板'!$K:$K,$C552)</f>
        <v>0</v>
      </c>
      <c r="P552" s="48">
        <f>SUMIFS('[6]白单流水  导入新模板'!$S:$S,'[6]白单流水  导入新模板'!$C:$C,$A$2,'[6]白单流水  导入新模板'!$AF:$AF,$C$550,'[6]白单流水  导入新模板'!$AB:$AB,LEFT(LEFT(P$3,4),4),'[6]白单流水  导入新模板'!$K:$K,$C552)</f>
        <v>0</v>
      </c>
      <c r="Q552" s="48">
        <f>SUMIFS('[6]白单流水  导入新模板'!$S:$S,'[6]白单流水  导入新模板'!$C:$C,$A$2,'[6]白单流水  导入新模板'!$AF:$AF,$C$550,'[6]白单流水  导入新模板'!$AB:$AB,LEFT(LEFT(Q$3,4),4),'[6]白单流水  导入新模板'!$K:$K,$C552)</f>
        <v>0</v>
      </c>
      <c r="R552" s="48">
        <f>SUMIFS('[6]白单流水  导入新模板'!$S:$S,'[6]白单流水  导入新模板'!$C:$C,$A$2,'[6]白单流水  导入新模板'!$AF:$AF,$C$550,'[6]白单流水  导入新模板'!$AB:$AB,LEFT(LEFT(R$3,4),4),'[6]白单流水  导入新模板'!$K:$K,$C552)</f>
        <v>0</v>
      </c>
      <c r="S552" s="48">
        <f>SUMIFS('[6]白单流水  导入新模板'!$S:$S,'[6]白单流水  导入新模板'!$C:$C,$A$2,'[6]白单流水  导入新模板'!$AF:$AF,$C$550,'[6]白单流水  导入新模板'!$AB:$AB,LEFT(LEFT(S$3,4),4),'[6]白单流水  导入新模板'!$K:$K,$C552)</f>
        <v>0</v>
      </c>
      <c r="T552" s="48">
        <f>SUMIFS('[6]白单流水  导入新模板'!$S:$S,'[6]白单流水  导入新模板'!$C:$C,$A$2,'[6]白单流水  导入新模板'!$AF:$AF,$C$550,'[6]白单流水  导入新模板'!$AB:$AB,LEFT(LEFT(T$3,4),4),'[6]白单流水  导入新模板'!$K:$K,$C552)</f>
        <v>0</v>
      </c>
      <c r="U552" s="48">
        <f>SUMIFS('[6]白单流水  导入新模板'!$S:$S,'[6]白单流水  导入新模板'!$C:$C,$A$2,'[6]白单流水  导入新模板'!$AF:$AF,$C$550,'[6]白单流水  导入新模板'!$AB:$AB,LEFT(LEFT(U$3,4),4),'[6]白单流水  导入新模板'!$K:$K,$C552)</f>
        <v>0</v>
      </c>
      <c r="V552" s="48">
        <f>SUMIFS('[6]白单流水  导入新模板'!$S:$S,'[6]白单流水  导入新模板'!$C:$C,$A$2,'[6]白单流水  导入新模板'!$AF:$AF,$C$550,'[6]白单流水  导入新模板'!$AB:$AB,LEFT(LEFT(V$3,4),4),'[6]白单流水  导入新模板'!$K:$K,$C552)</f>
        <v>0</v>
      </c>
      <c r="W552" s="48">
        <f>SUMIFS('[6]白单流水  导入新模板'!$S:$S,'[6]白单流水  导入新模板'!$C:$C,$A$2,'[6]白单流水  导入新模板'!$AF:$AF,$C$550,'[6]白单流水  导入新模板'!$AB:$AB,LEFT(LEFT(W$3,4),4),'[6]白单流水  导入新模板'!$K:$K,$C552)</f>
        <v>0</v>
      </c>
      <c r="X552" s="48">
        <f>SUMIFS('[6]白单流水  导入新模板'!$S:$S,'[6]白单流水  导入新模板'!$C:$C,$A$2,'[6]白单流水  导入新模板'!$AF:$AF,$C$550,'[6]白单流水  导入新模板'!$AB:$AB,LEFT(LEFT(X$3,4),4),'[6]白单流水  导入新模板'!$K:$K,$C552)</f>
        <v>0</v>
      </c>
      <c r="Y552" s="48">
        <f>SUMIFS('[6]白单流水  导入新模板'!$S:$S,'[6]白单流水  导入新模板'!$C:$C,$A$2,'[6]白单流水  导入新模板'!$AF:$AF,$C$550,'[6]白单流水  导入新模板'!$AB:$AB,LEFT(LEFT(Y$3,4),4),'[6]白单流水  导入新模板'!$K:$K,$C552)</f>
        <v>0</v>
      </c>
      <c r="Z552" s="48">
        <f>SUMIFS('[6]白单流水  导入新模板'!$S:$S,'[6]白单流水  导入新模板'!$C:$C,$A$2,'[6]白单流水  导入新模板'!$AF:$AF,$C$550,'[6]白单流水  导入新模板'!$AB:$AB,LEFT(LEFT(Z$3,4),4),'[6]白单流水  导入新模板'!$K:$K,$C552)</f>
        <v>0</v>
      </c>
      <c r="AA552" s="48">
        <f>SUMIFS('[6]白单流水  导入新模板'!$S:$S,'[6]白单流水  导入新模板'!$C:$C,$A$2,'[6]白单流水  导入新模板'!$AF:$AF,$C$550,'[6]白单流水  导入新模板'!$AB:$AB,LEFT(LEFT(AA$3,4),4),'[6]白单流水  导入新模板'!$K:$K,$C552)</f>
        <v>0</v>
      </c>
      <c r="AB552" s="48">
        <f>SUMIFS('[6]白单流水  导入新模板'!$S:$S,'[6]白单流水  导入新模板'!$C:$C,$A$2,'[6]白单流水  导入新模板'!$AF:$AF,$C$550,'[6]白单流水  导入新模板'!$AB:$AB,LEFT(LEFT(AB$3,4),4),'[6]白单流水  导入新模板'!$K:$K,$C552)</f>
        <v>0</v>
      </c>
      <c r="AC552" s="48">
        <f>SUMIFS('[6]白单流水  导入新模板'!$S:$S,'[6]白单流水  导入新模板'!$C:$C,$A$2,'[6]白单流水  导入新模板'!$AF:$AF,$C$550,'[6]白单流水  导入新模板'!$AB:$AB,LEFT(LEFT(AC$3,4),4),'[6]白单流水  导入新模板'!$K:$K,$C552)</f>
        <v>0</v>
      </c>
      <c r="AD552" s="52"/>
      <c r="AE552" s="48">
        <f>SUMIFS('[6]白单流水  导入新模板'!$S:$S,'[6]白单流水  导入新模板'!$C:$C,$A$2,'[6]白单流水  导入新模板'!$AF:$AF,$C$550,'[6]白单流水  导入新模板'!$AA:$AA,AE$3,'[6]白单流水  导入新模板'!$K:$K,$C552)</f>
        <v>0</v>
      </c>
      <c r="AF552" s="48">
        <f>SUMIFS('[6]白单流水  导入新模板'!$S:$S,'[6]白单流水  导入新模板'!$C:$C,$A$2,'[6]白单流水  导入新模板'!$AF:$AF,$C$550,'[6]白单流水  导入新模板'!$AA:$AA,AF$3,'[6]白单流水  导入新模板'!$K:$K,$C552)</f>
        <v>0</v>
      </c>
      <c r="AG552" s="48">
        <f>SUMIFS('[6]白单流水  导入新模板'!$S:$S,'[6]白单流水  导入新模板'!$C:$C,$A$2,'[6]白单流水  导入新模板'!$AF:$AF,$C$550,'[6]白单流水  导入新模板'!$AA:$AA,AG$3,'[6]白单流水  导入新模板'!$K:$K,$C552)</f>
        <v>0</v>
      </c>
      <c r="AH552" s="48">
        <f>SUMIFS('[6]白单流水  导入新模板'!$S:$S,'[6]白单流水  导入新模板'!$C:$C,$A$2,'[6]白单流水  导入新模板'!$AF:$AF,$C$550,'[6]白单流水  导入新模板'!$AA:$AA,AH$3,'[6]白单流水  导入新模板'!$K:$K,$C552)</f>
        <v>0</v>
      </c>
      <c r="AI552" s="48">
        <f>SUMIFS('[6]白单流水  导入新模板'!$S:$S,'[6]白单流水  导入新模板'!$C:$C,$A$2,'[6]白单流水  导入新模板'!$AF:$AF,$C$550,'[6]白单流水  导入新模板'!$AA:$AA,AI$3,'[6]白单流水  导入新模板'!$K:$K,$C552)</f>
        <v>0</v>
      </c>
      <c r="AJ552" s="48">
        <f>SUMIFS('[6]白单流水  导入新模板'!$S:$S,'[6]白单流水  导入新模板'!$C:$C,$A$2,'[6]白单流水  导入新模板'!$AF:$AF,$C$550,'[6]白单流水  导入新模板'!$AA:$AA,AJ$3,'[6]白单流水  导入新模板'!$K:$K,$C552)</f>
        <v>0</v>
      </c>
      <c r="AK552" s="48">
        <f>SUMIFS('[6]白单流水  导入新模板'!$S:$S,'[6]白单流水  导入新模板'!$C:$C,$A$2,'[6]白单流水  导入新模板'!$AF:$AF,$C$550,'[6]白单流水  导入新模板'!$AA:$AA,AK$3,'[6]白单流水  导入新模板'!$K:$K,$C552)</f>
        <v>0</v>
      </c>
      <c r="AL552" s="48">
        <f>SUMIFS('[6]白单流水  导入新模板'!$S:$S,'[6]白单流水  导入新模板'!$C:$C,$A$2,'[6]白单流水  导入新模板'!$AF:$AF,$C$550,'[6]白单流水  导入新模板'!$AA:$AA,AL$3,'[6]白单流水  导入新模板'!$K:$K,$C552)</f>
        <v>0</v>
      </c>
      <c r="AM552" s="48">
        <f>SUMIFS('[6]白单流水  导入新模板'!$S:$S,'[6]白单流水  导入新模板'!$C:$C,$A$2,'[6]白单流水  导入新模板'!$AF:$AF,$C$550,'[6]白单流水  导入新模板'!$AA:$AA,AM$3,'[6]白单流水  导入新模板'!$K:$K,$C552)</f>
        <v>0</v>
      </c>
      <c r="AN552" s="48">
        <f>SUMIFS('[6]白单流水  导入新模板'!$S:$S,'[6]白单流水  导入新模板'!$C:$C,$A$2,'[6]白单流水  导入新模板'!$AF:$AF,$C$550,'[6]白单流水  导入新模板'!$AA:$AA,AN$3,'[6]白单流水  导入新模板'!$K:$K,$C552)</f>
        <v>0</v>
      </c>
      <c r="AO552" s="48">
        <f>SUMIFS('[6]白单流水  导入新模板'!$S:$S,'[6]白单流水  导入新模板'!$C:$C,$A$2,'[6]白单流水  导入新模板'!$AF:$AF,$C$550,'[6]白单流水  导入新模板'!$AA:$AA,AO$3,'[6]白单流水  导入新模板'!$K:$K,$C552)</f>
        <v>0</v>
      </c>
      <c r="AP552" s="48">
        <f>SUMIFS('[6]白单流水  导入新模板'!$S:$S,'[6]白单流水  导入新模板'!$C:$C,$A$2,'[6]白单流水  导入新模板'!$AF:$AF,$C$550,'[6]白单流水  导入新模板'!$AA:$AA,AP$3,'[6]白单流水  导入新模板'!$K:$K,$C552)</f>
        <v>0</v>
      </c>
      <c r="AQ552" s="48">
        <f>SUMIFS('[6]白单流水  导入新模板'!$S:$S,'[6]白单流水  导入新模板'!$C:$C,$A$2,'[6]白单流水  导入新模板'!$AF:$AF,$C$550,'[6]白单流水  导入新模板'!$AA:$AA,AQ$3,'[6]白单流水  导入新模板'!$K:$K,$C552)</f>
        <v>0</v>
      </c>
      <c r="AR552" s="48">
        <f>SUMIFS('[6]白单流水  导入新模板'!$S:$S,'[6]白单流水  导入新模板'!$C:$C,$A$2,'[6]白单流水  导入新模板'!$AF:$AF,$C$550,'[6]白单流水  导入新模板'!$AA:$AA,AR$3,'[6]白单流水  导入新模板'!$K:$K,$C552)</f>
        <v>0</v>
      </c>
      <c r="AS552" s="48">
        <f>SUMIFS('[6]白单流水  导入新模板'!$S:$S,'[6]白单流水  导入新模板'!$C:$C,$A$2,'[6]白单流水  导入新模板'!$AF:$AF,$C$550,'[6]白单流水  导入新模板'!$AA:$AA,AS$3,'[6]白单流水  导入新模板'!$K:$K,$C552)</f>
        <v>0</v>
      </c>
      <c r="AT552" s="56"/>
    </row>
    <row r="553" ht="15.6" spans="1:46">
      <c r="A553" s="70"/>
      <c r="B553" s="46"/>
      <c r="C553" s="65" t="s">
        <v>76</v>
      </c>
      <c r="D553" s="52"/>
      <c r="E553" s="52"/>
      <c r="F553" s="59"/>
      <c r="G553" s="60"/>
      <c r="H553" s="60"/>
      <c r="I553" s="60"/>
      <c r="J553" s="60"/>
      <c r="K553" s="52"/>
      <c r="L553" s="48">
        <f>SUMIFS('[6]白单流水  导入新模板'!$S:$S,'[6]白单流水  导入新模板'!$C:$C,$A$2,'[6]白单流水  导入新模板'!$AF:$AF,$C$550,'[6]白单流水  导入新模板'!$AB:$AB,LEFT(LEFT(L$3,4),4),'[6]白单流水  导入新模板'!$K:$K,$C553)</f>
        <v>0</v>
      </c>
      <c r="M553" s="48">
        <f>SUMIFS('[6]白单流水  导入新模板'!$S:$S,'[6]白单流水  导入新模板'!$C:$C,$A$2,'[6]白单流水  导入新模板'!$AF:$AF,$C$550,'[6]白单流水  导入新模板'!$AB:$AB,LEFT(LEFT(M$3,4),4),'[6]白单流水  导入新模板'!$K:$K,$C553)</f>
        <v>0</v>
      </c>
      <c r="N553" s="48">
        <f>SUMIFS('[6]白单流水  导入新模板'!$S:$S,'[6]白单流水  导入新模板'!$C:$C,$A$2,'[6]白单流水  导入新模板'!$AF:$AF,$C$550,'[6]白单流水  导入新模板'!$AB:$AB,LEFT(LEFT(N$3,4),4),'[6]白单流水  导入新模板'!$K:$K,$C553)</f>
        <v>0</v>
      </c>
      <c r="O553" s="48">
        <f>SUMIFS('[6]白单流水  导入新模板'!$S:$S,'[6]白单流水  导入新模板'!$C:$C,$A$2,'[6]白单流水  导入新模板'!$AF:$AF,$C$550,'[6]白单流水  导入新模板'!$AB:$AB,LEFT(LEFT(O$3,4),4),'[6]白单流水  导入新模板'!$K:$K,$C553)</f>
        <v>0</v>
      </c>
      <c r="P553" s="48">
        <f>SUMIFS('[6]白单流水  导入新模板'!$S:$S,'[6]白单流水  导入新模板'!$C:$C,$A$2,'[6]白单流水  导入新模板'!$AF:$AF,$C$550,'[6]白单流水  导入新模板'!$AB:$AB,LEFT(LEFT(P$3,4),4),'[6]白单流水  导入新模板'!$K:$K,$C553)</f>
        <v>0</v>
      </c>
      <c r="Q553" s="48">
        <f>SUMIFS('[6]白单流水  导入新模板'!$S:$S,'[6]白单流水  导入新模板'!$C:$C,$A$2,'[6]白单流水  导入新模板'!$AF:$AF,$C$550,'[6]白单流水  导入新模板'!$AB:$AB,LEFT(LEFT(Q$3,4),4),'[6]白单流水  导入新模板'!$K:$K,$C553)</f>
        <v>0</v>
      </c>
      <c r="R553" s="48">
        <f>SUMIFS('[6]白单流水  导入新模板'!$S:$S,'[6]白单流水  导入新模板'!$C:$C,$A$2,'[6]白单流水  导入新模板'!$AF:$AF,$C$550,'[6]白单流水  导入新模板'!$AB:$AB,LEFT(LEFT(R$3,4),4),'[6]白单流水  导入新模板'!$K:$K,$C553)</f>
        <v>0</v>
      </c>
      <c r="S553" s="48">
        <f>SUMIFS('[6]白单流水  导入新模板'!$S:$S,'[6]白单流水  导入新模板'!$C:$C,$A$2,'[6]白单流水  导入新模板'!$AF:$AF,$C$550,'[6]白单流水  导入新模板'!$AB:$AB,LEFT(LEFT(S$3,4),4),'[6]白单流水  导入新模板'!$K:$K,$C553)</f>
        <v>0</v>
      </c>
      <c r="T553" s="48">
        <f>SUMIFS('[6]白单流水  导入新模板'!$S:$S,'[6]白单流水  导入新模板'!$C:$C,$A$2,'[6]白单流水  导入新模板'!$AF:$AF,$C$550,'[6]白单流水  导入新模板'!$AB:$AB,LEFT(LEFT(T$3,4),4),'[6]白单流水  导入新模板'!$K:$K,$C553)</f>
        <v>0</v>
      </c>
      <c r="U553" s="48">
        <f>SUMIFS('[6]白单流水  导入新模板'!$S:$S,'[6]白单流水  导入新模板'!$C:$C,$A$2,'[6]白单流水  导入新模板'!$AF:$AF,$C$550,'[6]白单流水  导入新模板'!$AB:$AB,LEFT(LEFT(U$3,4),4),'[6]白单流水  导入新模板'!$K:$K,$C553)</f>
        <v>0</v>
      </c>
      <c r="V553" s="48">
        <f>SUMIFS('[6]白单流水  导入新模板'!$S:$S,'[6]白单流水  导入新模板'!$C:$C,$A$2,'[6]白单流水  导入新模板'!$AF:$AF,$C$550,'[6]白单流水  导入新模板'!$AB:$AB,LEFT(LEFT(V$3,4),4),'[6]白单流水  导入新模板'!$K:$K,$C553)</f>
        <v>0</v>
      </c>
      <c r="W553" s="48">
        <f>SUMIFS('[6]白单流水  导入新模板'!$S:$S,'[6]白单流水  导入新模板'!$C:$C,$A$2,'[6]白单流水  导入新模板'!$AF:$AF,$C$550,'[6]白单流水  导入新模板'!$AB:$AB,LEFT(LEFT(W$3,4),4),'[6]白单流水  导入新模板'!$K:$K,$C553)</f>
        <v>0</v>
      </c>
      <c r="X553" s="48">
        <f>SUMIFS('[6]白单流水  导入新模板'!$S:$S,'[6]白单流水  导入新模板'!$C:$C,$A$2,'[6]白单流水  导入新模板'!$AF:$AF,$C$550,'[6]白单流水  导入新模板'!$AB:$AB,LEFT(LEFT(X$3,4),4),'[6]白单流水  导入新模板'!$K:$K,$C553)</f>
        <v>0</v>
      </c>
      <c r="Y553" s="48">
        <f>SUMIFS('[6]白单流水  导入新模板'!$S:$S,'[6]白单流水  导入新模板'!$C:$C,$A$2,'[6]白单流水  导入新模板'!$AF:$AF,$C$550,'[6]白单流水  导入新模板'!$AB:$AB,LEFT(LEFT(Y$3,4),4),'[6]白单流水  导入新模板'!$K:$K,$C553)</f>
        <v>0</v>
      </c>
      <c r="Z553" s="48">
        <f>SUMIFS('[6]白单流水  导入新模板'!$S:$S,'[6]白单流水  导入新模板'!$C:$C,$A$2,'[6]白单流水  导入新模板'!$AF:$AF,$C$550,'[6]白单流水  导入新模板'!$AB:$AB,LEFT(LEFT(Z$3,4),4),'[6]白单流水  导入新模板'!$K:$K,$C553)</f>
        <v>0</v>
      </c>
      <c r="AA553" s="48">
        <f>SUMIFS('[6]白单流水  导入新模板'!$S:$S,'[6]白单流水  导入新模板'!$C:$C,$A$2,'[6]白单流水  导入新模板'!$AF:$AF,$C$550,'[6]白单流水  导入新模板'!$AB:$AB,LEFT(LEFT(AA$3,4),4),'[6]白单流水  导入新模板'!$K:$K,$C553)</f>
        <v>0</v>
      </c>
      <c r="AB553" s="48">
        <f>SUMIFS('[6]白单流水  导入新模板'!$S:$S,'[6]白单流水  导入新模板'!$C:$C,$A$2,'[6]白单流水  导入新模板'!$AF:$AF,$C$550,'[6]白单流水  导入新模板'!$AB:$AB,LEFT(LEFT(AB$3,4),4),'[6]白单流水  导入新模板'!$K:$K,$C553)</f>
        <v>0</v>
      </c>
      <c r="AC553" s="48">
        <f>SUMIFS('[6]白单流水  导入新模板'!$S:$S,'[6]白单流水  导入新模板'!$C:$C,$A$2,'[6]白单流水  导入新模板'!$AF:$AF,$C$550,'[6]白单流水  导入新模板'!$AB:$AB,LEFT(LEFT(AC$3,4),4),'[6]白单流水  导入新模板'!$K:$K,$C553)</f>
        <v>0</v>
      </c>
      <c r="AD553" s="52"/>
      <c r="AE553" s="48">
        <f>SUMIFS('[6]白单流水  导入新模板'!$S:$S,'[6]白单流水  导入新模板'!$C:$C,$A$2,'[6]白单流水  导入新模板'!$AF:$AF,$C$550,'[6]白单流水  导入新模板'!$AA:$AA,AE$3,'[6]白单流水  导入新模板'!$K:$K,$C553)</f>
        <v>0</v>
      </c>
      <c r="AF553" s="48">
        <f>SUMIFS('[6]白单流水  导入新模板'!$S:$S,'[6]白单流水  导入新模板'!$C:$C,$A$2,'[6]白单流水  导入新模板'!$AF:$AF,$C$550,'[6]白单流水  导入新模板'!$AA:$AA,AF$3,'[6]白单流水  导入新模板'!$K:$K,$C553)</f>
        <v>0</v>
      </c>
      <c r="AG553" s="48">
        <f>SUMIFS('[6]白单流水  导入新模板'!$S:$S,'[6]白单流水  导入新模板'!$C:$C,$A$2,'[6]白单流水  导入新模板'!$AF:$AF,$C$550,'[6]白单流水  导入新模板'!$AA:$AA,AG$3,'[6]白单流水  导入新模板'!$K:$K,$C553)</f>
        <v>0</v>
      </c>
      <c r="AH553" s="48">
        <f>SUMIFS('[6]白单流水  导入新模板'!$S:$S,'[6]白单流水  导入新模板'!$C:$C,$A$2,'[6]白单流水  导入新模板'!$AF:$AF,$C$550,'[6]白单流水  导入新模板'!$AA:$AA,AH$3,'[6]白单流水  导入新模板'!$K:$K,$C553)</f>
        <v>0</v>
      </c>
      <c r="AI553" s="48">
        <f>SUMIFS('[6]白单流水  导入新模板'!$S:$S,'[6]白单流水  导入新模板'!$C:$C,$A$2,'[6]白单流水  导入新模板'!$AF:$AF,$C$550,'[6]白单流水  导入新模板'!$AA:$AA,AI$3,'[6]白单流水  导入新模板'!$K:$K,$C553)</f>
        <v>0</v>
      </c>
      <c r="AJ553" s="48">
        <f>SUMIFS('[6]白单流水  导入新模板'!$S:$S,'[6]白单流水  导入新模板'!$C:$C,$A$2,'[6]白单流水  导入新模板'!$AF:$AF,$C$550,'[6]白单流水  导入新模板'!$AA:$AA,AJ$3,'[6]白单流水  导入新模板'!$K:$K,$C553)</f>
        <v>0</v>
      </c>
      <c r="AK553" s="48">
        <f>SUMIFS('[6]白单流水  导入新模板'!$S:$S,'[6]白单流水  导入新模板'!$C:$C,$A$2,'[6]白单流水  导入新模板'!$AF:$AF,$C$550,'[6]白单流水  导入新模板'!$AA:$AA,AK$3,'[6]白单流水  导入新模板'!$K:$K,$C553)</f>
        <v>0</v>
      </c>
      <c r="AL553" s="48">
        <f>SUMIFS('[6]白单流水  导入新模板'!$S:$S,'[6]白单流水  导入新模板'!$C:$C,$A$2,'[6]白单流水  导入新模板'!$AF:$AF,$C$550,'[6]白单流水  导入新模板'!$AA:$AA,AL$3,'[6]白单流水  导入新模板'!$K:$K,$C553)</f>
        <v>0</v>
      </c>
      <c r="AM553" s="48">
        <f>SUMIFS('[6]白单流水  导入新模板'!$S:$S,'[6]白单流水  导入新模板'!$C:$C,$A$2,'[6]白单流水  导入新模板'!$AF:$AF,$C$550,'[6]白单流水  导入新模板'!$AA:$AA,AM$3,'[6]白单流水  导入新模板'!$K:$K,$C553)</f>
        <v>0</v>
      </c>
      <c r="AN553" s="48">
        <f>SUMIFS('[6]白单流水  导入新模板'!$S:$S,'[6]白单流水  导入新模板'!$C:$C,$A$2,'[6]白单流水  导入新模板'!$AF:$AF,$C$550,'[6]白单流水  导入新模板'!$AA:$AA,AN$3,'[6]白单流水  导入新模板'!$K:$K,$C553)</f>
        <v>0</v>
      </c>
      <c r="AO553" s="48">
        <f>SUMIFS('[6]白单流水  导入新模板'!$S:$S,'[6]白单流水  导入新模板'!$C:$C,$A$2,'[6]白单流水  导入新模板'!$AF:$AF,$C$550,'[6]白单流水  导入新模板'!$AA:$AA,AO$3,'[6]白单流水  导入新模板'!$K:$K,$C553)</f>
        <v>0</v>
      </c>
      <c r="AP553" s="48">
        <f>SUMIFS('[6]白单流水  导入新模板'!$S:$S,'[6]白单流水  导入新模板'!$C:$C,$A$2,'[6]白单流水  导入新模板'!$AF:$AF,$C$550,'[6]白单流水  导入新模板'!$AA:$AA,AP$3,'[6]白单流水  导入新模板'!$K:$K,$C553)</f>
        <v>0</v>
      </c>
      <c r="AQ553" s="48">
        <f>SUMIFS('[6]白单流水  导入新模板'!$S:$S,'[6]白单流水  导入新模板'!$C:$C,$A$2,'[6]白单流水  导入新模板'!$AF:$AF,$C$550,'[6]白单流水  导入新模板'!$AA:$AA,AQ$3,'[6]白单流水  导入新模板'!$K:$K,$C553)</f>
        <v>0</v>
      </c>
      <c r="AR553" s="48">
        <f>SUMIFS('[6]白单流水  导入新模板'!$S:$S,'[6]白单流水  导入新模板'!$C:$C,$A$2,'[6]白单流水  导入新模板'!$AF:$AF,$C$550,'[6]白单流水  导入新模板'!$AA:$AA,AR$3,'[6]白单流水  导入新模板'!$K:$K,$C553)</f>
        <v>0</v>
      </c>
      <c r="AS553" s="48">
        <f>SUMIFS('[6]白单流水  导入新模板'!$S:$S,'[6]白单流水  导入新模板'!$C:$C,$A$2,'[6]白单流水  导入新模板'!$AF:$AF,$C$550,'[6]白单流水  导入新模板'!$AA:$AA,AS$3,'[6]白单流水  导入新模板'!$K:$K,$C553)</f>
        <v>0</v>
      </c>
      <c r="AT553" s="56"/>
    </row>
    <row r="554" ht="15.6" spans="1:46">
      <c r="A554" s="70"/>
      <c r="B554" s="46"/>
      <c r="C554" s="65" t="s">
        <v>77</v>
      </c>
      <c r="D554" s="52"/>
      <c r="E554" s="52"/>
      <c r="F554" s="59"/>
      <c r="G554" s="60"/>
      <c r="H554" s="60"/>
      <c r="I554" s="60"/>
      <c r="J554" s="60"/>
      <c r="K554" s="52"/>
      <c r="L554" s="48">
        <f>SUMIFS('[6]白单流水  导入新模板'!$S:$S,'[6]白单流水  导入新模板'!$C:$C,$A$2,'[6]白单流水  导入新模板'!$AF:$AF,$C$550,'[6]白单流水  导入新模板'!$AB:$AB,LEFT(LEFT(L$3,4),4),'[6]白单流水  导入新模板'!$K:$K,$C554)</f>
        <v>0</v>
      </c>
      <c r="M554" s="48">
        <f>SUMIFS('[6]白单流水  导入新模板'!$S:$S,'[6]白单流水  导入新模板'!$C:$C,$A$2,'[6]白单流水  导入新模板'!$AF:$AF,$C$550,'[6]白单流水  导入新模板'!$AB:$AB,LEFT(LEFT(M$3,4),4),'[6]白单流水  导入新模板'!$K:$K,$C554)</f>
        <v>0</v>
      </c>
      <c r="N554" s="48">
        <f>SUMIFS('[6]白单流水  导入新模板'!$S:$S,'[6]白单流水  导入新模板'!$C:$C,$A$2,'[6]白单流水  导入新模板'!$AF:$AF,$C$550,'[6]白单流水  导入新模板'!$AB:$AB,LEFT(LEFT(N$3,4),4),'[6]白单流水  导入新模板'!$K:$K,$C554)</f>
        <v>0</v>
      </c>
      <c r="O554" s="48">
        <f>SUMIFS('[6]白单流水  导入新模板'!$S:$S,'[6]白单流水  导入新模板'!$C:$C,$A$2,'[6]白单流水  导入新模板'!$AF:$AF,$C$550,'[6]白单流水  导入新模板'!$AB:$AB,LEFT(LEFT(O$3,4),4),'[6]白单流水  导入新模板'!$K:$K,$C554)</f>
        <v>0</v>
      </c>
      <c r="P554" s="48">
        <f>SUMIFS('[6]白单流水  导入新模板'!$S:$S,'[6]白单流水  导入新模板'!$C:$C,$A$2,'[6]白单流水  导入新模板'!$AF:$AF,$C$550,'[6]白单流水  导入新模板'!$AB:$AB,LEFT(LEFT(P$3,4),4),'[6]白单流水  导入新模板'!$K:$K,$C554)</f>
        <v>0</v>
      </c>
      <c r="Q554" s="48">
        <f>SUMIFS('[6]白单流水  导入新模板'!$S:$S,'[6]白单流水  导入新模板'!$C:$C,$A$2,'[6]白单流水  导入新模板'!$AF:$AF,$C$550,'[6]白单流水  导入新模板'!$AB:$AB,LEFT(LEFT(Q$3,4),4),'[6]白单流水  导入新模板'!$K:$K,$C554)</f>
        <v>0</v>
      </c>
      <c r="R554" s="48">
        <f>SUMIFS('[6]白单流水  导入新模板'!$S:$S,'[6]白单流水  导入新模板'!$C:$C,$A$2,'[6]白单流水  导入新模板'!$AF:$AF,$C$550,'[6]白单流水  导入新模板'!$AB:$AB,LEFT(LEFT(R$3,4),4),'[6]白单流水  导入新模板'!$K:$K,$C554)</f>
        <v>0</v>
      </c>
      <c r="S554" s="48">
        <f>SUMIFS('[6]白单流水  导入新模板'!$S:$S,'[6]白单流水  导入新模板'!$C:$C,$A$2,'[6]白单流水  导入新模板'!$AF:$AF,$C$550,'[6]白单流水  导入新模板'!$AB:$AB,LEFT(LEFT(S$3,4),4),'[6]白单流水  导入新模板'!$K:$K,$C554)</f>
        <v>0</v>
      </c>
      <c r="T554" s="48">
        <f>SUMIFS('[6]白单流水  导入新模板'!$S:$S,'[6]白单流水  导入新模板'!$C:$C,$A$2,'[6]白单流水  导入新模板'!$AF:$AF,$C$550,'[6]白单流水  导入新模板'!$AB:$AB,LEFT(LEFT(T$3,4),4),'[6]白单流水  导入新模板'!$K:$K,$C554)</f>
        <v>0</v>
      </c>
      <c r="U554" s="48">
        <f>SUMIFS('[6]白单流水  导入新模板'!$S:$S,'[6]白单流水  导入新模板'!$C:$C,$A$2,'[6]白单流水  导入新模板'!$AF:$AF,$C$550,'[6]白单流水  导入新模板'!$AB:$AB,LEFT(LEFT(U$3,4),4),'[6]白单流水  导入新模板'!$K:$K,$C554)</f>
        <v>0</v>
      </c>
      <c r="V554" s="48">
        <f>SUMIFS('[6]白单流水  导入新模板'!$S:$S,'[6]白单流水  导入新模板'!$C:$C,$A$2,'[6]白单流水  导入新模板'!$AF:$AF,$C$550,'[6]白单流水  导入新模板'!$AB:$AB,LEFT(LEFT(V$3,4),4),'[6]白单流水  导入新模板'!$K:$K,$C554)</f>
        <v>0</v>
      </c>
      <c r="W554" s="48">
        <f>SUMIFS('[6]白单流水  导入新模板'!$S:$S,'[6]白单流水  导入新模板'!$C:$C,$A$2,'[6]白单流水  导入新模板'!$AF:$AF,$C$550,'[6]白单流水  导入新模板'!$AB:$AB,LEFT(LEFT(W$3,4),4),'[6]白单流水  导入新模板'!$K:$K,$C554)</f>
        <v>0</v>
      </c>
      <c r="X554" s="48">
        <f>SUMIFS('[6]白单流水  导入新模板'!$S:$S,'[6]白单流水  导入新模板'!$C:$C,$A$2,'[6]白单流水  导入新模板'!$AF:$AF,$C$550,'[6]白单流水  导入新模板'!$AB:$AB,LEFT(LEFT(X$3,4),4),'[6]白单流水  导入新模板'!$K:$K,$C554)</f>
        <v>0</v>
      </c>
      <c r="Y554" s="48">
        <f>SUMIFS('[6]白单流水  导入新模板'!$S:$S,'[6]白单流水  导入新模板'!$C:$C,$A$2,'[6]白单流水  导入新模板'!$AF:$AF,$C$550,'[6]白单流水  导入新模板'!$AB:$AB,LEFT(LEFT(Y$3,4),4),'[6]白单流水  导入新模板'!$K:$K,$C554)</f>
        <v>0</v>
      </c>
      <c r="Z554" s="48">
        <f>SUMIFS('[6]白单流水  导入新模板'!$S:$S,'[6]白单流水  导入新模板'!$C:$C,$A$2,'[6]白单流水  导入新模板'!$AF:$AF,$C$550,'[6]白单流水  导入新模板'!$AB:$AB,LEFT(LEFT(Z$3,4),4),'[6]白单流水  导入新模板'!$K:$K,$C554)</f>
        <v>0</v>
      </c>
      <c r="AA554" s="48">
        <f>SUMIFS('[6]白单流水  导入新模板'!$S:$S,'[6]白单流水  导入新模板'!$C:$C,$A$2,'[6]白单流水  导入新模板'!$AF:$AF,$C$550,'[6]白单流水  导入新模板'!$AB:$AB,LEFT(LEFT(AA$3,4),4),'[6]白单流水  导入新模板'!$K:$K,$C554)</f>
        <v>0</v>
      </c>
      <c r="AB554" s="48">
        <f>SUMIFS('[6]白单流水  导入新模板'!$S:$S,'[6]白单流水  导入新模板'!$C:$C,$A$2,'[6]白单流水  导入新模板'!$AF:$AF,$C$550,'[6]白单流水  导入新模板'!$AB:$AB,LEFT(LEFT(AB$3,4),4),'[6]白单流水  导入新模板'!$K:$K,$C554)</f>
        <v>0</v>
      </c>
      <c r="AC554" s="48">
        <f>SUMIFS('[6]白单流水  导入新模板'!$S:$S,'[6]白单流水  导入新模板'!$C:$C,$A$2,'[6]白单流水  导入新模板'!$AF:$AF,$C$550,'[6]白单流水  导入新模板'!$AB:$AB,LEFT(LEFT(AC$3,4),4),'[6]白单流水  导入新模板'!$K:$K,$C554)</f>
        <v>0</v>
      </c>
      <c r="AD554" s="52"/>
      <c r="AE554" s="48">
        <f>SUMIFS('[6]白单流水  导入新模板'!$S:$S,'[6]白单流水  导入新模板'!$C:$C,$A$2,'[6]白单流水  导入新模板'!$AF:$AF,$C$550,'[6]白单流水  导入新模板'!$AA:$AA,AE$3,'[6]白单流水  导入新模板'!$K:$K,$C554)</f>
        <v>0</v>
      </c>
      <c r="AF554" s="48">
        <f>SUMIFS('[6]白单流水  导入新模板'!$S:$S,'[6]白单流水  导入新模板'!$C:$C,$A$2,'[6]白单流水  导入新模板'!$AF:$AF,$C$550,'[6]白单流水  导入新模板'!$AA:$AA,AF$3,'[6]白单流水  导入新模板'!$K:$K,$C554)</f>
        <v>0</v>
      </c>
      <c r="AG554" s="48">
        <f>SUMIFS('[6]白单流水  导入新模板'!$S:$S,'[6]白单流水  导入新模板'!$C:$C,$A$2,'[6]白单流水  导入新模板'!$AF:$AF,$C$550,'[6]白单流水  导入新模板'!$AA:$AA,AG$3,'[6]白单流水  导入新模板'!$K:$K,$C554)</f>
        <v>0</v>
      </c>
      <c r="AH554" s="48">
        <f>SUMIFS('[6]白单流水  导入新模板'!$S:$S,'[6]白单流水  导入新模板'!$C:$C,$A$2,'[6]白单流水  导入新模板'!$AF:$AF,$C$550,'[6]白单流水  导入新模板'!$AA:$AA,AH$3,'[6]白单流水  导入新模板'!$K:$K,$C554)</f>
        <v>0</v>
      </c>
      <c r="AI554" s="48">
        <f>SUMIFS('[6]白单流水  导入新模板'!$S:$S,'[6]白单流水  导入新模板'!$C:$C,$A$2,'[6]白单流水  导入新模板'!$AF:$AF,$C$550,'[6]白单流水  导入新模板'!$AA:$AA,AI$3,'[6]白单流水  导入新模板'!$K:$K,$C554)</f>
        <v>0</v>
      </c>
      <c r="AJ554" s="48">
        <f>SUMIFS('[6]白单流水  导入新模板'!$S:$S,'[6]白单流水  导入新模板'!$C:$C,$A$2,'[6]白单流水  导入新模板'!$AF:$AF,$C$550,'[6]白单流水  导入新模板'!$AA:$AA,AJ$3,'[6]白单流水  导入新模板'!$K:$K,$C554)</f>
        <v>0</v>
      </c>
      <c r="AK554" s="48">
        <f>SUMIFS('[6]白单流水  导入新模板'!$S:$S,'[6]白单流水  导入新模板'!$C:$C,$A$2,'[6]白单流水  导入新模板'!$AF:$AF,$C$550,'[6]白单流水  导入新模板'!$AA:$AA,AK$3,'[6]白单流水  导入新模板'!$K:$K,$C554)</f>
        <v>0</v>
      </c>
      <c r="AL554" s="48">
        <f>SUMIFS('[6]白单流水  导入新模板'!$S:$S,'[6]白单流水  导入新模板'!$C:$C,$A$2,'[6]白单流水  导入新模板'!$AF:$AF,$C$550,'[6]白单流水  导入新模板'!$AA:$AA,AL$3,'[6]白单流水  导入新模板'!$K:$K,$C554)</f>
        <v>0</v>
      </c>
      <c r="AM554" s="48">
        <f>SUMIFS('[6]白单流水  导入新模板'!$S:$S,'[6]白单流水  导入新模板'!$C:$C,$A$2,'[6]白单流水  导入新模板'!$AF:$AF,$C$550,'[6]白单流水  导入新模板'!$AA:$AA,AM$3,'[6]白单流水  导入新模板'!$K:$K,$C554)</f>
        <v>0</v>
      </c>
      <c r="AN554" s="48">
        <f>SUMIFS('[6]白单流水  导入新模板'!$S:$S,'[6]白单流水  导入新模板'!$C:$C,$A$2,'[6]白单流水  导入新模板'!$AF:$AF,$C$550,'[6]白单流水  导入新模板'!$AA:$AA,AN$3,'[6]白单流水  导入新模板'!$K:$K,$C554)</f>
        <v>0</v>
      </c>
      <c r="AO554" s="48">
        <f>SUMIFS('[6]白单流水  导入新模板'!$S:$S,'[6]白单流水  导入新模板'!$C:$C,$A$2,'[6]白单流水  导入新模板'!$AF:$AF,$C$550,'[6]白单流水  导入新模板'!$AA:$AA,AO$3,'[6]白单流水  导入新模板'!$K:$K,$C554)</f>
        <v>0</v>
      </c>
      <c r="AP554" s="48">
        <f>SUMIFS('[6]白单流水  导入新模板'!$S:$S,'[6]白单流水  导入新模板'!$C:$C,$A$2,'[6]白单流水  导入新模板'!$AF:$AF,$C$550,'[6]白单流水  导入新模板'!$AA:$AA,AP$3,'[6]白单流水  导入新模板'!$K:$K,$C554)</f>
        <v>0</v>
      </c>
      <c r="AQ554" s="48">
        <f>SUMIFS('[6]白单流水  导入新模板'!$S:$S,'[6]白单流水  导入新模板'!$C:$C,$A$2,'[6]白单流水  导入新模板'!$AF:$AF,$C$550,'[6]白单流水  导入新模板'!$AA:$AA,AQ$3,'[6]白单流水  导入新模板'!$K:$K,$C554)</f>
        <v>0</v>
      </c>
      <c r="AR554" s="48">
        <f>SUMIFS('[6]白单流水  导入新模板'!$S:$S,'[6]白单流水  导入新模板'!$C:$C,$A$2,'[6]白单流水  导入新模板'!$AF:$AF,$C$550,'[6]白单流水  导入新模板'!$AA:$AA,AR$3,'[6]白单流水  导入新模板'!$K:$K,$C554)</f>
        <v>0</v>
      </c>
      <c r="AS554" s="48">
        <f>SUMIFS('[6]白单流水  导入新模板'!$S:$S,'[6]白单流水  导入新模板'!$C:$C,$A$2,'[6]白单流水  导入新模板'!$AF:$AF,$C$550,'[6]白单流水  导入新模板'!$AA:$AA,AS$3,'[6]白单流水  导入新模板'!$K:$K,$C554)</f>
        <v>0</v>
      </c>
      <c r="AT554" s="56"/>
    </row>
    <row r="555" ht="46.8" spans="1:46">
      <c r="A555" s="70"/>
      <c r="B555" s="46"/>
      <c r="C555" s="42" t="s">
        <v>118</v>
      </c>
      <c r="D555" s="43"/>
      <c r="E555" s="43"/>
      <c r="F555" s="63"/>
      <c r="G555" s="44"/>
      <c r="H555" s="44"/>
      <c r="I555" s="44"/>
      <c r="J555" s="44"/>
      <c r="K555" s="43"/>
      <c r="L555" s="43">
        <f>L556</f>
        <v>0</v>
      </c>
      <c r="M555" s="43">
        <f>M556</f>
        <v>0</v>
      </c>
      <c r="N555" s="43">
        <f>N556</f>
        <v>0</v>
      </c>
      <c r="O555" s="43">
        <f>O556</f>
        <v>0</v>
      </c>
      <c r="P555" s="43">
        <f>P556</f>
        <v>0</v>
      </c>
      <c r="Q555" s="43">
        <f>Q556</f>
        <v>0</v>
      </c>
      <c r="R555" s="43">
        <f>R556</f>
        <v>0</v>
      </c>
      <c r="S555" s="43">
        <f>S556</f>
        <v>0</v>
      </c>
      <c r="T555" s="43">
        <f>T556</f>
        <v>0</v>
      </c>
      <c r="U555" s="43">
        <f>U556</f>
        <v>0</v>
      </c>
      <c r="V555" s="43">
        <f>V556</f>
        <v>0</v>
      </c>
      <c r="W555" s="43">
        <f>W556</f>
        <v>0</v>
      </c>
      <c r="X555" s="43">
        <f>SUM(X556:X559)</f>
        <v>0</v>
      </c>
      <c r="Y555" s="43">
        <f>SUM(Y556:Y559)</f>
        <v>0</v>
      </c>
      <c r="Z555" s="43">
        <f>SUM(Z556:Z559)</f>
        <v>0</v>
      </c>
      <c r="AA555" s="43">
        <f>SUM(AA556:AA559)</f>
        <v>0</v>
      </c>
      <c r="AB555" s="43">
        <f>SUM(AB556:AB559)</f>
        <v>0</v>
      </c>
      <c r="AC555" s="43">
        <f>SUM(AC556:AC559)</f>
        <v>0</v>
      </c>
      <c r="AD555" s="72"/>
      <c r="AE555" s="43">
        <f>SUM(AE556:AE559)</f>
        <v>0</v>
      </c>
      <c r="AF555" s="43">
        <f>SUM(AF556:AF559)</f>
        <v>0</v>
      </c>
      <c r="AG555" s="43">
        <f>SUM(AG556:AG559)</f>
        <v>0</v>
      </c>
      <c r="AH555" s="43">
        <f>SUM(AH556:AH559)</f>
        <v>0</v>
      </c>
      <c r="AI555" s="43">
        <f>SUM(AI556:AI559)</f>
        <v>0</v>
      </c>
      <c r="AJ555" s="43">
        <f>SUM(AJ556:AJ559)</f>
        <v>0</v>
      </c>
      <c r="AK555" s="43">
        <f>SUM(AK556:AK559)</f>
        <v>0</v>
      </c>
      <c r="AL555" s="43">
        <f>SUM(AL556:AL559)</f>
        <v>0</v>
      </c>
      <c r="AM555" s="43">
        <f>SUM(AM556:AM559)</f>
        <v>0</v>
      </c>
      <c r="AN555" s="43">
        <f>SUM(AN556:AN559)</f>
        <v>0</v>
      </c>
      <c r="AO555" s="43">
        <f>SUM(AO556:AO559)</f>
        <v>0</v>
      </c>
      <c r="AP555" s="43">
        <f>SUM(AP556:AP559)</f>
        <v>0</v>
      </c>
      <c r="AQ555" s="43">
        <f>SUM(AQ556:AQ559)</f>
        <v>0</v>
      </c>
      <c r="AR555" s="43">
        <f>SUM(AR556:AR559)</f>
        <v>0</v>
      </c>
      <c r="AS555" s="43">
        <f>SUM(AS556:AS559)</f>
        <v>0</v>
      </c>
      <c r="AT555" s="64"/>
    </row>
    <row r="556" ht="15.6" spans="1:46">
      <c r="A556" s="70"/>
      <c r="B556" s="46"/>
      <c r="C556" s="65" t="s">
        <v>75</v>
      </c>
      <c r="D556" s="52"/>
      <c r="E556" s="52"/>
      <c r="F556" s="59"/>
      <c r="G556" s="60"/>
      <c r="H556" s="60"/>
      <c r="I556" s="60"/>
      <c r="J556" s="60"/>
      <c r="K556" s="52"/>
      <c r="L556" s="48">
        <f>SUMIFS('[6]白单流水  导入新模板'!$S:$S,'[6]白单流水  导入新模板'!$C:$C,$A$2,'[6]白单流水  导入新模板'!$AF:$AF,$C$555,'[6]白单流水  导入新模板'!$AB:$AB,LEFT(LEFT(L$3,4),4),'[6]白单流水  导入新模板'!$K:$K,$C556)</f>
        <v>0</v>
      </c>
      <c r="M556" s="48">
        <f>SUMIFS('[6]白单流水  导入新模板'!$S:$S,'[6]白单流水  导入新模板'!$C:$C,$A$2,'[6]白单流水  导入新模板'!$AF:$AF,$C$555,'[6]白单流水  导入新模板'!$AB:$AB,LEFT(LEFT(M$3,4),4),'[6]白单流水  导入新模板'!$K:$K,$C556)</f>
        <v>0</v>
      </c>
      <c r="N556" s="48">
        <f>SUMIFS('[6]白单流水  导入新模板'!$S:$S,'[6]白单流水  导入新模板'!$C:$C,$A$2,'[6]白单流水  导入新模板'!$AF:$AF,$C$555,'[6]白单流水  导入新模板'!$AB:$AB,LEFT(LEFT(N$3,4),4),'[6]白单流水  导入新模板'!$K:$K,$C556)</f>
        <v>0</v>
      </c>
      <c r="O556" s="48">
        <f>SUMIFS('[6]白单流水  导入新模板'!$S:$S,'[6]白单流水  导入新模板'!$C:$C,$A$2,'[6]白单流水  导入新模板'!$AF:$AF,$C$555,'[6]白单流水  导入新模板'!$AB:$AB,LEFT(LEFT(O$3,4),4),'[6]白单流水  导入新模板'!$K:$K,$C556)</f>
        <v>0</v>
      </c>
      <c r="P556" s="48">
        <f>SUMIFS('[6]白单流水  导入新模板'!$S:$S,'[6]白单流水  导入新模板'!$C:$C,$A$2,'[6]白单流水  导入新模板'!$AF:$AF,$C$555,'[6]白单流水  导入新模板'!$AB:$AB,LEFT(LEFT(P$3,4),4),'[6]白单流水  导入新模板'!$K:$K,$C556)</f>
        <v>0</v>
      </c>
      <c r="Q556" s="48">
        <f>SUMIFS('[6]白单流水  导入新模板'!$S:$S,'[6]白单流水  导入新模板'!$C:$C,$A$2,'[6]白单流水  导入新模板'!$AF:$AF,$C$555,'[6]白单流水  导入新模板'!$AB:$AB,LEFT(LEFT(Q$3,4),4),'[6]白单流水  导入新模板'!$K:$K,$C556)</f>
        <v>0</v>
      </c>
      <c r="R556" s="48">
        <f>SUMIFS('[6]白单流水  导入新模板'!$S:$S,'[6]白单流水  导入新模板'!$C:$C,$A$2,'[6]白单流水  导入新模板'!$AF:$AF,$C$555,'[6]白单流水  导入新模板'!$AB:$AB,LEFT(LEFT(R$3,4),4),'[6]白单流水  导入新模板'!$K:$K,$C556)</f>
        <v>0</v>
      </c>
      <c r="S556" s="48">
        <f>SUMIFS('[6]白单流水  导入新模板'!$S:$S,'[6]白单流水  导入新模板'!$C:$C,$A$2,'[6]白单流水  导入新模板'!$AF:$AF,$C$555,'[6]白单流水  导入新模板'!$AB:$AB,LEFT(LEFT(S$3,4),4),'[6]白单流水  导入新模板'!$K:$K,$C556)</f>
        <v>0</v>
      </c>
      <c r="T556" s="48">
        <f>SUMIFS('[6]白单流水  导入新模板'!$S:$S,'[6]白单流水  导入新模板'!$C:$C,$A$2,'[6]白单流水  导入新模板'!$AF:$AF,$C$555,'[6]白单流水  导入新模板'!$AB:$AB,LEFT(LEFT(T$3,4),4),'[6]白单流水  导入新模板'!$K:$K,$C556)</f>
        <v>0</v>
      </c>
      <c r="U556" s="48">
        <f>SUMIFS('[6]白单流水  导入新模板'!$S:$S,'[6]白单流水  导入新模板'!$C:$C,$A$2,'[6]白单流水  导入新模板'!$AF:$AF,$C$555,'[6]白单流水  导入新模板'!$AB:$AB,LEFT(LEFT(U$3,4),4),'[6]白单流水  导入新模板'!$K:$K,$C556)</f>
        <v>0</v>
      </c>
      <c r="V556" s="48">
        <f>SUMIFS('[6]白单流水  导入新模板'!$S:$S,'[6]白单流水  导入新模板'!$C:$C,$A$2,'[6]白单流水  导入新模板'!$AF:$AF,$C$555,'[6]白单流水  导入新模板'!$AB:$AB,LEFT(LEFT(V$3,4),4),'[6]白单流水  导入新模板'!$K:$K,$C556)</f>
        <v>0</v>
      </c>
      <c r="W556" s="48">
        <f>SUMIFS('[6]白单流水  导入新模板'!$S:$S,'[6]白单流水  导入新模板'!$C:$C,$A$2,'[6]白单流水  导入新模板'!$AF:$AF,$C$555,'[6]白单流水  导入新模板'!$AB:$AB,LEFT(LEFT(W$3,4),4),'[6]白单流水  导入新模板'!$K:$K,$C556)</f>
        <v>0</v>
      </c>
      <c r="X556" s="48">
        <f>SUMIFS('[6]白单流水  导入新模板'!$S:$S,'[6]白单流水  导入新模板'!$C:$C,$A$2,'[6]白单流水  导入新模板'!$AF:$AF,$C$555,'[6]白单流水  导入新模板'!$AB:$AB,LEFT(LEFT(X$3,4),4),'[6]白单流水  导入新模板'!$K:$K,$C556)</f>
        <v>0</v>
      </c>
      <c r="Y556" s="48">
        <f>SUMIFS('[6]白单流水  导入新模板'!$S:$S,'[6]白单流水  导入新模板'!$C:$C,$A$2,'[6]白单流水  导入新模板'!$AF:$AF,$C$555,'[6]白单流水  导入新模板'!$AB:$AB,LEFT(LEFT(Y$3,4),4),'[6]白单流水  导入新模板'!$K:$K,$C556)</f>
        <v>0</v>
      </c>
      <c r="Z556" s="48">
        <f>SUMIFS('[6]白单流水  导入新模板'!$S:$S,'[6]白单流水  导入新模板'!$C:$C,$A$2,'[6]白单流水  导入新模板'!$AF:$AF,$C$555,'[6]白单流水  导入新模板'!$AB:$AB,LEFT(LEFT(Z$3,4),4),'[6]白单流水  导入新模板'!$K:$K,$C556)</f>
        <v>0</v>
      </c>
      <c r="AA556" s="48">
        <f>SUMIFS('[6]白单流水  导入新模板'!$S:$S,'[6]白单流水  导入新模板'!$C:$C,$A$2,'[6]白单流水  导入新模板'!$AF:$AF,$C$555,'[6]白单流水  导入新模板'!$AB:$AB,LEFT(LEFT(AA$3,4),4),'[6]白单流水  导入新模板'!$K:$K,$C556)</f>
        <v>0</v>
      </c>
      <c r="AB556" s="48">
        <f>SUMIFS('[6]白单流水  导入新模板'!$S:$S,'[6]白单流水  导入新模板'!$C:$C,$A$2,'[6]白单流水  导入新模板'!$AF:$AF,$C$555,'[6]白单流水  导入新模板'!$AB:$AB,LEFT(LEFT(AB$3,4),4),'[6]白单流水  导入新模板'!$K:$K,$C556)</f>
        <v>0</v>
      </c>
      <c r="AC556" s="48">
        <f>SUMIFS('[6]白单流水  导入新模板'!$S:$S,'[6]白单流水  导入新模板'!$C:$C,$A$2,'[6]白单流水  导入新模板'!$AF:$AF,$C$555,'[6]白单流水  导入新模板'!$AB:$AB,LEFT(LEFT(AC$3,4),4),'[6]白单流水  导入新模板'!$K:$K,$C556)</f>
        <v>0</v>
      </c>
      <c r="AD556" s="52"/>
      <c r="AE556" s="48">
        <f>SUMIFS('[6]白单流水  导入新模板'!$S:$S,'[6]白单流水  导入新模板'!$C:$C,$A$2,'[6]白单流水  导入新模板'!$AF:$AF,$C$555,'[6]白单流水  导入新模板'!$AA:$AA,AE$3,'[6]白单流水  导入新模板'!$K:$K,$C556)</f>
        <v>0</v>
      </c>
      <c r="AF556" s="48">
        <f>SUMIFS('[6]白单流水  导入新模板'!$S:$S,'[6]白单流水  导入新模板'!$C:$C,$A$2,'[6]白单流水  导入新模板'!$AF:$AF,$C$555,'[6]白单流水  导入新模板'!$AA:$AA,AF$3,'[6]白单流水  导入新模板'!$K:$K,$C556)</f>
        <v>0</v>
      </c>
      <c r="AG556" s="48">
        <f>SUMIFS('[6]白单流水  导入新模板'!$S:$S,'[6]白单流水  导入新模板'!$C:$C,$A$2,'[6]白单流水  导入新模板'!$AF:$AF,$C$555,'[6]白单流水  导入新模板'!$AA:$AA,AG$3,'[6]白单流水  导入新模板'!$K:$K,$C556)</f>
        <v>0</v>
      </c>
      <c r="AH556" s="48">
        <f>SUMIFS('[6]白单流水  导入新模板'!$S:$S,'[6]白单流水  导入新模板'!$C:$C,$A$2,'[6]白单流水  导入新模板'!$AF:$AF,$C$555,'[6]白单流水  导入新模板'!$AA:$AA,AH$3,'[6]白单流水  导入新模板'!$K:$K,$C556)</f>
        <v>0</v>
      </c>
      <c r="AI556" s="48">
        <f>SUMIFS('[6]白单流水  导入新模板'!$S:$S,'[6]白单流水  导入新模板'!$C:$C,$A$2,'[6]白单流水  导入新模板'!$AF:$AF,$C$555,'[6]白单流水  导入新模板'!$AA:$AA,AI$3,'[6]白单流水  导入新模板'!$K:$K,$C556)</f>
        <v>0</v>
      </c>
      <c r="AJ556" s="48">
        <f>SUMIFS('[6]白单流水  导入新模板'!$S:$S,'[6]白单流水  导入新模板'!$C:$C,$A$2,'[6]白单流水  导入新模板'!$AF:$AF,$C$555,'[6]白单流水  导入新模板'!$AA:$AA,AJ$3,'[6]白单流水  导入新模板'!$K:$K,$C556)</f>
        <v>0</v>
      </c>
      <c r="AK556" s="48">
        <f>SUMIFS('[6]白单流水  导入新模板'!$S:$S,'[6]白单流水  导入新模板'!$C:$C,$A$2,'[6]白单流水  导入新模板'!$AF:$AF,$C$555,'[6]白单流水  导入新模板'!$AA:$AA,AK$3,'[6]白单流水  导入新模板'!$K:$K,$C556)</f>
        <v>0</v>
      </c>
      <c r="AL556" s="48">
        <f>SUMIFS('[6]白单流水  导入新模板'!$S:$S,'[6]白单流水  导入新模板'!$C:$C,$A$2,'[6]白单流水  导入新模板'!$AF:$AF,$C$555,'[6]白单流水  导入新模板'!$AA:$AA,AL$3,'[6]白单流水  导入新模板'!$K:$K,$C556)</f>
        <v>0</v>
      </c>
      <c r="AM556" s="48">
        <f>SUMIFS('[6]白单流水  导入新模板'!$S:$S,'[6]白单流水  导入新模板'!$C:$C,$A$2,'[6]白单流水  导入新模板'!$AF:$AF,$C$555,'[6]白单流水  导入新模板'!$AA:$AA,AM$3,'[6]白单流水  导入新模板'!$K:$K,$C556)</f>
        <v>0</v>
      </c>
      <c r="AN556" s="48">
        <f>SUMIFS('[6]白单流水  导入新模板'!$S:$S,'[6]白单流水  导入新模板'!$C:$C,$A$2,'[6]白单流水  导入新模板'!$AF:$AF,$C$555,'[6]白单流水  导入新模板'!$AA:$AA,AN$3,'[6]白单流水  导入新模板'!$K:$K,$C556)</f>
        <v>0</v>
      </c>
      <c r="AO556" s="48">
        <f>SUMIFS('[6]白单流水  导入新模板'!$S:$S,'[6]白单流水  导入新模板'!$C:$C,$A$2,'[6]白单流水  导入新模板'!$AF:$AF,$C$555,'[6]白单流水  导入新模板'!$AA:$AA,AO$3,'[6]白单流水  导入新模板'!$K:$K,$C556)</f>
        <v>0</v>
      </c>
      <c r="AP556" s="48">
        <f>SUMIFS('[6]白单流水  导入新模板'!$S:$S,'[6]白单流水  导入新模板'!$C:$C,$A$2,'[6]白单流水  导入新模板'!$AF:$AF,$C$555,'[6]白单流水  导入新模板'!$AA:$AA,AP$3,'[6]白单流水  导入新模板'!$K:$K,$C556)</f>
        <v>0</v>
      </c>
      <c r="AQ556" s="48">
        <f>SUMIFS('[6]白单流水  导入新模板'!$S:$S,'[6]白单流水  导入新模板'!$C:$C,$A$2,'[6]白单流水  导入新模板'!$AF:$AF,$C$555,'[6]白单流水  导入新模板'!$AA:$AA,AQ$3,'[6]白单流水  导入新模板'!$K:$K,$C556)</f>
        <v>0</v>
      </c>
      <c r="AR556" s="48">
        <f>SUMIFS('[6]白单流水  导入新模板'!$S:$S,'[6]白单流水  导入新模板'!$C:$C,$A$2,'[6]白单流水  导入新模板'!$AF:$AF,$C$555,'[6]白单流水  导入新模板'!$AA:$AA,AR$3,'[6]白单流水  导入新模板'!$K:$K,$C556)</f>
        <v>0</v>
      </c>
      <c r="AS556" s="48">
        <f>SUMIFS('[6]白单流水  导入新模板'!$S:$S,'[6]白单流水  导入新模板'!$C:$C,$A$2,'[6]白单流水  导入新模板'!$AF:$AF,$C$555,'[6]白单流水  导入新模板'!$AA:$AA,AS$3,'[6]白单流水  导入新模板'!$K:$K,$C556)</f>
        <v>0</v>
      </c>
      <c r="AT556" s="56"/>
    </row>
    <row r="557" ht="15.6" spans="1:46">
      <c r="A557" s="70"/>
      <c r="B557" s="46"/>
      <c r="C557" s="65" t="s">
        <v>29</v>
      </c>
      <c r="D557" s="52"/>
      <c r="E557" s="52"/>
      <c r="F557" s="59"/>
      <c r="G557" s="60"/>
      <c r="H557" s="60"/>
      <c r="I557" s="60"/>
      <c r="J557" s="60"/>
      <c r="K557" s="52"/>
      <c r="L557" s="48">
        <f>SUMIFS('[6]白单流水  导入新模板'!$S:$S,'[6]白单流水  导入新模板'!$C:$C,$A$2,'[6]白单流水  导入新模板'!$AF:$AF,$C$555,'[6]白单流水  导入新模板'!$AB:$AB,LEFT(LEFT(L$3,4),4),'[6]白单流水  导入新模板'!$K:$K,$C557)</f>
        <v>0</v>
      </c>
      <c r="M557" s="48">
        <f>SUMIFS('[6]白单流水  导入新模板'!$S:$S,'[6]白单流水  导入新模板'!$C:$C,$A$2,'[6]白单流水  导入新模板'!$AF:$AF,$C$555,'[6]白单流水  导入新模板'!$AB:$AB,LEFT(LEFT(M$3,4),4),'[6]白单流水  导入新模板'!$K:$K,$C557)</f>
        <v>0</v>
      </c>
      <c r="N557" s="48">
        <f>SUMIFS('[6]白单流水  导入新模板'!$S:$S,'[6]白单流水  导入新模板'!$C:$C,$A$2,'[6]白单流水  导入新模板'!$AF:$AF,$C$555,'[6]白单流水  导入新模板'!$AB:$AB,LEFT(LEFT(N$3,4),4),'[6]白单流水  导入新模板'!$K:$K,$C557)</f>
        <v>0</v>
      </c>
      <c r="O557" s="48">
        <f>SUMIFS('[6]白单流水  导入新模板'!$S:$S,'[6]白单流水  导入新模板'!$C:$C,$A$2,'[6]白单流水  导入新模板'!$AF:$AF,$C$555,'[6]白单流水  导入新模板'!$AB:$AB,LEFT(LEFT(O$3,4),4),'[6]白单流水  导入新模板'!$K:$K,$C557)</f>
        <v>0</v>
      </c>
      <c r="P557" s="48">
        <f>SUMIFS('[6]白单流水  导入新模板'!$S:$S,'[6]白单流水  导入新模板'!$C:$C,$A$2,'[6]白单流水  导入新模板'!$AF:$AF,$C$555,'[6]白单流水  导入新模板'!$AB:$AB,LEFT(LEFT(P$3,4),4),'[6]白单流水  导入新模板'!$K:$K,$C557)</f>
        <v>0</v>
      </c>
      <c r="Q557" s="48">
        <f>SUMIFS('[6]白单流水  导入新模板'!$S:$S,'[6]白单流水  导入新模板'!$C:$C,$A$2,'[6]白单流水  导入新模板'!$AF:$AF,$C$555,'[6]白单流水  导入新模板'!$AB:$AB,LEFT(LEFT(Q$3,4),4),'[6]白单流水  导入新模板'!$K:$K,$C557)</f>
        <v>0</v>
      </c>
      <c r="R557" s="48">
        <f>SUMIFS('[6]白单流水  导入新模板'!$S:$S,'[6]白单流水  导入新模板'!$C:$C,$A$2,'[6]白单流水  导入新模板'!$AF:$AF,$C$555,'[6]白单流水  导入新模板'!$AB:$AB,LEFT(LEFT(R$3,4),4),'[6]白单流水  导入新模板'!$K:$K,$C557)</f>
        <v>0</v>
      </c>
      <c r="S557" s="48">
        <f>SUMIFS('[6]白单流水  导入新模板'!$S:$S,'[6]白单流水  导入新模板'!$C:$C,$A$2,'[6]白单流水  导入新模板'!$AF:$AF,$C$555,'[6]白单流水  导入新模板'!$AB:$AB,LEFT(LEFT(S$3,4),4),'[6]白单流水  导入新模板'!$K:$K,$C557)</f>
        <v>0</v>
      </c>
      <c r="T557" s="48">
        <f>SUMIFS('[6]白单流水  导入新模板'!$S:$S,'[6]白单流水  导入新模板'!$C:$C,$A$2,'[6]白单流水  导入新模板'!$AF:$AF,$C$555,'[6]白单流水  导入新模板'!$AB:$AB,LEFT(LEFT(T$3,4),4),'[6]白单流水  导入新模板'!$K:$K,$C557)</f>
        <v>0</v>
      </c>
      <c r="U557" s="48">
        <f>SUMIFS('[6]白单流水  导入新模板'!$S:$S,'[6]白单流水  导入新模板'!$C:$C,$A$2,'[6]白单流水  导入新模板'!$AF:$AF,$C$555,'[6]白单流水  导入新模板'!$AB:$AB,LEFT(LEFT(U$3,4),4),'[6]白单流水  导入新模板'!$K:$K,$C557)</f>
        <v>0</v>
      </c>
      <c r="V557" s="48">
        <f>SUMIFS('[6]白单流水  导入新模板'!$S:$S,'[6]白单流水  导入新模板'!$C:$C,$A$2,'[6]白单流水  导入新模板'!$AF:$AF,$C$555,'[6]白单流水  导入新模板'!$AB:$AB,LEFT(LEFT(V$3,4),4),'[6]白单流水  导入新模板'!$K:$K,$C557)</f>
        <v>0</v>
      </c>
      <c r="W557" s="48">
        <f>SUMIFS('[6]白单流水  导入新模板'!$S:$S,'[6]白单流水  导入新模板'!$C:$C,$A$2,'[6]白单流水  导入新模板'!$AF:$AF,$C$555,'[6]白单流水  导入新模板'!$AB:$AB,LEFT(LEFT(W$3,4),4),'[6]白单流水  导入新模板'!$K:$K,$C557)</f>
        <v>0</v>
      </c>
      <c r="X557" s="48">
        <f>SUMIFS('[6]白单流水  导入新模板'!$S:$S,'[6]白单流水  导入新模板'!$C:$C,$A$2,'[6]白单流水  导入新模板'!$AF:$AF,$C$555,'[6]白单流水  导入新模板'!$AB:$AB,LEFT(LEFT(X$3,4),4),'[6]白单流水  导入新模板'!$K:$K,$C557)</f>
        <v>0</v>
      </c>
      <c r="Y557" s="48">
        <f>SUMIFS('[6]白单流水  导入新模板'!$S:$S,'[6]白单流水  导入新模板'!$C:$C,$A$2,'[6]白单流水  导入新模板'!$AF:$AF,$C$555,'[6]白单流水  导入新模板'!$AB:$AB,LEFT(LEFT(Y$3,4),4),'[6]白单流水  导入新模板'!$K:$K,$C557)</f>
        <v>0</v>
      </c>
      <c r="Z557" s="48">
        <f>SUMIFS('[6]白单流水  导入新模板'!$S:$S,'[6]白单流水  导入新模板'!$C:$C,$A$2,'[6]白单流水  导入新模板'!$AF:$AF,$C$555,'[6]白单流水  导入新模板'!$AB:$AB,LEFT(LEFT(Z$3,4),4),'[6]白单流水  导入新模板'!$K:$K,$C557)</f>
        <v>0</v>
      </c>
      <c r="AA557" s="48">
        <f>SUMIFS('[6]白单流水  导入新模板'!$S:$S,'[6]白单流水  导入新模板'!$C:$C,$A$2,'[6]白单流水  导入新模板'!$AF:$AF,$C$555,'[6]白单流水  导入新模板'!$AB:$AB,LEFT(LEFT(AA$3,4),4),'[6]白单流水  导入新模板'!$K:$K,$C557)</f>
        <v>0</v>
      </c>
      <c r="AB557" s="48">
        <f>SUMIFS('[6]白单流水  导入新模板'!$S:$S,'[6]白单流水  导入新模板'!$C:$C,$A$2,'[6]白单流水  导入新模板'!$AF:$AF,$C$555,'[6]白单流水  导入新模板'!$AB:$AB,LEFT(LEFT(AB$3,4),4),'[6]白单流水  导入新模板'!$K:$K,$C557)</f>
        <v>0</v>
      </c>
      <c r="AC557" s="48">
        <f>SUMIFS('[6]白单流水  导入新模板'!$S:$S,'[6]白单流水  导入新模板'!$C:$C,$A$2,'[6]白单流水  导入新模板'!$AF:$AF,$C$555,'[6]白单流水  导入新模板'!$AB:$AB,LEFT(LEFT(AC$3,4),4),'[6]白单流水  导入新模板'!$K:$K,$C557)</f>
        <v>0</v>
      </c>
      <c r="AD557" s="52"/>
      <c r="AE557" s="48">
        <f>SUMIFS('[6]白单流水  导入新模板'!$S:$S,'[6]白单流水  导入新模板'!$C:$C,$A$2,'[6]白单流水  导入新模板'!$AF:$AF,$C$555,'[6]白单流水  导入新模板'!$AA:$AA,AE$3,'[6]白单流水  导入新模板'!$K:$K,$C557)</f>
        <v>0</v>
      </c>
      <c r="AF557" s="48">
        <f>SUMIFS('[6]白单流水  导入新模板'!$S:$S,'[6]白单流水  导入新模板'!$C:$C,$A$2,'[6]白单流水  导入新模板'!$AF:$AF,$C$555,'[6]白单流水  导入新模板'!$AA:$AA,AF$3,'[6]白单流水  导入新模板'!$K:$K,$C557)</f>
        <v>0</v>
      </c>
      <c r="AG557" s="48">
        <f>SUMIFS('[6]白单流水  导入新模板'!$S:$S,'[6]白单流水  导入新模板'!$C:$C,$A$2,'[6]白单流水  导入新模板'!$AF:$AF,$C$555,'[6]白单流水  导入新模板'!$AA:$AA,AG$3,'[6]白单流水  导入新模板'!$K:$K,$C557)</f>
        <v>0</v>
      </c>
      <c r="AH557" s="48">
        <f>SUMIFS('[6]白单流水  导入新模板'!$S:$S,'[6]白单流水  导入新模板'!$C:$C,$A$2,'[6]白单流水  导入新模板'!$AF:$AF,$C$555,'[6]白单流水  导入新模板'!$AA:$AA,AH$3,'[6]白单流水  导入新模板'!$K:$K,$C557)</f>
        <v>0</v>
      </c>
      <c r="AI557" s="48">
        <f>SUMIFS('[6]白单流水  导入新模板'!$S:$S,'[6]白单流水  导入新模板'!$C:$C,$A$2,'[6]白单流水  导入新模板'!$AF:$AF,$C$555,'[6]白单流水  导入新模板'!$AA:$AA,AI$3,'[6]白单流水  导入新模板'!$K:$K,$C557)</f>
        <v>0</v>
      </c>
      <c r="AJ557" s="48">
        <f>SUMIFS('[6]白单流水  导入新模板'!$S:$S,'[6]白单流水  导入新模板'!$C:$C,$A$2,'[6]白单流水  导入新模板'!$AF:$AF,$C$555,'[6]白单流水  导入新模板'!$AA:$AA,AJ$3,'[6]白单流水  导入新模板'!$K:$K,$C557)</f>
        <v>0</v>
      </c>
      <c r="AK557" s="48">
        <f>SUMIFS('[6]白单流水  导入新模板'!$S:$S,'[6]白单流水  导入新模板'!$C:$C,$A$2,'[6]白单流水  导入新模板'!$AF:$AF,$C$555,'[6]白单流水  导入新模板'!$AA:$AA,AK$3,'[6]白单流水  导入新模板'!$K:$K,$C557)</f>
        <v>0</v>
      </c>
      <c r="AL557" s="48">
        <f>SUMIFS('[6]白单流水  导入新模板'!$S:$S,'[6]白单流水  导入新模板'!$C:$C,$A$2,'[6]白单流水  导入新模板'!$AF:$AF,$C$555,'[6]白单流水  导入新模板'!$AA:$AA,AL$3,'[6]白单流水  导入新模板'!$K:$K,$C557)</f>
        <v>0</v>
      </c>
      <c r="AM557" s="48">
        <f>SUMIFS('[6]白单流水  导入新模板'!$S:$S,'[6]白单流水  导入新模板'!$C:$C,$A$2,'[6]白单流水  导入新模板'!$AF:$AF,$C$555,'[6]白单流水  导入新模板'!$AA:$AA,AM$3,'[6]白单流水  导入新模板'!$K:$K,$C557)</f>
        <v>0</v>
      </c>
      <c r="AN557" s="48">
        <f>SUMIFS('[6]白单流水  导入新模板'!$S:$S,'[6]白单流水  导入新模板'!$C:$C,$A$2,'[6]白单流水  导入新模板'!$AF:$AF,$C$555,'[6]白单流水  导入新模板'!$AA:$AA,AN$3,'[6]白单流水  导入新模板'!$K:$K,$C557)</f>
        <v>0</v>
      </c>
      <c r="AO557" s="48">
        <f>SUMIFS('[6]白单流水  导入新模板'!$S:$S,'[6]白单流水  导入新模板'!$C:$C,$A$2,'[6]白单流水  导入新模板'!$AF:$AF,$C$555,'[6]白单流水  导入新模板'!$AA:$AA,AO$3,'[6]白单流水  导入新模板'!$K:$K,$C557)</f>
        <v>0</v>
      </c>
      <c r="AP557" s="48">
        <f>SUMIFS('[6]白单流水  导入新模板'!$S:$S,'[6]白单流水  导入新模板'!$C:$C,$A$2,'[6]白单流水  导入新模板'!$AF:$AF,$C$555,'[6]白单流水  导入新模板'!$AA:$AA,AP$3,'[6]白单流水  导入新模板'!$K:$K,$C557)</f>
        <v>0</v>
      </c>
      <c r="AQ557" s="48">
        <f>SUMIFS('[6]白单流水  导入新模板'!$S:$S,'[6]白单流水  导入新模板'!$C:$C,$A$2,'[6]白单流水  导入新模板'!$AF:$AF,$C$555,'[6]白单流水  导入新模板'!$AA:$AA,AQ$3,'[6]白单流水  导入新模板'!$K:$K,$C557)</f>
        <v>0</v>
      </c>
      <c r="AR557" s="48">
        <f>SUMIFS('[6]白单流水  导入新模板'!$S:$S,'[6]白单流水  导入新模板'!$C:$C,$A$2,'[6]白单流水  导入新模板'!$AF:$AF,$C$555,'[6]白单流水  导入新模板'!$AA:$AA,AR$3,'[6]白单流水  导入新模板'!$K:$K,$C557)</f>
        <v>0</v>
      </c>
      <c r="AS557" s="48">
        <f>SUMIFS('[6]白单流水  导入新模板'!$S:$S,'[6]白单流水  导入新模板'!$C:$C,$A$2,'[6]白单流水  导入新模板'!$AF:$AF,$C$555,'[6]白单流水  导入新模板'!$AA:$AA,AS$3,'[6]白单流水  导入新模板'!$K:$K,$C557)</f>
        <v>0</v>
      </c>
      <c r="AT557" s="56"/>
    </row>
    <row r="558" ht="15.6" spans="1:46">
      <c r="A558" s="70"/>
      <c r="B558" s="46"/>
      <c r="C558" s="65" t="s">
        <v>76</v>
      </c>
      <c r="D558" s="52"/>
      <c r="E558" s="52"/>
      <c r="F558" s="59"/>
      <c r="G558" s="60"/>
      <c r="H558" s="60"/>
      <c r="I558" s="60"/>
      <c r="J558" s="60"/>
      <c r="K558" s="52"/>
      <c r="L558" s="48">
        <f>SUMIFS('[6]白单流水  导入新模板'!$S:$S,'[6]白单流水  导入新模板'!$C:$C,$A$2,'[6]白单流水  导入新模板'!$AF:$AF,$C$555,'[6]白单流水  导入新模板'!$AB:$AB,LEFT(LEFT(L$3,4),4),'[6]白单流水  导入新模板'!$K:$K,$C558)</f>
        <v>0</v>
      </c>
      <c r="M558" s="48">
        <f>SUMIFS('[6]白单流水  导入新模板'!$S:$S,'[6]白单流水  导入新模板'!$C:$C,$A$2,'[6]白单流水  导入新模板'!$AF:$AF,$C$555,'[6]白单流水  导入新模板'!$AB:$AB,LEFT(LEFT(M$3,4),4),'[6]白单流水  导入新模板'!$K:$K,$C558)</f>
        <v>0</v>
      </c>
      <c r="N558" s="48">
        <f>SUMIFS('[6]白单流水  导入新模板'!$S:$S,'[6]白单流水  导入新模板'!$C:$C,$A$2,'[6]白单流水  导入新模板'!$AF:$AF,$C$555,'[6]白单流水  导入新模板'!$AB:$AB,LEFT(LEFT(N$3,4),4),'[6]白单流水  导入新模板'!$K:$K,$C558)</f>
        <v>0</v>
      </c>
      <c r="O558" s="48">
        <f>SUMIFS('[6]白单流水  导入新模板'!$S:$S,'[6]白单流水  导入新模板'!$C:$C,$A$2,'[6]白单流水  导入新模板'!$AF:$AF,$C$555,'[6]白单流水  导入新模板'!$AB:$AB,LEFT(LEFT(O$3,4),4),'[6]白单流水  导入新模板'!$K:$K,$C558)</f>
        <v>0</v>
      </c>
      <c r="P558" s="48">
        <f>SUMIFS('[6]白单流水  导入新模板'!$S:$S,'[6]白单流水  导入新模板'!$C:$C,$A$2,'[6]白单流水  导入新模板'!$AF:$AF,$C$555,'[6]白单流水  导入新模板'!$AB:$AB,LEFT(LEFT(P$3,4),4),'[6]白单流水  导入新模板'!$K:$K,$C558)</f>
        <v>0</v>
      </c>
      <c r="Q558" s="48">
        <f>SUMIFS('[6]白单流水  导入新模板'!$S:$S,'[6]白单流水  导入新模板'!$C:$C,$A$2,'[6]白单流水  导入新模板'!$AF:$AF,$C$555,'[6]白单流水  导入新模板'!$AB:$AB,LEFT(LEFT(Q$3,4),4),'[6]白单流水  导入新模板'!$K:$K,$C558)</f>
        <v>0</v>
      </c>
      <c r="R558" s="48">
        <f>SUMIFS('[6]白单流水  导入新模板'!$S:$S,'[6]白单流水  导入新模板'!$C:$C,$A$2,'[6]白单流水  导入新模板'!$AF:$AF,$C$555,'[6]白单流水  导入新模板'!$AB:$AB,LEFT(LEFT(R$3,4),4),'[6]白单流水  导入新模板'!$K:$K,$C558)</f>
        <v>0</v>
      </c>
      <c r="S558" s="48">
        <f>SUMIFS('[6]白单流水  导入新模板'!$S:$S,'[6]白单流水  导入新模板'!$C:$C,$A$2,'[6]白单流水  导入新模板'!$AF:$AF,$C$555,'[6]白单流水  导入新模板'!$AB:$AB,LEFT(LEFT(S$3,4),4),'[6]白单流水  导入新模板'!$K:$K,$C558)</f>
        <v>0</v>
      </c>
      <c r="T558" s="48">
        <f>SUMIFS('[6]白单流水  导入新模板'!$S:$S,'[6]白单流水  导入新模板'!$C:$C,$A$2,'[6]白单流水  导入新模板'!$AF:$AF,$C$555,'[6]白单流水  导入新模板'!$AB:$AB,LEFT(LEFT(T$3,4),4),'[6]白单流水  导入新模板'!$K:$K,$C558)</f>
        <v>0</v>
      </c>
      <c r="U558" s="48">
        <f>SUMIFS('[6]白单流水  导入新模板'!$S:$S,'[6]白单流水  导入新模板'!$C:$C,$A$2,'[6]白单流水  导入新模板'!$AF:$AF,$C$555,'[6]白单流水  导入新模板'!$AB:$AB,LEFT(LEFT(U$3,4),4),'[6]白单流水  导入新模板'!$K:$K,$C558)</f>
        <v>0</v>
      </c>
      <c r="V558" s="48">
        <f>SUMIFS('[6]白单流水  导入新模板'!$S:$S,'[6]白单流水  导入新模板'!$C:$C,$A$2,'[6]白单流水  导入新模板'!$AF:$AF,$C$555,'[6]白单流水  导入新模板'!$AB:$AB,LEFT(LEFT(V$3,4),4),'[6]白单流水  导入新模板'!$K:$K,$C558)</f>
        <v>0</v>
      </c>
      <c r="W558" s="48">
        <f>SUMIFS('[6]白单流水  导入新模板'!$S:$S,'[6]白单流水  导入新模板'!$C:$C,$A$2,'[6]白单流水  导入新模板'!$AF:$AF,$C$555,'[6]白单流水  导入新模板'!$AB:$AB,LEFT(LEFT(W$3,4),4),'[6]白单流水  导入新模板'!$K:$K,$C558)</f>
        <v>0</v>
      </c>
      <c r="X558" s="48">
        <f>SUMIFS('[6]白单流水  导入新模板'!$S:$S,'[6]白单流水  导入新模板'!$C:$C,$A$2,'[6]白单流水  导入新模板'!$AF:$AF,$C$555,'[6]白单流水  导入新模板'!$AB:$AB,LEFT(LEFT(X$3,4),4),'[6]白单流水  导入新模板'!$K:$K,$C558)</f>
        <v>0</v>
      </c>
      <c r="Y558" s="48">
        <f>SUMIFS('[6]白单流水  导入新模板'!$S:$S,'[6]白单流水  导入新模板'!$C:$C,$A$2,'[6]白单流水  导入新模板'!$AF:$AF,$C$555,'[6]白单流水  导入新模板'!$AB:$AB,LEFT(LEFT(Y$3,4),4),'[6]白单流水  导入新模板'!$K:$K,$C558)</f>
        <v>0</v>
      </c>
      <c r="Z558" s="48">
        <f>SUMIFS('[6]白单流水  导入新模板'!$S:$S,'[6]白单流水  导入新模板'!$C:$C,$A$2,'[6]白单流水  导入新模板'!$AF:$AF,$C$555,'[6]白单流水  导入新模板'!$AB:$AB,LEFT(LEFT(Z$3,4),4),'[6]白单流水  导入新模板'!$K:$K,$C558)</f>
        <v>0</v>
      </c>
      <c r="AA558" s="48">
        <f>SUMIFS('[6]白单流水  导入新模板'!$S:$S,'[6]白单流水  导入新模板'!$C:$C,$A$2,'[6]白单流水  导入新模板'!$AF:$AF,$C$555,'[6]白单流水  导入新模板'!$AB:$AB,LEFT(LEFT(AA$3,4),4),'[6]白单流水  导入新模板'!$K:$K,$C558)</f>
        <v>0</v>
      </c>
      <c r="AB558" s="48">
        <f>SUMIFS('[6]白单流水  导入新模板'!$S:$S,'[6]白单流水  导入新模板'!$C:$C,$A$2,'[6]白单流水  导入新模板'!$AF:$AF,$C$555,'[6]白单流水  导入新模板'!$AB:$AB,LEFT(LEFT(AB$3,4),4),'[6]白单流水  导入新模板'!$K:$K,$C558)</f>
        <v>0</v>
      </c>
      <c r="AC558" s="48">
        <f>SUMIFS('[6]白单流水  导入新模板'!$S:$S,'[6]白单流水  导入新模板'!$C:$C,$A$2,'[6]白单流水  导入新模板'!$AF:$AF,$C$555,'[6]白单流水  导入新模板'!$AB:$AB,LEFT(LEFT(AC$3,4),4),'[6]白单流水  导入新模板'!$K:$K,$C558)</f>
        <v>0</v>
      </c>
      <c r="AD558" s="52"/>
      <c r="AE558" s="48">
        <f>SUMIFS('[6]白单流水  导入新模板'!$S:$S,'[6]白单流水  导入新模板'!$C:$C,$A$2,'[6]白单流水  导入新模板'!$AF:$AF,$C$555,'[6]白单流水  导入新模板'!$AA:$AA,AE$3,'[6]白单流水  导入新模板'!$K:$K,$C558)</f>
        <v>0</v>
      </c>
      <c r="AF558" s="48">
        <f>SUMIFS('[6]白单流水  导入新模板'!$S:$S,'[6]白单流水  导入新模板'!$C:$C,$A$2,'[6]白单流水  导入新模板'!$AF:$AF,$C$555,'[6]白单流水  导入新模板'!$AA:$AA,AF$3,'[6]白单流水  导入新模板'!$K:$K,$C558)</f>
        <v>0</v>
      </c>
      <c r="AG558" s="48">
        <f>SUMIFS('[6]白单流水  导入新模板'!$S:$S,'[6]白单流水  导入新模板'!$C:$C,$A$2,'[6]白单流水  导入新模板'!$AF:$AF,$C$555,'[6]白单流水  导入新模板'!$AA:$AA,AG$3,'[6]白单流水  导入新模板'!$K:$K,$C558)</f>
        <v>0</v>
      </c>
      <c r="AH558" s="48">
        <f>SUMIFS('[6]白单流水  导入新模板'!$S:$S,'[6]白单流水  导入新模板'!$C:$C,$A$2,'[6]白单流水  导入新模板'!$AF:$AF,$C$555,'[6]白单流水  导入新模板'!$AA:$AA,AH$3,'[6]白单流水  导入新模板'!$K:$K,$C558)</f>
        <v>0</v>
      </c>
      <c r="AI558" s="48">
        <f>SUMIFS('[6]白单流水  导入新模板'!$S:$S,'[6]白单流水  导入新模板'!$C:$C,$A$2,'[6]白单流水  导入新模板'!$AF:$AF,$C$555,'[6]白单流水  导入新模板'!$AA:$AA,AI$3,'[6]白单流水  导入新模板'!$K:$K,$C558)</f>
        <v>0</v>
      </c>
      <c r="AJ558" s="48">
        <f>SUMIFS('[6]白单流水  导入新模板'!$S:$S,'[6]白单流水  导入新模板'!$C:$C,$A$2,'[6]白单流水  导入新模板'!$AF:$AF,$C$555,'[6]白单流水  导入新模板'!$AA:$AA,AJ$3,'[6]白单流水  导入新模板'!$K:$K,$C558)</f>
        <v>0</v>
      </c>
      <c r="AK558" s="48">
        <f>SUMIFS('[6]白单流水  导入新模板'!$S:$S,'[6]白单流水  导入新模板'!$C:$C,$A$2,'[6]白单流水  导入新模板'!$AF:$AF,$C$555,'[6]白单流水  导入新模板'!$AA:$AA,AK$3,'[6]白单流水  导入新模板'!$K:$K,$C558)</f>
        <v>0</v>
      </c>
      <c r="AL558" s="48">
        <f>SUMIFS('[6]白单流水  导入新模板'!$S:$S,'[6]白单流水  导入新模板'!$C:$C,$A$2,'[6]白单流水  导入新模板'!$AF:$AF,$C$555,'[6]白单流水  导入新模板'!$AA:$AA,AL$3,'[6]白单流水  导入新模板'!$K:$K,$C558)</f>
        <v>0</v>
      </c>
      <c r="AM558" s="48">
        <f>SUMIFS('[6]白单流水  导入新模板'!$S:$S,'[6]白单流水  导入新模板'!$C:$C,$A$2,'[6]白单流水  导入新模板'!$AF:$AF,$C$555,'[6]白单流水  导入新模板'!$AA:$AA,AM$3,'[6]白单流水  导入新模板'!$K:$K,$C558)</f>
        <v>0</v>
      </c>
      <c r="AN558" s="48">
        <f>SUMIFS('[6]白单流水  导入新模板'!$S:$S,'[6]白单流水  导入新模板'!$C:$C,$A$2,'[6]白单流水  导入新模板'!$AF:$AF,$C$555,'[6]白单流水  导入新模板'!$AA:$AA,AN$3,'[6]白单流水  导入新模板'!$K:$K,$C558)</f>
        <v>0</v>
      </c>
      <c r="AO558" s="48">
        <f>SUMIFS('[6]白单流水  导入新模板'!$S:$S,'[6]白单流水  导入新模板'!$C:$C,$A$2,'[6]白单流水  导入新模板'!$AF:$AF,$C$555,'[6]白单流水  导入新模板'!$AA:$AA,AO$3,'[6]白单流水  导入新模板'!$K:$K,$C558)</f>
        <v>0</v>
      </c>
      <c r="AP558" s="48">
        <f>SUMIFS('[6]白单流水  导入新模板'!$S:$S,'[6]白单流水  导入新模板'!$C:$C,$A$2,'[6]白单流水  导入新模板'!$AF:$AF,$C$555,'[6]白单流水  导入新模板'!$AA:$AA,AP$3,'[6]白单流水  导入新模板'!$K:$K,$C558)</f>
        <v>0</v>
      </c>
      <c r="AQ558" s="48">
        <f>SUMIFS('[6]白单流水  导入新模板'!$S:$S,'[6]白单流水  导入新模板'!$C:$C,$A$2,'[6]白单流水  导入新模板'!$AF:$AF,$C$555,'[6]白单流水  导入新模板'!$AA:$AA,AQ$3,'[6]白单流水  导入新模板'!$K:$K,$C558)</f>
        <v>0</v>
      </c>
      <c r="AR558" s="48">
        <f>SUMIFS('[6]白单流水  导入新模板'!$S:$S,'[6]白单流水  导入新模板'!$C:$C,$A$2,'[6]白单流水  导入新模板'!$AF:$AF,$C$555,'[6]白单流水  导入新模板'!$AA:$AA,AR$3,'[6]白单流水  导入新模板'!$K:$K,$C558)</f>
        <v>0</v>
      </c>
      <c r="AS558" s="48">
        <f>SUMIFS('[6]白单流水  导入新模板'!$S:$S,'[6]白单流水  导入新模板'!$C:$C,$A$2,'[6]白单流水  导入新模板'!$AF:$AF,$C$555,'[6]白单流水  导入新模板'!$AA:$AA,AS$3,'[6]白单流水  导入新模板'!$K:$K,$C558)</f>
        <v>0</v>
      </c>
      <c r="AT558" s="56"/>
    </row>
    <row r="559" ht="15.6" spans="1:46">
      <c r="A559" s="70"/>
      <c r="B559" s="46"/>
      <c r="C559" s="65" t="s">
        <v>77</v>
      </c>
      <c r="D559" s="52"/>
      <c r="E559" s="52"/>
      <c r="F559" s="59"/>
      <c r="G559" s="60"/>
      <c r="H559" s="60"/>
      <c r="I559" s="60"/>
      <c r="J559" s="60"/>
      <c r="K559" s="52"/>
      <c r="L559" s="48">
        <f>SUMIFS('[6]白单流水  导入新模板'!$S:$S,'[6]白单流水  导入新模板'!$C:$C,$A$2,'[6]白单流水  导入新模板'!$AF:$AF,$C$555,'[6]白单流水  导入新模板'!$AB:$AB,LEFT(LEFT(L$3,4),4),'[6]白单流水  导入新模板'!$K:$K,$C559)</f>
        <v>0</v>
      </c>
      <c r="M559" s="48">
        <f>SUMIFS('[6]白单流水  导入新模板'!$S:$S,'[6]白单流水  导入新模板'!$C:$C,$A$2,'[6]白单流水  导入新模板'!$AF:$AF,$C$555,'[6]白单流水  导入新模板'!$AB:$AB,LEFT(LEFT(M$3,4),4),'[6]白单流水  导入新模板'!$K:$K,$C559)</f>
        <v>0</v>
      </c>
      <c r="N559" s="48">
        <f>SUMIFS('[6]白单流水  导入新模板'!$S:$S,'[6]白单流水  导入新模板'!$C:$C,$A$2,'[6]白单流水  导入新模板'!$AF:$AF,$C$555,'[6]白单流水  导入新模板'!$AB:$AB,LEFT(LEFT(N$3,4),4),'[6]白单流水  导入新模板'!$K:$K,$C559)</f>
        <v>0</v>
      </c>
      <c r="O559" s="48">
        <f>SUMIFS('[6]白单流水  导入新模板'!$S:$S,'[6]白单流水  导入新模板'!$C:$C,$A$2,'[6]白单流水  导入新模板'!$AF:$AF,$C$555,'[6]白单流水  导入新模板'!$AB:$AB,LEFT(LEFT(O$3,4),4),'[6]白单流水  导入新模板'!$K:$K,$C559)</f>
        <v>0</v>
      </c>
      <c r="P559" s="48">
        <f>SUMIFS('[6]白单流水  导入新模板'!$S:$S,'[6]白单流水  导入新模板'!$C:$C,$A$2,'[6]白单流水  导入新模板'!$AF:$AF,$C$555,'[6]白单流水  导入新模板'!$AB:$AB,LEFT(LEFT(P$3,4),4),'[6]白单流水  导入新模板'!$K:$K,$C559)</f>
        <v>0</v>
      </c>
      <c r="Q559" s="48">
        <f>SUMIFS('[6]白单流水  导入新模板'!$S:$S,'[6]白单流水  导入新模板'!$C:$C,$A$2,'[6]白单流水  导入新模板'!$AF:$AF,$C$555,'[6]白单流水  导入新模板'!$AB:$AB,LEFT(LEFT(Q$3,4),4),'[6]白单流水  导入新模板'!$K:$K,$C559)</f>
        <v>0</v>
      </c>
      <c r="R559" s="48">
        <f>SUMIFS('[6]白单流水  导入新模板'!$S:$S,'[6]白单流水  导入新模板'!$C:$C,$A$2,'[6]白单流水  导入新模板'!$AF:$AF,$C$555,'[6]白单流水  导入新模板'!$AB:$AB,LEFT(LEFT(R$3,4),4),'[6]白单流水  导入新模板'!$K:$K,$C559)</f>
        <v>0</v>
      </c>
      <c r="S559" s="48">
        <f>SUMIFS('[6]白单流水  导入新模板'!$S:$S,'[6]白单流水  导入新模板'!$C:$C,$A$2,'[6]白单流水  导入新模板'!$AF:$AF,$C$555,'[6]白单流水  导入新模板'!$AB:$AB,LEFT(LEFT(S$3,4),4),'[6]白单流水  导入新模板'!$K:$K,$C559)</f>
        <v>0</v>
      </c>
      <c r="T559" s="48">
        <f>SUMIFS('[6]白单流水  导入新模板'!$S:$S,'[6]白单流水  导入新模板'!$C:$C,$A$2,'[6]白单流水  导入新模板'!$AF:$AF,$C$555,'[6]白单流水  导入新模板'!$AB:$AB,LEFT(LEFT(T$3,4),4),'[6]白单流水  导入新模板'!$K:$K,$C559)</f>
        <v>0</v>
      </c>
      <c r="U559" s="48">
        <f>SUMIFS('[6]白单流水  导入新模板'!$S:$S,'[6]白单流水  导入新模板'!$C:$C,$A$2,'[6]白单流水  导入新模板'!$AF:$AF,$C$555,'[6]白单流水  导入新模板'!$AB:$AB,LEFT(LEFT(U$3,4),4),'[6]白单流水  导入新模板'!$K:$K,$C559)</f>
        <v>0</v>
      </c>
      <c r="V559" s="48">
        <f>SUMIFS('[6]白单流水  导入新模板'!$S:$S,'[6]白单流水  导入新模板'!$C:$C,$A$2,'[6]白单流水  导入新模板'!$AF:$AF,$C$555,'[6]白单流水  导入新模板'!$AB:$AB,LEFT(LEFT(V$3,4),4),'[6]白单流水  导入新模板'!$K:$K,$C559)</f>
        <v>0</v>
      </c>
      <c r="W559" s="48">
        <f>SUMIFS('[6]白单流水  导入新模板'!$S:$S,'[6]白单流水  导入新模板'!$C:$C,$A$2,'[6]白单流水  导入新模板'!$AF:$AF,$C$555,'[6]白单流水  导入新模板'!$AB:$AB,LEFT(LEFT(W$3,4),4),'[6]白单流水  导入新模板'!$K:$K,$C559)</f>
        <v>0</v>
      </c>
      <c r="X559" s="48">
        <f>SUMIFS('[6]白单流水  导入新模板'!$S:$S,'[6]白单流水  导入新模板'!$C:$C,$A$2,'[6]白单流水  导入新模板'!$AF:$AF,$C$555,'[6]白单流水  导入新模板'!$AB:$AB,LEFT(LEFT(X$3,4),4),'[6]白单流水  导入新模板'!$K:$K,$C559)</f>
        <v>0</v>
      </c>
      <c r="Y559" s="48">
        <f>SUMIFS('[6]白单流水  导入新模板'!$S:$S,'[6]白单流水  导入新模板'!$C:$C,$A$2,'[6]白单流水  导入新模板'!$AF:$AF,$C$555,'[6]白单流水  导入新模板'!$AB:$AB,LEFT(LEFT(Y$3,4),4),'[6]白单流水  导入新模板'!$K:$K,$C559)</f>
        <v>0</v>
      </c>
      <c r="Z559" s="48">
        <f>SUMIFS('[6]白单流水  导入新模板'!$S:$S,'[6]白单流水  导入新模板'!$C:$C,$A$2,'[6]白单流水  导入新模板'!$AF:$AF,$C$555,'[6]白单流水  导入新模板'!$AB:$AB,LEFT(LEFT(Z$3,4),4),'[6]白单流水  导入新模板'!$K:$K,$C559)</f>
        <v>0</v>
      </c>
      <c r="AA559" s="48">
        <f>SUMIFS('[6]白单流水  导入新模板'!$S:$S,'[6]白单流水  导入新模板'!$C:$C,$A$2,'[6]白单流水  导入新模板'!$AF:$AF,$C$555,'[6]白单流水  导入新模板'!$AB:$AB,LEFT(LEFT(AA$3,4),4),'[6]白单流水  导入新模板'!$K:$K,$C559)</f>
        <v>0</v>
      </c>
      <c r="AB559" s="48">
        <f>SUMIFS('[6]白单流水  导入新模板'!$S:$S,'[6]白单流水  导入新模板'!$C:$C,$A$2,'[6]白单流水  导入新模板'!$AF:$AF,$C$555,'[6]白单流水  导入新模板'!$AB:$AB,LEFT(LEFT(AB$3,4),4),'[6]白单流水  导入新模板'!$K:$K,$C559)</f>
        <v>0</v>
      </c>
      <c r="AC559" s="48">
        <f>SUMIFS('[6]白单流水  导入新模板'!$S:$S,'[6]白单流水  导入新模板'!$C:$C,$A$2,'[6]白单流水  导入新模板'!$AF:$AF,$C$555,'[6]白单流水  导入新模板'!$AB:$AB,LEFT(LEFT(AC$3,4),4),'[6]白单流水  导入新模板'!$K:$K,$C559)</f>
        <v>0</v>
      </c>
      <c r="AD559" s="52"/>
      <c r="AE559" s="48">
        <f>SUMIFS('[6]白单流水  导入新模板'!$S:$S,'[6]白单流水  导入新模板'!$C:$C,$A$2,'[6]白单流水  导入新模板'!$AF:$AF,$C$555,'[6]白单流水  导入新模板'!$AA:$AA,AE$3,'[6]白单流水  导入新模板'!$K:$K,$C559)</f>
        <v>0</v>
      </c>
      <c r="AF559" s="48">
        <f>SUMIFS('[6]白单流水  导入新模板'!$S:$S,'[6]白单流水  导入新模板'!$C:$C,$A$2,'[6]白单流水  导入新模板'!$AF:$AF,$C$555,'[6]白单流水  导入新模板'!$AA:$AA,AF$3,'[6]白单流水  导入新模板'!$K:$K,$C559)</f>
        <v>0</v>
      </c>
      <c r="AG559" s="48">
        <f>SUMIFS('[6]白单流水  导入新模板'!$S:$S,'[6]白单流水  导入新模板'!$C:$C,$A$2,'[6]白单流水  导入新模板'!$AF:$AF,$C$555,'[6]白单流水  导入新模板'!$AA:$AA,AG$3,'[6]白单流水  导入新模板'!$K:$K,$C559)</f>
        <v>0</v>
      </c>
      <c r="AH559" s="48">
        <f>SUMIFS('[6]白单流水  导入新模板'!$S:$S,'[6]白单流水  导入新模板'!$C:$C,$A$2,'[6]白单流水  导入新模板'!$AF:$AF,$C$555,'[6]白单流水  导入新模板'!$AA:$AA,AH$3,'[6]白单流水  导入新模板'!$K:$K,$C559)</f>
        <v>0</v>
      </c>
      <c r="AI559" s="48">
        <f>SUMIFS('[6]白单流水  导入新模板'!$S:$S,'[6]白单流水  导入新模板'!$C:$C,$A$2,'[6]白单流水  导入新模板'!$AF:$AF,$C$555,'[6]白单流水  导入新模板'!$AA:$AA,AI$3,'[6]白单流水  导入新模板'!$K:$K,$C559)</f>
        <v>0</v>
      </c>
      <c r="AJ559" s="48">
        <f>SUMIFS('[6]白单流水  导入新模板'!$S:$S,'[6]白单流水  导入新模板'!$C:$C,$A$2,'[6]白单流水  导入新模板'!$AF:$AF,$C$555,'[6]白单流水  导入新模板'!$AA:$AA,AJ$3,'[6]白单流水  导入新模板'!$K:$K,$C559)</f>
        <v>0</v>
      </c>
      <c r="AK559" s="48">
        <f>SUMIFS('[6]白单流水  导入新模板'!$S:$S,'[6]白单流水  导入新模板'!$C:$C,$A$2,'[6]白单流水  导入新模板'!$AF:$AF,$C$555,'[6]白单流水  导入新模板'!$AA:$AA,AK$3,'[6]白单流水  导入新模板'!$K:$K,$C559)</f>
        <v>0</v>
      </c>
      <c r="AL559" s="48">
        <f>SUMIFS('[6]白单流水  导入新模板'!$S:$S,'[6]白单流水  导入新模板'!$C:$C,$A$2,'[6]白单流水  导入新模板'!$AF:$AF,$C$555,'[6]白单流水  导入新模板'!$AA:$AA,AL$3,'[6]白单流水  导入新模板'!$K:$K,$C559)</f>
        <v>0</v>
      </c>
      <c r="AM559" s="48">
        <f>SUMIFS('[6]白单流水  导入新模板'!$S:$S,'[6]白单流水  导入新模板'!$C:$C,$A$2,'[6]白单流水  导入新模板'!$AF:$AF,$C$555,'[6]白单流水  导入新模板'!$AA:$AA,AM$3,'[6]白单流水  导入新模板'!$K:$K,$C559)</f>
        <v>0</v>
      </c>
      <c r="AN559" s="48">
        <f>SUMIFS('[6]白单流水  导入新模板'!$S:$S,'[6]白单流水  导入新模板'!$C:$C,$A$2,'[6]白单流水  导入新模板'!$AF:$AF,$C$555,'[6]白单流水  导入新模板'!$AA:$AA,AN$3,'[6]白单流水  导入新模板'!$K:$K,$C559)</f>
        <v>0</v>
      </c>
      <c r="AO559" s="48">
        <f>SUMIFS('[6]白单流水  导入新模板'!$S:$S,'[6]白单流水  导入新模板'!$C:$C,$A$2,'[6]白单流水  导入新模板'!$AF:$AF,$C$555,'[6]白单流水  导入新模板'!$AA:$AA,AO$3,'[6]白单流水  导入新模板'!$K:$K,$C559)</f>
        <v>0</v>
      </c>
      <c r="AP559" s="48">
        <f>SUMIFS('[6]白单流水  导入新模板'!$S:$S,'[6]白单流水  导入新模板'!$C:$C,$A$2,'[6]白单流水  导入新模板'!$AF:$AF,$C$555,'[6]白单流水  导入新模板'!$AA:$AA,AP$3,'[6]白单流水  导入新模板'!$K:$K,$C559)</f>
        <v>0</v>
      </c>
      <c r="AQ559" s="48">
        <f>SUMIFS('[6]白单流水  导入新模板'!$S:$S,'[6]白单流水  导入新模板'!$C:$C,$A$2,'[6]白单流水  导入新模板'!$AF:$AF,$C$555,'[6]白单流水  导入新模板'!$AA:$AA,AQ$3,'[6]白单流水  导入新模板'!$K:$K,$C559)</f>
        <v>0</v>
      </c>
      <c r="AR559" s="48">
        <f>SUMIFS('[6]白单流水  导入新模板'!$S:$S,'[6]白单流水  导入新模板'!$C:$C,$A$2,'[6]白单流水  导入新模板'!$AF:$AF,$C$555,'[6]白单流水  导入新模板'!$AA:$AA,AR$3,'[6]白单流水  导入新模板'!$K:$K,$C559)</f>
        <v>0</v>
      </c>
      <c r="AS559" s="48">
        <f>SUMIFS('[6]白单流水  导入新模板'!$S:$S,'[6]白单流水  导入新模板'!$C:$C,$A$2,'[6]白单流水  导入新模板'!$AF:$AF,$C$555,'[6]白单流水  导入新模板'!$AA:$AA,AS$3,'[6]白单流水  导入新模板'!$K:$K,$C559)</f>
        <v>0</v>
      </c>
      <c r="AT559" s="56"/>
    </row>
  </sheetData>
  <mergeCells count="49">
    <mergeCell ref="D3:F3"/>
    <mergeCell ref="AD3:AG3"/>
    <mergeCell ref="B5:C5"/>
    <mergeCell ref="B6:C6"/>
    <mergeCell ref="B7:C7"/>
    <mergeCell ref="B8:C8"/>
    <mergeCell ref="B57:C57"/>
    <mergeCell ref="B173:C173"/>
    <mergeCell ref="A3:A4"/>
    <mergeCell ref="A9:A56"/>
    <mergeCell ref="A57:A172"/>
    <mergeCell ref="A174:A220"/>
    <mergeCell ref="A221:A312"/>
    <mergeCell ref="C3:C4"/>
    <mergeCell ref="G3:G4"/>
    <mergeCell ref="H3:H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白单流水汇总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饲养星河</cp:lastModifiedBy>
  <dcterms:created xsi:type="dcterms:W3CDTF">2026-01-17T16:19:14Z</dcterms:created>
  <dcterms:modified xsi:type="dcterms:W3CDTF">2026-01-19T09:08:31Z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357A55DF9BA24F33ADEF3DCC0A5AE36E_11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